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534" firstSheet="0" activeTab="0" autoFilterDateGrouping="1"/>
  </bookViews>
  <sheets>
    <sheet name="Scheduling" sheetId="1" state="visible" r:id="rId1"/>
    <sheet name="Foglio1" sheetId="2" state="visible" r:id="rId2"/>
    <sheet name="Calendar" sheetId="3" state="hidden" r:id="rId3"/>
    <sheet name="Competence Center" sheetId="4" state="hidden" r:id="rId4"/>
    <sheet name="FerieDI (2024)" sheetId="5" state="hidden" r:id="rId5"/>
    <sheet name="FerieDI (2025)" sheetId="6" state="visible" r:id="rId6"/>
    <sheet name="LoVs" sheetId="7" state="visible" r:id="rId7"/>
    <sheet name="EMPLOYEE" sheetId="8" state="visible" r:id="rId8"/>
    <sheet name="Foglio2" sheetId="9" state="visible" r:id="rId9"/>
    <sheet name="Festività&amp;Chiusure" sheetId="10" state="visible" r:id="rId10"/>
  </sheets>
  <definedNames>
    <definedName name="job">LoVs!$E$2:$E$14</definedName>
    <definedName name="_xlnm._FilterDatabase" localSheetId="2" hidden="1">'Calendar'!$A$2:$L$420</definedName>
    <definedName name="_xlnm._FilterDatabase" localSheetId="4" hidden="1">'FerieDI (2024)'!$A$2:$OL$129</definedName>
    <definedName name="_xlnm._FilterDatabase" localSheetId="5" hidden="1">'FerieDI (2025)'!$A$2:$OL$128</definedName>
    <definedName name="_xlnm._FilterDatabase" localSheetId="7" hidden="1">'EMPLOYEE'!$A$1:$P$169</definedName>
  </definedNames>
  <calcPr calcId="191028" fullCalcOnLoad="1"/>
  <pivotCaches>
    <pivotCache cacheId="111" r:id="rId11"/>
  </pivotCaches>
</workbook>
</file>

<file path=xl/styles.xml><?xml version="1.0" encoding="utf-8"?>
<styleSheet xmlns="http://schemas.openxmlformats.org/spreadsheetml/2006/main">
  <numFmts count="4">
    <numFmt numFmtId="164" formatCode="dd\ mmm"/>
    <numFmt numFmtId="165" formatCode="yyyy\-mm\-dd;@"/>
    <numFmt numFmtId="166" formatCode="YYYY-MM-DD HH:MM:SS"/>
    <numFmt numFmtId="167" formatCode="yyyy-mm-dd h:mm:ss"/>
  </numFmts>
  <fonts count="4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8" tint="-0.499984740745262"/>
      <sz val="11"/>
      <scheme val="minor"/>
    </font>
    <font>
      <name val="Inherit"/>
      <color rgb="FF323130"/>
      <sz val="11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sz val="11"/>
      <scheme val="minor"/>
    </font>
    <font>
      <name val="Calibri"/>
      <family val="2"/>
      <color indexed="8"/>
      <sz val="11"/>
    </font>
    <font>
      <name val="Calibri"/>
      <family val="2"/>
      <color theme="1" tint="0.0499893185216834"/>
      <sz val="11"/>
      <scheme val="minor"/>
    </font>
    <font>
      <name val="Calibri"/>
      <family val="2"/>
      <b val="1"/>
      <color theme="1" tint="0.0499893185216834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000000"/>
      <sz val="11"/>
      <scheme val="minor"/>
    </font>
    <font>
      <name val="MS Sans Serif"/>
      <sz val="10"/>
    </font>
    <font>
      <name val="Calibri"/>
      <family val="2"/>
      <color rgb="FF000000"/>
      <sz val="11"/>
    </font>
    <font>
      <name val="Calibri"/>
      <family val="2"/>
      <color rgb="FF000000"/>
      <sz val="10"/>
    </font>
    <font>
      <name val="Aptos Narrow"/>
      <family val="2"/>
      <color rgb="FF000000"/>
      <sz val="11"/>
    </font>
    <font>
      <name val="Calibri"/>
      <family val="2"/>
      <sz val="10"/>
    </font>
    <font>
      <name val="Aptos Narrow"/>
      <family val="2"/>
      <color rgb="FF242424"/>
      <sz val="11"/>
    </font>
    <font>
      <name val="Calibri"/>
      <family val="2"/>
      <b val="1"/>
      <color theme="1"/>
      <sz val="11"/>
      <scheme val="minor"/>
    </font>
    <font>
      <name val="Aptos Narrow"/>
      <family val="2"/>
      <color rgb="FF000000"/>
      <sz val="12"/>
    </font>
    <font>
      <name val="Calibri"/>
      <family val="2"/>
      <color rgb="FF000000"/>
      <sz val="9"/>
      <scheme val="minor"/>
    </font>
    <font>
      <name val="Calibri"/>
      <family val="2"/>
      <sz val="11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-Apple-System"/>
      <charset val="1"/>
      <color rgb="FF172B4D"/>
      <sz val="11"/>
    </font>
    <font>
      <name val="Calibri"/>
      <family val="2"/>
      <color rgb="FF172B4D"/>
      <sz val="11"/>
      <scheme val="minor"/>
    </font>
    <font>
      <name val="Calibri"/>
      <family val="2"/>
      <color theme="10"/>
      <sz val="11"/>
      <u val="single"/>
      <scheme val="minor"/>
    </font>
    <font>
      <name val="Segoe UI"/>
      <family val="2"/>
      <color rgb="FF323130"/>
      <sz val="11"/>
    </font>
    <font>
      <name val="Calibri"/>
      <family val="2"/>
      <b val="1"/>
      <color rgb="FFFF0000"/>
      <sz val="9"/>
      <scheme val="minor"/>
    </font>
    <font>
      <name val="Calibri"/>
      <family val="2"/>
      <color rgb="FFFF0000"/>
      <sz val="11"/>
    </font>
    <font>
      <name val="Calibri"/>
      <family val="2"/>
      <strike val="1"/>
      <color rgb="FF000000"/>
      <sz val="11"/>
    </font>
    <font>
      <name val="Calibri"/>
      <family val="2"/>
      <i val="1"/>
      <color rgb="FF000000"/>
      <sz val="11"/>
    </font>
    <font>
      <name val="Aptos"/>
      <family val="2"/>
      <color rgb="FF000000"/>
      <sz val="11"/>
    </font>
    <font>
      <name val="-Apple-System"/>
      <charset val="1"/>
      <color rgb="FF000000"/>
      <sz val="11"/>
    </font>
    <font>
      <name val="Calibri"/>
      <family val="2"/>
      <color rgb="FF172B4D"/>
      <sz val="11"/>
    </font>
    <font>
      <name val="Helvetica"/>
      <family val="2"/>
      <color rgb="FF000000"/>
      <sz val="9"/>
    </font>
    <font>
      <name val="Aptos Narrow"/>
      <charset val="1"/>
      <color rgb="FF242424"/>
      <sz val="11"/>
    </font>
    <font>
      <name val="Calibri"/>
      <color rgb="FF000000"/>
      <sz val="11"/>
    </font>
    <font>
      <name val="Aptos"/>
      <color rgb="FF000000"/>
      <sz val="11"/>
    </font>
    <font>
      <name val="Calibri"/>
      <family val="2"/>
      <b val="1"/>
      <sz val="10"/>
    </font>
    <font>
      <b val="1"/>
    </font>
  </fonts>
  <fills count="10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"/>
      </top>
      <bottom/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/>
      <diagonal/>
    </border>
    <border>
      <left/>
      <right style="thin">
        <color theme="4" tint="0.399975585192419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8EA9DB"/>
      </left>
      <right style="thin">
        <color rgb="FF8EA9DB"/>
      </right>
      <top/>
      <bottom style="thin">
        <color rgb="FF8EA9DB"/>
      </bottom>
      <diagonal/>
    </border>
    <border>
      <left/>
      <right style="thin">
        <color rgb="FFD0D7E5"/>
      </right>
      <top/>
      <bottom style="thin">
        <color rgb="FFD0D7E5"/>
      </bottom>
      <diagonal/>
    </border>
    <border>
      <left/>
      <right style="thin">
        <color rgb="FF8EA9DB"/>
      </right>
      <top style="thin">
        <color rgb="FF8EA9DB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/>
      <right style="thin"/>
      <top style="thin"/>
      <bottom style="thin"/>
    </border>
  </borders>
  <cellStyleXfs count="3">
    <xf numFmtId="0" fontId="1" fillId="0" borderId="0"/>
    <xf numFmtId="9" fontId="1" fillId="0" borderId="0"/>
    <xf numFmtId="0" fontId="28" fillId="0" borderId="0"/>
  </cellStyleXfs>
  <cellXfs count="115">
    <xf numFmtId="0" fontId="0" fillId="0" borderId="0" pivotButton="0" quotePrefix="0" xfId="0"/>
    <xf numFmtId="14" fontId="0" fillId="0" borderId="0" pivotButton="0" quotePrefix="0" xfId="0"/>
    <xf numFmtId="0" fontId="0" fillId="2" borderId="0" pivotButton="0" quotePrefix="0" xfId="0"/>
    <xf numFmtId="0" fontId="3" fillId="3" borderId="0" applyAlignment="1" pivotButton="0" quotePrefix="0" xfId="0">
      <alignment horizontal="center" vertical="top" wrapText="1"/>
    </xf>
    <xf numFmtId="1" fontId="0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top"/>
    </xf>
    <xf numFmtId="0" fontId="5" fillId="0" borderId="0" pivotButton="0" quotePrefix="0" xfId="0"/>
    <xf numFmtId="0" fontId="6" fillId="0" borderId="0" pivotButton="0" quotePrefix="0" xfId="0"/>
    <xf numFmtId="0" fontId="7" fillId="0" borderId="2" pivotButton="0" quotePrefix="0" xfId="0"/>
    <xf numFmtId="0" fontId="8" fillId="0" borderId="0" pivotButton="0" quotePrefix="0" xfId="0"/>
    <xf numFmtId="0" fontId="8" fillId="4" borderId="4" pivotButton="0" quotePrefix="0" xfId="0"/>
    <xf numFmtId="0" fontId="8" fillId="0" borderId="4" pivotButton="0" quotePrefix="0" xfId="0"/>
    <xf numFmtId="0" fontId="8" fillId="0" borderId="3" pivotButton="0" quotePrefix="0" xfId="0"/>
    <xf numFmtId="0" fontId="0" fillId="4" borderId="2" pivotButton="0" quotePrefix="0" xfId="0"/>
    <xf numFmtId="0" fontId="0" fillId="0" borderId="2" pivotButton="0" quotePrefix="0" xfId="0"/>
    <xf numFmtId="0" fontId="9" fillId="3" borderId="0" pivotButton="0" quotePrefix="0" xfId="0"/>
    <xf numFmtId="0" fontId="10" fillId="3" borderId="4" applyAlignment="1" pivotButton="0" quotePrefix="0" xfId="0">
      <alignment horizontal="center" vertical="center" wrapText="1"/>
    </xf>
    <xf numFmtId="0" fontId="8" fillId="4" borderId="5" pivotButton="0" quotePrefix="0" xfId="0"/>
    <xf numFmtId="0" fontId="12" fillId="0" borderId="0" pivotButton="0" quotePrefix="0" xfId="0"/>
    <xf numFmtId="0" fontId="13" fillId="0" borderId="0" pivotButton="0" quotePrefix="0" xfId="0"/>
    <xf numFmtId="0" fontId="13" fillId="0" borderId="0" pivotButton="0" quotePrefix="1" xfId="0"/>
    <xf numFmtId="0" fontId="14" fillId="0" borderId="0" pivotButton="0" quotePrefix="0" xfId="0"/>
    <xf numFmtId="164" fontId="5" fillId="0" borderId="0" applyAlignment="1" pivotButton="0" quotePrefix="0" xfId="0">
      <alignment horizontal="center" vertical="center"/>
    </xf>
    <xf numFmtId="164" fontId="5" fillId="3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14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/>
    </xf>
    <xf numFmtId="164" fontId="5" fillId="3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3" borderId="0" applyAlignment="1" pivotButton="0" quotePrefix="0" xfId="0">
      <alignment horizontal="center"/>
    </xf>
    <xf numFmtId="0" fontId="0" fillId="5" borderId="0" pivotButton="0" quotePrefix="0" xfId="0"/>
    <xf numFmtId="2" fontId="0" fillId="0" borderId="0" pivotButton="0" quotePrefix="0" xfId="0"/>
    <xf numFmtId="9" fontId="0" fillId="0" borderId="0" applyAlignment="1" pivotButton="0" quotePrefix="0" xfId="1">
      <alignment vertical="top"/>
    </xf>
    <xf numFmtId="0" fontId="8" fillId="3" borderId="0" pivotButton="0" quotePrefix="0" xfId="0"/>
    <xf numFmtId="0" fontId="0" fillId="3" borderId="0" pivotButton="0" quotePrefix="0" xfId="0"/>
    <xf numFmtId="0" fontId="5" fillId="3" borderId="0" pivotButton="0" quotePrefix="0" xfId="0"/>
    <xf numFmtId="0" fontId="0" fillId="3" borderId="0" applyAlignment="1" pivotButton="0" quotePrefix="0" xfId="0">
      <alignment vertical="top"/>
    </xf>
    <xf numFmtId="164" fontId="5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6" fillId="0" borderId="0" pivotButton="0" quotePrefix="0" xfId="0"/>
    <xf numFmtId="0" fontId="19" fillId="0" borderId="0" pivotButton="0" quotePrefix="0" xfId="0"/>
    <xf numFmtId="0" fontId="21" fillId="3" borderId="0" applyAlignment="1" pivotButton="0" quotePrefix="0" xfId="0">
      <alignment horizontal="center" vertical="center"/>
    </xf>
    <xf numFmtId="9" fontId="0" fillId="0" borderId="0" applyAlignment="1" pivotButton="0" quotePrefix="0" xfId="1">
      <alignment vertical="top"/>
    </xf>
    <xf numFmtId="165" fontId="0" fillId="0" borderId="0" applyAlignment="1" pivotButton="0" quotePrefix="0" xfId="0">
      <alignment vertical="top"/>
    </xf>
    <xf numFmtId="0" fontId="18" fillId="0" borderId="0" pivotButton="0" quotePrefix="0" xfId="0"/>
    <xf numFmtId="0" fontId="11" fillId="0" borderId="0" applyAlignment="1" pivotButton="0" quotePrefix="0" xfId="0">
      <alignment vertical="top"/>
    </xf>
    <xf numFmtId="9" fontId="0" fillId="0" borderId="0" applyAlignment="1" pivotButton="0" quotePrefix="0" xfId="1">
      <alignment vertical="top"/>
    </xf>
    <xf numFmtId="9" fontId="0" fillId="0" borderId="0" applyAlignment="1" pivotButton="0" quotePrefix="0" xfId="0">
      <alignment vertical="top"/>
    </xf>
    <xf numFmtId="0" fontId="0" fillId="5" borderId="0" applyAlignment="1" pivotButton="0" quotePrefix="0" xfId="0">
      <alignment vertical="top"/>
    </xf>
    <xf numFmtId="0" fontId="24" fillId="0" borderId="0" pivotButton="0" quotePrefix="0" xfId="0"/>
    <xf numFmtId="0" fontId="0" fillId="0" borderId="0" applyAlignment="1" pivotButton="0" quotePrefix="0" xfId="0">
      <alignment horizontal="center"/>
    </xf>
    <xf numFmtId="0" fontId="0" fillId="7" borderId="0" pivotButton="0" quotePrefix="0" xfId="0"/>
    <xf numFmtId="0" fontId="0" fillId="0" borderId="0" applyAlignment="1" pivotButton="0" quotePrefix="0" xfId="0">
      <alignment horizontal="left" vertical="top"/>
    </xf>
    <xf numFmtId="0" fontId="27" fillId="0" borderId="0" applyAlignment="1" pivotButton="0" quotePrefix="0" xfId="0">
      <alignment horizontal="left" vertical="top"/>
    </xf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0" fontId="29" fillId="0" borderId="0" pivotButton="0" quotePrefix="0" xfId="0"/>
    <xf numFmtId="14" fontId="14" fillId="0" borderId="0" pivotButton="0" quotePrefix="0" xfId="0"/>
    <xf numFmtId="9" fontId="14" fillId="0" borderId="0" pivotButton="0" quotePrefix="0" xfId="0"/>
    <xf numFmtId="0" fontId="22" fillId="0" borderId="0" pivotButton="0" quotePrefix="0" xfId="0"/>
    <xf numFmtId="0" fontId="31" fillId="0" borderId="0" pivotButton="0" quotePrefix="0" xfId="0"/>
    <xf numFmtId="0" fontId="17" fillId="0" borderId="0" pivotButton="0" quotePrefix="0" xfId="0"/>
    <xf numFmtId="0" fontId="15" fillId="0" borderId="0" pivotButton="0" quotePrefix="0" xfId="0"/>
    <xf numFmtId="0" fontId="25" fillId="0" borderId="0" pivotButton="0" quotePrefix="0" xfId="0"/>
    <xf numFmtId="9" fontId="18" fillId="0" borderId="0" pivotButton="0" quotePrefix="0" xfId="0"/>
    <xf numFmtId="0" fontId="14" fillId="0" borderId="0" applyAlignment="1" pivotButton="0" quotePrefix="0" xfId="0">
      <alignment wrapText="1"/>
    </xf>
    <xf numFmtId="0" fontId="14" fillId="0" borderId="6" pivotButton="0" quotePrefix="0" xfId="0"/>
    <xf numFmtId="0" fontId="20" fillId="0" borderId="0" pivotButton="0" quotePrefix="0" xfId="0"/>
    <xf numFmtId="14" fontId="20" fillId="0" borderId="0" pivotButton="0" quotePrefix="0" xfId="0"/>
    <xf numFmtId="9" fontId="20" fillId="0" borderId="0" pivotButton="0" quotePrefix="0" xfId="0"/>
    <xf numFmtId="0" fontId="32" fillId="0" borderId="0" pivotButton="0" quotePrefix="0" xfId="0"/>
    <xf numFmtId="0" fontId="14" fillId="0" borderId="7" pivotButton="0" quotePrefix="0" xfId="0"/>
    <xf numFmtId="0" fontId="33" fillId="0" borderId="0" pivotButton="0" quotePrefix="0" xfId="0"/>
    <xf numFmtId="0" fontId="14" fillId="0" borderId="8" pivotButton="0" quotePrefix="0" xfId="0"/>
    <xf numFmtId="0" fontId="34" fillId="0" borderId="0" pivotButton="0" quotePrefix="0" xfId="0"/>
    <xf numFmtId="0" fontId="14" fillId="0" borderId="10" pivotButton="0" quotePrefix="0" xfId="0"/>
    <xf numFmtId="3" fontId="14" fillId="0" borderId="0" pivotButton="0" quotePrefix="0" xfId="0"/>
    <xf numFmtId="0" fontId="28" fillId="0" borderId="0" pivotButton="0" quotePrefix="0" xfId="2"/>
    <xf numFmtId="164" fontId="30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23" fillId="0" borderId="0" pivotButton="0" quotePrefix="0" xfId="0"/>
    <xf numFmtId="0" fontId="35" fillId="0" borderId="0" pivotButton="0" quotePrefix="0" xfId="0"/>
    <xf numFmtId="0" fontId="14" fillId="0" borderId="9" pivotButton="0" quotePrefix="0" xfId="0"/>
    <xf numFmtId="14" fontId="16" fillId="0" borderId="0" pivotButton="0" quotePrefix="0" xfId="0"/>
    <xf numFmtId="0" fontId="14" fillId="8" borderId="0" pivotButton="0" quotePrefix="0" xfId="0"/>
    <xf numFmtId="0" fontId="22" fillId="0" borderId="7" pivotButton="0" quotePrefix="0" xfId="0"/>
    <xf numFmtId="0" fontId="22" fillId="0" borderId="8" pivotButton="0" quotePrefix="0" xfId="0"/>
    <xf numFmtId="0" fontId="14" fillId="9" borderId="0" pivotButton="0" quotePrefix="0" xfId="0"/>
    <xf numFmtId="14" fontId="14" fillId="9" borderId="0" pivotButton="0" quotePrefix="0" xfId="0"/>
    <xf numFmtId="9" fontId="14" fillId="9" borderId="0" pivotButton="0" quotePrefix="0" xfId="0"/>
    <xf numFmtId="0" fontId="36" fillId="0" borderId="0" pivotButton="0" quotePrefix="0" xfId="0"/>
    <xf numFmtId="0" fontId="26" fillId="0" borderId="0" pivotButton="0" quotePrefix="0" xfId="0"/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/>
    </xf>
    <xf numFmtId="0" fontId="0" fillId="3" borderId="0" applyAlignment="1" pivotButton="0" quotePrefix="0" xfId="0">
      <alignment vertical="center" wrapText="1"/>
    </xf>
    <xf numFmtId="0" fontId="37" fillId="0" borderId="0" pivotButton="0" quotePrefix="0" xfId="0"/>
    <xf numFmtId="0" fontId="38" fillId="0" borderId="0" pivotButton="0" quotePrefix="0" xfId="0"/>
    <xf numFmtId="0" fontId="0" fillId="0" borderId="0" applyAlignment="1" pivotButton="0" quotePrefix="0" xfId="0">
      <alignment vertical="top" wrapText="1"/>
    </xf>
    <xf numFmtId="0" fontId="39" fillId="0" borderId="0" pivotButton="0" quotePrefix="0" xfId="0"/>
    <xf numFmtId="14" fontId="39" fillId="0" borderId="0" pivotButton="0" quotePrefix="0" xfId="0"/>
    <xf numFmtId="0" fontId="40" fillId="0" borderId="0" pivotButton="0" quotePrefix="0" xfId="0"/>
    <xf numFmtId="9" fontId="39" fillId="0" borderId="0" pivotButton="0" quotePrefix="0" xfId="0"/>
    <xf numFmtId="0" fontId="39" fillId="0" borderId="0" applyAlignment="1" pivotButton="0" quotePrefix="0" xfId="0">
      <alignment wrapText="1"/>
    </xf>
    <xf numFmtId="0" fontId="39" fillId="0" borderId="10" pivotButton="0" quotePrefix="0" xfId="0"/>
    <xf numFmtId="0" fontId="17" fillId="0" borderId="11" applyAlignment="1" pivotButton="0" quotePrefix="0" xfId="0">
      <alignment horizontal="center" vertical="center" wrapText="1" readingOrder="1"/>
    </xf>
    <xf numFmtId="0" fontId="41" fillId="0" borderId="11" applyAlignment="1" pivotButton="0" quotePrefix="0" xfId="0">
      <alignment horizontal="right" vertical="center" wrapText="1" readingOrder="1"/>
    </xf>
    <xf numFmtId="0" fontId="17" fillId="6" borderId="11" applyAlignment="1" pivotButton="0" quotePrefix="0" xfId="0">
      <alignment horizontal="center" vertical="center" wrapText="1" readingOrder="1"/>
    </xf>
    <xf numFmtId="0" fontId="42" fillId="0" borderId="12" applyAlignment="1" pivotButton="0" quotePrefix="0" xfId="0">
      <alignment horizontal="center" vertical="top"/>
    </xf>
    <xf numFmtId="166" fontId="0" fillId="0" borderId="0" pivotButton="0" quotePrefix="0" xfId="0"/>
    <xf numFmtId="166" fontId="0" fillId="0" borderId="0" pivotButton="0" quotePrefix="0" xfId="0"/>
  </cellXfs>
  <cellStyles count="3">
    <cellStyle name="Normale" xfId="0" builtinId="0"/>
    <cellStyle name="Percentuale" xfId="1" builtinId="5"/>
    <cellStyle name="Hyperlink" xfId="2"/>
  </cellStyles>
  <dxfs count="19"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border outline="0">
        <left style="thin">
          <color theme="4" tint="0.3999755851924192"/>
        </left>
        <top style="thin">
          <color theme="4" tint="0.3999755851924192"/>
        </top>
        <bottom style="thin">
          <color theme="4" tint="0.3999755851924192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</dxf>
    <dxf>
      <font>
        <name val="Calibri"/>
        <family val="2"/>
        <strike val="0"/>
        <outline val="0"/>
        <shadow val="0"/>
        <color theme="1" tint="0.0499893185216834"/>
        <sz val="11"/>
        <vertAlign val="baseline"/>
        <scheme val="minor"/>
      </font>
      <fill>
        <patternFill patternType="solid">
          <fgColor indexed="64"/>
          <bgColor theme="9" tint="0.7999816888943144"/>
        </patternFill>
      </fill>
    </dxf>
    <dxf>
      <font>
        <name val="Calibri"/>
        <family val="2"/>
        <strike val="0"/>
        <outline val="0"/>
        <shadow val="0"/>
        <condense val="0"/>
        <color auto="1"/>
        <extend val="0"/>
        <sz val="11"/>
        <vertAlign val="baseline"/>
        <scheme val="minor"/>
      </font>
      <fill>
        <patternFill>
          <fgColor indexed="64"/>
          <bgColor indexed="65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border outline="0">
        <left style="thin">
          <color theme="4" tint="0.3999755851924192"/>
        </left>
        <right style="thin">
          <color theme="4" tint="0.3999755851924192"/>
        </right>
        <top style="thin">
          <color theme="4" tint="0.3999755851924192"/>
        </top>
        <bottom style="thin">
          <color theme="4" tint="0.3999755851924192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1"/>
        <vertAlign val="baseline"/>
        <scheme val="minor"/>
      </font>
      <fill>
        <patternFill>
          <fgColor indexed="64"/>
          <bgColor indexed="65"/>
        </patternFill>
      </fill>
    </dxf>
    <dxf>
      <font>
        <name val="Calibri"/>
        <family val="2"/>
        <strike val="0"/>
        <outline val="0"/>
        <shadow val="0"/>
        <color theme="1" tint="0.0499893185216834"/>
        <sz val="11"/>
        <vertAlign val="baseline"/>
        <scheme val="minor"/>
      </font>
      <fill>
        <patternFill patternType="solid">
          <fgColor indexed="64"/>
          <bgColor theme="9" tint="0.7999816888943144"/>
        </patternFill>
      </fill>
    </dxf>
    <dxf>
      <font>
        <name val="Calibri"/>
        <family val="2"/>
        <strike val="0"/>
        <outline val="0"/>
        <shadow val="0"/>
        <color theme="1" tint="0.0499893185216834"/>
        <sz val="11"/>
        <vertAlign val="baseline"/>
        <scheme val="minor"/>
      </font>
      <fill>
        <patternFill patternType="solid">
          <fgColor indexed="64"/>
          <bgColor theme="9" tint="0.7999816888943144"/>
        </patternFill>
      </fill>
    </dxf>
    <dxf>
      <font>
        <name val="Calibri"/>
        <family val="2"/>
        <strike val="0"/>
        <outline val="0"/>
        <shadow val="0"/>
        <color theme="1" tint="0.0499893185216834"/>
        <sz val="11"/>
        <vertAlign val="baseline"/>
        <scheme val="minor"/>
      </font>
      <fill>
        <patternFill patternType="solid">
          <fgColor indexed="64"/>
          <bgColor theme="9" tint="0.7999816888943144"/>
        </patternFill>
      </fill>
    </dxf>
    <dxf>
      <font>
        <name val="Calibri"/>
        <family val="2"/>
        <strike val="0"/>
        <outline val="0"/>
        <shadow val="0"/>
        <color theme="1" tint="0.0499893185216834"/>
        <sz val="11"/>
        <vertAlign val="baseline"/>
        <scheme val="minor"/>
      </font>
      <fill>
        <patternFill patternType="solid">
          <fgColor indexed="64"/>
          <bgColor theme="9" tint="0.7999816888943144"/>
        </patternFill>
      </fill>
    </dxf>
    <dxf>
      <font>
        <name val="Calibri"/>
        <family val="2"/>
        <strike val="0"/>
        <outline val="0"/>
        <shadow val="0"/>
        <color theme="1" tint="0.0499893185216834"/>
        <sz val="11"/>
        <vertAlign val="baseline"/>
        <scheme val="minor"/>
      </font>
      <fill>
        <patternFill patternType="solid">
          <fgColor indexed="64"/>
          <bgColor theme="9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theme="2" tint="-0.0999786370433668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theme="2" tint="-0.0999786370433668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pivotCacheDefinition" Target="/xl/pivotCache/pivotCacheDefinition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Excel Services" refreshedDate="45762.64407013889" createdVersion="8" refreshedVersion="8" minRefreshableVersion="3" recordCount="1487" r:id="rId1">
  <cacheSource type="worksheet">
    <worksheetSource ref="A1:AS1048576" sheet="Scheduling"/>
  </cacheSource>
  <cacheFields count="44">
    <cacheField name="ITEM_TYPE" uniqueList="1" numFmtId="0" sqlType="0" hierarchy="0" level="0" databaseField="1">
      <sharedItems count="0" containsBlank="1"/>
    </cacheField>
    <cacheField name="DELIVERY_TYPE" uniqueList="1" numFmtId="0" sqlType="0" hierarchy="0" level="0" databaseField="1">
      <sharedItems count="0" containsBlank="1"/>
    </cacheField>
    <cacheField name="WORKSTREAM" uniqueList="1" numFmtId="0" sqlType="0" hierarchy="0" level="0" databaseField="1">
      <sharedItems count="0" containsBlank="1"/>
    </cacheField>
    <cacheField name="YEAR_OF_COMPETENCE" uniqueList="1" numFmtId="0" sqlType="0" hierarchy="0" level="0" databaseField="1">
      <sharedItems count="7" containsBlank="1" containsInteger="1" containsMixedTypes="1" containsNumber="1" minValue="2023" maxValue="2025">
        <n v="2024"/>
        <n v="2025"/>
        <s v="2022-2023"/>
        <s v="2024-2025"/>
        <m/>
        <s v="2023-2024"/>
        <n v="2023"/>
      </sharedItems>
    </cacheField>
    <cacheField name="START_DATE" uniqueList="1" numFmtId="0" sqlType="0" hierarchy="0" level="0" databaseField="1">
      <sharedItems count="0" containsBlank="1" containsDate="1" containsNonDate="0" containsString="0" minDate="2022-01-01T00:00:00" maxDate="2025-11-16T00:00:00"/>
    </cacheField>
    <cacheField name="END_DATE" uniqueList="1" numFmtId="0" sqlType="0" hierarchy="0" level="0" databaseField="1">
      <sharedItems count="0" containsBlank="1" containsDate="1" containsMixedTypes="1" minDate="2023-12-31T00:00:00" maxDate="2026-01-01T00:00:00"/>
    </cacheField>
    <cacheField name="SOW_ID" uniqueList="1" numFmtId="0" sqlType="0" hierarchy="0" level="0" databaseField="1">
      <sharedItems count="0" containsBlank="1"/>
    </cacheField>
    <cacheField name="JIRA_KEY" uniqueList="1" numFmtId="0" sqlType="0" hierarchy="0" level="0" databaseField="1">
      <sharedItems count="0" containsBlank="1"/>
    </cacheField>
    <cacheField name="PROJECT_STREAM" uniqueList="1" numFmtId="0" sqlType="0" hierarchy="0" level="0" databaseField="1">
      <sharedItems count="0" containsBlank="1"/>
    </cacheField>
    <cacheField name="PROJECT_DESCR" uniqueList="1" numFmtId="0" sqlType="0" hierarchy="0" level="0" databaseField="1">
      <sharedItems count="274" containsBlank="1">
        <s v="AI for HR Recruiting and Absenteeism"/>
        <s v="AMS - HR - Web App -2024"/>
        <s v="AMS FRAUD Detection Platform 2024"/>
        <s v="Assessment Logiche DWH"/>
        <s v="Attività di Pre-Sales"/>
        <s v="First BIP rollout support 2025"/>
        <s v="BullsEye POC Data Science"/>
        <s v="Shield - POC Data Science"/>
        <s v="BULLSEYE ROLLOUT EMEA (IT-UK-DACH)"/>
        <s v="BULLSEYE W3"/>
        <s v="BULLSEYE W4"/>
        <s v="EDEN ESSILOR FRANCIA"/>
        <s v="EDEN W2"/>
        <s v="EDEN W2 - integrazione"/>
        <s v="EEFR"/>
        <s v="UNIEURO"/>
        <s v="Carrier Manager Activities"/>
        <s v="CC - Attività"/>
        <s v="CC - supporto CC Leader come Deputy"/>
        <s v="CONTROL TOWER  "/>
        <s v="CONTROL TOWER  - Grand Vision Italy and Poland plant integration"/>
        <s v="Control Tower (Mercury) - LensBest website integration"/>
        <s v="Control Tower (Mercury) - Rollout + CRs "/>
        <s v="CONTROL TOWER - CONTACT LENSES ENHANCEMENT &amp; NEW BRANDsINTEGRATION"/>
        <s v="CONTROL TOWER - ROLLOUT- NEW BRANDsINTEGRATION-CRs"/>
        <s v="CONTROL TOWER- REPLENISHMENT"/>
        <s v="CONTROL TOWER UNIFICATA"/>
        <s v="Control Tower Wave 5-6-7"/>
        <s v="Corporate Performance Platform"/>
        <s v="Corsi OneStream - Essentials"/>
        <s v="CPP - ML forecasting"/>
        <s v="CRM-User Scoring Model"/>
        <s v="CTRL-Tower Atlanta AMS 2024"/>
        <s v="CTRL-Tower Atlanta AMS 2025"/>
        <s v="DASHBOARDING FOR SAPWIN"/>
        <s v="DMV AMS 2024"/>
        <s v="DMV DIGITAL MEDIA VALUATION - Banner pubblicitari - Dismissione DWH - "/>
        <s v="ECC LOGISTIC PROJECTS GOVERNANCE"/>
        <s v="Ecommerce Rollout support 2 quater 2024"/>
        <s v="Ecommerce Rollout support 3rd quarter 2024"/>
        <s v="Ecommerce Rollout support 4Q 2024"/>
        <s v="Ecommerce Rollout Supporto 2024"/>
        <s v="Edison Targeting &amp; Churn"/>
        <s v="Edison Targeting &amp; Churn - Presale"/>
        <s v="ELECTRA FRANCE-AUGE CONTROL TOWER"/>
        <s v="ELETTRA JIRA"/>
        <s v="Eliot Short Trip"/>
        <s v="ELIOT SUPPLY CHAIN - ARS RXO W2"/>
        <s v="ELRTT - RETAIL TESTING TOOL W3"/>
        <s v="VAPP AMS 7 App 2024"/>
        <s v="EPM - Time series forecasting"/>
        <s v="Essilor Adj Conso Upstream group Integration_Wave1"/>
        <s v="ESSILOR SEE4C FR"/>
        <s v="ESSILOR SEE4C US"/>
        <s v="Essilor Wave1 - Upload Statutory Data From FDW"/>
        <s v="One View - DOP"/>
        <s v="EyeMed"/>
        <s v="FDP - Fraud Detection Plathform 2024"/>
        <s v="FDP AI 2025 - Fraud Detection Plathform Updates"/>
        <s v="POC - FFD - Field Force Dashboard"/>
        <s v="Formazione"/>
        <s v="Formazione Apex"/>
        <s v="Formazione FCCS"/>
        <s v="Formazione HFM"/>
        <s v="Formazione HFM Consolidato"/>
        <s v="Formazione nuovo assunto"/>
        <s v="Formazione Oracle FCCS"/>
        <s v="Formazione Scala"/>
        <s v="Formazione Talentia"/>
        <s v="Formazione Tax"/>
        <s v="Gara Mediamarket"/>
        <s v="Gestione Consulting"/>
        <s v="CDC/AREA MANAGEMENT"/>
        <s v="Global CS - BI Streaming-UK Brands"/>
        <s v="Global CS B2C AMS 2024"/>
        <s v="Global CS Enhancements 2024"/>
        <s v="Global CS-B2B"/>
        <s v="HFM Ariston AMS 2024 1 Semestre"/>
        <s v="HR - BPO CROSS ACTIVITIES"/>
        <s v="HR - BUONI SCONTO - W2"/>
        <s v="HR - BUONI SCONTO - W2 - CR"/>
        <s v="HR - BUONI SCONTO - W3"/>
        <s v="HR - Coni di Visibilità - Wave 5"/>
        <s v="HR - Coni visibilità BO"/>
        <s v="HR - DATAFLOW- ROLLOUT"/>
        <s v="HR - ECP MD/TM/PY - ROLLOUT"/>
        <s v="HR - Gestione permessi Talent V1"/>
        <s v="HR - GV Light"/>
        <s v="HR - INTEGRAZIONE INFOTYPE 9906"/>
        <s v="HR - QLIK ASSESSMENT"/>
        <s v="HR - Reporting Projects management"/>
        <s v="HR - SPLITTING W6"/>
        <s v="HR Reporting AMS H1 2024"/>
        <s v="HR Reporting AMS H2 2024"/>
        <s v="Image Processing Tool - Wave 3"/>
        <s v="KPMG - Ferrero - Tax Control Framework"/>
        <s v="KPMG - Ferrero - NRT"/>
        <s v="KPMG - Ferrero - Value Chain"/>
        <s v="KPMG - Ferrero - Supporto + CR"/>
        <s v="KPMG - Ferrero - VBA Support"/>
        <s v="KPMG - Ferrero - Weekly Sales"/>
        <s v="KPMG - Ferrero - Weekly Sales (CR Plus)"/>
        <s v="KPMG - Vision Group - Consolidato FCCS"/>
        <s v="KPMG - Vision Group - Consolidato Managerial / Store P&amp;L"/>
        <s v="KPMG - Vision Group - Consolidato Managerial / Store P&amp;L - 2025"/>
        <s v="KPMG - Vision Group Pianificazione PBCS"/>
        <s v="Laboratorio AI per Lux"/>
        <s v="Laboratorio per Lux"/>
        <s v="LMS BRASILE - LIGHT"/>
        <s v="LMS LIGHTwave 2"/>
        <s v="LMS TIJUANA"/>
        <s v="LMS Tijuana wave 2 2025"/>
        <s v="Lucy PTP AI: Invoices Classification Suggestion"/>
        <s v="Lucy Vendor Matching ML"/>
        <s v="Lux - Job Type - Wave1"/>
        <s v="Lux - Job Type - Wave2"/>
        <s v="LUX_Marginality_Discounts_CMD_WF_2023"/>
        <s v="LUX-DI-DM – fifth ecommerce support- rollout 2024"/>
        <s v="MY CAREER"/>
        <s v="MY PLACE"/>
        <s v="OneLRA AMS 2024"/>
        <s v="OneLRA AMS 2025"/>
        <s v="Out per Permesso MBA"/>
        <s v="Outlier Detection - PO &amp; I"/>
        <s v="POC per Lux"/>
        <s v="POC PODCAST"/>
        <s v="Push Lux to ESSTECH + New CMFA Region"/>
        <s v="Quality Assurance"/>
        <s v="Qlik - Project Dismissione "/>
        <s v="Qlik - Project Dismissione  - DE&amp;I phase 1"/>
        <s v="Qlik - Project Dismissione  - Eye Resumè (Hana Cloud)"/>
        <s v="Qlik - Project Dismissione  - POC"/>
        <s v="Qlik - Project Dismissione  - WKFEye &amp; Eye"/>
        <s v="Qlik - Project Dismissione - One Org, Data Enrichment"/>
        <s v="R&amp;D Lucy Control Tower con Generative AI"/>
        <s v="Lucy Control Tower GenAI - Productionalization"/>
        <s v="RC &amp; Rec - Migration &amp; New Features 2025"/>
        <s v="RDM - AMS Talentia"/>
        <s v="Red Carpet &amp; Recommendations 2024"/>
        <s v="Red Carpet Events 2025"/>
        <s v="Reply Supporto specialistico DM vs FCCS"/>
        <s v="REWARD HUB - AMS"/>
        <s v="REWARD HUB 3.0 - AMS"/>
        <s v="REWARD HUB w3"/>
        <s v="RTT_Supporto_Piattaforma_Oracle_EPM"/>
        <s v="RTTF support 2024"/>
        <s v="OPTIMIZATION OF RTTF CHAINS"/>
        <s v="Skill Acceleration Ed. 2"/>
        <s v="Talent Acquisition W2 - SF fields through API to DWH"/>
        <s v="Tax Cube"/>
        <s v="Tax Normalization"/>
        <s v="Thom Browne"/>
        <s v="Training on the Job FCCS - Pro Vision Group (xView)"/>
        <s v="Transmec AMS HFM 2023/2024"/>
        <s v="URMET - AMS Essbase"/>
        <s v="VAPP OneLRA CR Plus Q1Q2 2024"/>
        <s v="VAPP CR Plus Q3Q4 2024"/>
        <s v="Webuild - Migrazione HFM"/>
        <s v="HR - Gestione permessi Talent v2"/>
        <s v="HR - Gestione permessi Talent v2 "/>
        <s v="ELRTT - RETAIL TESTING TOOL W4"/>
        <s v="ELRTT - RETAIL TESTING TOOL W3 - Modelling CR"/>
        <s v="HR - LandingPage wave1"/>
        <s v="AMS - HR - Web App - 2025"/>
        <s v="VAPP AMS App 2025"/>
        <s v="Global CS B2B AMS 2024-2025"/>
        <s v="OneLRA CR Plus Q3Q4 2024"/>
        <s v="VAPP CR Plus Q1Q2 2025"/>
        <s v="ONELRA Enhancements plus5 2025 Q1"/>
        <s v="LUX-DI-DM – Sixth ecommerce support- rollout 2024"/>
        <s v="LUX DM Supporto ELECTRA 2024 - anhancement &amp; Rollout"/>
        <s v="BULLSEYE AMS 2024"/>
        <s v="BULLSEYE AMS 2025"/>
        <s v="BULLSEYE ENHANCEMENTS PLUS 5 2024 1H"/>
        <s v="BULLSEYE ENHANCEMENTS PLUS 5 2024 2H"/>
        <s v="Luxottica - DI - Enhancements plus 10 EPM PLN Q1 Q2 2025 "/>
        <s v="CR - LUX-DI-EPM-AMS EssilorLuxottica EPM PLN Q3Q4.2024 "/>
        <s v="CR - LUX-DI-EPM-AMS EssilorLuxottica EPM PLN Q3Q4.2025 "/>
        <s v="Emerald - CR PLUS 2025 H1"/>
        <s v="HFM Ariston AMS 2024 2 Semestre"/>
        <s v="LUX-DI-EPM-AMS EssilorLuxottica EPM 2024"/>
        <s v="Luxottica - DI - AMS EPM PLN 2025"/>
        <s v="Training SAP BW/4HANA"/>
        <s v="Training Luxottica - DI - AMS EPM PLN 2025"/>
        <s v="LUX–DI-EPM–enhancements plus 10 Planning 2025_dismissioneWHSP"/>
        <s v="LUX–DI-EPM–enhancements plus 10 HFM Q3Q4 2024"/>
        <s v="Transmec AMS HFM 2024/2025"/>
        <s v="WEBUILD AMS HFM 10/23 - 09/24"/>
        <s v="WEBUILD AMS HFM 10/24 - 09/25"/>
        <s v="BULLSEYE ENHANCEMENTS PLUS 5 2025 1H"/>
        <s v="BULLSEYE ENHANCEMENTS PLUS 5 2025 2H"/>
        <s v="CR - LUX-DI-EPM-AMS EssilorLuxottica EPM 2024"/>
        <s v="S&amp;V Dashboard Changes"/>
        <s v="Digital Platform LENS Transition Simulator"/>
        <s v="LMS GIRONA- LIGHT"/>
        <s v="HR - Revisione PA0002"/>
        <s v="HR - Revisione PA0709"/>
        <s v="HR - Revisione DMGLOBAL"/>
        <s v="AOFE - AZIENDA OSPEDALIERA FERRARA - EVOLUTIVA DI"/>
        <s v="CR - HR - Web App - 2024"/>
        <s v="POC - CONTROL TOWER UNIFICATA"/>
        <s v="AOFE - AZIENDA OSPEDALIERA FERRARA - EVOLUTIVA DI 2025"/>
        <s v="Coaching"/>
        <s v="HR - Job Architecture"/>
        <s v="Attività progettuali Salary 2025"/>
        <s v="VAPP  CR Plus Q3Q4 2025"/>
        <s v="ONELRA Enhancements plus5 2025 Q2"/>
        <s v="RTTF SUPPORT 2025"/>
        <s v="ARS - RXO enhacement 2025"/>
        <s v="ARS - RXO enhacement 2024"/>
        <s v="REWARD HUB w4"/>
        <s v="HR - BUONI SCONTO - LSA "/>
        <s v="HR - BUONI SCONTO - LSA"/>
        <s v="Trenord"/>
        <s v="VAPP Integration FGX"/>
        <s v="FFD - Field Force Dashboard - Wave 2"/>
        <s v="LUX-DI-VAPP GRA Wave1 + Wave2"/>
        <s v="LUX-DI-VAPP GRSD Top Brand Wave 1"/>
        <s v="Gara Leonardo"/>
        <s v="DMV AMS 2025"/>
        <s v="CR - HR - Web App - 2025"/>
        <s v="HR Reporting AMS H1 2025"/>
        <s v="HR Reporting AMS H2 2025"/>
        <s v="Qlik - Project Dismissione  - DE&amp;I phase 2"/>
        <s v="One Org HR - desktop version"/>
        <s v="One Org HR - sort di tutte le linee"/>
        <s v="AOFE - AZIENDA OSPEDALIERA FERRARA - AI 2025"/>
        <s v="Lucy PTP AI: coding 2025"/>
        <s v="Lucy PTP AI: vendor 2025"/>
        <s v="Lucy PTP AI: buyer 2025"/>
        <s v="Leonardo AI"/>
        <s v="LUX DM Supporto ELECTRA 2025 - Enhancement &amp; Rollout"/>
        <s v="Qlik - Project Dismissione  - WKF Global phase 2"/>
        <s v="Qlik - Project Dismissione  - WKF Country phase 2"/>
        <s v="HR - File malloppo"/>
        <s v="One Org HR - G+"/>
        <s v="MY PLACE - MY CAREER"/>
        <s v="Buoni Sconto Digitali - LSA CR"/>
        <s v="BIP Projects 2025"/>
        <s v="Qlik - Project Dismissione  - WKFEye &amp; Eye  - One Org, Data Enrichment"/>
        <s v="Second BIP rollout support 2025"/>
        <s v="Third BIP rollout support 2025"/>
        <s v="Fourth BIP rollout support 2025"/>
        <s v="Fifth BIP rollout support 2025"/>
        <s v="Sixth BIP rollout support 2025"/>
        <s v="Seventh BIP rollout support 2025"/>
        <s v="Eight BIP rollout support 2025"/>
        <s v="Ninth BIP rollout support 2025"/>
        <s v="Quality Assurance nella DI"/>
        <s v="AOFE - AZIENDA OSPEDALIERA FERRARA - PLANNING 2025"/>
        <s v="Control tower AI - Preparazione proposta"/>
        <s v="ARS - RXO Enhancement 2 2025"/>
        <s v="Nuance &amp; Meta Integration"/>
        <s v="Regole automatizzate - file hr controlling"/>
        <s v="Migrazione autenticazione One Org su NAM"/>
        <s v="Qlik - Project Dismissione  - Training - support"/>
        <s v="Dashboard CSR"/>
        <s v="Lucy4 Lease AI"/>
        <s v="ABS25024.LUXOTTICA GEOSTRATEGY"/>
        <s v="ONELRA Enhancements plus5 2025 Q3"/>
        <s v="A3198544L - BSD  Integrazione gestione Buoni Nuance"/>
        <s v="BSD - Blocco utilizzo stesso N. Ordine + Codice LSA su stesso Buono Sconto"/>
        <s v="EL Complete Pair France LABEX SHORT TRIP"/>
        <s v="EL Complete Pair France LABEX SHORT TRIP "/>
        <s v="EL Complete Pair France LABEX PLANNING FILES"/>
        <s v="EL Complete Pair France LABEX ARS RXO"/>
        <s v="EL Complete Pair France LABEX ARS RXO "/>
        <s v="Supporto Area Logistica"/>
        <s v="Evolutive Dashboard Aprile(post golive)"/>
        <s v="Evolutive Dashboard Maggio(post golive)"/>
        <s v="Hypercare dismissione QLIK"/>
        <s v="ONELRA Enhancements plus5 2025 Q4"/>
        <s v="PAYROLL FRANCIA"/>
        <m/>
      </sharedItems>
    </cacheField>
    <cacheField name="CLIENT" uniqueList="1" numFmtId="0" sqlType="0" hierarchy="0" level="0" databaseField="1">
      <sharedItems count="0" containsBlank="1"/>
    </cacheField>
    <cacheField name="PM_SM" uniqueList="1" numFmtId="0" sqlType="0" hierarchy="0" level="0" databaseField="1">
      <sharedItems count="0" containsBlank="1"/>
    </cacheField>
    <cacheField name="USER" uniqueList="1" numFmtId="0" sqlType="0" hierarchy="0" level="0" databaseField="1">
      <sharedItems count="161" containsBlank="1">
        <s v="G. Sironi"/>
        <s v="M. Gomitoni"/>
        <s v="L. Carloni"/>
        <s v="M. Mannarino"/>
        <s v="M. Porcu"/>
        <s v="M. Toci"/>
        <s v="N. GUERRERO"/>
        <s v="R. Marasca"/>
        <s v="S. Beltrami"/>
        <s v="A. Crescimone"/>
        <s v="A. SAIJA"/>
        <s v="G. D'Amanti"/>
        <s v="G. Luongo"/>
        <s v="L. Gullotto"/>
        <s v="A. Albanese"/>
        <s v="F. Lombardini"/>
        <s v="M. Cocchi"/>
        <s v="A. Seira"/>
        <s v="F. Taita"/>
        <s v="L. Stroppa"/>
        <s v="T. Baldi"/>
        <s v="A. Imbimbo"/>
        <s v="F. Malvezzi"/>
        <s v="G. Sabbatini"/>
        <s v="V. Echarry"/>
        <s v="F. Spacagna"/>
        <s v="TBD"/>
        <s v="A. Vladi"/>
        <s v="A. Pirola"/>
        <s v="L. Franceschini"/>
        <s v="F. D'Alberto"/>
        <s v="G. Franchi"/>
        <s v="A. Ferrari"/>
        <s v="A. Lorena"/>
        <s v="C. Elia"/>
        <s v="F. Origlia"/>
        <s v="M. Vianelli"/>
        <s v="A. Nastasi"/>
        <s v="A. De Sanctis"/>
        <s v="A. Strada"/>
        <s v="R. Bondi"/>
        <s v="S. Ben Younes"/>
        <s v="D. De Pecol"/>
        <s v="A. Di Pietro"/>
        <s v="I. Bressan"/>
        <s v="L. Franco"/>
        <s v="N. Fragale"/>
        <s v="P. Pieroni"/>
        <s v="S. Preziosa"/>
        <s v="L. Roberto"/>
        <s v="P. Anzellotti"/>
        <s v="A. Cuomo"/>
        <s v="J. Daci"/>
        <s v="T. Lazzari"/>
        <s v="F. Tarquini"/>
        <s v="F. Ianni"/>
        <s v="L. Cariglia"/>
        <s v="M. Sabarese"/>
        <s v="A. Camara"/>
        <s v="M. Calabrese"/>
        <s v="M. Piazza"/>
        <s v="R. Nunziata"/>
        <s v="A. Germinario"/>
        <s v="P. Dolzani"/>
        <s v="S. Boriashov"/>
        <s v="C. Tiberti"/>
        <s v="G. Picerno"/>
        <s v="P. Assirelli"/>
        <s v="t.b.d."/>
        <s v="S. Calvi"/>
        <s v="A. Torone"/>
        <s v="A. Cerrato"/>
        <s v="C. Paz"/>
        <s v="F. Reale"/>
        <s v="R. Grienti"/>
        <s v="C. Piraccini"/>
        <s v="M. Regini"/>
        <s v="M. Vimercati"/>
        <s v="R. Alves"/>
        <s v="G. Lopez"/>
        <s v="N. Pescione"/>
        <s v="P. Singh"/>
        <s v="G. Mordà"/>
        <s v="E. Storti"/>
        <s v="L. Bariani"/>
        <s v="M. Simeone"/>
        <s v="A. SANTORO"/>
        <s v="F. SCOGNAMIGLIO"/>
        <s v="G. DE FEO"/>
        <s v="O. SAGAZIO"/>
        <s v="A. Brandizzi"/>
        <s v="C. Di Lorenzo"/>
        <s v="G. Minervini"/>
        <s v="G. Tartaglia"/>
        <s v="M. Migliorati"/>
        <s v="M. Salcini"/>
        <s v="O. BEN OTHMANE"/>
        <s v="P. Buonasorte"/>
        <s v="R. Grandi"/>
        <s v="L. Mangili"/>
        <s v="C. Esposito"/>
        <s v="M. Sorrentino"/>
        <s v="L. Pigazzini"/>
        <s v="P. Galvagni"/>
        <s v="E. Tosetto"/>
        <s v="F. Atanasio"/>
        <s v="F. De Pedis"/>
        <s v="G. Galati"/>
        <s v="D. Scalia"/>
        <s v="G. Esposito"/>
        <s v="R. Freddi"/>
        <s v="S. Delle Fave"/>
        <s v="F. Plebani"/>
        <s v="G. Cataldo"/>
        <s v="D. Scarci"/>
        <s v="E. Soldoni"/>
        <s v="E. Uliu"/>
        <s v="L. Tironese"/>
        <s v="W. Morandelli"/>
        <s v="G. Fiorentini"/>
        <s v="M. Favalli"/>
        <s v="Esterno"/>
        <s v="S. Guastavigna"/>
        <s v="F. Delogu"/>
        <s v="A. Elia"/>
        <s v="M. Attanasio"/>
        <s v="A. Caldana"/>
        <s v="B. Capotorto"/>
        <s v="P. Gamboni"/>
        <s v="L. Altobelli"/>
        <s v="L. Stefanelli"/>
        <s v="M. Strada"/>
        <s v="G. Tuninetti"/>
        <s v="D. Heba"/>
        <s v="F. Vassallo"/>
        <s v="R. Tortora"/>
        <s v="T. Porzio"/>
        <s v="Esterno Oracle"/>
        <s v="I. OSTYMCHUCK"/>
        <s v="L. CATTANEO"/>
        <s v="J. SORGATO"/>
        <s v="V. Raso"/>
        <s v="L. Lazzari"/>
        <s v="M. Aristide"/>
        <s v="G. Mandrioli"/>
        <s v="D. Reich"/>
        <s v="V. Carcaterra"/>
        <s v="Y. Cherednychenko"/>
        <s v="G. Izzo"/>
        <s v="A. Torri"/>
        <s v="A. Mattucci"/>
        <s v="P. Cimino"/>
        <s v="D. Scala"/>
        <s v="A. Carmisciano"/>
        <s v="I. Lopez"/>
        <s v="F. Taita "/>
        <s v="L. Stroppa "/>
        <s v="A. Seira "/>
        <s v="T. Baldi "/>
        <s v="M. Regini "/>
        <m/>
      </sharedItems>
    </cacheField>
    <cacheField name="AREA_CC" uniqueList="1" numFmtId="0" sqlType="0" hierarchy="0" level="0" databaseField="1">
      <sharedItems count="0" containsBlank="1"/>
    </cacheField>
    <cacheField name="JOB" uniqueList="1" numFmtId="0" sqlType="0" hierarchy="0" level="0" databaseField="1">
      <sharedItems count="0" containsBlank="1"/>
    </cacheField>
    <cacheField name="PLANNED_FTE" uniqueList="1" numFmtId="0" sqlType="0" hierarchy="0" level="0" databaseField="1">
      <sharedItems count="0" containsBlank="1" containsNumber="1" containsString="0" minValue="0" maxValue="2020"/>
    </cacheField>
    <cacheField name="ACTUAL_FTE" uniqueList="1" numFmtId="0" sqlType="0" hierarchy="0" level="0" databaseField="1">
      <sharedItems count="0" containsBlank="1" containsNumber="1" containsString="0" minValue="0" maxValue="1872"/>
    </cacheField>
    <cacheField name="STATUS" uniqueList="1" numFmtId="0" sqlType="0" hierarchy="0" level="0" databaseField="1">
      <sharedItems count="0" containsBlank="1"/>
    </cacheField>
    <cacheField name="PROGRESS_%" uniqueList="1" numFmtId="0" sqlType="0" hierarchy="0" level="0" databaseField="1">
      <sharedItems count="0" containsBlank="1" containsNumber="1" containsString="0" minValue="0" maxValue="1.685714285714286"/>
    </cacheField>
    <cacheField name="YEAR" uniqueList="1" numFmtId="0" sqlType="0" hierarchy="0" level="0" databaseField="1">
      <sharedItems count="0" containsBlank="1" containsInteger="1" containsNumber="1" containsString="0" minValue="2024" maxValue="2025"/>
    </cacheField>
    <cacheField name="gen" uniqueList="1" numFmtId="0" sqlType="0" hierarchy="0" level="0" databaseField="1">
      <sharedItems count="47" containsBlank="1" containsNumber="1" containsString="0" minValue="0" maxValue="25">
        <n v="0"/>
        <n v="1"/>
        <n v="2"/>
        <n v="0.5"/>
        <n v="9"/>
        <n v="16"/>
        <n v="3"/>
        <n v="15"/>
        <n v="8"/>
        <n v="4"/>
        <n v="13"/>
        <n v="10"/>
        <n v="7"/>
        <n v="5"/>
        <n v="11"/>
        <n v="17"/>
        <n v="18"/>
        <n v="6.5"/>
        <n v="3.5"/>
        <n v="12"/>
        <n v="20"/>
        <n v="19"/>
        <n v="0.9"/>
        <n v="1.8"/>
        <n v="4.5"/>
        <n v="12.6"/>
        <n v="5.4"/>
        <n v="5.5"/>
        <n v="0.25"/>
        <n v="0.875"/>
        <n v="1.8125"/>
        <n v="3.6"/>
        <n v="2.7"/>
        <n v="14.4"/>
        <n v="10.8"/>
        <n v="7.2"/>
        <n v="6"/>
        <n v="0.3125"/>
        <n v="13.875"/>
        <n v="0.625"/>
        <n v="14"/>
        <n v="25"/>
        <n v="1.5"/>
        <n v="0.75"/>
        <n v="0.2"/>
        <n v="22"/>
        <m/>
      </sharedItems>
    </cacheField>
    <cacheField name="feb" uniqueList="1" numFmtId="0" sqlType="0" hierarchy="0" level="0" databaseField="1">
      <sharedItems count="0" containsBlank="1" containsNumber="1" containsString="0" minValue="0" maxValue="25"/>
    </cacheField>
    <cacheField name="mar" uniqueList="1" numFmtId="0" sqlType="0" hierarchy="0" level="0" databaseField="1">
      <sharedItems count="0" containsBlank="1" containsNumber="1" containsString="0" minValue="0" maxValue="25"/>
    </cacheField>
    <cacheField name="apr" uniqueList="1" numFmtId="0" sqlType="0" hierarchy="0" level="0" databaseField="1">
      <sharedItems count="0" containsBlank="1" containsNumber="1" containsString="0" minValue="0" maxValue="25"/>
    </cacheField>
    <cacheField name="mag" uniqueList="1" numFmtId="0" sqlType="0" hierarchy="0" level="0" databaseField="1">
      <sharedItems count="0" containsBlank="1" containsNumber="1" containsString="0" minValue="0" maxValue="25"/>
    </cacheField>
    <cacheField name="giu" uniqueList="1" numFmtId="0" sqlType="0" hierarchy="0" level="0" databaseField="1">
      <sharedItems count="0" containsBlank="1" containsNumber="1" containsString="0" minValue="0" maxValue="25"/>
    </cacheField>
    <cacheField name="lug" uniqueList="1" numFmtId="0" sqlType="0" hierarchy="0" level="0" databaseField="1">
      <sharedItems count="0" containsBlank="1" containsNumber="1" containsString="0" minValue="0" maxValue="25"/>
    </cacheField>
    <cacheField name="ago" uniqueList="1" numFmtId="0" sqlType="0" hierarchy="0" level="0" databaseField="1">
      <sharedItems count="0" containsBlank="1" containsNumber="1" containsString="0" minValue="0" maxValue="25"/>
    </cacheField>
    <cacheField name="set" uniqueList="1" numFmtId="0" sqlType="0" hierarchy="0" level="0" databaseField="1">
      <sharedItems count="0" containsBlank="1" containsNumber="1" containsString="0" minValue="0" maxValue="25"/>
    </cacheField>
    <cacheField name="ott" uniqueList="1" numFmtId="0" sqlType="0" hierarchy="0" level="0" databaseField="1">
      <sharedItems count="0" containsBlank="1" containsNumber="1" containsString="0" minValue="0" maxValue="48"/>
    </cacheField>
    <cacheField name="nov" uniqueList="1" numFmtId="0" sqlType="0" hierarchy="0" level="0" databaseField="1">
      <sharedItems count="0" containsBlank="1" containsNumber="1" containsString="0" minValue="0" maxValue="42"/>
    </cacheField>
    <cacheField name="dic" uniqueList="1" numFmtId="0" sqlType="0" hierarchy="0" level="0" databaseField="1">
      <sharedItems count="0" containsBlank="1" containsNumber="1" containsString="0" minValue="0" maxValue="36"/>
    </cacheField>
    <cacheField name="gen1" uniqueList="1" numFmtId="0" sqlType="0" hierarchy="0" level="0" databaseField="1">
      <sharedItems count="0" containsBlank="1" containsNumber="1" containsString="0" minValue="0" maxValue="1.388888888888889"/>
    </cacheField>
    <cacheField name="feb1" uniqueList="1" numFmtId="0" sqlType="0" hierarchy="0" level="0" databaseField="1">
      <sharedItems count="0" containsBlank="1" containsNumber="1" containsString="0" minValue="0" maxValue="1.25"/>
    </cacheField>
    <cacheField name="mar1" uniqueList="1" numFmtId="0" sqlType="0" hierarchy="0" level="0" databaseField="1">
      <sharedItems count="0" containsBlank="1" containsNumber="1" containsString="0" minValue="0" maxValue="1.19047619047619"/>
    </cacheField>
    <cacheField name="apr1" uniqueList="1" numFmtId="0" sqlType="0" hierarchy="0" level="0" databaseField="1">
      <sharedItems count="0" containsBlank="1" containsNumber="1" containsString="0" minValue="0" maxValue="1.136363636363636"/>
    </cacheField>
    <cacheField name="mag1" uniqueList="1" numFmtId="0" sqlType="0" hierarchy="0" level="0" databaseField="1">
      <sharedItems count="0" containsBlank="1" containsNumber="1" containsString="0" minValue="0" maxValue="1.136363636363636"/>
    </cacheField>
    <cacheField name="giu1" uniqueList="1" numFmtId="0" sqlType="0" hierarchy="0" level="0" databaseField="1">
      <sharedItems count="0" containsBlank="1" containsNumber="1" containsString="0" minValue="0" maxValue="1.25"/>
    </cacheField>
    <cacheField name="lug1" uniqueList="1" numFmtId="0" sqlType="0" hierarchy="0" level="0" databaseField="1">
      <sharedItems count="0" containsBlank="1" containsNumber="1" containsString="0" minValue="0" maxValue="1.08695652173913"/>
    </cacheField>
    <cacheField name="ago1" uniqueList="1" numFmtId="0" sqlType="0" hierarchy="0" level="0" databaseField="1">
      <sharedItems count="0" containsBlank="1" containsNumber="1" containsString="0" minValue="0" maxValue="2.083333333333333"/>
    </cacheField>
    <cacheField name="set1" uniqueList="1" numFmtId="0" sqlType="0" hierarchy="0" level="0" databaseField="1">
      <sharedItems count="0" containsBlank="1" containsNumber="1" containsString="0" minValue="0" maxValue="1.19047619047619"/>
    </cacheField>
    <cacheField name="ott1" uniqueList="1" numFmtId="0" sqlType="0" hierarchy="0" level="0" databaseField="1">
      <sharedItems count="0" containsBlank="1" containsNumber="1" containsString="0" minValue="0" maxValue="2.08695652173913"/>
    </cacheField>
    <cacheField name="nov1" uniqueList="1" numFmtId="0" sqlType="0" hierarchy="0" level="0" databaseField="1">
      <sharedItems count="0" containsBlank="1" containsNumber="1" containsString="0" minValue="0" maxValue="2"/>
    </cacheField>
    <cacheField name="dic1" uniqueList="1" numFmtId="0" sqlType="0" hierarchy="0" level="0" databaseField="1">
      <sharedItems count="0" containsBlank="1" containsNumber="1" containsString="0" minValue="0" maxValue="1.636363636363636"/>
    </cacheField>
  </cacheFields>
</pivotCacheDefinition>
</file>

<file path=xl/pivotCache/pivotCacheRecords1.xml><?xml version="1.0" encoding="utf-8"?>
<pivotCacheRecords xmlns="http://schemas.openxmlformats.org/spreadsheetml/2006/main" count="1487">
  <r>
    <s v="PROSPECT"/>
    <s v="PRJ"/>
    <m/>
    <x v="0"/>
    <d v="2024-07-01T00:00:00"/>
    <d v="2024-12-31T00:00:00"/>
    <s v="N/A"/>
    <s v="N/A"/>
    <s v="HR"/>
    <x v="0"/>
    <s v="EssilorLuxottica"/>
    <s v="G. Sironi"/>
    <x v="0"/>
    <s v="Operations"/>
    <s v="PM - Project Governance"/>
    <n v="0"/>
    <n v="0"/>
    <s v="ON HOLD"/>
    <n v="0"/>
    <n v="2024"/>
    <x v="0"/>
    <n v="0"/>
    <n v="0"/>
    <n v="0"/>
    <n v="0"/>
    <n v="1"/>
    <n v="0"/>
    <n v="0"/>
    <n v="0"/>
    <n v="0"/>
    <n v="0"/>
    <n v="0"/>
    <n v="0"/>
    <n v="0"/>
    <n v="0"/>
    <n v="0"/>
    <n v="0"/>
    <n v="0.05"/>
    <n v="0"/>
    <n v="0"/>
    <n v="0"/>
    <n v="0"/>
    <n v="0"/>
    <n v="0"/>
  </r>
  <r>
    <s v="PROSPECT"/>
    <s v="PRJ"/>
    <m/>
    <x v="0"/>
    <d v="2024-07-01T00:00:00"/>
    <d v="2024-12-31T00:00:00"/>
    <s v="N/A"/>
    <s v="N/A"/>
    <s v="HR"/>
    <x v="0"/>
    <s v="EssilorLuxottica"/>
    <s v="G. Sironi"/>
    <x v="1"/>
    <s v="Operations"/>
    <s v="Tech Lead"/>
    <n v="0"/>
    <n v="0"/>
    <s v="ON HOLD"/>
    <n v="0"/>
    <n v="2024"/>
    <x v="0"/>
    <n v="0"/>
    <n v="0"/>
    <n v="0"/>
    <n v="0"/>
    <n v="1"/>
    <n v="0"/>
    <n v="0"/>
    <n v="0"/>
    <n v="0"/>
    <n v="0"/>
    <n v="0"/>
    <n v="0"/>
    <n v="0"/>
    <n v="0"/>
    <n v="0"/>
    <n v="0"/>
    <n v="0.05"/>
    <n v="0"/>
    <n v="0"/>
    <n v="0"/>
    <n v="0"/>
    <n v="0"/>
    <n v="0"/>
  </r>
  <r>
    <s v="A CONSUMO"/>
    <s v="AMS"/>
    <s v="Waterfall"/>
    <x v="0"/>
    <d v="2024-01-01T00:00:00"/>
    <d v="2024-12-31T00:00:00"/>
    <s v="ABS24011"/>
    <s v="ALDAAH2-6"/>
    <s v="HR"/>
    <x v="1"/>
    <s v="EssilorLuxottica"/>
    <s v="N. GUERRERO"/>
    <x v="2"/>
    <s v="Operations"/>
    <s v="Data Engineering"/>
    <n v="112"/>
    <n v="59"/>
    <s v="ON GOING"/>
    <n v="0"/>
    <n v="2024"/>
    <x v="0"/>
    <n v="2"/>
    <n v="2"/>
    <n v="0"/>
    <n v="0"/>
    <n v="0"/>
    <n v="0"/>
    <n v="0"/>
    <n v="0"/>
    <n v="0"/>
    <n v="0"/>
    <n v="0"/>
    <n v="0"/>
    <n v="0.1"/>
    <n v="0.09523809523809523"/>
    <n v="0"/>
    <n v="0"/>
    <n v="0"/>
    <n v="0"/>
    <n v="0"/>
    <n v="0"/>
    <n v="0"/>
    <n v="0"/>
    <n v="0"/>
  </r>
  <r>
    <s v="A CONSUMO"/>
    <s v="AMS"/>
    <s v="Waterfall"/>
    <x v="0"/>
    <d v="2024-01-01T00:00:00"/>
    <d v="2024-12-31T00:00:00"/>
    <s v="ABS24011"/>
    <s v="ALDAAH2-6"/>
    <s v="HR"/>
    <x v="1"/>
    <s v="EssilorLuxottica"/>
    <s v="N. GUERRERO"/>
    <x v="3"/>
    <s v="Operations"/>
    <s v="Data Engineering"/>
    <n v="112"/>
    <n v="59"/>
    <s v="ON GOING"/>
    <n v="0"/>
    <n v="2024"/>
    <x v="0"/>
    <n v="0"/>
    <n v="0"/>
    <n v="3"/>
    <n v="3"/>
    <n v="3"/>
    <n v="3"/>
    <n v="0"/>
    <n v="1"/>
    <n v="1"/>
    <n v="4"/>
    <n v="4"/>
    <n v="0"/>
    <n v="0"/>
    <n v="0"/>
    <n v="0.1363636363636364"/>
    <n v="0.1363636363636364"/>
    <n v="0.15"/>
    <n v="0.1304347826086956"/>
    <n v="0"/>
    <n v="0.04761904761904762"/>
    <n v="0.04347826086956522"/>
    <n v="0.1904761904761905"/>
    <n v="0.1818181818181818"/>
  </r>
  <r>
    <s v="A CONSUMO"/>
    <s v="AMS"/>
    <s v="Waterfall"/>
    <x v="0"/>
    <d v="2024-01-01T00:00:00"/>
    <d v="2024-12-31T00:00:00"/>
    <s v="ABS24011"/>
    <s v="ALDAAH2-6"/>
    <s v="HR"/>
    <x v="1"/>
    <s v="EssilorLuxottica"/>
    <s v="N. GUERRERO"/>
    <x v="4"/>
    <s v="Operations"/>
    <s v="Technical Leader"/>
    <n v="112"/>
    <n v="59"/>
    <s v="ON GOING"/>
    <n v="0"/>
    <n v="2024"/>
    <x v="1"/>
    <n v="1"/>
    <n v="1"/>
    <n v="1"/>
    <n v="1"/>
    <n v="1"/>
    <n v="1"/>
    <n v="0"/>
    <n v="1"/>
    <n v="1"/>
    <n v="2"/>
    <n v="5"/>
    <n v="0.05555555555555555"/>
    <n v="0.05"/>
    <n v="0.04761904761904762"/>
    <n v="0.04545454545454546"/>
    <n v="0.04545454545454546"/>
    <n v="0.05"/>
    <n v="0.04347826086956522"/>
    <n v="0"/>
    <n v="0.04761904761904762"/>
    <n v="0.04347826086956522"/>
    <n v="0.09523809523809523"/>
    <n v="0.2272727272727273"/>
  </r>
  <r>
    <s v="A CONSUMO"/>
    <s v="AMS"/>
    <s v="Waterfall"/>
    <x v="0"/>
    <d v="2024-01-01T00:00:00"/>
    <d v="2024-12-31T00:00:00"/>
    <s v="ABS24011"/>
    <s v="ALDAAH2-6"/>
    <s v="HR"/>
    <x v="1"/>
    <s v="EssilorLuxottica"/>
    <s v="N. GUERRERO"/>
    <x v="5"/>
    <s v="Operations"/>
    <s v="BackEnd"/>
    <n v="112"/>
    <n v="59"/>
    <s v="ON GOING"/>
    <n v="0"/>
    <n v="2024"/>
    <x v="2"/>
    <n v="2"/>
    <n v="2"/>
    <n v="2"/>
    <n v="2"/>
    <n v="2"/>
    <n v="2"/>
    <n v="0"/>
    <n v="2"/>
    <n v="2"/>
    <n v="2"/>
    <n v="2"/>
    <n v="0.1111111111111111"/>
    <n v="0.1"/>
    <n v="0.09523809523809523"/>
    <n v="0.09090909090909091"/>
    <n v="0.09090909090909091"/>
    <n v="0.1"/>
    <n v="0.08695652173913043"/>
    <n v="0"/>
    <n v="0.09523809523809523"/>
    <n v="0.08695652173913043"/>
    <n v="0.09523809523809523"/>
    <n v="0.09090909090909091"/>
  </r>
  <r>
    <s v="A CONSUMO"/>
    <s v="AMS"/>
    <s v="Waterfall"/>
    <x v="0"/>
    <d v="2024-01-01T00:00:00"/>
    <d v="2024-12-31T00:00:00"/>
    <s v="ABS24011"/>
    <s v="ALDAAH2-6"/>
    <s v="HR"/>
    <x v="1"/>
    <s v="EssilorLuxottica"/>
    <s v="N. GUERRERO"/>
    <x v="6"/>
    <s v="Delivery AMS"/>
    <s v="PM - Project Governance"/>
    <n v="112"/>
    <n v="59"/>
    <s v="ON GOING"/>
    <n v="0"/>
    <n v="2024"/>
    <x v="1"/>
    <n v="1"/>
    <n v="1"/>
    <n v="1"/>
    <n v="1"/>
    <n v="1"/>
    <n v="1"/>
    <n v="0.5"/>
    <n v="1"/>
    <n v="1"/>
    <n v="1"/>
    <n v="1"/>
    <n v="0.05555555555555555"/>
    <n v="0.05"/>
    <n v="0.04761904761904762"/>
    <n v="0.04545454545454546"/>
    <n v="0.04545454545454546"/>
    <n v="0.05"/>
    <n v="0.04347826086956522"/>
    <n v="0.04166666666666666"/>
    <n v="0.04761904761904762"/>
    <n v="0.04347826086956522"/>
    <n v="0.04761904761904762"/>
    <n v="0.04545454545454546"/>
  </r>
  <r>
    <s v="A CONSUMO"/>
    <s v="AMS"/>
    <s v="Waterfall"/>
    <x v="0"/>
    <d v="2024-01-01T00:00:00"/>
    <d v="2024-12-31T00:00:00"/>
    <s v="ABS24011"/>
    <s v="ALDAAH2-6"/>
    <s v="HR"/>
    <x v="1"/>
    <s v="EssilorLuxottica"/>
    <s v="N. GUERRERO"/>
    <x v="7"/>
    <s v="Delivery Projects"/>
    <s v="Analysis"/>
    <n v="112"/>
    <n v="59"/>
    <s v="ON GOING"/>
    <n v="0"/>
    <n v="2024"/>
    <x v="1"/>
    <n v="1"/>
    <n v="1"/>
    <n v="1"/>
    <n v="1"/>
    <n v="1"/>
    <n v="1"/>
    <n v="0"/>
    <n v="1"/>
    <n v="1"/>
    <n v="1"/>
    <n v="0"/>
    <n v="0.05555555555555555"/>
    <n v="0.05"/>
    <n v="0.04761904761904762"/>
    <n v="0.04545454545454546"/>
    <n v="0.04545454545454546"/>
    <n v="0.05"/>
    <n v="0.04347826086956522"/>
    <n v="0"/>
    <n v="0.04761904761904762"/>
    <n v="0.04347826086956522"/>
    <n v="0.04761904761904762"/>
    <n v="0"/>
  </r>
  <r>
    <s v="A CONSUMO"/>
    <s v="AMS"/>
    <s v="Waterfall"/>
    <x v="0"/>
    <d v="2024-01-01T00:00:00"/>
    <d v="2024-12-31T00:00:00"/>
    <s v="ABS24011"/>
    <s v="ALDAAH2-6"/>
    <s v="HR"/>
    <x v="1"/>
    <s v="EssilorLuxottica"/>
    <s v="N. GUERRERO"/>
    <x v="8"/>
    <s v="Operations"/>
    <s v="FrontEnd"/>
    <n v="112"/>
    <n v="59"/>
    <s v="ON GOING"/>
    <n v="0"/>
    <n v="2024"/>
    <x v="1"/>
    <n v="1"/>
    <n v="1"/>
    <n v="1"/>
    <n v="1"/>
    <n v="1"/>
    <n v="1"/>
    <n v="0"/>
    <n v="1"/>
    <n v="1"/>
    <n v="1"/>
    <n v="1"/>
    <n v="0.05555555555555555"/>
    <n v="0.05"/>
    <n v="0.04761904761904762"/>
    <n v="0.04545454545454546"/>
    <n v="0.04545454545454546"/>
    <n v="0.05"/>
    <n v="0.04347826086956522"/>
    <n v="0"/>
    <n v="0.04761904761904762"/>
    <n v="0.04347826086956522"/>
    <n v="0.04761904761904762"/>
    <n v="0.04545454545454546"/>
  </r>
  <r>
    <s v="CONTRACT"/>
    <s v="AMS"/>
    <s v="Waterfall"/>
    <x v="0"/>
    <d v="2024-01-01T00:00:00"/>
    <d v="2024-12-31T00:00:00"/>
    <s v="ABS24049"/>
    <s v="ALAFDP2"/>
    <s v="FINANCE"/>
    <x v="2"/>
    <s v="EssilorLuxottica"/>
    <s v="A. Morterra"/>
    <x v="9"/>
    <s v="Operations"/>
    <s v="BackEnd"/>
    <n v="0"/>
    <n v="0"/>
    <s v="ON GOING"/>
    <n v="0"/>
    <n v="2024"/>
    <x v="1"/>
    <n v="1"/>
    <n v="1"/>
    <n v="1"/>
    <n v="3"/>
    <n v="3"/>
    <n v="3"/>
    <n v="3"/>
    <n v="3"/>
    <n v="3"/>
    <n v="3"/>
    <n v="3"/>
    <n v="0.05555555555555555"/>
    <n v="0.05"/>
    <n v="0.04761904761904762"/>
    <n v="0.04545454545454546"/>
    <n v="0.1363636363636364"/>
    <n v="0.15"/>
    <n v="0.1304347826086956"/>
    <n v="0.25"/>
    <n v="0.1428571428571428"/>
    <n v="0.1304347826086956"/>
    <n v="0.1428571428571428"/>
    <n v="0.1363636363636364"/>
  </r>
  <r>
    <s v="CONTRACT"/>
    <s v="AMS"/>
    <s v="Waterfall"/>
    <x v="0"/>
    <d v="2024-01-01T00:00:00"/>
    <d v="2024-12-31T00:00:00"/>
    <s v="ABS24049"/>
    <s v="ALAFDP2"/>
    <s v="FINANCE"/>
    <x v="2"/>
    <s v="EssilorLuxottica"/>
    <s v="A. Morterra"/>
    <x v="10"/>
    <s v="Operations"/>
    <s v="BackEnd"/>
    <n v="0"/>
    <n v="0"/>
    <s v="ON GOING"/>
    <n v="0"/>
    <n v="2024"/>
    <x v="1"/>
    <n v="1"/>
    <n v="1"/>
    <n v="1"/>
    <n v="1"/>
    <n v="1"/>
    <n v="1"/>
    <n v="1"/>
    <n v="1"/>
    <n v="1"/>
    <n v="1"/>
    <n v="1"/>
    <n v="0.05555555555555555"/>
    <n v="0.05"/>
    <n v="0.04761904761904762"/>
    <n v="0.04545454545454546"/>
    <n v="0.04545454545454546"/>
    <n v="0.05"/>
    <n v="0.04347826086956522"/>
    <n v="0.08333333333333333"/>
    <n v="0.04761904761904762"/>
    <n v="0.04347826086956522"/>
    <n v="0.04761904761904762"/>
    <n v="0.04545454545454546"/>
  </r>
  <r>
    <s v="CONTRACT"/>
    <s v="AMS"/>
    <s v="Waterfall"/>
    <x v="0"/>
    <d v="2024-01-01T00:00:00"/>
    <d v="2024-12-31T00:00:00"/>
    <s v="ABS24049"/>
    <s v="ALAFDP2"/>
    <s v="FINANCE"/>
    <x v="2"/>
    <s v="EssilorLuxottica"/>
    <s v="A. Morterra"/>
    <x v="11"/>
    <s v="Operations"/>
    <s v="BackEnd"/>
    <n v="0"/>
    <n v="0"/>
    <s v="ON GOING"/>
    <n v="0"/>
    <n v="2024"/>
    <x v="3"/>
    <n v="0.5"/>
    <n v="0.5"/>
    <n v="0.5"/>
    <n v="0.5"/>
    <n v="0.5"/>
    <n v="0.5"/>
    <n v="0.5"/>
    <n v="0.5"/>
    <n v="0.5"/>
    <n v="1"/>
    <n v="0"/>
    <n v="0.02777777777777778"/>
    <n v="0.025"/>
    <n v="0.02380952380952381"/>
    <n v="0.02272727272727273"/>
    <n v="0.02272727272727273"/>
    <n v="0.025"/>
    <n v="0.02173913043478261"/>
    <n v="0.04166666666666666"/>
    <n v="0.02380952380952381"/>
    <n v="0.02173913043478261"/>
    <n v="0.04761904761904762"/>
    <n v="0"/>
  </r>
  <r>
    <s v="CONTRACT"/>
    <s v="AMS"/>
    <s v="Waterfall"/>
    <x v="0"/>
    <d v="2024-01-01T00:00:00"/>
    <d v="2024-12-31T00:00:00"/>
    <s v="ABS24049"/>
    <s v="ALAFDP2"/>
    <s v="FINANCE"/>
    <x v="2"/>
    <s v="EssilorLuxottica"/>
    <s v="A. Morterra"/>
    <x v="12"/>
    <s v="Delivery AMS"/>
    <s v="PM - Project Governance"/>
    <n v="0"/>
    <n v="0"/>
    <s v="ON GOING"/>
    <n v="0"/>
    <n v="2024"/>
    <x v="1"/>
    <n v="1"/>
    <n v="1"/>
    <n v="1"/>
    <n v="1"/>
    <n v="1"/>
    <n v="1"/>
    <n v="1"/>
    <n v="1"/>
    <n v="1"/>
    <n v="1"/>
    <n v="1"/>
    <n v="0.05555555555555555"/>
    <n v="0.05"/>
    <n v="0.04761904761904762"/>
    <n v="0.04545454545454546"/>
    <n v="0.04545454545454546"/>
    <n v="0.05"/>
    <n v="0.04347826086956522"/>
    <n v="0.08333333333333333"/>
    <n v="0.04761904761904762"/>
    <n v="0.04347826086956522"/>
    <n v="0.04761904761904762"/>
    <n v="0.04545454545454546"/>
  </r>
  <r>
    <s v="CONTRACT"/>
    <s v="AMS"/>
    <s v="Waterfall"/>
    <x v="0"/>
    <d v="2024-01-01T00:00:00"/>
    <d v="2024-12-31T00:00:00"/>
    <s v="ABS24049"/>
    <s v="ALAFDP2"/>
    <s v="FINANCE"/>
    <x v="2"/>
    <s v="EssilorLuxottica"/>
    <s v="A. Morterra"/>
    <x v="13"/>
    <s v="Operations"/>
    <s v="BackEnd"/>
    <n v="0"/>
    <n v="0"/>
    <s v="ON GOING"/>
    <n v="0"/>
    <n v="2024"/>
    <x v="3"/>
    <n v="0.5"/>
    <n v="0.5"/>
    <n v="0.5"/>
    <n v="0.5"/>
    <n v="0.5"/>
    <n v="0.5"/>
    <n v="0.5"/>
    <n v="0.5"/>
    <n v="0.5"/>
    <n v="0.5"/>
    <n v="0.5"/>
    <n v="0.02777777777777778"/>
    <n v="0.025"/>
    <n v="0.02380952380952381"/>
    <n v="0.02272727272727273"/>
    <n v="0.02272727272727273"/>
    <n v="0.025"/>
    <n v="0.02173913043478261"/>
    <n v="0.04166666666666666"/>
    <n v="0.02380952380952381"/>
    <n v="0.02173913043478261"/>
    <n v="0.02380952380952381"/>
    <n v="0.02272727272727273"/>
  </r>
  <r>
    <s v="LEAD"/>
    <s v="PRJ"/>
    <m/>
    <x v="0"/>
    <m/>
    <m/>
    <s v="N/A"/>
    <s v="N/A"/>
    <s v="HR"/>
    <x v="3"/>
    <s v="EssilorLuxottica"/>
    <s v="L. Roberto"/>
    <x v="7"/>
    <s v="Delivery Projects"/>
    <s v="Analysis"/>
    <n v="0"/>
    <n v="0"/>
    <s v="ON GOING"/>
    <n v="0"/>
    <n v="2024"/>
    <x v="0"/>
    <n v="0"/>
    <n v="0"/>
    <n v="0"/>
    <n v="0"/>
    <n v="3"/>
    <n v="0"/>
    <n v="0"/>
    <n v="0"/>
    <n v="0"/>
    <n v="0"/>
    <n v="0"/>
    <n v="0"/>
    <n v="0"/>
    <n v="0"/>
    <n v="0"/>
    <n v="0"/>
    <n v="0.15"/>
    <n v="0"/>
    <n v="0"/>
    <n v="0"/>
    <n v="0"/>
    <n v="0"/>
    <n v="0"/>
  </r>
  <r>
    <s v="PRE-SALES"/>
    <s v="PreSales - GO TO MARKET"/>
    <m/>
    <x v="0"/>
    <d v="2024-01-01T00:00:00"/>
    <d v="2024-12-31T00:00:00"/>
    <s v="N/A"/>
    <s v="ABS0007"/>
    <s v="EPM"/>
    <x v="4"/>
    <m/>
    <s v="M. COCCHI"/>
    <x v="14"/>
    <s v="Delivery Projects"/>
    <s v="Analysis"/>
    <n v="0"/>
    <n v="0"/>
    <s v="ON GOING"/>
    <n v="0"/>
    <n v="2024"/>
    <x v="0"/>
    <n v="1"/>
    <n v="1"/>
    <n v="1"/>
    <n v="3"/>
    <n v="3"/>
    <n v="1"/>
    <n v="1"/>
    <n v="1"/>
    <n v="1"/>
    <n v="0"/>
    <n v="0"/>
    <n v="0"/>
    <n v="0.05"/>
    <n v="0.04761904761904762"/>
    <n v="0.04545454545454546"/>
    <n v="0.1363636363636364"/>
    <n v="0.15"/>
    <n v="0.04347826086956522"/>
    <n v="0.08333333333333333"/>
    <n v="0.04761904761904762"/>
    <n v="0.04347826086956522"/>
    <n v="0"/>
    <n v="0"/>
  </r>
  <r>
    <s v="PRE-SALES"/>
    <s v="PreSales - GO TO MARKET"/>
    <m/>
    <x v="0"/>
    <d v="2024-01-01T00:00:00"/>
    <d v="2024-12-31T00:00:00"/>
    <s v="N/A"/>
    <s v="ABS0007"/>
    <s v="OTHER"/>
    <x v="4"/>
    <m/>
    <s v="M. COCCHI"/>
    <x v="15"/>
    <s v="Consolidated &amp; Tax"/>
    <s v="Analysis"/>
    <n v="0"/>
    <n v="0"/>
    <s v="ON GOING"/>
    <n v="0"/>
    <n v="2024"/>
    <x v="2"/>
    <n v="1"/>
    <n v="2"/>
    <n v="1"/>
    <n v="2"/>
    <n v="1"/>
    <n v="2"/>
    <n v="0"/>
    <n v="0"/>
    <n v="0"/>
    <n v="9"/>
    <n v="9"/>
    <n v="0.1111111111111111"/>
    <n v="0.05"/>
    <n v="0.09523809523809523"/>
    <n v="0.04545454545454546"/>
    <n v="0.09090909090909091"/>
    <n v="0.05"/>
    <n v="0.08695652173913043"/>
    <n v="0"/>
    <n v="0"/>
    <n v="0"/>
    <n v="0.4285714285714285"/>
    <n v="0.4090909090909091"/>
  </r>
  <r>
    <s v="PRE-SALES"/>
    <s v="PreSales - GO TO MARKET"/>
    <m/>
    <x v="0"/>
    <d v="2024-01-01T00:00:00"/>
    <d v="2024-12-31T00:00:00"/>
    <s v="N/A"/>
    <s v="ABS0007"/>
    <s v="FINANCE"/>
    <x v="4"/>
    <m/>
    <s v="M. COCCHI"/>
    <x v="16"/>
    <s v="Delivery Projects"/>
    <s v="PM - Project Governance"/>
    <n v="0"/>
    <n v="0"/>
    <s v="ON GOING"/>
    <n v="0"/>
    <n v="2024"/>
    <x v="4"/>
    <n v="11"/>
    <n v="11"/>
    <n v="10"/>
    <n v="10"/>
    <n v="9"/>
    <n v="11"/>
    <n v="5"/>
    <n v="10"/>
    <n v="11"/>
    <n v="10"/>
    <n v="7"/>
    <n v="0.5"/>
    <n v="0.55"/>
    <n v="0.5238095238095238"/>
    <n v="0.4545454545454545"/>
    <n v="0.4545454545454545"/>
    <n v="0.45"/>
    <n v="0.4782608695652174"/>
    <n v="0.4166666666666667"/>
    <n v="0.4761904761904762"/>
    <n v="0.4782608695652174"/>
    <n v="0.4761904761904762"/>
    <n v="0.3181818181818182"/>
  </r>
  <r>
    <s v="CONTRACT"/>
    <s v="AMS"/>
    <s v="Waterfall"/>
    <x v="1"/>
    <d v="2025-01-01T00:00:00"/>
    <d v="2025-12-31T00:00:00"/>
    <s v="ABS25037"/>
    <s v="ABS25037"/>
    <s v="BIP"/>
    <x v="5"/>
    <s v="EssilorLuxottica"/>
    <s v="F. Taita"/>
    <x v="17"/>
    <s v="Operations"/>
    <s v="Backend "/>
    <n v="58"/>
    <n v="58"/>
    <s v="CLOSED"/>
    <n v="1"/>
    <n v="2025"/>
    <x v="5"/>
    <n v="10"/>
    <n v="0"/>
    <n v="0"/>
    <n v="0"/>
    <n v="0"/>
    <n v="0"/>
    <n v="0"/>
    <n v="0"/>
    <n v="0"/>
    <n v="0"/>
    <n v="0"/>
    <n v="0.8888888888888888"/>
    <n v="0.5"/>
    <n v="0"/>
    <n v="0"/>
    <n v="0"/>
    <n v="0"/>
    <n v="0"/>
    <n v="0"/>
    <n v="0"/>
    <n v="0"/>
    <n v="0"/>
    <n v="0"/>
  </r>
  <r>
    <s v="CONTRACT"/>
    <s v="AMS"/>
    <s v="Waterfall"/>
    <x v="1"/>
    <d v="2025-01-01T00:00:00"/>
    <d v="2025-12-31T00:00:00"/>
    <s v="ABS25037"/>
    <s v="ABS25037"/>
    <s v="BIP"/>
    <x v="5"/>
    <s v="EssilorLuxottica"/>
    <s v="F. Taita"/>
    <x v="18"/>
    <s v="Delivery Projects"/>
    <s v="DataManagement"/>
    <n v="58"/>
    <n v="58"/>
    <s v="CLOSED"/>
    <n v="1"/>
    <n v="2025"/>
    <x v="6"/>
    <n v="6"/>
    <n v="0"/>
    <n v="0"/>
    <n v="0"/>
    <n v="0"/>
    <n v="0"/>
    <n v="0"/>
    <n v="0"/>
    <n v="0"/>
    <n v="0"/>
    <n v="0"/>
    <n v="0.1666666666666667"/>
    <n v="0.3"/>
    <n v="0"/>
    <n v="0"/>
    <n v="0"/>
    <n v="0"/>
    <n v="0"/>
    <n v="0"/>
    <n v="0"/>
    <n v="0"/>
    <n v="0"/>
    <n v="0"/>
  </r>
  <r>
    <s v="CONTRACT"/>
    <s v="AMS"/>
    <s v="Waterfall"/>
    <x v="1"/>
    <d v="2025-01-01T00:00:00"/>
    <d v="2025-12-31T00:00:00"/>
    <s v="ABS25037"/>
    <s v="ABS25037"/>
    <s v="BIP"/>
    <x v="5"/>
    <s v="EssilorLuxottica"/>
    <s v="F. Taita"/>
    <x v="19"/>
    <s v="Operations"/>
    <s v="Backend "/>
    <n v="58"/>
    <n v="58"/>
    <s v="CLOSED"/>
    <n v="1"/>
    <n v="2025"/>
    <x v="5"/>
    <n v="9"/>
    <n v="0"/>
    <n v="0"/>
    <n v="0"/>
    <n v="0"/>
    <n v="0"/>
    <n v="0"/>
    <n v="0"/>
    <n v="0"/>
    <n v="0"/>
    <n v="0"/>
    <n v="0.8888888888888888"/>
    <n v="0.45"/>
    <n v="0"/>
    <n v="0"/>
    <n v="0"/>
    <n v="0"/>
    <n v="0"/>
    <n v="0"/>
    <n v="0"/>
    <n v="0"/>
    <n v="0"/>
    <n v="0"/>
  </r>
  <r>
    <s v="CONTRACT"/>
    <s v="AMS"/>
    <s v="Waterfall"/>
    <x v="1"/>
    <d v="2025-01-01T00:00:00"/>
    <d v="2025-12-31T00:00:00"/>
    <s v="ABS25037"/>
    <s v="ABS25037"/>
    <s v="BIP"/>
    <x v="5"/>
    <s v="EssilorLuxottica"/>
    <s v="F. Taita"/>
    <x v="20"/>
    <s v="Operations"/>
    <s v="Backend "/>
    <n v="58"/>
    <n v="58"/>
    <s v="CLOSED"/>
    <n v="1"/>
    <n v="2025"/>
    <x v="7"/>
    <n v="6"/>
    <n v="0"/>
    <n v="0"/>
    <n v="0"/>
    <n v="0"/>
    <n v="0"/>
    <n v="0"/>
    <n v="0"/>
    <n v="0"/>
    <n v="0"/>
    <n v="0"/>
    <n v="0.8333333333333334"/>
    <n v="0.3"/>
    <n v="0"/>
    <n v="0"/>
    <n v="0"/>
    <n v="0"/>
    <n v="0"/>
    <n v="0"/>
    <n v="0"/>
    <n v="0"/>
    <n v="0"/>
    <n v="0"/>
  </r>
  <r>
    <s v="PROSPECT"/>
    <s v="PreSales - DELIVERY"/>
    <s v="Waterfall"/>
    <x v="0"/>
    <d v="2024-03-15T00:00:00"/>
    <d v="2024-12-31T00:00:00"/>
    <s v="N/A"/>
    <s v="ABS0015"/>
    <s v="RETAIL"/>
    <x v="6"/>
    <s v="EssilorLuxottica"/>
    <s v="L. Franceschini"/>
    <x v="21"/>
    <s v="Operations"/>
    <s v="Data Scientist"/>
    <n v="35"/>
    <n v="14"/>
    <s v="ON GOING"/>
    <n v="0"/>
    <n v="2024"/>
    <x v="0"/>
    <n v="0"/>
    <n v="0"/>
    <n v="1"/>
    <n v="1"/>
    <n v="0"/>
    <n v="0"/>
    <n v="0"/>
    <n v="0"/>
    <n v="0"/>
    <n v="0"/>
    <n v="0"/>
    <n v="0"/>
    <n v="0"/>
    <n v="0"/>
    <n v="0.04545454545454546"/>
    <n v="0.04545454545454546"/>
    <n v="0"/>
    <n v="0"/>
    <n v="0"/>
    <n v="0"/>
    <n v="0"/>
    <n v="0"/>
    <n v="0"/>
  </r>
  <r>
    <s v="PROSPECT"/>
    <s v="PreSales - DELIVERY"/>
    <s v="Waterfall"/>
    <x v="0"/>
    <d v="2024-03-15T00:00:00"/>
    <d v="2024-12-31T00:00:00"/>
    <s v="N/A"/>
    <s v="ABS0015"/>
    <s v="RETAIL"/>
    <x v="6"/>
    <s v="EssilorLuxottica"/>
    <s v="L. Franceschini"/>
    <x v="22"/>
    <s v="Operations"/>
    <s v="Data Scientist"/>
    <n v="35"/>
    <n v="14"/>
    <s v="ON GOING"/>
    <n v="0"/>
    <n v="2024"/>
    <x v="0"/>
    <n v="0"/>
    <n v="0"/>
    <n v="1"/>
    <n v="1"/>
    <n v="1"/>
    <n v="0"/>
    <n v="0"/>
    <n v="0"/>
    <n v="0"/>
    <n v="0"/>
    <n v="0"/>
    <n v="0"/>
    <n v="0"/>
    <n v="0"/>
    <n v="0.04545454545454546"/>
    <n v="0.04545454545454546"/>
    <n v="0.05"/>
    <n v="0"/>
    <n v="0"/>
    <n v="0"/>
    <n v="0"/>
    <n v="0"/>
    <n v="0"/>
  </r>
  <r>
    <s v="PROSPECT"/>
    <s v="PreSales - DELIVERY"/>
    <s v="Waterfall"/>
    <x v="0"/>
    <d v="2024-03-15T00:00:00"/>
    <d v="2024-12-31T00:00:00"/>
    <s v="N/A"/>
    <s v="ABS0015"/>
    <s v="RETAIL"/>
    <x v="6"/>
    <s v="EssilorLuxottica"/>
    <s v="L. Franceschini"/>
    <x v="23"/>
    <s v="Operations"/>
    <s v="Data Engineering"/>
    <n v="35"/>
    <n v="14"/>
    <s v="ON GOING"/>
    <n v="0"/>
    <n v="2024"/>
    <x v="0"/>
    <n v="0"/>
    <n v="0"/>
    <n v="1"/>
    <n v="1"/>
    <n v="1"/>
    <n v="0"/>
    <n v="0"/>
    <n v="0"/>
    <n v="0"/>
    <n v="0"/>
    <n v="0"/>
    <n v="0"/>
    <n v="0"/>
    <n v="0"/>
    <n v="0.04545454545454546"/>
    <n v="0.04545454545454546"/>
    <n v="0.05"/>
    <n v="0"/>
    <n v="0"/>
    <n v="0"/>
    <n v="0"/>
    <n v="0"/>
    <n v="0"/>
  </r>
  <r>
    <s v="PROSPECT"/>
    <s v="PreSales - DELIVERY"/>
    <s v="Waterfall"/>
    <x v="0"/>
    <d v="2024-03-15T00:00:00"/>
    <d v="2024-12-31T00:00:00"/>
    <s v="N/A"/>
    <s v="ABS0015"/>
    <s v="RETAIL"/>
    <x v="6"/>
    <s v="EssilorLuxottica"/>
    <s v="L. Franceschini"/>
    <x v="0"/>
    <s v="Operations"/>
    <s v="Team Leadership"/>
    <n v="35"/>
    <n v="14"/>
    <s v="ON GOING"/>
    <n v="0"/>
    <n v="2024"/>
    <x v="0"/>
    <n v="0"/>
    <n v="0"/>
    <n v="1"/>
    <n v="1"/>
    <n v="1"/>
    <n v="0"/>
    <n v="0"/>
    <n v="0"/>
    <n v="0"/>
    <n v="0"/>
    <n v="0"/>
    <n v="0"/>
    <n v="0"/>
    <n v="0"/>
    <n v="0.04545454545454546"/>
    <n v="0.04545454545454546"/>
    <n v="0.05"/>
    <n v="0"/>
    <n v="0"/>
    <n v="0"/>
    <n v="0"/>
    <n v="0"/>
    <n v="0"/>
  </r>
  <r>
    <s v="PROSPECT"/>
    <s v="PreSales - DELIVERY"/>
    <s v="Waterfall"/>
    <x v="0"/>
    <d v="2024-03-15T00:00:00"/>
    <d v="2024-12-31T00:00:00"/>
    <s v="N/A"/>
    <s v="ABS0015"/>
    <s v="RETAIL"/>
    <x v="6"/>
    <s v="EssilorLuxottica"/>
    <s v="L. Franceschini"/>
    <x v="1"/>
    <s v="Operations"/>
    <s v="Tech Lead"/>
    <n v="35"/>
    <n v="14"/>
    <s v="ON GOING"/>
    <n v="0"/>
    <n v="2024"/>
    <x v="0"/>
    <n v="0"/>
    <n v="0"/>
    <n v="1"/>
    <n v="2"/>
    <n v="1"/>
    <n v="0"/>
    <n v="0"/>
    <n v="0"/>
    <n v="0"/>
    <n v="0"/>
    <n v="0"/>
    <n v="0"/>
    <n v="0"/>
    <n v="0"/>
    <n v="0.04545454545454546"/>
    <n v="0.09090909090909091"/>
    <n v="0.05"/>
    <n v="0"/>
    <n v="0"/>
    <n v="0"/>
    <n v="0"/>
    <n v="0"/>
    <n v="0"/>
  </r>
  <r>
    <s v="PROSPECT"/>
    <s v="PreSales - DELIVERY"/>
    <s v="Waterfall"/>
    <x v="0"/>
    <d v="2024-03-15T00:00:00"/>
    <d v="2024-12-31T00:00:00"/>
    <s v="N/A"/>
    <s v="ABS0015"/>
    <s v="RETAIL"/>
    <x v="6"/>
    <s v="EssilorLuxottica"/>
    <s v="L. Franceschini"/>
    <x v="24"/>
    <s v="Operations"/>
    <s v="Data Scientist"/>
    <n v="35"/>
    <n v="14"/>
    <s v="ON GOING"/>
    <n v="0"/>
    <n v="2024"/>
    <x v="0"/>
    <n v="0"/>
    <n v="0"/>
    <n v="1"/>
    <n v="1"/>
    <n v="1"/>
    <n v="0"/>
    <n v="0"/>
    <n v="0"/>
    <n v="0"/>
    <n v="0"/>
    <n v="0"/>
    <n v="0"/>
    <n v="0"/>
    <n v="0"/>
    <n v="0.04545454545454546"/>
    <n v="0.04545454545454546"/>
    <n v="0.05"/>
    <n v="0"/>
    <n v="0"/>
    <n v="0"/>
    <n v="0"/>
    <n v="0"/>
    <n v="0"/>
  </r>
  <r>
    <s v="PROSPECT"/>
    <s v="PreSales - DELIVERY"/>
    <s v="Waterfall"/>
    <x v="1"/>
    <d v="2025-01-01T00:00:00"/>
    <d v="2025-12-31T00:00:00"/>
    <s v="N/A"/>
    <s v="ABS0015"/>
    <s v="RETAIL"/>
    <x v="7"/>
    <s v="EssilorLuxottica"/>
    <s v="L. Franceschini"/>
    <x v="21"/>
    <s v="Operations"/>
    <s v="Data Scientist"/>
    <n v="160"/>
    <n v="14"/>
    <s v="ON GOING"/>
    <n v="0"/>
    <n v="2025"/>
    <x v="0"/>
    <n v="0"/>
    <n v="0"/>
    <n v="0"/>
    <n v="5"/>
    <n v="5"/>
    <n v="5"/>
    <n v="0"/>
    <n v="5"/>
    <n v="0"/>
    <n v="0"/>
    <n v="0"/>
    <n v="0"/>
    <n v="0"/>
    <n v="0"/>
    <n v="0"/>
    <n v="0.2272727272727273"/>
    <n v="0.25"/>
    <n v="0.2173913043478261"/>
    <n v="0"/>
    <n v="0.2380952380952381"/>
    <n v="0"/>
    <n v="0"/>
    <n v="0"/>
  </r>
  <r>
    <s v="PROSPECT"/>
    <s v="PreSales - DELIVERY"/>
    <s v="Waterfall"/>
    <x v="1"/>
    <d v="2025-01-01T00:00:00"/>
    <d v="2025-12-31T00:00:00"/>
    <s v="N/A"/>
    <s v="ABS0015"/>
    <s v="RETAIL"/>
    <x v="7"/>
    <s v="EssilorLuxottica"/>
    <s v="L. Franceschini"/>
    <x v="22"/>
    <s v="Operations"/>
    <s v="Data Scientist"/>
    <n v="160"/>
    <n v="14"/>
    <s v="ON GOING"/>
    <n v="0"/>
    <n v="2025"/>
    <x v="0"/>
    <n v="0"/>
    <n v="0"/>
    <n v="0"/>
    <n v="5"/>
    <n v="5"/>
    <n v="5"/>
    <n v="0"/>
    <n v="5"/>
    <n v="0"/>
    <n v="0"/>
    <n v="0"/>
    <n v="0"/>
    <n v="0"/>
    <n v="0"/>
    <n v="0"/>
    <n v="0.2272727272727273"/>
    <n v="0.25"/>
    <n v="0.2173913043478261"/>
    <n v="0"/>
    <n v="0.2380952380952381"/>
    <n v="0"/>
    <n v="0"/>
    <n v="0"/>
  </r>
  <r>
    <s v="PROSPECT"/>
    <s v="PreSales - DELIVERY"/>
    <s v="Waterfall"/>
    <x v="1"/>
    <d v="2025-01-01T00:00:00"/>
    <d v="2025-12-31T00:00:00"/>
    <s v="N/A"/>
    <s v="ABS0015"/>
    <s v="RETAIL"/>
    <x v="7"/>
    <s v="EssilorLuxottica"/>
    <s v="L. Franceschini"/>
    <x v="0"/>
    <s v="Operations"/>
    <s v="Team Leadership"/>
    <n v="160"/>
    <n v="14"/>
    <s v="ON GOING"/>
    <n v="0"/>
    <n v="2025"/>
    <x v="0"/>
    <n v="0"/>
    <n v="0"/>
    <n v="0"/>
    <n v="5"/>
    <n v="5"/>
    <n v="5"/>
    <n v="0"/>
    <n v="5"/>
    <n v="0"/>
    <n v="0"/>
    <n v="0"/>
    <n v="0"/>
    <n v="0"/>
    <n v="0"/>
    <n v="0"/>
    <n v="0.2272727272727273"/>
    <n v="0.25"/>
    <n v="0.2173913043478261"/>
    <n v="0"/>
    <n v="0.2380952380952381"/>
    <n v="0"/>
    <n v="0"/>
    <n v="0"/>
  </r>
  <r>
    <s v="PROSPECT"/>
    <s v="PreSales - DELIVERY"/>
    <s v="Waterfall"/>
    <x v="1"/>
    <d v="2025-01-01T00:00:00"/>
    <d v="2025-12-31T00:00:00"/>
    <s v="N/A"/>
    <s v="ABS0015"/>
    <s v="RETAIL"/>
    <x v="7"/>
    <s v="EssilorLuxottica"/>
    <s v="L. Franceschini"/>
    <x v="1"/>
    <s v="Operations"/>
    <s v="Tech Lead"/>
    <n v="160"/>
    <n v="14"/>
    <s v="ON GOING"/>
    <n v="0"/>
    <n v="2025"/>
    <x v="0"/>
    <n v="0"/>
    <n v="0"/>
    <n v="0"/>
    <n v="3"/>
    <n v="3"/>
    <n v="3"/>
    <n v="0"/>
    <n v="3"/>
    <n v="0"/>
    <n v="0"/>
    <n v="0"/>
    <n v="0"/>
    <n v="0"/>
    <n v="0"/>
    <n v="0"/>
    <n v="0.1363636363636364"/>
    <n v="0.15"/>
    <n v="0.1304347826086956"/>
    <n v="0"/>
    <n v="0.1428571428571428"/>
    <n v="0"/>
    <n v="0"/>
    <n v="0"/>
  </r>
  <r>
    <s v="PROSPECT"/>
    <s v="PreSales - DELIVERY"/>
    <s v="Waterfall"/>
    <x v="1"/>
    <d v="2025-01-01T00:00:00"/>
    <d v="2025-12-31T00:00:00"/>
    <s v="N/A"/>
    <s v="ABS0015"/>
    <s v="RETAIL"/>
    <x v="7"/>
    <s v="EssilorLuxottica"/>
    <s v="L. Franceschini"/>
    <x v="24"/>
    <s v="Operations"/>
    <s v="Data Scientist"/>
    <n v="160"/>
    <n v="14"/>
    <s v="ON GOING"/>
    <n v="0"/>
    <n v="2025"/>
    <x v="0"/>
    <n v="0"/>
    <n v="0"/>
    <n v="0"/>
    <n v="5"/>
    <n v="5"/>
    <n v="5"/>
    <n v="0"/>
    <n v="5"/>
    <n v="0"/>
    <n v="0"/>
    <n v="0"/>
    <n v="0"/>
    <n v="0"/>
    <n v="0"/>
    <n v="0"/>
    <n v="0.2272727272727273"/>
    <n v="0.25"/>
    <n v="0.2173913043478261"/>
    <n v="0"/>
    <n v="0.2380952380952381"/>
    <n v="0"/>
    <n v="0"/>
    <n v="0"/>
  </r>
  <r>
    <s v="PROSPECT"/>
    <s v="PreSales - DELIVERY"/>
    <s v="Waterfall"/>
    <x v="1"/>
    <d v="2025-01-01T00:00:00"/>
    <d v="2025-12-31T00:00:00"/>
    <s v="N/A"/>
    <s v="ABS0015"/>
    <s v="RETAIL"/>
    <x v="7"/>
    <s v="EssilorLuxottica"/>
    <s v="L. Franceschini"/>
    <x v="25"/>
    <s v="Operations"/>
    <s v="Solution Architect"/>
    <n v="160"/>
    <n v="14"/>
    <s v="ON GOING"/>
    <n v="0"/>
    <n v="2025"/>
    <x v="0"/>
    <n v="0"/>
    <n v="0"/>
    <n v="0"/>
    <n v="3"/>
    <n v="3"/>
    <n v="3"/>
    <n v="0"/>
    <n v="3"/>
    <n v="0"/>
    <n v="0"/>
    <n v="0"/>
    <n v="0"/>
    <n v="0"/>
    <n v="0"/>
    <n v="0"/>
    <n v="0.1363636363636364"/>
    <n v="0.15"/>
    <n v="0.1304347826086956"/>
    <n v="0"/>
    <n v="0.1428571428571428"/>
    <n v="0"/>
    <n v="0"/>
    <n v="0"/>
  </r>
  <r>
    <s v="PROSPECT"/>
    <s v="PreSales - DELIVERY"/>
    <s v="Waterfall"/>
    <x v="1"/>
    <d v="2025-01-01T00:00:00"/>
    <d v="2025-12-31T00:00:00"/>
    <s v="N/A"/>
    <s v="ABS0015"/>
    <s v="RETAIL"/>
    <x v="7"/>
    <s v="EssilorLuxottica"/>
    <s v="L. Franceschini"/>
    <x v="26"/>
    <e v="#N/A"/>
    <s v="BackEnd"/>
    <n v="160"/>
    <n v="14"/>
    <s v="ON GOING"/>
    <n v="0"/>
    <n v="2025"/>
    <x v="0"/>
    <n v="0"/>
    <n v="0"/>
    <n v="0"/>
    <n v="5"/>
    <n v="5"/>
    <n v="5"/>
    <n v="0"/>
    <n v="5"/>
    <n v="0"/>
    <n v="0"/>
    <n v="0"/>
    <n v="0"/>
    <n v="0"/>
    <n v="0"/>
    <n v="0"/>
    <n v="0.2272727272727273"/>
    <n v="0.25"/>
    <n v="0.2173913043478261"/>
    <n v="0"/>
    <n v="0.2380952380952381"/>
    <n v="0"/>
    <n v="0"/>
    <n v="0"/>
  </r>
  <r>
    <s v="PROSPECT"/>
    <s v="PRJ"/>
    <s v="Waterfall"/>
    <x v="1"/>
    <d v="2025-01-01T00:00:00"/>
    <d v="2025-12-31T00:00:00"/>
    <s v="N/A"/>
    <s v="ABS0015"/>
    <s v="RETAIL"/>
    <x v="7"/>
    <s v="EssilorLuxottica"/>
    <s v="L. Franceschini"/>
    <x v="27"/>
    <s v="Operations"/>
    <s v="Data Engineering"/>
    <n v="160"/>
    <n v="14"/>
    <s v="ON GOING"/>
    <n v="0"/>
    <n v="2025"/>
    <x v="0"/>
    <n v="0"/>
    <n v="0"/>
    <n v="0"/>
    <n v="5"/>
    <n v="5"/>
    <n v="5"/>
    <n v="0"/>
    <n v="5"/>
    <n v="0"/>
    <n v="0"/>
    <n v="0"/>
    <n v="0"/>
    <n v="0"/>
    <n v="0"/>
    <n v="0"/>
    <n v="0.2272727272727273"/>
    <n v="0.25"/>
    <n v="0.2173913043478261"/>
    <n v="0"/>
    <n v="0.2380952380952381"/>
    <n v="0"/>
    <n v="0"/>
    <n v="0"/>
  </r>
  <r>
    <s v="PROSPECT"/>
    <s v="PreSales - DELIVERY"/>
    <s v="Waterfall"/>
    <x v="1"/>
    <d v="2025-01-01T00:00:00"/>
    <d v="2025-12-31T00:00:00"/>
    <s v="N/A"/>
    <s v="ABS0015"/>
    <s v="RETAIL"/>
    <x v="7"/>
    <s v="EssilorLuxottica"/>
    <s v="L. Franceschini"/>
    <x v="28"/>
    <s v="Operations"/>
    <s v="FrontEnd"/>
    <n v="160"/>
    <n v="14"/>
    <s v="ON GOING"/>
    <n v="0"/>
    <n v="2025"/>
    <x v="0"/>
    <n v="0"/>
    <n v="0"/>
    <n v="0"/>
    <n v="2"/>
    <n v="2"/>
    <n v="1"/>
    <n v="0"/>
    <n v="1"/>
    <n v="0"/>
    <n v="0"/>
    <n v="0"/>
    <n v="0"/>
    <n v="0"/>
    <n v="0"/>
    <n v="0"/>
    <n v="0.09090909090909091"/>
    <n v="0.1"/>
    <n v="0.04347826086956522"/>
    <n v="0"/>
    <n v="0.04761904761904762"/>
    <n v="0"/>
    <n v="0"/>
    <n v="0"/>
  </r>
  <r>
    <s v="PROSPECT"/>
    <s v="PreSales - DELIVERY"/>
    <s v="Waterfall"/>
    <x v="1"/>
    <d v="2025-01-01T00:00:00"/>
    <d v="2025-12-31T00:00:00"/>
    <s v="N/A"/>
    <s v="ABS0015"/>
    <s v="RETAIL"/>
    <x v="7"/>
    <s v="EssilorLuxottica"/>
    <s v="L. Franceschini"/>
    <x v="29"/>
    <s v="Delivery Projects"/>
    <s v="PM - Project Governance"/>
    <n v="160"/>
    <n v="14"/>
    <s v="ON GOING"/>
    <n v="0"/>
    <n v="2025"/>
    <x v="0"/>
    <n v="0"/>
    <n v="0"/>
    <n v="0"/>
    <n v="2"/>
    <n v="2"/>
    <n v="2"/>
    <n v="0"/>
    <n v="2"/>
    <n v="0"/>
    <n v="0"/>
    <n v="0"/>
    <n v="0"/>
    <n v="0"/>
    <n v="0"/>
    <n v="0"/>
    <n v="0.09090909090909091"/>
    <n v="0.1"/>
    <n v="0.08695652173913043"/>
    <n v="0"/>
    <n v="0.09523809523809523"/>
    <n v="0"/>
    <n v="0"/>
    <n v="0"/>
  </r>
  <r>
    <s v="PROSPECT"/>
    <s v="PRJ"/>
    <s v="Waterfall"/>
    <x v="1"/>
    <d v="2025-01-01T00:00:00"/>
    <d v="2025-12-31T00:00:00"/>
    <s v="ABS25xxx"/>
    <s v="ABW2E"/>
    <s v="RETAIL"/>
    <x v="8"/>
    <s v="EssilorLuxottica"/>
    <s v="L. Franceschini"/>
    <x v="27"/>
    <s v="Operations"/>
    <s v="DataManagement - ETL"/>
    <n v="100"/>
    <n v="13"/>
    <s v="ON HOLD"/>
    <n v="0"/>
    <n v="2025"/>
    <x v="1"/>
    <n v="1"/>
    <n v="1"/>
    <n v="1"/>
    <n v="1"/>
    <n v="0"/>
    <n v="1"/>
    <n v="1"/>
    <n v="1"/>
    <n v="1"/>
    <n v="5"/>
    <n v="5"/>
    <n v="0.05555555555555555"/>
    <n v="0.05"/>
    <n v="0.04761904761904762"/>
    <n v="0.04545454545454546"/>
    <n v="0.04545454545454546"/>
    <n v="0"/>
    <n v="0.04347826086956522"/>
    <n v="0.08333333333333333"/>
    <n v="0.04761904761904762"/>
    <n v="0.04347826086956522"/>
    <n v="0.2380952380952381"/>
    <n v="0.2272727272727273"/>
  </r>
  <r>
    <s v="PROSPECT"/>
    <s v="PRJ"/>
    <s v="Waterfall"/>
    <x v="1"/>
    <d v="2025-01-01T00:00:00"/>
    <d v="2025-12-31T00:00:00"/>
    <s v="ABS25xxx"/>
    <s v="ABW2E"/>
    <s v="RETAIL"/>
    <x v="8"/>
    <s v="EssilorLuxottica"/>
    <s v="L. Franceschini"/>
    <x v="30"/>
    <s v="Operations"/>
    <s v="Data Analyst"/>
    <n v="100"/>
    <n v="13"/>
    <s v="ON HOLD"/>
    <n v="0"/>
    <n v="2025"/>
    <x v="2"/>
    <n v="2"/>
    <n v="2"/>
    <n v="2"/>
    <n v="2"/>
    <n v="1"/>
    <n v="2"/>
    <n v="1"/>
    <n v="1"/>
    <n v="1"/>
    <n v="1"/>
    <n v="1"/>
    <n v="0.1111111111111111"/>
    <n v="0.1"/>
    <n v="0.09523809523809523"/>
    <n v="0.09090909090909091"/>
    <n v="0.09090909090909091"/>
    <n v="0.05"/>
    <n v="0.08695652173913043"/>
    <n v="0.08333333333333333"/>
    <n v="0.04761904761904762"/>
    <n v="0.04347826086956522"/>
    <n v="0.04761904761904762"/>
    <n v="0.04545454545454546"/>
  </r>
  <r>
    <s v="PROSPECT"/>
    <s v="PRJ"/>
    <s v="Waterfall"/>
    <x v="1"/>
    <d v="2025-01-01T00:00:00"/>
    <d v="2025-12-31T00:00:00"/>
    <s v="ABS25xxx"/>
    <s v="ABW2E"/>
    <s v="RETAIL"/>
    <x v="8"/>
    <s v="EssilorLuxottica"/>
    <s v="L. Franceschini"/>
    <x v="25"/>
    <s v="Operations"/>
    <s v="Solution Architect"/>
    <n v="100"/>
    <n v="13"/>
    <s v="ON HOLD"/>
    <n v="0"/>
    <n v="2025"/>
    <x v="1"/>
    <n v="1"/>
    <n v="2"/>
    <n v="2"/>
    <n v="1"/>
    <n v="1"/>
    <n v="1"/>
    <n v="1"/>
    <n v="1"/>
    <n v="4"/>
    <n v="4"/>
    <n v="3"/>
    <n v="0.05555555555555555"/>
    <n v="0.05"/>
    <n v="0.09523809523809523"/>
    <n v="0.09090909090909091"/>
    <n v="0.04545454545454546"/>
    <n v="0.05"/>
    <n v="0.04347826086956522"/>
    <n v="0.08333333333333333"/>
    <n v="0.04761904761904762"/>
    <n v="0.1739130434782609"/>
    <n v="0.1904761904761905"/>
    <n v="0.1363636363636364"/>
  </r>
  <r>
    <s v="PROSPECT"/>
    <s v="PRJ"/>
    <s v="Waterfall"/>
    <x v="1"/>
    <d v="2025-01-01T00:00:00"/>
    <d v="2025-12-31T00:00:00"/>
    <s v="ABS25xxx"/>
    <s v="ABW2E"/>
    <s v="RETAIL"/>
    <x v="8"/>
    <s v="EssilorLuxottica"/>
    <s v="L. Franceschini"/>
    <x v="29"/>
    <s v="Delivery Projects"/>
    <s v="PM - Project Governance"/>
    <n v="100"/>
    <n v="13"/>
    <s v="ON HOLD"/>
    <n v="0"/>
    <n v="2025"/>
    <x v="2"/>
    <n v="2"/>
    <n v="2"/>
    <n v="2"/>
    <n v="3"/>
    <n v="2"/>
    <n v="2"/>
    <n v="2"/>
    <n v="1"/>
    <n v="2"/>
    <n v="1"/>
    <n v="2"/>
    <n v="0.1111111111111111"/>
    <n v="0.1"/>
    <n v="0.09523809523809523"/>
    <n v="0.09090909090909091"/>
    <n v="0.1363636363636364"/>
    <n v="0.1"/>
    <n v="0.08695652173913043"/>
    <n v="0.1666666666666667"/>
    <n v="0.04761904761904762"/>
    <n v="0.08695652173913043"/>
    <n v="0.04761904761904762"/>
    <n v="0.09090909090909091"/>
  </r>
  <r>
    <s v="PROSPECT"/>
    <s v="PRJ"/>
    <s v="Waterfall"/>
    <x v="1"/>
    <d v="2025-01-01T00:00:00"/>
    <d v="2025-12-31T00:00:00"/>
    <s v="ABS25xxx"/>
    <s v="ABW2E"/>
    <s v="RETAIL"/>
    <x v="8"/>
    <s v="EssilorLuxottica"/>
    <s v="L. Franceschini"/>
    <x v="31"/>
    <s v="Operations"/>
    <s v="BackEnd - Java"/>
    <n v="100"/>
    <n v="13"/>
    <s v="ON HOLD"/>
    <n v="0"/>
    <n v="2025"/>
    <x v="1"/>
    <n v="2"/>
    <n v="1"/>
    <n v="0"/>
    <n v="1"/>
    <n v="0"/>
    <n v="1"/>
    <n v="0"/>
    <n v="1"/>
    <n v="0"/>
    <n v="1"/>
    <n v="0"/>
    <n v="0.05555555555555555"/>
    <n v="0.1"/>
    <n v="0.04761904761904762"/>
    <n v="0"/>
    <n v="0.04545454545454546"/>
    <n v="0"/>
    <n v="0.04347826086956522"/>
    <n v="0"/>
    <n v="0.04761904761904762"/>
    <n v="0"/>
    <n v="0.04761904761904762"/>
    <n v="0"/>
  </r>
  <r>
    <s v="CONTRACT"/>
    <s v="PRJ"/>
    <s v="Waterfall"/>
    <x v="0"/>
    <d v="2024-01-01T00:00:00"/>
    <d v="2024-12-31T00:00:00"/>
    <s v="ABS24105"/>
    <s v="ABROS2W"/>
    <s v="RETAIL"/>
    <x v="9"/>
    <s v="EssilorLuxottica"/>
    <s v="L. Franceschini"/>
    <x v="32"/>
    <s v="Operations"/>
    <s v="DataManagement"/>
    <n v="780"/>
    <n v="735"/>
    <s v="ON HOLD"/>
    <n v="0"/>
    <n v="2024"/>
    <x v="2"/>
    <n v="5"/>
    <n v="5"/>
    <n v="5"/>
    <n v="5"/>
    <n v="5"/>
    <n v="5"/>
    <n v="8"/>
    <n v="10"/>
    <n v="10"/>
    <n v="10"/>
    <n v="5"/>
    <n v="0.1111111111111111"/>
    <n v="0.25"/>
    <n v="0.2380952380952381"/>
    <n v="0.2272727272727273"/>
    <n v="0.2272727272727273"/>
    <n v="0.25"/>
    <n v="0.2173913043478261"/>
    <n v="0.6666666666666666"/>
    <n v="0.4761904761904762"/>
    <n v="0.4347826086956522"/>
    <n v="0.4761904761904762"/>
    <n v="0.2272727272727273"/>
  </r>
  <r>
    <s v="CONTRACT"/>
    <s v="PRJ"/>
    <s v="Waterfall"/>
    <x v="0"/>
    <d v="2024-01-01T00:00:00"/>
    <d v="2024-12-31T00:00:00"/>
    <s v="ABS24105"/>
    <s v="ABROS2W"/>
    <s v="RETAIL"/>
    <x v="9"/>
    <s v="EssilorLuxottica"/>
    <s v="L. Franceschini"/>
    <x v="33"/>
    <s v="Operations"/>
    <s v="FrontEnd"/>
    <n v="780"/>
    <n v="735"/>
    <s v="ON HOLD"/>
    <n v="0"/>
    <n v="2024"/>
    <x v="0"/>
    <n v="2"/>
    <n v="5"/>
    <n v="5"/>
    <n v="5"/>
    <n v="5"/>
    <n v="5"/>
    <n v="5"/>
    <n v="6"/>
    <n v="15"/>
    <n v="0"/>
    <n v="0"/>
    <n v="0"/>
    <n v="0.1"/>
    <n v="0.2380952380952381"/>
    <n v="0.2272727272727273"/>
    <n v="0.2272727272727273"/>
    <n v="0.25"/>
    <n v="0.2173913043478261"/>
    <n v="0.4166666666666667"/>
    <n v="0.2857142857142857"/>
    <n v="0.6521739130434783"/>
    <n v="0"/>
    <n v="0"/>
  </r>
  <r>
    <s v="CONTRACT"/>
    <s v="PRJ"/>
    <s v="Waterfall"/>
    <x v="0"/>
    <d v="2024-01-01T00:00:00"/>
    <d v="2024-12-31T00:00:00"/>
    <s v="ABS24105"/>
    <s v="ABROS2W"/>
    <s v="RETAIL"/>
    <x v="9"/>
    <s v="EssilorLuxottica"/>
    <s v="L. Franceschini"/>
    <x v="28"/>
    <s v="Operations"/>
    <s v="FrontEnd"/>
    <n v="780"/>
    <n v="735"/>
    <s v="ON HOLD"/>
    <n v="0"/>
    <n v="2024"/>
    <x v="2"/>
    <n v="2"/>
    <n v="2"/>
    <n v="2"/>
    <n v="2"/>
    <n v="2"/>
    <n v="1"/>
    <n v="1"/>
    <n v="2"/>
    <n v="2"/>
    <n v="4"/>
    <n v="4"/>
    <n v="0.1111111111111111"/>
    <n v="0.1"/>
    <n v="0.09523809523809523"/>
    <n v="0.09090909090909091"/>
    <n v="0.09090909090909091"/>
    <n v="0.1"/>
    <n v="0.04347826086956522"/>
    <n v="0.08333333333333333"/>
    <n v="0.09523809523809523"/>
    <n v="0.08695652173913043"/>
    <n v="0.1904761904761905"/>
    <n v="0.1818181818181818"/>
  </r>
  <r>
    <s v="CONTRACT"/>
    <s v="PRJ"/>
    <s v="Waterfall"/>
    <x v="0"/>
    <d v="2024-01-01T00:00:00"/>
    <d v="2024-12-31T00:00:00"/>
    <s v="ABS24105"/>
    <s v="ABROS2W"/>
    <s v="RETAIL"/>
    <x v="9"/>
    <s v="EssilorLuxottica"/>
    <s v="L. Franceschini"/>
    <x v="27"/>
    <s v="Operations"/>
    <s v="TL - DataManagement"/>
    <n v="780"/>
    <n v="735"/>
    <s v="ON HOLD"/>
    <n v="0"/>
    <n v="2024"/>
    <x v="8"/>
    <n v="10"/>
    <n v="10"/>
    <n v="10"/>
    <n v="18"/>
    <n v="18"/>
    <n v="18"/>
    <n v="15"/>
    <n v="18"/>
    <n v="18"/>
    <n v="18"/>
    <n v="16"/>
    <n v="0.4444444444444444"/>
    <n v="0.5"/>
    <n v="0.4761904761904762"/>
    <n v="0.4545454545454545"/>
    <n v="0.8181818181818182"/>
    <n v="0.9"/>
    <n v="0.7826086956521739"/>
    <n v="1.25"/>
    <n v="0.8571428571428571"/>
    <n v="0.7826086956521739"/>
    <n v="0.8571428571428571"/>
    <n v="0.7272727272727273"/>
  </r>
  <r>
    <s v="CONTRACT"/>
    <s v="PRJ"/>
    <s v="Waterfall"/>
    <x v="0"/>
    <d v="2024-01-01T00:00:00"/>
    <d v="2024-12-31T00:00:00"/>
    <s v="ABS24105"/>
    <s v="ABROS2W"/>
    <s v="RETAIL"/>
    <x v="9"/>
    <s v="EssilorLuxottica"/>
    <s v="L. Franceschini"/>
    <x v="34"/>
    <s v="Operations"/>
    <s v="DataManagement"/>
    <n v="780"/>
    <n v="735"/>
    <s v="ON HOLD"/>
    <n v="0"/>
    <n v="2024"/>
    <x v="0"/>
    <n v="0"/>
    <n v="0"/>
    <n v="0"/>
    <n v="0"/>
    <n v="0"/>
    <n v="5"/>
    <n v="5"/>
    <n v="5"/>
    <n v="7"/>
    <n v="7"/>
    <n v="7"/>
    <n v="0"/>
    <n v="0"/>
    <n v="0"/>
    <n v="0"/>
    <n v="0"/>
    <n v="0"/>
    <n v="0.2173913043478261"/>
    <n v="0.4166666666666667"/>
    <n v="0.2380952380952381"/>
    <n v="0.3043478260869565"/>
    <n v="0.3333333333333333"/>
    <n v="0.3181818181818182"/>
  </r>
  <r>
    <s v="CONTRACT"/>
    <s v="PRJ"/>
    <s v="Waterfall"/>
    <x v="0"/>
    <d v="2024-01-01T00:00:00"/>
    <d v="2024-12-31T00:00:00"/>
    <s v="ABS24105"/>
    <s v="ABROS2W"/>
    <s v="RETAIL"/>
    <x v="9"/>
    <s v="EssilorLuxottica"/>
    <s v="L. Franceschini"/>
    <x v="30"/>
    <s v="Operations"/>
    <s v="DataManagement"/>
    <n v="780"/>
    <n v="735"/>
    <s v="ON HOLD"/>
    <n v="0"/>
    <n v="2024"/>
    <x v="9"/>
    <n v="4"/>
    <n v="4"/>
    <n v="4"/>
    <n v="5"/>
    <n v="10"/>
    <n v="20"/>
    <n v="10"/>
    <n v="21"/>
    <n v="23"/>
    <n v="20"/>
    <n v="17"/>
    <n v="0.2222222222222222"/>
    <n v="0.2"/>
    <n v="0.1904761904761905"/>
    <n v="0.1818181818181818"/>
    <n v="0.2272727272727273"/>
    <n v="0.5"/>
    <n v="0.8695652173913043"/>
    <n v="0.8333333333333334"/>
    <n v="1"/>
    <n v="1"/>
    <n v="0.9523809523809523"/>
    <n v="0.7727272727272727"/>
  </r>
  <r>
    <s v="CONTRACT"/>
    <s v="PRJ"/>
    <s v="Waterfall"/>
    <x v="0"/>
    <d v="2024-01-01T00:00:00"/>
    <d v="2024-12-31T00:00:00"/>
    <s v="ABS24105"/>
    <s v="ABROS2W"/>
    <s v="RETAIL"/>
    <x v="9"/>
    <s v="EssilorLuxottica"/>
    <s v="L. Franceschini"/>
    <x v="35"/>
    <s v="Operations"/>
    <s v="Solution Architect"/>
    <n v="780"/>
    <n v="735"/>
    <s v="ON HOLD"/>
    <n v="0"/>
    <n v="2024"/>
    <x v="8"/>
    <n v="8"/>
    <n v="8"/>
    <n v="9"/>
    <n v="9"/>
    <n v="8"/>
    <n v="0"/>
    <n v="0"/>
    <n v="0"/>
    <n v="0"/>
    <n v="0"/>
    <n v="0"/>
    <n v="0.4444444444444444"/>
    <n v="0.4"/>
    <n v="0.3809523809523809"/>
    <n v="0.4090909090909091"/>
    <n v="0.4090909090909091"/>
    <n v="0.4"/>
    <n v="0"/>
    <n v="0"/>
    <n v="0"/>
    <n v="0"/>
    <n v="0"/>
    <n v="0"/>
  </r>
  <r>
    <s v="CONTRACT"/>
    <s v="PRJ"/>
    <s v="Waterfall"/>
    <x v="0"/>
    <d v="2024-01-01T00:00:00"/>
    <d v="2024-12-31T00:00:00"/>
    <s v="ABS24105"/>
    <s v="ABROS2W"/>
    <s v="RETAIL"/>
    <x v="9"/>
    <s v="EssilorLuxottica"/>
    <s v="L. Franceschini"/>
    <x v="25"/>
    <s v="Operations"/>
    <s v="Solution Architect"/>
    <n v="780"/>
    <n v="735"/>
    <s v="ON HOLD"/>
    <n v="0"/>
    <n v="2024"/>
    <x v="0"/>
    <n v="0"/>
    <n v="0"/>
    <n v="0"/>
    <n v="0"/>
    <n v="0"/>
    <n v="8"/>
    <n v="7"/>
    <n v="13"/>
    <n v="15"/>
    <n v="15"/>
    <n v="13"/>
    <n v="0"/>
    <n v="0"/>
    <n v="0"/>
    <n v="0"/>
    <n v="0"/>
    <n v="0"/>
    <n v="0.3478260869565217"/>
    <n v="0.5833333333333334"/>
    <n v="0.6190476190476191"/>
    <n v="0.6521739130434783"/>
    <n v="0.7142857142857143"/>
    <n v="0.5909090909090909"/>
  </r>
  <r>
    <s v="CONTRACT"/>
    <s v="PRJ"/>
    <s v="Waterfall"/>
    <x v="0"/>
    <d v="2024-01-01T00:00:00"/>
    <d v="2024-12-31T00:00:00"/>
    <s v="ABS24105"/>
    <s v="ABROS2W"/>
    <s v="RETAIL"/>
    <x v="9"/>
    <s v="EssilorLuxottica"/>
    <s v="L. Franceschini"/>
    <x v="31"/>
    <s v="Operations"/>
    <s v="BackEnd"/>
    <n v="780"/>
    <n v="735"/>
    <s v="ON HOLD"/>
    <n v="0"/>
    <n v="2024"/>
    <x v="0"/>
    <n v="0"/>
    <n v="0"/>
    <n v="0"/>
    <n v="0"/>
    <n v="10"/>
    <n v="15"/>
    <n v="10"/>
    <n v="15"/>
    <n v="15"/>
    <n v="20"/>
    <n v="17"/>
    <n v="0"/>
    <n v="0"/>
    <n v="0"/>
    <n v="0"/>
    <n v="0"/>
    <n v="0.5"/>
    <n v="0.6521739130434783"/>
    <n v="0.8333333333333334"/>
    <n v="0.7142857142857143"/>
    <n v="0.6521739130434783"/>
    <n v="0.9523809523809523"/>
    <n v="0.7727272727272727"/>
  </r>
  <r>
    <s v="CONTRACT"/>
    <s v="PRJ"/>
    <s v="Waterfall"/>
    <x v="0"/>
    <d v="2024-01-01T00:00:00"/>
    <d v="2024-12-31T00:00:00"/>
    <s v="ABS24105"/>
    <s v="ABROS2W"/>
    <s v="RETAIL"/>
    <x v="9"/>
    <s v="EssilorLuxottica"/>
    <s v="L. Franceschini"/>
    <x v="29"/>
    <s v="Delivery Projects"/>
    <s v="PM - Project Governance"/>
    <n v="780"/>
    <n v="735"/>
    <s v="ON HOLD"/>
    <n v="0"/>
    <n v="2024"/>
    <x v="4"/>
    <n v="9"/>
    <n v="9"/>
    <n v="3"/>
    <n v="3"/>
    <n v="3"/>
    <n v="3"/>
    <n v="2"/>
    <n v="6"/>
    <n v="6"/>
    <n v="6"/>
    <n v="5"/>
    <n v="0.5"/>
    <n v="0.45"/>
    <n v="0.4285714285714285"/>
    <n v="0.1363636363636364"/>
    <n v="0.1363636363636364"/>
    <n v="0.15"/>
    <n v="0.1304347826086956"/>
    <n v="0.1666666666666667"/>
    <n v="0.2857142857142857"/>
    <n v="0.2608695652173913"/>
    <n v="0.2857142857142857"/>
    <n v="0.2272727272727273"/>
  </r>
  <r>
    <s v="CONTRACT"/>
    <s v="PRJ"/>
    <s v="Waterfall"/>
    <x v="0"/>
    <d v="2024-01-01T00:00:00"/>
    <d v="2024-12-31T00:00:00"/>
    <s v="ABS24105"/>
    <s v="ABROS2W"/>
    <s v="RETAIL"/>
    <x v="9"/>
    <s v="EssilorLuxottica"/>
    <s v="L. Franceschini"/>
    <x v="36"/>
    <s v="Delivery Projects"/>
    <s v="Analysis"/>
    <n v="780"/>
    <n v="735"/>
    <s v="ON HOLD"/>
    <n v="0"/>
    <n v="2024"/>
    <x v="9"/>
    <n v="5"/>
    <n v="5"/>
    <n v="5"/>
    <n v="5"/>
    <n v="5"/>
    <n v="5"/>
    <n v="0"/>
    <n v="0"/>
    <n v="6"/>
    <n v="5"/>
    <n v="5"/>
    <n v="0.2222222222222222"/>
    <n v="0.25"/>
    <n v="0.2380952380952381"/>
    <n v="0.2272727272727273"/>
    <n v="0.2272727272727273"/>
    <n v="0.25"/>
    <n v="0.2173913043478261"/>
    <n v="0"/>
    <n v="0"/>
    <n v="0.2608695652173913"/>
    <n v="0.2380952380952381"/>
    <n v="0.2272727272727273"/>
  </r>
  <r>
    <s v="CONTRACT"/>
    <s v="PRJ"/>
    <s v="Waterfall"/>
    <x v="1"/>
    <d v="2024-01-01T00:00:00"/>
    <d v="2025-06-30T00:00:00"/>
    <s v="ABS24105"/>
    <s v="ABROS2W"/>
    <s v="RETAIL"/>
    <x v="9"/>
    <s v="EssilorLuxottica"/>
    <s v="L. Franceschini"/>
    <x v="36"/>
    <s v="Delivery Projects"/>
    <s v="Analysis"/>
    <n v="780"/>
    <n v="735"/>
    <s v="ON HOLD"/>
    <n v="0"/>
    <n v="2025"/>
    <x v="6"/>
    <n v="4"/>
    <n v="4"/>
    <n v="4"/>
    <n v="0"/>
    <n v="0"/>
    <n v="0"/>
    <n v="0"/>
    <n v="0"/>
    <n v="0"/>
    <n v="0"/>
    <n v="0"/>
    <n v="0.1666666666666667"/>
    <n v="0.2"/>
    <n v="0.1904761904761905"/>
    <n v="0.1818181818181818"/>
    <n v="0"/>
    <n v="0"/>
    <n v="0"/>
    <n v="0"/>
    <n v="0"/>
    <n v="0"/>
    <n v="0"/>
    <n v="0"/>
  </r>
  <r>
    <s v="CONTRACT"/>
    <s v="PRJ"/>
    <s v="Waterfall"/>
    <x v="1"/>
    <d v="2024-01-01T00:00:00"/>
    <d v="2025-06-30T00:00:00"/>
    <s v="ABS24105"/>
    <s v="ABROS2W"/>
    <s v="RETAIL"/>
    <x v="9"/>
    <s v="EssilorLuxottica"/>
    <s v="L. Franceschini"/>
    <x v="29"/>
    <s v="Delivery Projects"/>
    <s v="PM - Project Governance"/>
    <n v="780"/>
    <n v="735"/>
    <s v="ON HOLD"/>
    <n v="0"/>
    <n v="2025"/>
    <x v="2"/>
    <n v="2"/>
    <n v="2"/>
    <n v="2"/>
    <n v="8"/>
    <n v="8"/>
    <n v="8"/>
    <n v="8"/>
    <n v="8"/>
    <n v="8"/>
    <n v="8"/>
    <n v="8"/>
    <n v="0.1111111111111111"/>
    <n v="0.1"/>
    <n v="0.09523809523809523"/>
    <n v="0.09090909090909091"/>
    <n v="0.3636363636363636"/>
    <n v="0.4"/>
    <n v="0.3478260869565217"/>
    <n v="0.6666666666666666"/>
    <n v="0.3809523809523809"/>
    <n v="0.3478260869565217"/>
    <n v="0.3809523809523809"/>
    <n v="0.3636363636363636"/>
  </r>
  <r>
    <s v="CONTRACT"/>
    <s v="PRJ"/>
    <s v="Waterfall"/>
    <x v="1"/>
    <d v="2024-01-01T00:00:00"/>
    <d v="2025-06-30T00:00:00"/>
    <s v="ABS24105"/>
    <s v="ABROS2W"/>
    <s v="RETAIL"/>
    <x v="9"/>
    <s v="EssilorLuxottica"/>
    <s v="L. Franceschini"/>
    <x v="31"/>
    <s v="Operations"/>
    <s v="BackEnd"/>
    <n v="780"/>
    <n v="735"/>
    <s v="ON HOLD"/>
    <n v="0"/>
    <n v="2025"/>
    <x v="7"/>
    <n v="15"/>
    <n v="15"/>
    <n v="15"/>
    <n v="0"/>
    <n v="0"/>
    <n v="0"/>
    <n v="0"/>
    <n v="0"/>
    <n v="0"/>
    <n v="0"/>
    <n v="0"/>
    <n v="0.8333333333333334"/>
    <n v="0.75"/>
    <n v="0.7142857142857143"/>
    <n v="0.6818181818181818"/>
    <n v="0"/>
    <n v="0"/>
    <n v="0"/>
    <n v="0"/>
    <n v="0"/>
    <n v="0"/>
    <n v="0"/>
    <n v="0"/>
  </r>
  <r>
    <s v="CONTRACT"/>
    <s v="PRJ"/>
    <s v="Waterfall"/>
    <x v="1"/>
    <d v="2024-01-01T00:00:00"/>
    <d v="2025-06-30T00:00:00"/>
    <s v="ABS24105"/>
    <s v="ABROS2W"/>
    <s v="RETAIL"/>
    <x v="9"/>
    <s v="EssilorLuxottica"/>
    <s v="L. Franceschini"/>
    <x v="25"/>
    <s v="Operations"/>
    <s v="Solution Architect"/>
    <n v="780"/>
    <n v="735"/>
    <s v="ON HOLD"/>
    <n v="0"/>
    <n v="2025"/>
    <x v="10"/>
    <n v="12"/>
    <n v="12"/>
    <n v="12"/>
    <n v="0"/>
    <n v="0"/>
    <n v="0"/>
    <n v="0"/>
    <n v="0"/>
    <n v="0"/>
    <n v="0"/>
    <n v="0"/>
    <n v="0.7222222222222222"/>
    <n v="0.6"/>
    <n v="0.5714285714285714"/>
    <n v="0.5454545454545454"/>
    <n v="0"/>
    <n v="0"/>
    <n v="0"/>
    <n v="0"/>
    <n v="0"/>
    <n v="0"/>
    <n v="0"/>
    <n v="0"/>
  </r>
  <r>
    <s v="CONTRACT"/>
    <s v="PRJ"/>
    <s v="Waterfall"/>
    <x v="1"/>
    <d v="2024-01-01T00:00:00"/>
    <d v="2025-06-30T00:00:00"/>
    <s v="ABS24105"/>
    <s v="ABROS2W"/>
    <s v="RETAIL"/>
    <x v="9"/>
    <s v="EssilorLuxottica"/>
    <s v="L. Franceschini"/>
    <x v="30"/>
    <s v="Operations"/>
    <s v="DataManagement"/>
    <n v="780"/>
    <n v="735"/>
    <s v="ON HOLD"/>
    <n v="0"/>
    <n v="2025"/>
    <x v="11"/>
    <n v="15"/>
    <n v="15"/>
    <n v="15"/>
    <n v="0"/>
    <n v="0"/>
    <n v="0"/>
    <n v="0"/>
    <n v="0"/>
    <n v="0"/>
    <n v="0"/>
    <n v="0"/>
    <n v="0.5555555555555556"/>
    <n v="0.75"/>
    <n v="0.7142857142857143"/>
    <n v="0.6818181818181818"/>
    <n v="0"/>
    <n v="0"/>
    <n v="0"/>
    <n v="0"/>
    <n v="0"/>
    <n v="0"/>
    <n v="0"/>
    <n v="0"/>
  </r>
  <r>
    <s v="CONTRACT"/>
    <s v="PRJ"/>
    <s v="Waterfall"/>
    <x v="1"/>
    <d v="2024-01-01T00:00:00"/>
    <d v="2025-06-30T00:00:00"/>
    <s v="ABS24105"/>
    <s v="ABROS2W"/>
    <s v="RETAIL"/>
    <x v="9"/>
    <s v="EssilorLuxottica"/>
    <s v="L. Franceschini"/>
    <x v="34"/>
    <s v="Operations"/>
    <s v="DataManagement"/>
    <n v="780"/>
    <n v="735"/>
    <s v="ON HOLD"/>
    <n v="0"/>
    <n v="2025"/>
    <x v="12"/>
    <n v="8"/>
    <n v="8"/>
    <n v="8"/>
    <n v="0"/>
    <n v="0"/>
    <n v="0"/>
    <n v="0"/>
    <n v="0"/>
    <n v="6"/>
    <n v="4"/>
    <n v="4"/>
    <n v="0.3888888888888889"/>
    <n v="0.4"/>
    <n v="0.3809523809523809"/>
    <n v="0.3636363636363636"/>
    <n v="0"/>
    <n v="0"/>
    <n v="0"/>
    <n v="0"/>
    <n v="0"/>
    <n v="0.2608695652173913"/>
    <n v="0.1904761904761905"/>
    <n v="0.1818181818181818"/>
  </r>
  <r>
    <s v="CONTRACT"/>
    <s v="PRJ"/>
    <s v="Waterfall"/>
    <x v="1"/>
    <d v="2024-01-01T00:00:00"/>
    <d v="2025-06-30T00:00:00"/>
    <s v="ABS24105"/>
    <s v="ABROS2W"/>
    <s v="RETAIL"/>
    <x v="9"/>
    <s v="EssilorLuxottica"/>
    <s v="L. Franceschini"/>
    <x v="27"/>
    <s v="Operations"/>
    <s v="TL - DataManagement"/>
    <n v="780"/>
    <n v="735"/>
    <s v="ON HOLD"/>
    <n v="0"/>
    <n v="2025"/>
    <x v="7"/>
    <n v="18"/>
    <n v="18"/>
    <n v="19"/>
    <n v="0"/>
    <n v="0"/>
    <n v="0"/>
    <n v="0"/>
    <n v="0"/>
    <n v="0"/>
    <n v="0"/>
    <n v="0"/>
    <n v="0.8333333333333334"/>
    <n v="0.9"/>
    <n v="0.8571428571428571"/>
    <n v="0.8636363636363636"/>
    <n v="0"/>
    <n v="0"/>
    <n v="0"/>
    <n v="0"/>
    <n v="0"/>
    <n v="0"/>
    <n v="0"/>
    <n v="0"/>
  </r>
  <r>
    <s v="CONTRACT"/>
    <s v="PRJ"/>
    <s v="Waterfall"/>
    <x v="1"/>
    <d v="2024-01-01T00:00:00"/>
    <d v="2025-06-30T00:00:00"/>
    <s v="ABS24105"/>
    <s v="ABROS2W"/>
    <s v="RETAIL"/>
    <x v="9"/>
    <s v="EssilorLuxottica"/>
    <s v="L. Franceschini"/>
    <x v="28"/>
    <s v="Operations"/>
    <s v="FrontEnd"/>
    <n v="780"/>
    <n v="735"/>
    <s v="ON HOLD"/>
    <n v="0"/>
    <n v="2025"/>
    <x v="1"/>
    <n v="1"/>
    <n v="2"/>
    <n v="2"/>
    <n v="0"/>
    <n v="0"/>
    <n v="0"/>
    <n v="0"/>
    <n v="0"/>
    <n v="0"/>
    <n v="0"/>
    <n v="0"/>
    <n v="0.05555555555555555"/>
    <n v="0.05"/>
    <n v="0.09523809523809523"/>
    <n v="0.09090909090909091"/>
    <n v="0"/>
    <n v="0"/>
    <n v="0"/>
    <n v="0"/>
    <n v="0"/>
    <n v="0"/>
    <n v="0"/>
    <n v="0"/>
  </r>
  <r>
    <s v="CONTRACT"/>
    <s v="PRJ"/>
    <s v="Waterfall"/>
    <x v="1"/>
    <d v="2024-01-01T00:00:00"/>
    <d v="2025-06-30T00:00:00"/>
    <s v="ABS24105"/>
    <s v="ABROS2W"/>
    <s v="RETAIL"/>
    <x v="9"/>
    <s v="EssilorLuxottica"/>
    <s v="L. Franceschini"/>
    <x v="37"/>
    <s v="Operations"/>
    <s v="DataManagement"/>
    <n v="780"/>
    <n v="735"/>
    <s v="ON HOLD"/>
    <n v="0"/>
    <n v="2025"/>
    <x v="1"/>
    <n v="1"/>
    <n v="5"/>
    <n v="5"/>
    <n v="0"/>
    <n v="0"/>
    <n v="0"/>
    <n v="0"/>
    <n v="0"/>
    <n v="0"/>
    <n v="0"/>
    <n v="0"/>
    <n v="0.05555555555555555"/>
    <n v="0.05"/>
    <n v="0.2380952380952381"/>
    <n v="0.2272727272727273"/>
    <n v="0"/>
    <n v="0"/>
    <n v="0"/>
    <n v="0"/>
    <n v="0"/>
    <n v="0"/>
    <n v="0"/>
    <n v="0"/>
  </r>
  <r>
    <s v="PROSPECT"/>
    <s v="PRJ"/>
    <s v="Waterfall"/>
    <x v="1"/>
    <d v="2025-05-01T00:00:00"/>
    <d v="2025-09-30T00:00:00"/>
    <s v="ABS25191"/>
    <s v="N/A"/>
    <s v="RETAIL"/>
    <x v="10"/>
    <s v="EssilorLuxottica"/>
    <s v="L. Franceschini"/>
    <x v="28"/>
    <s v="Operations"/>
    <s v="FrontEnd"/>
    <n v="70"/>
    <n v="0"/>
    <s v="PROPOSAL"/>
    <n v="0"/>
    <n v="2025"/>
    <x v="0"/>
    <n v="0"/>
    <n v="0"/>
    <n v="1"/>
    <n v="1"/>
    <n v="0"/>
    <n v="0"/>
    <n v="0"/>
    <n v="0"/>
    <n v="0"/>
    <n v="0"/>
    <n v="0"/>
    <n v="0"/>
    <n v="0"/>
    <n v="0"/>
    <n v="0.04545454545454546"/>
    <n v="0.04545454545454546"/>
    <n v="0"/>
    <n v="0"/>
    <n v="0"/>
    <n v="0"/>
    <n v="0"/>
    <n v="0"/>
    <n v="0"/>
  </r>
  <r>
    <s v="PROSPECT"/>
    <s v="PRJ"/>
    <s v="Waterfall"/>
    <x v="1"/>
    <d v="2025-05-01T00:00:00"/>
    <d v="2025-09-30T00:00:00"/>
    <s v="ABS25191"/>
    <s v="N/A"/>
    <s v="RETAIL"/>
    <x v="10"/>
    <s v="EssilorLuxottica"/>
    <s v="L. Franceschini"/>
    <x v="27"/>
    <s v="Operations"/>
    <s v="TL - DataManagement"/>
    <n v="70"/>
    <n v="0"/>
    <s v="PROPOSAL"/>
    <n v="0"/>
    <n v="2025"/>
    <x v="2"/>
    <n v="2"/>
    <n v="5"/>
    <n v="5"/>
    <n v="5"/>
    <n v="5"/>
    <n v="5"/>
    <n v="0"/>
    <n v="0"/>
    <n v="0"/>
    <n v="0"/>
    <n v="0"/>
    <n v="0.1111111111111111"/>
    <n v="0.1"/>
    <n v="0.2380952380952381"/>
    <n v="0.2272727272727273"/>
    <n v="0.2272727272727273"/>
    <n v="0.25"/>
    <n v="0.2173913043478261"/>
    <n v="0"/>
    <n v="0"/>
    <n v="0"/>
    <n v="0"/>
    <n v="0"/>
  </r>
  <r>
    <s v="PROSPECT"/>
    <s v="PRJ"/>
    <s v="Waterfall"/>
    <x v="1"/>
    <d v="2025-05-01T00:00:00"/>
    <d v="2025-09-30T00:00:00"/>
    <s v="ABS25191"/>
    <s v="N/A"/>
    <s v="RETAIL"/>
    <x v="10"/>
    <s v="EssilorLuxottica"/>
    <s v="L. Franceschini"/>
    <x v="26"/>
    <s v="Operations"/>
    <s v="DataManagement"/>
    <n v="70"/>
    <n v="0"/>
    <s v="PROPOSAL"/>
    <n v="0"/>
    <n v="2025"/>
    <x v="0"/>
    <n v="0"/>
    <n v="0"/>
    <n v="5"/>
    <n v="5"/>
    <n v="0"/>
    <n v="0"/>
    <n v="0"/>
    <n v="0"/>
    <n v="0"/>
    <n v="0"/>
    <n v="0"/>
    <n v="0"/>
    <n v="0"/>
    <n v="0"/>
    <n v="0.2272727272727273"/>
    <n v="0.2272727272727273"/>
    <n v="0"/>
    <n v="0"/>
    <n v="0"/>
    <n v="0"/>
    <n v="0"/>
    <n v="0"/>
    <n v="0"/>
  </r>
  <r>
    <s v="PROSPECT"/>
    <s v="PRJ"/>
    <s v="Waterfall"/>
    <x v="1"/>
    <d v="2025-05-01T00:00:00"/>
    <d v="2025-09-30T00:00:00"/>
    <s v="ABS25191"/>
    <s v="N/A"/>
    <s v="RETAIL"/>
    <x v="10"/>
    <s v="EssilorLuxottica"/>
    <s v="L. Franceschini"/>
    <x v="30"/>
    <s v="Operations"/>
    <s v="DataManagement"/>
    <n v="70"/>
    <n v="0"/>
    <s v="PROPOSAL"/>
    <n v="0"/>
    <n v="2025"/>
    <x v="0"/>
    <n v="0"/>
    <n v="0"/>
    <n v="5"/>
    <n v="5"/>
    <n v="0"/>
    <n v="0"/>
    <n v="0"/>
    <n v="0"/>
    <n v="0"/>
    <n v="0"/>
    <n v="0"/>
    <n v="0"/>
    <n v="0"/>
    <n v="0"/>
    <n v="0.2272727272727273"/>
    <n v="0.2272727272727273"/>
    <n v="0"/>
    <n v="0"/>
    <n v="0"/>
    <n v="0"/>
    <n v="0"/>
    <n v="0"/>
    <n v="0"/>
  </r>
  <r>
    <s v="PROSPECT"/>
    <s v="PRJ"/>
    <s v="Waterfall"/>
    <x v="1"/>
    <d v="2025-05-01T00:00:00"/>
    <d v="2025-09-30T00:00:00"/>
    <s v="ABS25191"/>
    <s v="N/A"/>
    <s v="RETAIL"/>
    <x v="10"/>
    <s v="EssilorLuxottica"/>
    <s v="L. Franceschini"/>
    <x v="25"/>
    <s v="Operations"/>
    <s v="Solution Architect"/>
    <n v="70"/>
    <n v="0"/>
    <s v="PROPOSAL"/>
    <n v="0"/>
    <n v="2025"/>
    <x v="0"/>
    <n v="0"/>
    <n v="0"/>
    <n v="0"/>
    <n v="0"/>
    <n v="1"/>
    <n v="1"/>
    <n v="0"/>
    <n v="1"/>
    <n v="0"/>
    <n v="0"/>
    <n v="0"/>
    <n v="0"/>
    <n v="0"/>
    <n v="0"/>
    <n v="0"/>
    <n v="0"/>
    <n v="0.05"/>
    <n v="0.04347826086956522"/>
    <n v="0"/>
    <n v="0.04761904761904762"/>
    <n v="0"/>
    <n v="0"/>
    <n v="0"/>
  </r>
  <r>
    <s v="PROSPECT"/>
    <s v="PRJ"/>
    <s v="Waterfall"/>
    <x v="1"/>
    <d v="2025-05-01T00:00:00"/>
    <d v="2025-09-30T00:00:00"/>
    <s v="ABS25191"/>
    <s v="N/A"/>
    <s v="RETAIL"/>
    <x v="10"/>
    <s v="EssilorLuxottica"/>
    <s v="L. Franceschini"/>
    <x v="31"/>
    <s v="Operations"/>
    <s v="BackEnd"/>
    <n v="70"/>
    <n v="0"/>
    <s v="PROPOSAL"/>
    <n v="0"/>
    <n v="2025"/>
    <x v="0"/>
    <n v="0"/>
    <n v="0"/>
    <n v="5"/>
    <n v="5"/>
    <n v="5"/>
    <n v="5"/>
    <n v="0"/>
    <n v="0"/>
    <n v="0"/>
    <n v="0"/>
    <n v="0"/>
    <n v="0"/>
    <n v="0"/>
    <n v="0"/>
    <n v="0.2272727272727273"/>
    <n v="0.2272727272727273"/>
    <n v="0.25"/>
    <n v="0.2173913043478261"/>
    <n v="0"/>
    <n v="0"/>
    <n v="0"/>
    <n v="0"/>
    <n v="0"/>
  </r>
  <r>
    <s v="PROSPECT"/>
    <s v="PRJ"/>
    <s v="Waterfall"/>
    <x v="1"/>
    <d v="2025-05-01T00:00:00"/>
    <d v="2025-09-30T00:00:00"/>
    <s v="ABS25191"/>
    <s v="N/A"/>
    <s v="RETAIL"/>
    <x v="10"/>
    <s v="EssilorLuxottica"/>
    <s v="L. Franceschini"/>
    <x v="29"/>
    <s v="Delivery Projects"/>
    <s v="PM - Project Governance"/>
    <n v="70"/>
    <n v="0"/>
    <s v="PROPOSAL"/>
    <n v="0"/>
    <n v="2025"/>
    <x v="0"/>
    <n v="0"/>
    <n v="0"/>
    <n v="0"/>
    <n v="1"/>
    <n v="0"/>
    <n v="0"/>
    <n v="0"/>
    <n v="0"/>
    <n v="0"/>
    <n v="0"/>
    <n v="0"/>
    <n v="0"/>
    <n v="0"/>
    <n v="0"/>
    <n v="0"/>
    <n v="0.04545454545454546"/>
    <n v="0"/>
    <n v="0"/>
    <n v="0"/>
    <n v="0"/>
    <n v="0"/>
    <n v="0"/>
    <n v="0"/>
  </r>
  <r>
    <s v="PROSPECT"/>
    <s v="PRJ"/>
    <s v="Waterfall"/>
    <x v="1"/>
    <d v="2025-05-01T00:00:00"/>
    <d v="2025-09-30T00:00:00"/>
    <s v="ABS25191"/>
    <s v="N/A"/>
    <s v="RETAIL"/>
    <x v="10"/>
    <s v="EssilorLuxottica"/>
    <s v="L. Franceschini"/>
    <x v="36"/>
    <s v="Consulting"/>
    <s v="Analysis"/>
    <n v="7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s v="Waterfall"/>
    <x v="0"/>
    <d v="2023-12-01T00:00:00"/>
    <d v="2024-08-01T00:00:00"/>
    <s v="ABS23409"/>
    <s v="AE"/>
    <s v="FINANCE"/>
    <x v="11"/>
    <s v="EssilorLuxottica"/>
    <s v="L. Franceschini"/>
    <x v="38"/>
    <s v="Operations"/>
    <s v="FrontEnd"/>
    <n v="125"/>
    <n v="66"/>
    <s v="CLOSED"/>
    <n v="0"/>
    <n v="2024"/>
    <x v="12"/>
    <n v="10"/>
    <n v="10"/>
    <n v="8"/>
    <n v="9"/>
    <n v="9"/>
    <n v="10"/>
    <n v="4"/>
    <n v="0"/>
    <n v="0"/>
    <n v="0"/>
    <n v="0"/>
    <n v="0.3888888888888889"/>
    <n v="0.5"/>
    <n v="0.4761904761904762"/>
    <n v="0.3636363636363636"/>
    <n v="0.4090909090909091"/>
    <n v="0.45"/>
    <n v="0.4347826086956522"/>
    <n v="0.3333333333333333"/>
    <n v="0"/>
    <n v="0"/>
    <n v="0"/>
    <n v="0"/>
  </r>
  <r>
    <s v="CONTRACT"/>
    <s v="PRJ"/>
    <s v="Waterfall"/>
    <x v="0"/>
    <d v="2023-12-01T00:00:00"/>
    <d v="2024-08-01T00:00:00"/>
    <s v="ABS23409"/>
    <s v="AE"/>
    <s v="FINANCE"/>
    <x v="11"/>
    <s v="EssilorLuxottica"/>
    <s v="L. Franceschini"/>
    <x v="39"/>
    <s v="Operations"/>
    <s v="DataManagement"/>
    <n v="125"/>
    <n v="66"/>
    <s v="CLOSED"/>
    <n v="0"/>
    <n v="2024"/>
    <x v="13"/>
    <n v="5"/>
    <n v="5"/>
    <n v="5"/>
    <n v="5"/>
    <n v="5"/>
    <n v="5"/>
    <n v="5"/>
    <n v="0"/>
    <n v="0"/>
    <n v="0"/>
    <n v="0"/>
    <n v="0.2777777777777778"/>
    <n v="0.25"/>
    <n v="0.2380952380952381"/>
    <n v="0.2272727272727273"/>
    <n v="0.2272727272727273"/>
    <n v="0.25"/>
    <n v="0.2173913043478261"/>
    <n v="0.4166666666666667"/>
    <n v="0"/>
    <n v="0"/>
    <n v="0"/>
    <n v="0"/>
  </r>
  <r>
    <s v="CONTRACT"/>
    <s v="PRJ"/>
    <s v="Waterfall"/>
    <x v="0"/>
    <d v="2023-12-01T00:00:00"/>
    <d v="2024-08-01T00:00:00"/>
    <s v="ABS23409"/>
    <s v="AE"/>
    <s v="FINANCE"/>
    <x v="11"/>
    <s v="EssilorLuxottica"/>
    <s v="L. Franceschini"/>
    <x v="18"/>
    <s v="Delivery Projects"/>
    <s v="DataManagement"/>
    <n v="125"/>
    <n v="66"/>
    <s v="CLOSED"/>
    <n v="0"/>
    <n v="2024"/>
    <x v="2"/>
    <n v="2"/>
    <n v="2"/>
    <n v="1"/>
    <n v="1"/>
    <n v="1"/>
    <n v="0"/>
    <n v="0"/>
    <n v="0"/>
    <n v="0"/>
    <n v="0"/>
    <n v="0"/>
    <n v="0.1111111111111111"/>
    <n v="0.1"/>
    <n v="0.09523809523809523"/>
    <n v="0.04545454545454546"/>
    <n v="0.04545454545454546"/>
    <n v="0.05"/>
    <n v="0"/>
    <n v="0"/>
    <n v="0"/>
    <n v="0"/>
    <n v="0"/>
    <n v="0"/>
  </r>
  <r>
    <s v="CONTRACT"/>
    <s v="PRJ"/>
    <s v="Waterfall"/>
    <x v="0"/>
    <d v="2023-12-01T00:00:00"/>
    <d v="2024-08-01T00:00:00"/>
    <s v="ABS23409"/>
    <s v="AE"/>
    <s v="FINANCE"/>
    <x v="11"/>
    <s v="EssilorLuxottica"/>
    <s v="L. Franceschini"/>
    <x v="29"/>
    <s v="Delivery Projects"/>
    <s v="PM - Project Governance"/>
    <n v="125"/>
    <n v="66"/>
    <s v="CLOSED"/>
    <n v="0"/>
    <n v="2024"/>
    <x v="2"/>
    <n v="2"/>
    <n v="2"/>
    <n v="2"/>
    <n v="2"/>
    <n v="4"/>
    <n v="4"/>
    <n v="2"/>
    <n v="0"/>
    <n v="0"/>
    <n v="0"/>
    <n v="0"/>
    <n v="0.1111111111111111"/>
    <n v="0.1"/>
    <n v="0.09523809523809523"/>
    <n v="0.09090909090909091"/>
    <n v="0.09090909090909091"/>
    <n v="0.2"/>
    <n v="0.1739130434782609"/>
    <n v="0.1666666666666667"/>
    <n v="0"/>
    <n v="0"/>
    <n v="0"/>
    <n v="0"/>
  </r>
  <r>
    <s v="CONTRACT"/>
    <s v="PRJ"/>
    <s v="Waterfall"/>
    <x v="0"/>
    <d v="2023-12-01T00:00:00"/>
    <d v="2024-08-01T00:00:00"/>
    <s v="ABS23409"/>
    <s v="AE"/>
    <s v="FINANCE"/>
    <x v="11"/>
    <s v="EssilorLuxottica"/>
    <s v="L. Franceschini"/>
    <x v="40"/>
    <s v="Operations"/>
    <s v="FrontEnd"/>
    <n v="125"/>
    <n v="66"/>
    <s v="CLOSED"/>
    <n v="0"/>
    <n v="2024"/>
    <x v="9"/>
    <n v="5"/>
    <n v="5"/>
    <n v="5"/>
    <n v="5"/>
    <n v="5"/>
    <n v="5"/>
    <n v="2"/>
    <n v="0"/>
    <n v="0"/>
    <n v="0"/>
    <n v="0"/>
    <n v="0.2222222222222222"/>
    <n v="0.25"/>
    <n v="0.2380952380952381"/>
    <n v="0.2272727272727273"/>
    <n v="0.2272727272727273"/>
    <n v="0.25"/>
    <n v="0.2173913043478261"/>
    <n v="0.1666666666666667"/>
    <n v="0"/>
    <n v="0"/>
    <n v="0"/>
    <n v="0"/>
  </r>
  <r>
    <s v="CONTRACT"/>
    <s v="PRJ"/>
    <s v="Waterfall"/>
    <x v="0"/>
    <d v="2023-12-01T00:00:00"/>
    <d v="2024-04-01T00:00:00"/>
    <s v="ABS24369"/>
    <s v="ABS24336"/>
    <s v="FINANCE"/>
    <x v="12"/>
    <s v="EssilorLuxottica"/>
    <s v="L. Franceschini"/>
    <x v="38"/>
    <s v="Operations"/>
    <s v="FrontEnd"/>
    <n v="100"/>
    <n v="124"/>
    <s v="CLOSED"/>
    <n v="0"/>
    <n v="2024"/>
    <x v="0"/>
    <n v="0"/>
    <n v="0"/>
    <n v="0"/>
    <n v="0"/>
    <n v="0"/>
    <n v="0"/>
    <n v="0"/>
    <n v="2"/>
    <n v="2"/>
    <n v="2"/>
    <n v="2"/>
    <n v="0"/>
    <n v="0"/>
    <n v="0"/>
    <n v="0"/>
    <n v="0"/>
    <n v="0"/>
    <n v="0"/>
    <n v="0"/>
    <n v="0.09523809523809523"/>
    <n v="0.08695652173913043"/>
    <n v="0.09523809523809523"/>
    <n v="0.09090909090909091"/>
  </r>
  <r>
    <s v="CONTRACT"/>
    <s v="PRJ"/>
    <s v="Waterfall"/>
    <x v="0"/>
    <d v="2023-12-01T00:00:00"/>
    <d v="2024-04-01T00:00:00"/>
    <s v="ABS24369"/>
    <s v="ABS24336"/>
    <s v="FINANCE"/>
    <x v="12"/>
    <s v="EssilorLuxottica"/>
    <s v="L. Franceschini"/>
    <x v="39"/>
    <s v="Operations"/>
    <s v="DataManagement"/>
    <n v="100"/>
    <n v="124"/>
    <s v="CLOSED"/>
    <n v="0"/>
    <n v="2024"/>
    <x v="0"/>
    <n v="0"/>
    <n v="0"/>
    <n v="0"/>
    <n v="0"/>
    <n v="0"/>
    <n v="0"/>
    <n v="0"/>
    <n v="2"/>
    <n v="2"/>
    <n v="2"/>
    <n v="2"/>
    <n v="0"/>
    <n v="0"/>
    <n v="0"/>
    <n v="0"/>
    <n v="0"/>
    <n v="0"/>
    <n v="0"/>
    <n v="0"/>
    <n v="0.09523809523809523"/>
    <n v="0.08695652173913043"/>
    <n v="0.09523809523809523"/>
    <n v="0.09090909090909091"/>
  </r>
  <r>
    <s v="CONTRACT"/>
    <s v="PRJ"/>
    <s v="Waterfall"/>
    <x v="0"/>
    <d v="2023-12-01T00:00:00"/>
    <d v="2024-04-01T00:00:00"/>
    <s v="ABS24369"/>
    <s v="ABS24336"/>
    <s v="FINANCE"/>
    <x v="12"/>
    <s v="EssilorLuxottica"/>
    <s v="L. Franceschini"/>
    <x v="29"/>
    <s v="Delivery Projects"/>
    <s v="PM - Project Governance"/>
    <n v="100"/>
    <n v="124"/>
    <s v="CLOSED"/>
    <n v="0"/>
    <n v="2024"/>
    <x v="0"/>
    <n v="0"/>
    <n v="0"/>
    <n v="0"/>
    <n v="0"/>
    <n v="2"/>
    <n v="1"/>
    <n v="0"/>
    <n v="2"/>
    <n v="2"/>
    <n v="2"/>
    <n v="2"/>
    <n v="0"/>
    <n v="0"/>
    <n v="0"/>
    <n v="0"/>
    <n v="0"/>
    <n v="0.1"/>
    <n v="0.04347826086956522"/>
    <n v="0"/>
    <n v="0.09523809523809523"/>
    <n v="0.08695652173913043"/>
    <n v="0.09523809523809523"/>
    <n v="0.09090909090909091"/>
  </r>
  <r>
    <s v="CONTRACT"/>
    <s v="PRJ"/>
    <s v="Waterfall"/>
    <x v="0"/>
    <d v="2023-12-01T00:00:00"/>
    <d v="2024-04-01T00:00:00"/>
    <s v="ABS24369"/>
    <s v="ABS24336"/>
    <s v="FINANCE"/>
    <x v="12"/>
    <s v="EssilorLuxottica"/>
    <s v="L. Franceschini"/>
    <x v="40"/>
    <s v="Operations"/>
    <s v="FrontEnd"/>
    <n v="100"/>
    <n v="124"/>
    <s v="CLOSED"/>
    <n v="0"/>
    <n v="2024"/>
    <x v="0"/>
    <n v="0"/>
    <n v="0"/>
    <n v="0"/>
    <n v="0"/>
    <n v="0"/>
    <n v="0"/>
    <n v="0"/>
    <n v="7"/>
    <n v="7"/>
    <n v="7"/>
    <n v="7"/>
    <n v="0"/>
    <n v="0"/>
    <n v="0"/>
    <n v="0"/>
    <n v="0"/>
    <n v="0"/>
    <n v="0"/>
    <n v="0"/>
    <n v="0.3333333333333333"/>
    <n v="0.3043478260869565"/>
    <n v="0.3333333333333333"/>
    <n v="0.3181818181818182"/>
  </r>
  <r>
    <s v="CONTRACT"/>
    <s v="PRJ"/>
    <s v="Waterfall"/>
    <x v="0"/>
    <d v="2023-12-01T00:00:00"/>
    <d v="2024-04-01T00:00:00"/>
    <s v="ABS24369"/>
    <s v="ABS24336"/>
    <s v="FINANCE"/>
    <x v="12"/>
    <s v="EssilorLuxottica"/>
    <s v="L. Franceschini"/>
    <x v="41"/>
    <s v="Operations"/>
    <s v="DataManagement"/>
    <n v="100"/>
    <n v="124"/>
    <s v="CLOSED"/>
    <n v="0"/>
    <n v="2024"/>
    <x v="0"/>
    <n v="0"/>
    <n v="0"/>
    <n v="0"/>
    <n v="0"/>
    <n v="0"/>
    <n v="0"/>
    <n v="0"/>
    <n v="7"/>
    <n v="7"/>
    <n v="13"/>
    <n v="17"/>
    <n v="0"/>
    <n v="0"/>
    <n v="0"/>
    <n v="0"/>
    <n v="0"/>
    <n v="0"/>
    <n v="0"/>
    <n v="0"/>
    <n v="0.3333333333333333"/>
    <n v="0.3043478260869565"/>
    <n v="0.6190476190476191"/>
    <n v="0.7727272727272727"/>
  </r>
  <r>
    <s v="CONTRACT"/>
    <s v="PRJ"/>
    <s v="Waterfall"/>
    <x v="1"/>
    <d v="2025-01-01T00:00:00"/>
    <d v="2024-02-28T00:00:00"/>
    <s v="ABS25121"/>
    <s v="ABS25121"/>
    <s v="FINANCE"/>
    <x v="13"/>
    <s v="EssilorLuxottica"/>
    <s v="L. Franceschini"/>
    <x v="39"/>
    <s v="Operations"/>
    <s v="DataManagement"/>
    <n v="49"/>
    <n v="2"/>
    <s v="ON GOING"/>
    <n v="0"/>
    <n v="2025"/>
    <x v="0"/>
    <n v="1"/>
    <n v="1"/>
    <n v="0"/>
    <n v="0"/>
    <n v="0"/>
    <n v="0"/>
    <n v="0"/>
    <n v="0"/>
    <n v="0"/>
    <n v="0"/>
    <n v="0"/>
    <n v="0"/>
    <n v="0.05"/>
    <n v="0.04761904761904762"/>
    <n v="0"/>
    <n v="0"/>
    <n v="0"/>
    <n v="0"/>
    <n v="0"/>
    <n v="0"/>
    <n v="0"/>
    <n v="0"/>
    <n v="0"/>
  </r>
  <r>
    <s v="CONTRACT"/>
    <s v="PRJ"/>
    <s v="Waterfall"/>
    <x v="1"/>
    <d v="2025-01-01T00:00:00"/>
    <d v="2024-02-28T00:00:00"/>
    <s v="ABS25121"/>
    <s v="ABS25121"/>
    <s v="FINANCE"/>
    <x v="13"/>
    <s v="EssilorLuxottica"/>
    <s v="L. Franceschini"/>
    <x v="29"/>
    <s v="Delivery Projects"/>
    <s v="PM - Project Governance"/>
    <n v="49"/>
    <n v="2"/>
    <s v="ON GOING"/>
    <n v="0"/>
    <n v="2025"/>
    <x v="0"/>
    <n v="1"/>
    <n v="1"/>
    <n v="1"/>
    <n v="1"/>
    <n v="1"/>
    <n v="1"/>
    <n v="1"/>
    <n v="1"/>
    <n v="1"/>
    <n v="1"/>
    <n v="1"/>
    <n v="0"/>
    <n v="0.05"/>
    <n v="0.04761904761904762"/>
    <n v="0.04545454545454546"/>
    <n v="0.04545454545454546"/>
    <n v="0.05"/>
    <n v="0.04347826086956522"/>
    <n v="0.08333333333333333"/>
    <n v="0.04761904761904762"/>
    <n v="0.04347826086956522"/>
    <n v="0.04761904761904762"/>
    <n v="0.04545454545454546"/>
  </r>
  <r>
    <s v="CONTRACT"/>
    <s v="PRJ"/>
    <s v="Waterfall"/>
    <x v="1"/>
    <d v="2025-01-01T00:00:00"/>
    <d v="2024-02-28T00:00:00"/>
    <s v="ABS25121"/>
    <s v="ABS25121"/>
    <s v="FINANCE"/>
    <x v="13"/>
    <s v="EssilorLuxottica"/>
    <s v="L. Franceschini"/>
    <x v="40"/>
    <s v="Operations"/>
    <s v="FrontEnd"/>
    <n v="49"/>
    <n v="2"/>
    <s v="ON GOING"/>
    <n v="0"/>
    <n v="2025"/>
    <x v="0"/>
    <n v="0"/>
    <n v="1"/>
    <n v="1"/>
    <n v="0"/>
    <n v="0"/>
    <n v="0"/>
    <n v="0"/>
    <n v="0"/>
    <n v="0"/>
    <n v="0"/>
    <n v="0"/>
    <n v="0"/>
    <n v="0"/>
    <n v="0.04761904761904762"/>
    <n v="0.04545454545454546"/>
    <n v="0"/>
    <n v="0"/>
    <n v="0"/>
    <n v="0"/>
    <n v="0"/>
    <n v="0"/>
    <n v="0"/>
    <n v="0"/>
  </r>
  <r>
    <s v="CONTRACT"/>
    <s v="PRJ"/>
    <s v="Waterfall"/>
    <x v="1"/>
    <d v="2025-01-01T00:00:00"/>
    <d v="2024-02-28T00:00:00"/>
    <s v="ABS25121"/>
    <s v="ABS25121"/>
    <s v="FINANCE"/>
    <x v="13"/>
    <s v="EssilorLuxottica"/>
    <s v="L. Franceschini"/>
    <x v="42"/>
    <s v="Operations"/>
    <s v="FrontEnd"/>
    <n v="49"/>
    <n v="2"/>
    <s v="ON GOING"/>
    <n v="0"/>
    <n v="2025"/>
    <x v="0"/>
    <n v="0"/>
    <n v="8"/>
    <n v="8"/>
    <n v="5"/>
    <n v="0"/>
    <n v="0"/>
    <n v="0"/>
    <n v="0"/>
    <n v="0"/>
    <n v="0"/>
    <n v="0"/>
    <n v="0"/>
    <n v="0"/>
    <n v="0.3809523809523809"/>
    <n v="0.3636363636363636"/>
    <n v="0.2272727272727273"/>
    <n v="0"/>
    <n v="0"/>
    <n v="0"/>
    <n v="0"/>
    <n v="0"/>
    <n v="0"/>
    <n v="0"/>
  </r>
  <r>
    <s v="CONTRACT"/>
    <s v="PRJ"/>
    <s v="Waterfall"/>
    <x v="1"/>
    <d v="2025-01-01T00:00:00"/>
    <d v="2024-02-28T00:00:00"/>
    <s v="ABS25121"/>
    <s v="ABS25121"/>
    <s v="FINANCE"/>
    <x v="13"/>
    <s v="EssilorLuxottica"/>
    <s v="L. Franceschini"/>
    <x v="41"/>
    <s v="Operations"/>
    <s v="DataManagement"/>
    <n v="49"/>
    <n v="2"/>
    <s v="ON GOING"/>
    <n v="0"/>
    <n v="2025"/>
    <x v="0"/>
    <n v="2"/>
    <n v="7"/>
    <n v="7"/>
    <n v="5"/>
    <n v="0"/>
    <n v="0"/>
    <n v="0"/>
    <n v="0"/>
    <n v="0"/>
    <n v="0"/>
    <n v="0"/>
    <n v="0"/>
    <n v="0.1"/>
    <n v="0.3333333333333333"/>
    <n v="0.3181818181818182"/>
    <n v="0.2272727272727273"/>
    <n v="0"/>
    <n v="0"/>
    <n v="0"/>
    <n v="0"/>
    <n v="0"/>
    <n v="0"/>
    <n v="0"/>
  </r>
  <r>
    <s v="CONTRACT"/>
    <s v="PRJ"/>
    <s v="Waterfall"/>
    <x v="0"/>
    <d v="2023-01-01T00:00:00"/>
    <d v="2024-12-31T00:00:00"/>
    <s v="N/A"/>
    <s v="LXT"/>
    <s v="FINANCE"/>
    <x v="14"/>
    <s v="EssilorLuxottica"/>
    <s v="L. Franceschini"/>
    <x v="29"/>
    <s v="Delivery Projects"/>
    <s v="PM - Project Governance"/>
    <n v="50"/>
    <n v="34"/>
    <s v="ON GOING"/>
    <n v="0"/>
    <n v="2024"/>
    <x v="0"/>
    <n v="0"/>
    <n v="1"/>
    <n v="1"/>
    <n v="1"/>
    <n v="1"/>
    <n v="1"/>
    <n v="0"/>
    <n v="1"/>
    <n v="3"/>
    <n v="1"/>
    <n v="1"/>
    <n v="0"/>
    <n v="0"/>
    <n v="0.04761904761904762"/>
    <n v="0.04545454545454546"/>
    <n v="0.04545454545454546"/>
    <n v="0.05"/>
    <n v="0.04347826086956522"/>
    <n v="0"/>
    <n v="0.04761904761904762"/>
    <n v="0.1304347826086956"/>
    <n v="0.04761904761904762"/>
    <n v="0.04545454545454546"/>
  </r>
  <r>
    <s v="CONTRACT"/>
    <s v="PRJ"/>
    <s v="Waterfall"/>
    <x v="0"/>
    <d v="2024-05-01T00:00:00"/>
    <d v="2024-12-31T00:00:00"/>
    <s v="N/A"/>
    <s v="U20R"/>
    <s v="ERP"/>
    <x v="15"/>
    <s v="UNIEURO"/>
    <s v="L. Franceschini"/>
    <x v="29"/>
    <s v="Delivery Projects"/>
    <s v="PM - Project Governance"/>
    <n v="100"/>
    <n v="55"/>
    <s v="ON GOING"/>
    <n v="0"/>
    <n v="2024"/>
    <x v="0"/>
    <n v="0"/>
    <n v="0"/>
    <n v="7"/>
    <n v="7"/>
    <n v="7"/>
    <n v="7"/>
    <n v="0"/>
    <n v="7"/>
    <n v="7"/>
    <n v="7"/>
    <n v="5"/>
    <n v="0"/>
    <n v="0"/>
    <n v="0"/>
    <n v="0.3181818181818182"/>
    <n v="0.3181818181818182"/>
    <n v="0.35"/>
    <n v="0.3043478260869565"/>
    <n v="0"/>
    <n v="0.3333333333333333"/>
    <n v="0.3043478260869565"/>
    <n v="0.3333333333333333"/>
    <n v="0.2272727272727273"/>
  </r>
  <r>
    <s v="CONTRACT"/>
    <s v="PRJ"/>
    <s v="Waterfall"/>
    <x v="0"/>
    <d v="2025-01-01T00:00:00"/>
    <d v="2025-12-31T00:00:00"/>
    <s v="N/A"/>
    <s v="U20R"/>
    <s v="ERP"/>
    <x v="15"/>
    <s v="UNIEURO"/>
    <s v="L. Franceschini"/>
    <x v="29"/>
    <s v="Delivery Projects"/>
    <s v="PM - Project Governance"/>
    <n v="100"/>
    <n v="55"/>
    <s v="ON GOING"/>
    <n v="0"/>
    <n v="2025"/>
    <x v="2"/>
    <n v="2"/>
    <n v="2"/>
    <n v="3"/>
    <n v="3"/>
    <n v="3"/>
    <n v="2"/>
    <n v="1"/>
    <n v="2"/>
    <n v="1"/>
    <n v="1"/>
    <n v="0"/>
    <n v="0.1111111111111111"/>
    <n v="0.1"/>
    <n v="0.09523809523809523"/>
    <n v="0.1363636363636364"/>
    <n v="0.1363636363636364"/>
    <n v="0.15"/>
    <n v="0.08695652173913043"/>
    <n v="0.08333333333333333"/>
    <n v="0.09523809523809523"/>
    <n v="0.04347826086956522"/>
    <n v="0.04761904761904762"/>
    <n v="0"/>
  </r>
  <r>
    <s v="CDC/AREA MANAGEMENT"/>
    <s v="MANAGEMENT"/>
    <m/>
    <x v="0"/>
    <d v="2024-01-01T00:00:00"/>
    <d v="2024-12-31T00:00:00"/>
    <s v="N/A"/>
    <s v="ATD"/>
    <s v="OTHER"/>
    <x v="16"/>
    <s v="Abstract"/>
    <s v="P. Pieroni"/>
    <x v="43"/>
    <s v="Operations"/>
    <s v="PM - Project Governance"/>
    <n v="0"/>
    <n v="0"/>
    <s v="ON GOING"/>
    <n v="0"/>
    <n v="2024"/>
    <x v="0"/>
    <n v="0"/>
    <n v="0"/>
    <n v="0"/>
    <n v="0"/>
    <n v="1"/>
    <n v="1"/>
    <n v="1"/>
    <n v="1"/>
    <n v="1"/>
    <n v="1"/>
    <n v="1"/>
    <n v="0"/>
    <n v="0"/>
    <n v="0"/>
    <n v="0"/>
    <n v="0"/>
    <n v="0.05"/>
    <n v="0.04347826086956522"/>
    <n v="0.08333333333333333"/>
    <n v="0.04761904761904762"/>
    <n v="0.04347826086956522"/>
    <n v="0.04761904761904762"/>
    <n v="0.04545454545454546"/>
  </r>
  <r>
    <s v="CDC/AREA MANAGEMENT"/>
    <s v="MANAGEMENT"/>
    <m/>
    <x v="1"/>
    <d v="2025-01-01T00:00:00"/>
    <d v="2025-12-31T00:00:00"/>
    <s v="N/A"/>
    <s v="ATD"/>
    <s v="OTHER"/>
    <x v="16"/>
    <s v="Abstract"/>
    <s v="P. Pieroni"/>
    <x v="43"/>
    <s v="Operations"/>
    <s v="PM - Project Governance"/>
    <n v="0"/>
    <n v="0"/>
    <s v="ON GOING"/>
    <n v="0"/>
    <n v="2025"/>
    <x v="3"/>
    <n v="0.5"/>
    <n v="0.5"/>
    <n v="0.5"/>
    <n v="0.5"/>
    <n v="0.5"/>
    <n v="0.5"/>
    <n v="0.5"/>
    <n v="0.5"/>
    <n v="0.5"/>
    <n v="0.5"/>
    <n v="0.5"/>
    <n v="0.02777777777777778"/>
    <n v="0.025"/>
    <n v="0.02380952380952381"/>
    <n v="0.02272727272727273"/>
    <n v="0.02272727272727273"/>
    <n v="0.025"/>
    <n v="0.02173913043478261"/>
    <n v="0.04166666666666666"/>
    <n v="0.02380952380952381"/>
    <n v="0.02173913043478261"/>
    <n v="0.02380952380952381"/>
    <n v="0.02272727272727273"/>
  </r>
  <r>
    <s v="CDC/AREA MANAGEMENT"/>
    <s v="MANAGEMENT"/>
    <m/>
    <x v="0"/>
    <d v="2024-01-01T00:00:00"/>
    <d v="2024-12-31T00:00:00"/>
    <s v="N/A"/>
    <s v="ATD"/>
    <s v="OTHER"/>
    <x v="16"/>
    <s v="Abstract"/>
    <s v="M. COCCHI"/>
    <x v="15"/>
    <s v="Consolidated &amp; Tax"/>
    <s v="PM - Project Governance"/>
    <n v="0"/>
    <n v="0"/>
    <s v="ON GOING"/>
    <n v="0"/>
    <n v="2024"/>
    <x v="0"/>
    <n v="0"/>
    <n v="0"/>
    <n v="0"/>
    <n v="0"/>
    <n v="1"/>
    <n v="1"/>
    <n v="1"/>
    <n v="1"/>
    <n v="1"/>
    <n v="1"/>
    <n v="1"/>
    <n v="0"/>
    <n v="0"/>
    <n v="0"/>
    <n v="0"/>
    <n v="0"/>
    <n v="0.05"/>
    <n v="0.04347826086956522"/>
    <n v="0.08333333333333333"/>
    <n v="0.04761904761904762"/>
    <n v="0.04347826086956522"/>
    <n v="0.04761904761904762"/>
    <n v="0.04545454545454546"/>
  </r>
  <r>
    <s v="CDC/AREA MANAGEMENT"/>
    <s v="MANAGEMENT"/>
    <m/>
    <x v="0"/>
    <d v="2024-01-01T00:00:00"/>
    <d v="2024-12-31T00:00:00"/>
    <s v="N/A"/>
    <s v="ATD"/>
    <s v="OTHER"/>
    <x v="16"/>
    <s v="Abstract"/>
    <s v="P. Pieroni"/>
    <x v="44"/>
    <s v="Operations"/>
    <s v="PM - Project Governance"/>
    <n v="0"/>
    <n v="0"/>
    <s v="ON GOING"/>
    <n v="0"/>
    <n v="2024"/>
    <x v="0"/>
    <n v="0"/>
    <n v="0"/>
    <n v="0"/>
    <n v="0"/>
    <n v="1"/>
    <n v="1"/>
    <n v="1"/>
    <n v="1"/>
    <n v="1"/>
    <n v="1"/>
    <n v="1"/>
    <n v="0"/>
    <n v="0"/>
    <n v="0"/>
    <n v="0"/>
    <n v="0"/>
    <n v="0.05"/>
    <n v="0.04347826086956522"/>
    <n v="0.08333333333333333"/>
    <n v="0.04761904761904762"/>
    <n v="0.04347826086956522"/>
    <n v="0.04761904761904762"/>
    <n v="0.04545454545454546"/>
  </r>
  <r>
    <s v="CDC/AREA MANAGEMENT"/>
    <s v="MANAGEMENT"/>
    <m/>
    <x v="1"/>
    <d v="2025-01-01T00:00:00"/>
    <d v="2025-12-31T00:00:00"/>
    <s v="N/A"/>
    <s v="ATD"/>
    <s v="OTHER"/>
    <x v="16"/>
    <s v="Abstract"/>
    <s v="P. Pieroni"/>
    <x v="44"/>
    <s v="Operations"/>
    <s v="PM - Project Governance"/>
    <n v="0"/>
    <n v="0"/>
    <s v="ON GOING"/>
    <n v="0"/>
    <n v="2025"/>
    <x v="3"/>
    <n v="0.5"/>
    <n v="0.5"/>
    <n v="0.5"/>
    <n v="0.5"/>
    <n v="0.5"/>
    <n v="0.5"/>
    <n v="0.5"/>
    <n v="0.5"/>
    <n v="0.5"/>
    <n v="0.5"/>
    <n v="0.5"/>
    <n v="0.02777777777777778"/>
    <n v="0.025"/>
    <n v="0.02380952380952381"/>
    <n v="0.02272727272727273"/>
    <n v="0.02272727272727273"/>
    <n v="0.025"/>
    <n v="0.02173913043478261"/>
    <n v="0.04166666666666666"/>
    <n v="0.02380952380952381"/>
    <n v="0.02173913043478261"/>
    <n v="0.02380952380952381"/>
    <n v="0.02272727272727273"/>
  </r>
  <r>
    <s v="CDC/AREA MANAGEMENT"/>
    <s v="MANAGEMENT"/>
    <m/>
    <x v="1"/>
    <d v="2025-01-01T00:00:00"/>
    <d v="2025-12-31T00:00:00"/>
    <s v="N/A"/>
    <s v="ATD"/>
    <s v="OTHER"/>
    <x v="16"/>
    <s v="Abstract"/>
    <s v="P. Pieroni"/>
    <x v="45"/>
    <s v="Operations"/>
    <s v="PM - Project Governance"/>
    <n v="0"/>
    <n v="0"/>
    <s v="ON GOING"/>
    <n v="0"/>
    <n v="2025"/>
    <x v="3"/>
    <n v="0.5"/>
    <n v="0.5"/>
    <n v="0.5"/>
    <n v="0.5"/>
    <n v="0.5"/>
    <n v="0.5"/>
    <n v="0.5"/>
    <n v="0.5"/>
    <n v="0.5"/>
    <n v="0.5"/>
    <n v="0.5"/>
    <n v="0.02777777777777778"/>
    <n v="0.025"/>
    <n v="0.02380952380952381"/>
    <n v="0.02272727272727273"/>
    <n v="0.02272727272727273"/>
    <n v="0.025"/>
    <n v="0.02173913043478261"/>
    <n v="0.04166666666666666"/>
    <n v="0.02380952380952381"/>
    <n v="0.02173913043478261"/>
    <n v="0.02380952380952381"/>
    <n v="0.02272727272727273"/>
  </r>
  <r>
    <s v="CDC/AREA MANAGEMENT"/>
    <s v="MANAGEMENT"/>
    <m/>
    <x v="0"/>
    <d v="2024-01-01T00:00:00"/>
    <d v="2024-12-31T00:00:00"/>
    <s v="N/A"/>
    <s v="ATD"/>
    <s v="OTHER"/>
    <x v="16"/>
    <s v="Abstract"/>
    <s v="M. COCCHI"/>
    <x v="16"/>
    <s v="Delivery Projects"/>
    <s v="PM - Project Governance"/>
    <n v="0"/>
    <n v="0"/>
    <s v="ON GOING"/>
    <n v="0"/>
    <n v="2024"/>
    <x v="0"/>
    <n v="0"/>
    <n v="0"/>
    <n v="0"/>
    <n v="0"/>
    <n v="1"/>
    <n v="1"/>
    <n v="1"/>
    <n v="1"/>
    <n v="1"/>
    <n v="1"/>
    <n v="1"/>
    <n v="0"/>
    <n v="0"/>
    <n v="0"/>
    <n v="0"/>
    <n v="0"/>
    <n v="0.05"/>
    <n v="0.04347826086956522"/>
    <n v="0.08333333333333333"/>
    <n v="0.04761904761904762"/>
    <n v="0.04347826086956522"/>
    <n v="0.04761904761904762"/>
    <n v="0.04545454545454546"/>
  </r>
  <r>
    <s v="CDC/AREA MANAGEMENT"/>
    <s v="MANAGEMENT"/>
    <m/>
    <x v="0"/>
    <d v="2024-01-01T00:00:00"/>
    <d v="2024-12-31T00:00:00"/>
    <s v="N/A"/>
    <s v="ATD"/>
    <s v="OTHER"/>
    <x v="16"/>
    <s v="Abstract"/>
    <s v="P. Pieroni"/>
    <x v="46"/>
    <s v="Operations"/>
    <s v="PM - Project Governance"/>
    <n v="0"/>
    <n v="0"/>
    <s v="ON GOING"/>
    <n v="0"/>
    <n v="2024"/>
    <x v="0"/>
    <n v="0"/>
    <n v="0"/>
    <n v="0"/>
    <n v="0"/>
    <n v="1"/>
    <n v="1"/>
    <n v="1"/>
    <n v="1"/>
    <n v="1"/>
    <n v="1"/>
    <n v="1"/>
    <n v="0"/>
    <n v="0"/>
    <n v="0"/>
    <n v="0"/>
    <n v="0"/>
    <n v="0.05"/>
    <n v="0.04347826086956522"/>
    <n v="0.08333333333333333"/>
    <n v="0.04761904761904762"/>
    <n v="0.04347826086956522"/>
    <n v="0.04761904761904762"/>
    <n v="0.04545454545454546"/>
  </r>
  <r>
    <s v="CDC/AREA MANAGEMENT"/>
    <s v="MANAGEMENT"/>
    <m/>
    <x v="1"/>
    <d v="2025-01-01T00:00:00"/>
    <d v="2025-12-31T00:00:00"/>
    <s v="N/A"/>
    <s v="ATD"/>
    <s v="OTHER"/>
    <x v="16"/>
    <s v="Abstract"/>
    <s v="P. Pieroni"/>
    <x v="46"/>
    <s v="Operations"/>
    <s v="PM - Project Governance"/>
    <n v="0"/>
    <n v="0"/>
    <s v="ON GOING"/>
    <n v="0"/>
    <n v="2025"/>
    <x v="3"/>
    <n v="0.5"/>
    <n v="0.5"/>
    <n v="0.5"/>
    <n v="0.5"/>
    <n v="0.5"/>
    <n v="0.5"/>
    <n v="0.5"/>
    <n v="0.5"/>
    <n v="0.5"/>
    <n v="0.5"/>
    <n v="0.5"/>
    <n v="0.02777777777777778"/>
    <n v="0.025"/>
    <n v="0.02380952380952381"/>
    <n v="0.02272727272727273"/>
    <n v="0.02272727272727273"/>
    <n v="0.025"/>
    <n v="0.02173913043478261"/>
    <n v="0.04166666666666666"/>
    <n v="0.02380952380952381"/>
    <n v="0.02173913043478261"/>
    <n v="0.02380952380952381"/>
    <n v="0.02272727272727273"/>
  </r>
  <r>
    <s v="CDC/AREA MANAGEMENT"/>
    <s v="MANAGEMENT"/>
    <m/>
    <x v="0"/>
    <d v="2024-01-01T00:00:00"/>
    <d v="2024-12-31T00:00:00"/>
    <s v="N/A"/>
    <s v="ATD"/>
    <s v="EPM"/>
    <x v="16"/>
    <s v="Abstract"/>
    <s v="P. Pieroni"/>
    <x v="47"/>
    <s v="Operations"/>
    <s v="PM - Project Governance"/>
    <n v="0"/>
    <n v="0"/>
    <s v="ON GOING"/>
    <n v="0"/>
    <n v="2024"/>
    <x v="0"/>
    <n v="0"/>
    <n v="0"/>
    <n v="0"/>
    <n v="0"/>
    <n v="1"/>
    <n v="1"/>
    <n v="0"/>
    <n v="1"/>
    <n v="1"/>
    <n v="1"/>
    <n v="1"/>
    <n v="0"/>
    <n v="0"/>
    <n v="0"/>
    <n v="0"/>
    <n v="0"/>
    <n v="0.05"/>
    <n v="0.04347826086956522"/>
    <n v="0"/>
    <n v="0.04761904761904762"/>
    <n v="0.04347826086956522"/>
    <n v="0.04761904761904762"/>
    <n v="0.04545454545454546"/>
  </r>
  <r>
    <s v="CDC/AREA MANAGEMENT"/>
    <s v="MANAGEMENT"/>
    <m/>
    <x v="1"/>
    <d v="2025-01-01T00:00:00"/>
    <d v="2025-12-31T00:00:00"/>
    <s v="N/A"/>
    <s v="ATD"/>
    <s v="EPM"/>
    <x v="16"/>
    <s v="Abstract"/>
    <s v="P. Pieroni"/>
    <x v="47"/>
    <s v="Operations"/>
    <s v="PM - Project Governance"/>
    <n v="0"/>
    <n v="0"/>
    <s v="ON GOING"/>
    <n v="0"/>
    <n v="2025"/>
    <x v="1"/>
    <n v="1"/>
    <n v="1"/>
    <n v="1"/>
    <n v="1"/>
    <n v="1"/>
    <n v="1"/>
    <n v="1"/>
    <n v="1"/>
    <n v="1"/>
    <n v="1"/>
    <n v="1"/>
    <n v="0.05555555555555555"/>
    <n v="0.05"/>
    <n v="0.04761904761904762"/>
    <n v="0.04545454545454546"/>
    <n v="0.04545454545454546"/>
    <n v="0.05"/>
    <n v="0.04347826086956522"/>
    <n v="0.08333333333333333"/>
    <n v="0.04761904761904762"/>
    <n v="0.04347826086956522"/>
    <n v="0.04761904761904762"/>
    <n v="0.04545454545454546"/>
  </r>
  <r>
    <s v="CDC/AREA MANAGEMENT"/>
    <s v="MANAGEMENT"/>
    <m/>
    <x v="0"/>
    <d v="2024-01-01T00:00:00"/>
    <d v="2024-12-31T00:00:00"/>
    <s v="N/A"/>
    <s v="ATD"/>
    <s v="OTHER"/>
    <x v="16"/>
    <s v="Abstract"/>
    <s v="M. COCCHI"/>
    <x v="48"/>
    <s v="Delivery Projects"/>
    <s v="PM - Project Governance"/>
    <n v="0"/>
    <n v="0"/>
    <s v="ON GOING"/>
    <n v="0"/>
    <n v="2024"/>
    <x v="0"/>
    <n v="0"/>
    <n v="0"/>
    <n v="0"/>
    <n v="0"/>
    <n v="1"/>
    <n v="1"/>
    <n v="0"/>
    <n v="1"/>
    <n v="1"/>
    <n v="1"/>
    <n v="1"/>
    <n v="0"/>
    <n v="0"/>
    <n v="0"/>
    <n v="0"/>
    <n v="0"/>
    <n v="0.05"/>
    <n v="0.04347826086956522"/>
    <n v="0"/>
    <n v="0.04761904761904762"/>
    <n v="0.04347826086956522"/>
    <n v="0.04761904761904762"/>
    <n v="0.04545454545454546"/>
  </r>
  <r>
    <s v="INTERNAL PRJ"/>
    <s v="PRJ"/>
    <m/>
    <x v="0"/>
    <d v="2024-01-01T00:00:00"/>
    <d v="2024-12-31T00:00:00"/>
    <s v="N/A"/>
    <s v="IAA"/>
    <s v="OTHER"/>
    <x v="17"/>
    <m/>
    <s v="O. Sagazio"/>
    <x v="39"/>
    <s v="Operations"/>
    <s v="PM - Project Governance"/>
    <n v="0"/>
    <n v="0"/>
    <s v="ON GOING"/>
    <n v="0"/>
    <n v="2024"/>
    <x v="0"/>
    <n v="0"/>
    <n v="8.4"/>
    <n v="7.6"/>
    <n v="8"/>
    <n v="8"/>
    <n v="9.199999999999999"/>
    <n v="4.8"/>
    <n v="8.4"/>
    <n v="9.199999999999999"/>
    <n v="8"/>
    <n v="6.8"/>
    <n v="0"/>
    <n v="0"/>
    <n v="0.4"/>
    <n v="0.3454545454545455"/>
    <n v="0.3636363636363636"/>
    <n v="0.4"/>
    <n v="0.4"/>
    <n v="0.4"/>
    <n v="0.4"/>
    <n v="0.4"/>
    <n v="0.3809523809523809"/>
    <n v="0.3090909090909091"/>
  </r>
  <r>
    <s v="INTERNAL PRJ"/>
    <s v="PRJ"/>
    <m/>
    <x v="0"/>
    <d v="2024-01-01T00:00:00"/>
    <d v="2024-12-31T00:00:00"/>
    <s v="N/A"/>
    <s v="IAA"/>
    <s v="OTHER"/>
    <x v="17"/>
    <m/>
    <s v="L. Roberto"/>
    <x v="34"/>
    <s v="Operations"/>
    <s v="BackEnd"/>
    <n v="0"/>
    <n v="0"/>
    <s v="ON GOING"/>
    <n v="0"/>
    <n v="2024"/>
    <x v="0"/>
    <n v="0"/>
    <n v="0"/>
    <n v="0"/>
    <n v="0"/>
    <n v="2"/>
    <n v="2"/>
    <n v="2"/>
    <n v="2"/>
    <n v="0"/>
    <n v="0"/>
    <n v="0"/>
    <n v="0"/>
    <n v="0"/>
    <n v="0"/>
    <n v="0"/>
    <n v="0"/>
    <n v="0.1"/>
    <n v="0.08695652173913043"/>
    <n v="0.1666666666666667"/>
    <n v="0.09523809523809523"/>
    <n v="0"/>
    <n v="0"/>
    <n v="0"/>
  </r>
  <r>
    <s v="INTERNAL PRJ"/>
    <s v="PRJ"/>
    <m/>
    <x v="0"/>
    <d v="2024-01-01T00:00:00"/>
    <d v="2024-12-31T00:00:00"/>
    <s v="N/A"/>
    <s v="IAA"/>
    <s v="OTHER"/>
    <x v="17"/>
    <m/>
    <s v="O. Sagazio"/>
    <x v="0"/>
    <s v="Operations"/>
    <s v="Team Management"/>
    <n v="0"/>
    <n v="0"/>
    <s v="ON GOING"/>
    <n v="0"/>
    <n v="2024"/>
    <x v="0"/>
    <n v="0"/>
    <n v="0"/>
    <n v="0"/>
    <n v="8"/>
    <n v="6"/>
    <n v="3"/>
    <n v="2"/>
    <n v="4"/>
    <n v="4"/>
    <n v="4"/>
    <n v="3"/>
    <n v="0"/>
    <n v="0"/>
    <n v="0"/>
    <n v="0"/>
    <n v="0.3636363636363636"/>
    <n v="0.3"/>
    <n v="0.1304347826086956"/>
    <n v="0.1666666666666667"/>
    <n v="0.1904761904761905"/>
    <n v="0.1739130434782609"/>
    <n v="0.1904761904761905"/>
    <n v="0.1363636363636364"/>
  </r>
  <r>
    <s v="INTERNAL PRJ"/>
    <s v="PRJ"/>
    <m/>
    <x v="0"/>
    <d v="2024-01-01T00:00:00"/>
    <d v="2024-12-31T00:00:00"/>
    <s v="N/A"/>
    <s v="IAA"/>
    <s v="OTHER"/>
    <x v="17"/>
    <m/>
    <s v="O. Sagazio"/>
    <x v="49"/>
    <s v="Operations"/>
    <s v="PM - Project Governance"/>
    <n v="0"/>
    <n v="0"/>
    <s v="ON GOING"/>
    <n v="0"/>
    <n v="2024"/>
    <x v="0"/>
    <n v="0"/>
    <n v="5"/>
    <n v="2"/>
    <n v="2"/>
    <n v="4"/>
    <n v="7"/>
    <n v="7"/>
    <n v="7"/>
    <n v="8"/>
    <n v="8"/>
    <n v="8"/>
    <n v="0"/>
    <n v="0"/>
    <n v="0.2380952380952381"/>
    <n v="0.09090909090909091"/>
    <n v="0.09090909090909091"/>
    <n v="0.2"/>
    <n v="0.3043478260869565"/>
    <n v="0.5833333333333334"/>
    <n v="0.3333333333333333"/>
    <n v="0.3478260869565217"/>
    <n v="0.3809523809523809"/>
    <n v="0.3636363636363636"/>
  </r>
  <r>
    <s v="INTERNAL PRJ"/>
    <s v="PRJ"/>
    <m/>
    <x v="0"/>
    <d v="2024-01-01T00:00:00"/>
    <d v="2024-12-31T00:00:00"/>
    <s v="N/A"/>
    <s v="IAA"/>
    <s v="OTHER"/>
    <x v="17"/>
    <m/>
    <s v="O. Sagazio"/>
    <x v="4"/>
    <s v="Operations"/>
    <s v="PM - Project Governance"/>
    <n v="0"/>
    <n v="0"/>
    <s v="ON GOING"/>
    <n v="0"/>
    <n v="2024"/>
    <x v="0"/>
    <n v="0"/>
    <n v="8.4"/>
    <n v="7.6"/>
    <n v="8"/>
    <n v="8"/>
    <n v="9.199999999999999"/>
    <n v="4.8"/>
    <n v="8.4"/>
    <n v="9.199999999999999"/>
    <n v="8"/>
    <n v="6.8"/>
    <n v="0"/>
    <n v="0"/>
    <n v="0.4"/>
    <n v="0.3454545454545455"/>
    <n v="0.3636363636363636"/>
    <n v="0.4"/>
    <n v="0.4"/>
    <n v="0.4"/>
    <n v="0.4"/>
    <n v="0.4"/>
    <n v="0.3809523809523809"/>
    <n v="0.3090909090909091"/>
  </r>
  <r>
    <s v="INTERNAL PRJ"/>
    <s v="PRJ"/>
    <m/>
    <x v="0"/>
    <d v="2024-01-01T00:00:00"/>
    <d v="2024-12-31T00:00:00"/>
    <s v="N/A"/>
    <s v="IAA"/>
    <s v="OTHER"/>
    <x v="18"/>
    <m/>
    <s v="O. Sagazio"/>
    <x v="50"/>
    <s v="Operations"/>
    <s v="PM - Project Governance"/>
    <n v="0"/>
    <n v="0"/>
    <s v="ON GOING"/>
    <n v="0"/>
    <n v="2024"/>
    <x v="0"/>
    <n v="0"/>
    <n v="5.25"/>
    <n v="4.75"/>
    <n v="5"/>
    <n v="5"/>
    <n v="5"/>
    <n v="3"/>
    <n v="5"/>
    <n v="5"/>
    <n v="5"/>
    <n v="4"/>
    <n v="0"/>
    <n v="0"/>
    <n v="0.25"/>
    <n v="0.2159090909090909"/>
    <n v="0.2272727272727273"/>
    <n v="0.25"/>
    <n v="0.2173913043478261"/>
    <n v="0.25"/>
    <n v="0.2380952380952381"/>
    <n v="0.2173913043478261"/>
    <n v="0.2380952380952381"/>
    <n v="0.1818181818181818"/>
  </r>
  <r>
    <s v="CONTRACT"/>
    <s v="PRJ"/>
    <m/>
    <x v="2"/>
    <d v="2023-01-01T00:00:00"/>
    <d v="2023-12-31T00:00:00"/>
    <s v="ABS24305"/>
    <s v="CT"/>
    <s v="LOGISTIC"/>
    <x v="19"/>
    <s v="EssilorLuxottica"/>
    <s v="A. Cuomo"/>
    <x v="51"/>
    <s v="Operations"/>
    <s v="Data Management"/>
    <n v="1376"/>
    <n v="911"/>
    <s v="CLOSED"/>
    <n v="1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3"/>
    <d v="2024-12-01T00:00:00"/>
    <d v="2024-12-24T00:00:00"/>
    <s v="ABS24565"/>
    <s v="ABS24565"/>
    <s v="LOGISTIC"/>
    <x v="20"/>
    <s v="EssilorLuxottica"/>
    <s v="A. Cuomo"/>
    <x v="51"/>
    <s v="Operations"/>
    <s v="Data Engineering"/>
    <n v="30"/>
    <n v="29"/>
    <s v="CLOSED"/>
    <n v="0.8"/>
    <n v="2024"/>
    <x v="0"/>
    <n v="0"/>
    <n v="0"/>
    <n v="0"/>
    <n v="0"/>
    <n v="0"/>
    <n v="0"/>
    <n v="0"/>
    <n v="0"/>
    <n v="0"/>
    <n v="0"/>
    <n v="8"/>
    <n v="0"/>
    <n v="0"/>
    <n v="0"/>
    <n v="0"/>
    <n v="0"/>
    <n v="0"/>
    <n v="0"/>
    <n v="0"/>
    <n v="0"/>
    <n v="0"/>
    <n v="0"/>
    <n v="0.3636363636363636"/>
  </r>
  <r>
    <s v="CONTRACT"/>
    <s v="PRJ"/>
    <m/>
    <x v="3"/>
    <d v="2024-12-01T00:00:00"/>
    <d v="2024-12-24T00:00:00"/>
    <s v="ABS24565"/>
    <s v="ABS24565"/>
    <s v="LOGISTIC"/>
    <x v="20"/>
    <s v="EssilorLuxottica"/>
    <s v="A. Cuomo"/>
    <x v="52"/>
    <s v="Operations"/>
    <s v="BackEnd"/>
    <n v="30"/>
    <n v="29"/>
    <s v="CLOSED"/>
    <n v="0.8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3"/>
    <d v="2024-12-01T00:00:00"/>
    <d v="2024-12-24T00:00:00"/>
    <s v="ABS24565"/>
    <s v="ABS24565"/>
    <s v="LOGISTIC"/>
    <x v="20"/>
    <s v="EssilorLuxottica"/>
    <s v="A. Cuomo"/>
    <x v="53"/>
    <s v="SAP ECC"/>
    <s v="ECC Developer"/>
    <n v="30"/>
    <n v="29"/>
    <s v="CLOSED"/>
    <n v="0.8"/>
    <n v="2024"/>
    <x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09090909090909091"/>
  </r>
  <r>
    <s v="CONTRACT"/>
    <s v="PRJ"/>
    <m/>
    <x v="3"/>
    <d v="2024-12-01T00:00:00"/>
    <d v="2024-12-24T00:00:00"/>
    <s v="ABS24565"/>
    <s v="ABS24565"/>
    <s v="LOGISTIC"/>
    <x v="20"/>
    <s v="EssilorLuxottica"/>
    <s v="A. Cuomo"/>
    <x v="51"/>
    <s v="Operations"/>
    <s v="Data Engineering"/>
    <n v="30"/>
    <n v="29"/>
    <s v="CLOSED"/>
    <n v="0.8"/>
    <n v="2025"/>
    <x v="8"/>
    <n v="0"/>
    <n v="0"/>
    <n v="0"/>
    <n v="0"/>
    <n v="0"/>
    <n v="0"/>
    <n v="0"/>
    <n v="0"/>
    <n v="0"/>
    <n v="0"/>
    <n v="0"/>
    <n v="0.4444444444444444"/>
    <n v="0"/>
    <n v="0"/>
    <n v="0"/>
    <n v="0"/>
    <n v="0"/>
    <n v="0"/>
    <n v="0"/>
    <n v="0"/>
    <n v="0"/>
    <n v="0"/>
    <n v="0"/>
  </r>
  <r>
    <s v="CONTRACT"/>
    <s v="PRJ"/>
    <m/>
    <x v="3"/>
    <d v="2024-12-01T00:00:00"/>
    <d v="2024-12-24T00:00:00"/>
    <s v="ABS24565"/>
    <s v="ABS24565"/>
    <s v="LOGISTIC"/>
    <x v="20"/>
    <s v="EssilorLuxottica"/>
    <s v="A. Cuomo"/>
    <x v="52"/>
    <s v="Operations"/>
    <s v="BackEnd"/>
    <n v="30"/>
    <n v="29"/>
    <s v="CLOSED"/>
    <n v="0.8"/>
    <n v="2025"/>
    <x v="8"/>
    <n v="0"/>
    <n v="0"/>
    <n v="0"/>
    <n v="0"/>
    <n v="0"/>
    <n v="0"/>
    <n v="0"/>
    <n v="0"/>
    <n v="0"/>
    <n v="0"/>
    <n v="0"/>
    <n v="0.4444444444444444"/>
    <n v="0"/>
    <n v="0"/>
    <n v="0"/>
    <n v="0"/>
    <n v="0"/>
    <n v="0"/>
    <n v="0"/>
    <n v="0"/>
    <n v="0"/>
    <n v="0"/>
    <n v="0"/>
  </r>
  <r>
    <s v="CONTRACT"/>
    <s v="PRJ"/>
    <m/>
    <x v="3"/>
    <d v="2024-12-01T00:00:00"/>
    <d v="2024-12-24T00:00:00"/>
    <s v="ABS24565"/>
    <s v="ABS24565"/>
    <s v="LOGISTIC"/>
    <x v="20"/>
    <s v="EssilorLuxottica"/>
    <s v="A. Cuomo"/>
    <x v="53"/>
    <s v="SAP ECC"/>
    <s v="ECC Developer"/>
    <n v="30"/>
    <n v="29"/>
    <s v="CLOSED"/>
    <n v="0.8"/>
    <n v="2025"/>
    <x v="9"/>
    <n v="0"/>
    <n v="0"/>
    <n v="0"/>
    <n v="0"/>
    <n v="0"/>
    <n v="0"/>
    <n v="0"/>
    <n v="0"/>
    <n v="0"/>
    <n v="0"/>
    <n v="0"/>
    <n v="0.2222222222222222"/>
    <n v="0"/>
    <n v="0"/>
    <n v="0"/>
    <n v="0"/>
    <n v="0"/>
    <n v="0"/>
    <n v="0"/>
    <n v="0"/>
    <n v="0"/>
    <n v="0"/>
    <n v="0"/>
  </r>
  <r>
    <s v="CONTRACT"/>
    <s v="PRJ"/>
    <m/>
    <x v="1"/>
    <d v="2025-01-20T00:00:00"/>
    <d v="2025-03-08T00:00:00"/>
    <s v="ABS25101"/>
    <s v="ABS25101"/>
    <s v="LOGISTIC"/>
    <x v="21"/>
    <s v="EssilorLuxottica"/>
    <s v="A. Cuomo"/>
    <x v="51"/>
    <s v="Operations"/>
    <s v="Data Engineering"/>
    <n v="32"/>
    <n v="30"/>
    <s v="CLOSED"/>
    <n v="1"/>
    <n v="2025"/>
    <x v="6"/>
    <n v="15"/>
    <n v="1"/>
    <n v="0"/>
    <n v="0"/>
    <n v="0"/>
    <n v="0"/>
    <n v="0"/>
    <n v="0"/>
    <n v="0"/>
    <n v="0"/>
    <n v="0"/>
    <n v="0.1666666666666667"/>
    <n v="0.75"/>
    <n v="0.04761904761904762"/>
    <n v="0"/>
    <n v="0"/>
    <n v="0"/>
    <n v="0"/>
    <n v="0"/>
    <n v="0"/>
    <n v="0"/>
    <n v="0"/>
    <n v="0"/>
  </r>
  <r>
    <s v="CONTRACT"/>
    <s v="PRJ"/>
    <m/>
    <x v="1"/>
    <d v="2025-01-20T00:00:00"/>
    <d v="2025-03-08T00:00:00"/>
    <s v="ABS25101"/>
    <s v="ABS25101"/>
    <s v="LOGISTIC"/>
    <x v="21"/>
    <s v="EssilorLuxottica"/>
    <s v="A. Cuomo"/>
    <x v="53"/>
    <s v="SAP ECC"/>
    <s v="ECC Developer"/>
    <n v="32"/>
    <n v="30"/>
    <s v="CLOSED"/>
    <n v="1"/>
    <n v="2025"/>
    <x v="13"/>
    <n v="15"/>
    <n v="3"/>
    <n v="0"/>
    <n v="0"/>
    <n v="0"/>
    <n v="0"/>
    <n v="0"/>
    <n v="0"/>
    <n v="0"/>
    <n v="0"/>
    <n v="0"/>
    <n v="0.2777777777777778"/>
    <n v="0.75"/>
    <n v="0.1428571428571428"/>
    <n v="0"/>
    <n v="0"/>
    <n v="0"/>
    <n v="0"/>
    <n v="0"/>
    <n v="0"/>
    <n v="0"/>
    <n v="0"/>
    <n v="0"/>
  </r>
  <r>
    <s v="CONTRACT"/>
    <s v="PRJ"/>
    <m/>
    <x v="1"/>
    <d v="2025-01-07T00:00:00"/>
    <d v="2025-03-08T00:00:00"/>
    <s v="ABS25102"/>
    <s v="ABS25102"/>
    <s v="LOGISTIC"/>
    <x v="22"/>
    <s v="EssilorLuxottica"/>
    <s v="A. Cuomo"/>
    <x v="51"/>
    <s v="Operations"/>
    <s v="Data Engineering"/>
    <n v="105"/>
    <n v="90"/>
    <s v="STARTED"/>
    <n v="0.9"/>
    <n v="2025"/>
    <x v="5"/>
    <n v="5"/>
    <n v="5"/>
    <n v="0"/>
    <n v="0"/>
    <n v="0"/>
    <n v="0"/>
    <n v="0"/>
    <n v="0"/>
    <n v="0"/>
    <n v="0"/>
    <n v="0"/>
    <n v="0.8888888888888888"/>
    <n v="0.25"/>
    <n v="0.2380952380952381"/>
    <n v="0"/>
    <n v="0"/>
    <n v="0"/>
    <n v="0"/>
    <n v="0"/>
    <n v="0"/>
    <n v="0"/>
    <n v="0"/>
    <n v="0"/>
  </r>
  <r>
    <s v="CONTRACT"/>
    <s v="PRJ"/>
    <m/>
    <x v="1"/>
    <d v="2025-01-07T00:00:00"/>
    <d v="2025-03-08T00:00:00"/>
    <s v="ABS25102"/>
    <s v="ABS25102"/>
    <s v="LOGISTIC"/>
    <x v="22"/>
    <s v="EssilorLuxottica"/>
    <s v="A. Cuomo"/>
    <x v="54"/>
    <s v="SAP ECC"/>
    <s v="ECC Analyst"/>
    <n v="105"/>
    <n v="90"/>
    <s v="STARTED"/>
    <n v="0.9"/>
    <n v="2025"/>
    <x v="2"/>
    <n v="15"/>
    <n v="5"/>
    <n v="0"/>
    <n v="0"/>
    <n v="0"/>
    <n v="0"/>
    <n v="0"/>
    <n v="0"/>
    <n v="0"/>
    <n v="0"/>
    <n v="0"/>
    <n v="0.1111111111111111"/>
    <n v="0.75"/>
    <n v="0.2380952380952381"/>
    <n v="0"/>
    <n v="0"/>
    <n v="0"/>
    <n v="0"/>
    <n v="0"/>
    <n v="0"/>
    <n v="0"/>
    <n v="0"/>
    <n v="0"/>
  </r>
  <r>
    <s v="CONTRACT"/>
    <s v="PRJ"/>
    <m/>
    <x v="1"/>
    <d v="2025-01-07T00:00:00"/>
    <d v="2025-03-08T00:00:00"/>
    <s v="ABS25102"/>
    <s v="ABS25102"/>
    <s v="LOGISTIC"/>
    <x v="22"/>
    <s v="EssilorLuxottica"/>
    <s v="A. Cuomo"/>
    <x v="52"/>
    <s v="Operations"/>
    <s v="BackEnd"/>
    <n v="105"/>
    <n v="90"/>
    <s v="STARTED"/>
    <n v="0.9"/>
    <n v="2025"/>
    <x v="5"/>
    <n v="20"/>
    <n v="5"/>
    <n v="0"/>
    <n v="0"/>
    <n v="0"/>
    <n v="0"/>
    <n v="0"/>
    <n v="0"/>
    <n v="0"/>
    <n v="0"/>
    <n v="0"/>
    <n v="0.8888888888888888"/>
    <n v="1"/>
    <n v="0.2380952380952381"/>
    <n v="0"/>
    <n v="0"/>
    <n v="0"/>
    <n v="0"/>
    <n v="0"/>
    <n v="0"/>
    <n v="0"/>
    <n v="0"/>
    <n v="0"/>
  </r>
  <r>
    <s v="CONTRACT"/>
    <s v="PRJ"/>
    <m/>
    <x v="1"/>
    <d v="2025-01-07T00:00:00"/>
    <d v="2025-03-08T00:00:00"/>
    <s v="ABS25102"/>
    <s v="ABS25102"/>
    <s v="LOGISTIC"/>
    <x v="22"/>
    <s v="EssilorLuxottica"/>
    <s v="A. Cuomo"/>
    <x v="53"/>
    <s v="SAP ECC"/>
    <s v="ECC Developer"/>
    <n v="105"/>
    <n v="90"/>
    <s v="STARTED"/>
    <n v="0.9"/>
    <n v="2025"/>
    <x v="14"/>
    <n v="5"/>
    <n v="0"/>
    <n v="0"/>
    <n v="0"/>
    <n v="0"/>
    <n v="0"/>
    <n v="0"/>
    <n v="0"/>
    <n v="0"/>
    <n v="0"/>
    <n v="0"/>
    <n v="0.6111111111111112"/>
    <n v="0.25"/>
    <n v="0"/>
    <n v="0"/>
    <n v="0"/>
    <n v="0"/>
    <n v="0"/>
    <n v="0"/>
    <n v="0"/>
    <n v="0"/>
    <n v="0"/>
    <n v="0"/>
  </r>
  <r>
    <s v="CONTRACT"/>
    <s v="PRJ"/>
    <m/>
    <x v="0"/>
    <d v="2024-10-01T00:00:00"/>
    <d v="2024-11-30T00:00:00"/>
    <s v="ABS24471"/>
    <s v="ABS24471"/>
    <s v="LOGISTIC"/>
    <x v="23"/>
    <s v="EssilorLuxottica"/>
    <s v="A. Cuomo"/>
    <x v="51"/>
    <s v="Operations"/>
    <s v="Data Engineering"/>
    <n v="125"/>
    <n v="120"/>
    <s v="CLOSED"/>
    <n v="0.9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10-01T00:00:00"/>
    <d v="2024-11-30T00:00:00"/>
    <s v="ABS24471"/>
    <s v="ABS24471"/>
    <s v="LOGISTIC"/>
    <x v="23"/>
    <s v="EssilorLuxottica"/>
    <s v="A. Cuomo"/>
    <x v="52"/>
    <s v="Operations"/>
    <s v="BackEnd"/>
    <n v="125"/>
    <n v="120"/>
    <s v="CLOSED"/>
    <n v="0.9"/>
    <n v="2024"/>
    <x v="0"/>
    <n v="0"/>
    <n v="0"/>
    <n v="0"/>
    <n v="0"/>
    <n v="0"/>
    <n v="0"/>
    <n v="0"/>
    <n v="0"/>
    <n v="0"/>
    <n v="0"/>
    <n v="8"/>
    <n v="0"/>
    <n v="0"/>
    <n v="0"/>
    <n v="0"/>
    <n v="0"/>
    <n v="0"/>
    <n v="0"/>
    <n v="0"/>
    <n v="0"/>
    <n v="0"/>
    <n v="0"/>
    <n v="0.3636363636363636"/>
  </r>
  <r>
    <s v="CONTRACT"/>
    <s v="PRJ"/>
    <m/>
    <x v="0"/>
    <d v="2024-10-01T00:00:00"/>
    <d v="2024-11-30T00:00:00"/>
    <s v="ABS24471"/>
    <s v="ABS24471"/>
    <s v="LOGISTIC"/>
    <x v="23"/>
    <s v="EssilorLuxottica"/>
    <s v="A. Cuomo"/>
    <x v="41"/>
    <s v="Operations"/>
    <s v="DataManagement"/>
    <n v="125"/>
    <n v="120"/>
    <s v="CLOSED"/>
    <n v="0.9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10-01T00:00:00"/>
    <d v="2024-11-30T00:00:00"/>
    <s v="ABS24471"/>
    <s v="ABS24471"/>
    <s v="LOGISTIC"/>
    <x v="23"/>
    <s v="EssilorLuxottica"/>
    <s v="A. Cuomo"/>
    <x v="53"/>
    <s v="SAP ECC"/>
    <s v="ECC Developer"/>
    <n v="125"/>
    <n v="120"/>
    <s v="CLOSED"/>
    <n v="0.9"/>
    <n v="2024"/>
    <x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09090909090909091"/>
  </r>
  <r>
    <s v="CONTRACT"/>
    <s v="PRJ"/>
    <m/>
    <x v="0"/>
    <d v="2024-05-01T00:00:00"/>
    <d v="2024-09-30T00:00:00"/>
    <s v="ABS24348"/>
    <s v="ABS24348"/>
    <s v="LOGISTIC"/>
    <x v="24"/>
    <s v="EssilorLuxottica"/>
    <s v="A. Cuomo"/>
    <x v="51"/>
    <s v="Operations"/>
    <s v="Data Engineering"/>
    <n v="310"/>
    <n v="271"/>
    <s v="CLOSED"/>
    <n v="1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05-01T00:00:00"/>
    <d v="2024-09-30T00:00:00"/>
    <s v="ABS24348"/>
    <s v="ABS24348"/>
    <s v="LOGISTIC"/>
    <x v="24"/>
    <s v="EssilorLuxottica"/>
    <s v="A. Cuomo"/>
    <x v="55"/>
    <s v="SAP FIORI"/>
    <s v="FrontEnd"/>
    <n v="310"/>
    <n v="271"/>
    <s v="CLOSED"/>
    <n v="1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05-01T00:00:00"/>
    <d v="2024-09-30T00:00:00"/>
    <s v="ABS24348"/>
    <s v="ABS24348"/>
    <s v="LOGISTIC"/>
    <x v="24"/>
    <s v="EssilorLuxottica"/>
    <s v="A. Cuomo"/>
    <x v="54"/>
    <s v="SAP ECC"/>
    <s v="ECC Analyst"/>
    <n v="310"/>
    <n v="271"/>
    <s v="CLOSED"/>
    <n v="1"/>
    <n v="2024"/>
    <x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.1363636363636364"/>
  </r>
  <r>
    <s v="CONTRACT"/>
    <s v="PRJ"/>
    <m/>
    <x v="0"/>
    <d v="2024-05-01T00:00:00"/>
    <d v="2024-09-30T00:00:00"/>
    <s v="ABS24348"/>
    <s v="ABS24348"/>
    <s v="LOGISTIC"/>
    <x v="24"/>
    <s v="EssilorLuxottica"/>
    <s v="A. Cuomo"/>
    <x v="52"/>
    <s v="Operations"/>
    <s v="BackEnd"/>
    <n v="310"/>
    <n v="271"/>
    <s v="CLOSED"/>
    <n v="1"/>
    <n v="2024"/>
    <x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.1363636363636364"/>
  </r>
  <r>
    <s v="CONTRACT"/>
    <s v="PRJ"/>
    <m/>
    <x v="0"/>
    <d v="2024-05-01T00:00:00"/>
    <d v="2024-09-30T00:00:00"/>
    <s v="ABS24348"/>
    <s v="ABS24348"/>
    <s v="LOGISTIC"/>
    <x v="24"/>
    <s v="EssilorLuxottica"/>
    <s v="A. Cuomo"/>
    <x v="56"/>
    <s v="Operations"/>
    <s v="DataManagement"/>
    <n v="310"/>
    <n v="271"/>
    <s v="CLOSED"/>
    <n v="1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05-01T00:00:00"/>
    <d v="2024-09-30T00:00:00"/>
    <s v="ABS24348"/>
    <s v="ABS24348"/>
    <s v="LOGISTIC"/>
    <x v="24"/>
    <s v="EssilorLuxottica"/>
    <s v="A. Cuomo"/>
    <x v="57"/>
    <s v="SAP FIORI"/>
    <s v="FrontEnd"/>
    <n v="310"/>
    <n v="271"/>
    <s v="CLOSED"/>
    <n v="1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05-01T00:00:00"/>
    <d v="2024-09-30T00:00:00"/>
    <s v="ABS24348"/>
    <s v="ABS24348"/>
    <s v="LOGISTIC"/>
    <x v="24"/>
    <s v="EssilorLuxottica"/>
    <s v="A. Cuomo"/>
    <x v="53"/>
    <s v="SAP ECC"/>
    <s v="ECC Developer"/>
    <n v="310"/>
    <n v="271"/>
    <s v="CLOSED"/>
    <n v="1"/>
    <n v="2024"/>
    <x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.1363636363636364"/>
  </r>
  <r>
    <s v="LEAD"/>
    <s v="PRJ"/>
    <s v="Agile"/>
    <x v="1"/>
    <d v="2025-03-10T00:00:00"/>
    <d v="2025-12-31T00:00:00"/>
    <s v="N/A"/>
    <s v="N/A"/>
    <s v="LOGISTIC"/>
    <x v="25"/>
    <s v="EssilorLuxottica"/>
    <s v="A. Cuomo"/>
    <x v="58"/>
    <s v="SAP ECC"/>
    <s v="ECC Analyst"/>
    <n v="375"/>
    <n v="0"/>
    <s v="TO START"/>
    <n v="0"/>
    <n v="2025"/>
    <x v="0"/>
    <n v="0"/>
    <n v="8"/>
    <n v="8"/>
    <n v="10"/>
    <n v="21"/>
    <n v="0"/>
    <n v="0"/>
    <n v="0"/>
    <n v="0"/>
    <n v="0"/>
    <n v="0"/>
    <n v="0"/>
    <n v="0"/>
    <n v="0.3809523809523809"/>
    <n v="0.3636363636363636"/>
    <n v="0.4545454545454545"/>
    <n v="1.05"/>
    <n v="0"/>
    <n v="0"/>
    <n v="0"/>
    <n v="0"/>
    <n v="0"/>
    <n v="0"/>
  </r>
  <r>
    <s v="LEAD"/>
    <s v="PRJ"/>
    <s v="Agile"/>
    <x v="1"/>
    <d v="2025-03-10T00:00:00"/>
    <d v="2025-12-31T00:00:00"/>
    <s v="N/A"/>
    <s v="N/A"/>
    <s v="LOGISTIC"/>
    <x v="25"/>
    <s v="EssilorLuxottica"/>
    <s v="A. Cuomo"/>
    <x v="51"/>
    <s v="Operations"/>
    <s v="Data Engineering"/>
    <n v="375"/>
    <n v="0"/>
    <s v="TO START"/>
    <n v="0"/>
    <n v="2025"/>
    <x v="0"/>
    <n v="0"/>
    <n v="17"/>
    <n v="19"/>
    <n v="20"/>
    <n v="21"/>
    <n v="0"/>
    <n v="0"/>
    <n v="0"/>
    <n v="0"/>
    <n v="0"/>
    <n v="0"/>
    <n v="0"/>
    <n v="0"/>
    <n v="0.8095238095238095"/>
    <n v="0.8636363636363636"/>
    <n v="0.9090909090909091"/>
    <n v="1.05"/>
    <n v="0"/>
    <n v="0"/>
    <n v="0"/>
    <n v="0"/>
    <n v="0"/>
    <n v="0"/>
  </r>
  <r>
    <s v="LEAD"/>
    <s v="PRJ"/>
    <s v="Agile"/>
    <x v="1"/>
    <d v="2025-03-10T00:00:00"/>
    <d v="2025-12-31T00:00:00"/>
    <s v="N/A"/>
    <s v="N/A"/>
    <s v="LOGISTIC"/>
    <x v="25"/>
    <s v="EssilorLuxottica"/>
    <s v="A. Cuomo"/>
    <x v="55"/>
    <s v="SAP FIORI"/>
    <s v="FrontEnd"/>
    <n v="375"/>
    <n v="0"/>
    <s v="TO START"/>
    <n v="0"/>
    <n v="2025"/>
    <x v="0"/>
    <n v="0"/>
    <n v="3"/>
    <n v="4"/>
    <n v="8"/>
    <n v="10"/>
    <n v="0"/>
    <n v="0"/>
    <n v="0"/>
    <n v="0"/>
    <n v="0"/>
    <n v="0"/>
    <n v="0"/>
    <n v="0"/>
    <n v="0.1428571428571428"/>
    <n v="0.1818181818181818"/>
    <n v="0.3636363636363636"/>
    <n v="0.5"/>
    <n v="0"/>
    <n v="0"/>
    <n v="0"/>
    <n v="0"/>
    <n v="0"/>
    <n v="0"/>
  </r>
  <r>
    <s v="LEAD"/>
    <s v="PRJ"/>
    <s v="Agile"/>
    <x v="1"/>
    <d v="2025-03-10T00:00:00"/>
    <d v="2025-12-31T00:00:00"/>
    <s v="N/A"/>
    <s v="N/A"/>
    <s v="LOGISTIC"/>
    <x v="25"/>
    <s v="EssilorLuxottica"/>
    <s v="A. Cuomo"/>
    <x v="54"/>
    <s v="SAP ECC"/>
    <s v="ECC Analyst"/>
    <n v="375"/>
    <n v="0"/>
    <s v="TO START"/>
    <n v="0"/>
    <n v="2025"/>
    <x v="0"/>
    <n v="0"/>
    <n v="8"/>
    <n v="8"/>
    <n v="10"/>
    <n v="21"/>
    <n v="0"/>
    <n v="0"/>
    <n v="0"/>
    <n v="0"/>
    <n v="0"/>
    <n v="0"/>
    <n v="0"/>
    <n v="0"/>
    <n v="0.3809523809523809"/>
    <n v="0.3636363636363636"/>
    <n v="0.4545454545454545"/>
    <n v="1.05"/>
    <n v="0"/>
    <n v="0"/>
    <n v="0"/>
    <n v="0"/>
    <n v="0"/>
    <n v="0"/>
  </r>
  <r>
    <s v="LEAD"/>
    <s v="PRJ"/>
    <s v="Agile"/>
    <x v="1"/>
    <d v="2025-03-10T00:00:00"/>
    <d v="2025-12-31T00:00:00"/>
    <s v="N/A"/>
    <s v="N/A"/>
    <s v="LOGISTIC"/>
    <x v="25"/>
    <s v="EssilorLuxottica"/>
    <s v="A. Cuomo"/>
    <x v="52"/>
    <s v="Operations"/>
    <s v="DataManagement"/>
    <n v="375"/>
    <n v="0"/>
    <s v="TO START"/>
    <n v="0"/>
    <n v="2025"/>
    <x v="0"/>
    <n v="0"/>
    <n v="17"/>
    <n v="19"/>
    <n v="20"/>
    <n v="21"/>
    <n v="0"/>
    <n v="0"/>
    <n v="0"/>
    <n v="0"/>
    <n v="0"/>
    <n v="0"/>
    <n v="0"/>
    <n v="0"/>
    <n v="0.8095238095238095"/>
    <n v="0.8636363636363636"/>
    <n v="0.9090909090909091"/>
    <n v="1.05"/>
    <n v="0"/>
    <n v="0"/>
    <n v="0"/>
    <n v="0"/>
    <n v="0"/>
    <n v="0"/>
  </r>
  <r>
    <s v="LEAD"/>
    <s v="PRJ"/>
    <s v="Agile"/>
    <x v="1"/>
    <d v="2025-03-10T00:00:00"/>
    <d v="2025-12-31T00:00:00"/>
    <s v="N/A"/>
    <s v="N/A"/>
    <s v="LOGISTIC"/>
    <x v="25"/>
    <s v="EssilorLuxottica"/>
    <s v="A. Cuomo"/>
    <x v="57"/>
    <s v="SAP FIORI"/>
    <s v="FrontEnd"/>
    <n v="375"/>
    <n v="0"/>
    <s v="TO START"/>
    <n v="0"/>
    <n v="2025"/>
    <x v="0"/>
    <n v="0"/>
    <n v="3"/>
    <n v="4"/>
    <n v="8"/>
    <n v="10"/>
    <n v="0"/>
    <n v="0"/>
    <n v="0"/>
    <n v="0"/>
    <n v="0"/>
    <n v="0"/>
    <n v="0"/>
    <n v="0"/>
    <n v="0.1428571428571428"/>
    <n v="0.1818181818181818"/>
    <n v="0.3636363636363636"/>
    <n v="0.5"/>
    <n v="0"/>
    <n v="0"/>
    <n v="0"/>
    <n v="0"/>
    <n v="0"/>
    <n v="0"/>
  </r>
  <r>
    <s v="LEAD"/>
    <s v="PRJ"/>
    <s v="Agile"/>
    <x v="1"/>
    <d v="2025-03-10T00:00:00"/>
    <d v="2025-12-31T00:00:00"/>
    <s v="N/A"/>
    <s v="N/A"/>
    <s v="LOGISTIC"/>
    <x v="25"/>
    <s v="EssilorLuxottica"/>
    <s v="A. Cuomo"/>
    <x v="53"/>
    <s v="SAP ECC"/>
    <s v="ECC Developer"/>
    <n v="375"/>
    <n v="0"/>
    <s v="TO START"/>
    <n v="0"/>
    <n v="2025"/>
    <x v="0"/>
    <n v="0"/>
    <n v="17"/>
    <n v="19"/>
    <n v="20"/>
    <n v="21"/>
    <n v="0"/>
    <n v="0"/>
    <n v="0"/>
    <n v="0"/>
    <n v="0"/>
    <n v="0"/>
    <n v="0"/>
    <n v="0"/>
    <n v="0.8095238095238095"/>
    <n v="0.8636363636363636"/>
    <n v="0.9090909090909091"/>
    <n v="1.05"/>
    <n v="0"/>
    <n v="0"/>
    <n v="0"/>
    <n v="0"/>
    <n v="0"/>
    <n v="0"/>
  </r>
  <r>
    <s v="CONTRACT"/>
    <s v="PRJ"/>
    <s v="Waterfall"/>
    <x v="0"/>
    <d v="2025-06-01T00:00:00"/>
    <d v="2025-12-31T00:00:00"/>
    <s v="ABS24293"/>
    <s v="ACTU"/>
    <s v="LOGISTIC"/>
    <x v="26"/>
    <s v="EssilorLuxottica"/>
    <s v="M. Calabrese"/>
    <x v="51"/>
    <s v="Operations"/>
    <s v="Data Engineering"/>
    <n v="450"/>
    <n v="0"/>
    <s v="ON HOLD"/>
    <n v="0"/>
    <n v="2025"/>
    <x v="0"/>
    <n v="0"/>
    <n v="0"/>
    <n v="0"/>
    <n v="0"/>
    <n v="0"/>
    <n v="5"/>
    <n v="5"/>
    <n v="5"/>
    <n v="5"/>
    <n v="3"/>
    <n v="3"/>
    <n v="0"/>
    <n v="0"/>
    <n v="0"/>
    <n v="0"/>
    <n v="0"/>
    <n v="0"/>
    <n v="0.2173913043478261"/>
    <n v="0.4166666666666667"/>
    <n v="0.2380952380952381"/>
    <n v="0.2173913043478261"/>
    <n v="0.1428571428571428"/>
    <n v="0.1363636363636364"/>
  </r>
  <r>
    <s v="CONTRACT"/>
    <s v="PRJ"/>
    <s v="Waterfall"/>
    <x v="0"/>
    <d v="2025-06-01T00:00:00"/>
    <d v="2025-12-31T00:00:00"/>
    <s v="ABS24293"/>
    <s v="ACTU"/>
    <s v="LOGISTIC"/>
    <x v="26"/>
    <s v="EssilorLuxottica"/>
    <s v="M. Calabrese"/>
    <x v="39"/>
    <s v="Operations"/>
    <s v="Architecture Analysis"/>
    <n v="450"/>
    <n v="0"/>
    <s v="ON HOLD"/>
    <n v="0"/>
    <n v="2025"/>
    <x v="0"/>
    <n v="0"/>
    <n v="0"/>
    <n v="0"/>
    <n v="0"/>
    <n v="0"/>
    <n v="7"/>
    <n v="7"/>
    <n v="7"/>
    <n v="7"/>
    <n v="7"/>
    <n v="7"/>
    <n v="0"/>
    <n v="0"/>
    <n v="0"/>
    <n v="0"/>
    <n v="0"/>
    <n v="0"/>
    <n v="0.3043478260869565"/>
    <n v="0.5833333333333334"/>
    <n v="0.3333333333333333"/>
    <n v="0.3043478260869565"/>
    <n v="0.3333333333333333"/>
    <n v="0.3181818181818182"/>
  </r>
  <r>
    <s v="CONTRACT"/>
    <s v="PRJ"/>
    <s v="Waterfall"/>
    <x v="0"/>
    <d v="2025-06-01T00:00:00"/>
    <d v="2025-12-31T00:00:00"/>
    <s v="ABS24293"/>
    <s v="ACTU"/>
    <s v="LOGISTIC"/>
    <x v="26"/>
    <s v="EssilorLuxottica"/>
    <s v="M. Calabrese"/>
    <x v="52"/>
    <s v="Operations"/>
    <s v="DataManagement"/>
    <n v="450"/>
    <n v="0"/>
    <s v="ON HOLD"/>
    <n v="0"/>
    <n v="2025"/>
    <x v="0"/>
    <n v="0"/>
    <n v="0"/>
    <n v="0"/>
    <n v="0"/>
    <n v="0"/>
    <n v="10"/>
    <n v="15"/>
    <n v="15"/>
    <n v="15"/>
    <n v="10"/>
    <n v="5"/>
    <n v="0"/>
    <n v="0"/>
    <n v="0"/>
    <n v="0"/>
    <n v="0"/>
    <n v="0"/>
    <n v="0.4347826086956522"/>
    <n v="1.25"/>
    <n v="0.7142857142857143"/>
    <n v="0.6521739130434783"/>
    <n v="0.4761904761904762"/>
    <n v="0.2272727272727273"/>
  </r>
  <r>
    <s v="CONTRACT"/>
    <s v="PRJ"/>
    <s v="Waterfall"/>
    <x v="0"/>
    <d v="2025-06-01T00:00:00"/>
    <d v="2025-12-31T00:00:00"/>
    <s v="ABS24293"/>
    <s v="ACTU"/>
    <s v="LOGISTIC"/>
    <x v="26"/>
    <s v="EssilorLuxottica"/>
    <s v="M. Calabrese"/>
    <x v="59"/>
    <s v="Delivery Projects"/>
    <s v="PM - Project Governance"/>
    <n v="450"/>
    <n v="0"/>
    <s v="ON HOLD"/>
    <n v="0"/>
    <n v="2025"/>
    <x v="0"/>
    <n v="0"/>
    <n v="0"/>
    <n v="0"/>
    <n v="0"/>
    <n v="0"/>
    <n v="3"/>
    <n v="3"/>
    <n v="3"/>
    <n v="3"/>
    <n v="3"/>
    <n v="3"/>
    <n v="0"/>
    <n v="0"/>
    <n v="0"/>
    <n v="0"/>
    <n v="0"/>
    <n v="0"/>
    <n v="0.1304347826086956"/>
    <n v="0.25"/>
    <n v="0.1428571428571428"/>
    <n v="0.1304347826086956"/>
    <n v="0.1428571428571428"/>
    <n v="0.1363636363636364"/>
  </r>
  <r>
    <s v="CONTRACT"/>
    <s v="PRJ"/>
    <s v="Waterfall"/>
    <x v="0"/>
    <d v="2025-06-01T00:00:00"/>
    <d v="2025-12-31T00:00:00"/>
    <s v="ABS24293"/>
    <s v="ACTU"/>
    <s v="LOGISTIC"/>
    <x v="26"/>
    <s v="EssilorLuxottica"/>
    <s v="M. Calabrese"/>
    <x v="60"/>
    <s v="SAP ECC"/>
    <s v="PMO - Project Management Officer"/>
    <n v="450"/>
    <n v="0"/>
    <s v="ON HOLD"/>
    <n v="0"/>
    <n v="2025"/>
    <x v="0"/>
    <n v="0"/>
    <n v="0"/>
    <n v="0"/>
    <n v="0"/>
    <n v="0"/>
    <n v="15"/>
    <n v="10"/>
    <n v="5"/>
    <n v="5"/>
    <n v="5"/>
    <n v="5"/>
    <n v="0"/>
    <n v="0"/>
    <n v="0"/>
    <n v="0"/>
    <n v="0"/>
    <n v="0"/>
    <n v="0.6521739130434783"/>
    <n v="0.8333333333333334"/>
    <n v="0.2380952380952381"/>
    <n v="0.2173913043478261"/>
    <n v="0.2380952380952381"/>
    <n v="0.2272727272727273"/>
  </r>
  <r>
    <s v="CONTRACT"/>
    <s v="PRJ"/>
    <s v="Waterfall"/>
    <x v="0"/>
    <d v="2025-06-01T00:00:00"/>
    <d v="2025-12-31T00:00:00"/>
    <s v="ABS24293"/>
    <s v="ACTU"/>
    <s v="LOGISTIC"/>
    <x v="26"/>
    <s v="EssilorLuxottica"/>
    <s v="M. Calabrese"/>
    <x v="57"/>
    <s v="SAP FIORI"/>
    <s v="Graphic Interface"/>
    <n v="450"/>
    <n v="0"/>
    <s v="ON HOLD"/>
    <n v="0"/>
    <n v="2025"/>
    <x v="0"/>
    <n v="0"/>
    <n v="0"/>
    <n v="0"/>
    <n v="0"/>
    <n v="0"/>
    <n v="5"/>
    <n v="10"/>
    <n v="15"/>
    <n v="15"/>
    <n v="10"/>
    <n v="10"/>
    <n v="0"/>
    <n v="0"/>
    <n v="0"/>
    <n v="0"/>
    <n v="0"/>
    <n v="0"/>
    <n v="0.2173913043478261"/>
    <n v="0.8333333333333334"/>
    <n v="0.7142857142857143"/>
    <n v="0.6521739130434783"/>
    <n v="0.4761904761904762"/>
    <n v="0.4545454545454545"/>
  </r>
  <r>
    <s v="CONTRACT"/>
    <s v="PRJ"/>
    <s v="Waterfall"/>
    <x v="0"/>
    <d v="2025-06-01T00:00:00"/>
    <d v="2025-12-31T00:00:00"/>
    <s v="ABS24293"/>
    <s v="ACTU"/>
    <s v="LOGISTIC"/>
    <x v="26"/>
    <s v="EssilorLuxottica"/>
    <s v="M. Calabrese"/>
    <x v="61"/>
    <s v="SAP ECC"/>
    <s v="ECC Analyst"/>
    <n v="450"/>
    <n v="0"/>
    <s v="ON HOLD"/>
    <n v="0"/>
    <n v="2025"/>
    <x v="0"/>
    <n v="0"/>
    <n v="0"/>
    <n v="0"/>
    <n v="0"/>
    <n v="0"/>
    <n v="15"/>
    <n v="10"/>
    <n v="5"/>
    <n v="5"/>
    <n v="5"/>
    <n v="5"/>
    <n v="0"/>
    <n v="0"/>
    <n v="0"/>
    <n v="0"/>
    <n v="0"/>
    <n v="0"/>
    <n v="0.6521739130434783"/>
    <n v="0.8333333333333334"/>
    <n v="0.2380952380952381"/>
    <n v="0.2173913043478261"/>
    <n v="0.2380952380952381"/>
    <n v="0.2272727272727273"/>
  </r>
  <r>
    <s v="CONTRACT"/>
    <s v="PRJ"/>
    <s v="Waterfall"/>
    <x v="0"/>
    <d v="2025-06-01T00:00:00"/>
    <d v="2025-12-31T00:00:00"/>
    <s v="ABS24293"/>
    <s v="ACTU"/>
    <s v="LOGISTIC"/>
    <x v="26"/>
    <s v="EssilorLuxottica"/>
    <s v="M. Calabrese"/>
    <x v="53"/>
    <s v="SAP ECC"/>
    <s v="ECC Developer"/>
    <n v="450"/>
    <n v="0"/>
    <s v="ON HOLD"/>
    <n v="0"/>
    <n v="2025"/>
    <x v="0"/>
    <n v="0"/>
    <n v="0"/>
    <n v="0"/>
    <n v="0"/>
    <n v="0"/>
    <n v="2"/>
    <n v="2"/>
    <n v="2"/>
    <n v="2"/>
    <n v="0"/>
    <n v="0"/>
    <n v="0"/>
    <n v="0"/>
    <n v="0"/>
    <n v="0"/>
    <n v="0"/>
    <n v="0"/>
    <n v="0.08695652173913043"/>
    <n v="0.1666666666666667"/>
    <n v="0.09523809523809523"/>
    <n v="0.08695652173913043"/>
    <n v="0"/>
    <n v="0"/>
  </r>
  <r>
    <s v="CONTRACT"/>
    <s v="PRJ"/>
    <s v="Time&amp;Materials"/>
    <x v="0"/>
    <d v="2024-01-01T00:00:00"/>
    <d v="2024-04-30T00:00:00"/>
    <s v="ABS24204"/>
    <s v="ACTW567"/>
    <s v="LOGISTIC"/>
    <x v="27"/>
    <s v="EssilorLuxottica"/>
    <s v="A. Cuomo"/>
    <x v="58"/>
    <s v="SAP ECC"/>
    <s v="ECC Analyst"/>
    <n v="553"/>
    <n v="519"/>
    <s v="CLOSED"/>
    <n v="1"/>
    <n v="2024"/>
    <x v="15"/>
    <n v="21"/>
    <n v="20"/>
    <n v="11"/>
    <n v="0"/>
    <n v="0"/>
    <n v="0"/>
    <n v="0"/>
    <n v="0"/>
    <n v="0"/>
    <n v="0"/>
    <n v="0"/>
    <n v="0.9444444444444444"/>
    <n v="1.05"/>
    <n v="0.9523809523809523"/>
    <n v="0.5"/>
    <n v="0"/>
    <n v="0"/>
    <n v="0"/>
    <n v="0"/>
    <n v="0"/>
    <n v="0"/>
    <n v="0"/>
    <n v="0"/>
  </r>
  <r>
    <s v="CONTRACT"/>
    <s v="PRJ"/>
    <s v="Time&amp;Materials"/>
    <x v="0"/>
    <d v="2024-01-01T00:00:00"/>
    <d v="2024-04-30T00:00:00"/>
    <s v="ABS24204"/>
    <s v="ACTW567"/>
    <s v="LOGISTIC"/>
    <x v="27"/>
    <s v="EssilorLuxottica"/>
    <s v="A. Cuomo"/>
    <x v="51"/>
    <s v="Operations"/>
    <s v="Data Engineering"/>
    <n v="553"/>
    <n v="519"/>
    <s v="CLOSED"/>
    <n v="1"/>
    <n v="2024"/>
    <x v="16"/>
    <n v="20"/>
    <n v="20"/>
    <n v="19"/>
    <n v="0"/>
    <n v="0"/>
    <n v="0"/>
    <n v="0"/>
    <n v="0"/>
    <n v="0"/>
    <n v="0"/>
    <n v="0"/>
    <n v="1"/>
    <n v="1"/>
    <n v="0.9523809523809523"/>
    <n v="0.8636363636363636"/>
    <n v="0"/>
    <n v="0"/>
    <n v="0"/>
    <n v="0"/>
    <n v="0"/>
    <n v="0"/>
    <n v="0"/>
    <n v="0"/>
  </r>
  <r>
    <s v="CONTRACT"/>
    <s v="PRJ"/>
    <s v="Time&amp;Materials"/>
    <x v="0"/>
    <d v="2024-01-01T00:00:00"/>
    <d v="2024-04-30T00:00:00"/>
    <s v="ABS24204"/>
    <s v="ACTW567"/>
    <s v="LOGISTIC"/>
    <x v="27"/>
    <s v="EssilorLuxottica"/>
    <s v="A. Cuomo"/>
    <x v="62"/>
    <s v="SAP ECC"/>
    <s v="ECC Developer"/>
    <n v="553"/>
    <n v="519"/>
    <s v="CLOSED"/>
    <n v="1"/>
    <n v="2024"/>
    <x v="0"/>
    <n v="2.5"/>
    <n v="1"/>
    <n v="1"/>
    <n v="0"/>
    <n v="0"/>
    <n v="0"/>
    <n v="0"/>
    <n v="0"/>
    <n v="0"/>
    <n v="0"/>
    <n v="0"/>
    <n v="0"/>
    <n v="0.125"/>
    <n v="0.04761904761904762"/>
    <n v="0.04545454545454546"/>
    <n v="0"/>
    <n v="0"/>
    <n v="0"/>
    <n v="0"/>
    <n v="0"/>
    <n v="0"/>
    <n v="0"/>
    <n v="0"/>
  </r>
  <r>
    <s v="CONTRACT"/>
    <s v="PRJ"/>
    <s v="Time&amp;Materials"/>
    <x v="0"/>
    <d v="2024-01-01T00:00:00"/>
    <d v="2024-04-30T00:00:00"/>
    <s v="ABS24204"/>
    <s v="ACTW567"/>
    <s v="LOGISTIC"/>
    <x v="27"/>
    <s v="EssilorLuxottica"/>
    <s v="A. Cuomo"/>
    <x v="55"/>
    <s v="SAP FIORI"/>
    <s v="FrontEnd"/>
    <n v="553"/>
    <n v="519"/>
    <s v="CLOSED"/>
    <n v="1"/>
    <n v="2024"/>
    <x v="2"/>
    <n v="5"/>
    <n v="2"/>
    <n v="1"/>
    <n v="0"/>
    <n v="0"/>
    <n v="0"/>
    <n v="0"/>
    <n v="0"/>
    <n v="0"/>
    <n v="0"/>
    <n v="0"/>
    <n v="0.1111111111111111"/>
    <n v="0.25"/>
    <n v="0.09523809523809523"/>
    <n v="0.04545454545454546"/>
    <n v="0"/>
    <n v="0"/>
    <n v="0"/>
    <n v="0"/>
    <n v="0"/>
    <n v="0"/>
    <n v="0"/>
    <n v="0"/>
  </r>
  <r>
    <s v="CONTRACT"/>
    <s v="PRJ"/>
    <s v="Time&amp;Materials"/>
    <x v="0"/>
    <d v="2024-01-01T00:00:00"/>
    <d v="2024-04-30T00:00:00"/>
    <s v="ABS24204"/>
    <s v="ACTW567"/>
    <s v="LOGISTIC"/>
    <x v="27"/>
    <s v="EssilorLuxottica"/>
    <s v="A. Cuomo"/>
    <x v="54"/>
    <s v="SAP ECC"/>
    <s v="ECC Analyst"/>
    <n v="553"/>
    <n v="519"/>
    <s v="CLOSED"/>
    <n v="1"/>
    <n v="2024"/>
    <x v="15"/>
    <n v="19"/>
    <n v="20"/>
    <n v="12"/>
    <n v="0"/>
    <n v="0"/>
    <n v="0"/>
    <n v="0"/>
    <n v="0"/>
    <n v="0"/>
    <n v="0"/>
    <n v="0"/>
    <n v="0.9444444444444444"/>
    <n v="0.95"/>
    <n v="0.9523809523809523"/>
    <n v="0.5454545454545454"/>
    <n v="0"/>
    <n v="0"/>
    <n v="0"/>
    <n v="0"/>
    <n v="0"/>
    <n v="0"/>
    <n v="0"/>
    <n v="0"/>
  </r>
  <r>
    <s v="CONTRACT"/>
    <s v="PRJ"/>
    <s v="Time&amp;Materials"/>
    <x v="0"/>
    <d v="2024-01-01T00:00:00"/>
    <d v="2024-04-30T00:00:00"/>
    <s v="ABS24204"/>
    <s v="ACTW567"/>
    <s v="LOGISTIC"/>
    <x v="27"/>
    <s v="EssilorLuxottica"/>
    <s v="A. Cuomo"/>
    <x v="52"/>
    <s v="Operations"/>
    <s v="DataManagement"/>
    <n v="553"/>
    <n v="519"/>
    <s v="CLOSED"/>
    <n v="1"/>
    <n v="2024"/>
    <x v="17"/>
    <n v="13"/>
    <n v="20"/>
    <n v="16"/>
    <n v="0"/>
    <n v="0"/>
    <n v="0"/>
    <n v="0"/>
    <n v="0"/>
    <n v="0"/>
    <n v="0"/>
    <n v="0"/>
    <n v="0.3611111111111111"/>
    <n v="0.65"/>
    <n v="0.9523809523809523"/>
    <n v="0.7272727272727273"/>
    <n v="0"/>
    <n v="0"/>
    <n v="0"/>
    <n v="0"/>
    <n v="0"/>
    <n v="0"/>
    <n v="0"/>
    <n v="0"/>
  </r>
  <r>
    <s v="CONTRACT"/>
    <s v="PRJ"/>
    <s v="Time&amp;Materials"/>
    <x v="0"/>
    <d v="2024-01-01T00:00:00"/>
    <d v="2024-04-30T00:00:00"/>
    <s v="ABS24204"/>
    <s v="ACTW567"/>
    <s v="LOGISTIC"/>
    <x v="27"/>
    <s v="EssilorLuxottica"/>
    <s v="A. Cuomo"/>
    <x v="56"/>
    <s v="Operations"/>
    <s v="DataManagement"/>
    <n v="553"/>
    <n v="519"/>
    <s v="CLOSED"/>
    <n v="1"/>
    <n v="2024"/>
    <x v="7"/>
    <n v="16"/>
    <n v="11"/>
    <n v="12"/>
    <n v="0"/>
    <n v="0"/>
    <n v="0"/>
    <n v="0"/>
    <n v="0"/>
    <n v="0"/>
    <n v="0"/>
    <n v="0"/>
    <n v="0.8333333333333334"/>
    <n v="0.8"/>
    <n v="0.5238095238095238"/>
    <n v="0.5454545454545454"/>
    <n v="0"/>
    <n v="0"/>
    <n v="0"/>
    <n v="0"/>
    <n v="0"/>
    <n v="0"/>
    <n v="0"/>
    <n v="0"/>
  </r>
  <r>
    <s v="CONTRACT"/>
    <s v="PRJ"/>
    <s v="Time&amp;Materials"/>
    <x v="0"/>
    <d v="2024-01-01T00:00:00"/>
    <d v="2024-04-30T00:00:00"/>
    <s v="ABS24204"/>
    <s v="ACTW567"/>
    <s v="LOGISTIC"/>
    <x v="27"/>
    <s v="EssilorLuxottica"/>
    <s v="A. Cuomo"/>
    <x v="57"/>
    <s v="SAP FIORI"/>
    <s v="FrontEnd"/>
    <n v="553"/>
    <n v="519"/>
    <s v="CLOSED"/>
    <n v="1"/>
    <n v="2024"/>
    <x v="0"/>
    <n v="3"/>
    <n v="2"/>
    <n v="3"/>
    <n v="0"/>
    <n v="0"/>
    <n v="0"/>
    <n v="0"/>
    <n v="0"/>
    <n v="0"/>
    <n v="0"/>
    <n v="0"/>
    <n v="0"/>
    <n v="0.15"/>
    <n v="0.09523809523809523"/>
    <n v="0.1363636363636364"/>
    <n v="0"/>
    <n v="0"/>
    <n v="0"/>
    <n v="0"/>
    <n v="0"/>
    <n v="0"/>
    <n v="0"/>
    <n v="0"/>
  </r>
  <r>
    <s v="CONTRACT"/>
    <s v="PRJ"/>
    <s v="Time&amp;Materials"/>
    <x v="0"/>
    <d v="2024-01-01T00:00:00"/>
    <d v="2024-04-30T00:00:00"/>
    <s v="ABS24204"/>
    <s v="ACTW567"/>
    <s v="LOGISTIC"/>
    <x v="27"/>
    <s v="EssilorLuxottica"/>
    <s v="A. Cuomo"/>
    <x v="63"/>
    <s v="SAP ECC"/>
    <s v="ECC Developer"/>
    <n v="553"/>
    <n v="519"/>
    <s v="CLOSED"/>
    <n v="1"/>
    <n v="2024"/>
    <x v="16"/>
    <n v="20"/>
    <n v="11"/>
    <n v="11"/>
    <n v="0"/>
    <n v="0"/>
    <n v="0"/>
    <n v="0"/>
    <n v="0"/>
    <n v="0"/>
    <n v="0"/>
    <n v="0"/>
    <n v="1"/>
    <n v="1"/>
    <n v="0.5238095238095238"/>
    <n v="0.5"/>
    <n v="0"/>
    <n v="0"/>
    <n v="0"/>
    <n v="0"/>
    <n v="0"/>
    <n v="0"/>
    <n v="0"/>
    <n v="0"/>
  </r>
  <r>
    <s v="CONTRACT"/>
    <s v="PRJ"/>
    <s v="Time&amp;Materials"/>
    <x v="0"/>
    <d v="2024-01-01T00:00:00"/>
    <d v="2024-04-30T00:00:00"/>
    <s v="ABS24204"/>
    <s v="ACTW567"/>
    <s v="LOGISTIC"/>
    <x v="27"/>
    <s v="EssilorLuxottica"/>
    <s v="A. Cuomo"/>
    <x v="64"/>
    <s v="Operations"/>
    <s v="DataManagement"/>
    <n v="553"/>
    <n v="519"/>
    <s v="CLOSED"/>
    <n v="1"/>
    <n v="2024"/>
    <x v="16"/>
    <n v="21"/>
    <n v="0"/>
    <n v="0"/>
    <n v="0"/>
    <n v="0"/>
    <n v="0"/>
    <n v="0"/>
    <n v="0"/>
    <n v="0"/>
    <n v="0"/>
    <n v="0"/>
    <n v="1"/>
    <n v="1.05"/>
    <n v="0"/>
    <n v="0"/>
    <n v="0"/>
    <n v="0"/>
    <n v="0"/>
    <n v="0"/>
    <n v="0"/>
    <n v="0"/>
    <n v="0"/>
    <n v="0"/>
  </r>
  <r>
    <s v="CONTRACT"/>
    <s v="PRJ"/>
    <s v="Time&amp;Materials"/>
    <x v="0"/>
    <d v="2024-01-01T00:00:00"/>
    <d v="2024-04-30T00:00:00"/>
    <s v="ABS24204"/>
    <s v="ACTW567"/>
    <s v="LOGISTIC"/>
    <x v="27"/>
    <s v="EssilorLuxottica"/>
    <s v="A. Cuomo"/>
    <x v="53"/>
    <s v="SAP ECC"/>
    <s v="ECC Developer"/>
    <n v="553"/>
    <n v="519"/>
    <s v="CLOSED"/>
    <n v="1"/>
    <n v="2024"/>
    <x v="4"/>
    <n v="21"/>
    <n v="16"/>
    <n v="14"/>
    <n v="0"/>
    <n v="0"/>
    <n v="0"/>
    <n v="0"/>
    <n v="0"/>
    <n v="0"/>
    <n v="0"/>
    <n v="0"/>
    <n v="0.5"/>
    <n v="1.05"/>
    <n v="0.7619047619047619"/>
    <n v="0.6363636363636364"/>
    <n v="0"/>
    <n v="0"/>
    <n v="0"/>
    <n v="0"/>
    <n v="0"/>
    <n v="0"/>
    <n v="0"/>
    <n v="0"/>
  </r>
  <r>
    <s v="INTERNAL PRJ"/>
    <s v="PRJ"/>
    <m/>
    <x v="0"/>
    <d v="2024-01-01T00:00:00"/>
    <d v="2024-03-31T00:00:00"/>
    <s v="N/A"/>
    <s v="EPM"/>
    <s v="OTHER"/>
    <x v="28"/>
    <s v="Abstract"/>
    <s v="M. COCCHI"/>
    <x v="65"/>
    <s v="Operations"/>
    <s v="Analysis"/>
    <n v="0"/>
    <n v="0"/>
    <s v="ON GOING"/>
    <n v="0"/>
    <n v="2024"/>
    <x v="8"/>
    <n v="8"/>
    <n v="8"/>
    <n v="8"/>
    <n v="8"/>
    <n v="0"/>
    <n v="0"/>
    <n v="0"/>
    <n v="0"/>
    <n v="0"/>
    <n v="0"/>
    <n v="0"/>
    <n v="0.4444444444444444"/>
    <n v="0.4"/>
    <n v="0.3809523809523809"/>
    <n v="0.3636363636363636"/>
    <n v="0.3636363636363636"/>
    <n v="0"/>
    <n v="0"/>
    <n v="0"/>
    <n v="0"/>
    <n v="0"/>
    <n v="0"/>
    <n v="0"/>
  </r>
  <r>
    <s v="INTERNAL PRJ"/>
    <s v="PRJ"/>
    <m/>
    <x v="0"/>
    <d v="2024-01-01T00:00:00"/>
    <d v="2024-03-31T00:00:00"/>
    <s v="N/A"/>
    <s v="EPM"/>
    <s v="OTHER"/>
    <x v="28"/>
    <s v="Abstract"/>
    <s v="M. COCCHI"/>
    <x v="15"/>
    <s v="Consolidated &amp; Tax"/>
    <s v="Analysis"/>
    <n v="0"/>
    <n v="0"/>
    <s v="ON GOING"/>
    <n v="0"/>
    <n v="2024"/>
    <x v="13"/>
    <n v="10"/>
    <n v="10"/>
    <n v="10"/>
    <n v="5"/>
    <n v="6"/>
    <n v="0"/>
    <n v="0"/>
    <n v="0"/>
    <n v="0"/>
    <n v="0"/>
    <n v="0"/>
    <n v="0.2777777777777778"/>
    <n v="0.5"/>
    <n v="0.4761904761904762"/>
    <n v="0.4545454545454545"/>
    <n v="0.2272727272727273"/>
    <n v="0.3"/>
    <n v="0"/>
    <n v="0"/>
    <n v="0"/>
    <n v="0"/>
    <n v="0"/>
    <n v="0"/>
  </r>
  <r>
    <s v="INTERNAL PRJ"/>
    <s v="PRJ"/>
    <m/>
    <x v="0"/>
    <d v="2024-01-01T00:00:00"/>
    <d v="2024-06-05T00:00:00"/>
    <s v="N/A"/>
    <s v="EPM"/>
    <s v="CPP"/>
    <x v="28"/>
    <s v="Abstract"/>
    <s v="M. COCCHI"/>
    <x v="66"/>
    <s v="Consolidated &amp; Tax"/>
    <s v="Analysis"/>
    <n v="0"/>
    <n v="0"/>
    <s v="ON GOING"/>
    <n v="0"/>
    <n v="2024"/>
    <x v="12"/>
    <n v="14"/>
    <n v="14"/>
    <n v="12"/>
    <n v="5"/>
    <n v="5"/>
    <n v="0"/>
    <n v="0"/>
    <n v="0"/>
    <n v="0"/>
    <n v="0"/>
    <n v="0"/>
    <n v="0.3888888888888889"/>
    <n v="0.7"/>
    <n v="0.6666666666666666"/>
    <n v="0.5454545454545454"/>
    <n v="0.2272727272727273"/>
    <n v="0.25"/>
    <n v="0"/>
    <n v="0"/>
    <n v="0"/>
    <n v="0"/>
    <n v="0"/>
    <n v="0"/>
  </r>
  <r>
    <s v="INTERNAL TRAINING"/>
    <s v="FORMAZIONE"/>
    <m/>
    <x v="0"/>
    <d v="2024-09-01T00:00:00"/>
    <d v="2024-11-30T00:00:00"/>
    <s v="N/A"/>
    <s v="ATD"/>
    <s v="OTHER"/>
    <x v="29"/>
    <s v="Abstract"/>
    <s v="P. Pieroni"/>
    <x v="47"/>
    <s v="Operations"/>
    <s v="BackEnd"/>
    <n v="4"/>
    <n v="0"/>
    <s v="ON GOING"/>
    <n v="0"/>
    <n v="2024"/>
    <x v="0"/>
    <n v="0"/>
    <n v="0"/>
    <n v="0"/>
    <n v="0"/>
    <n v="0"/>
    <n v="0"/>
    <n v="0"/>
    <n v="1"/>
    <n v="5"/>
    <n v="3"/>
    <n v="2"/>
    <n v="0"/>
    <n v="0"/>
    <n v="0"/>
    <n v="0"/>
    <n v="0"/>
    <n v="0"/>
    <n v="0"/>
    <n v="0"/>
    <n v="0.04761904761904762"/>
    <n v="0.2173913043478261"/>
    <n v="0.1428571428571428"/>
    <n v="0.09090909090909091"/>
  </r>
  <r>
    <s v="LEAD"/>
    <s v="PreSales - GO TO MARKET"/>
    <m/>
    <x v="0"/>
    <m/>
    <m/>
    <s v="N/A"/>
    <s v="N/A"/>
    <s v="CPP"/>
    <x v="30"/>
    <s v="EssilorLuxottica"/>
    <s v="M. COCCHI"/>
    <x v="0"/>
    <s v="Operations"/>
    <s v="Team Leadership"/>
    <n v="0"/>
    <n v="0"/>
    <s v="PROPOSAL"/>
    <n v="0"/>
    <n v="2024"/>
    <x v="0"/>
    <n v="1"/>
    <n v="1"/>
    <n v="1"/>
    <n v="0"/>
    <n v="0"/>
    <n v="0"/>
    <n v="0"/>
    <n v="0"/>
    <n v="0"/>
    <n v="0"/>
    <n v="0"/>
    <n v="0"/>
    <n v="0.05"/>
    <n v="0.04761904761904762"/>
    <n v="0.04545454545454546"/>
    <n v="0"/>
    <n v="0"/>
    <n v="0"/>
    <n v="0"/>
    <n v="0"/>
    <n v="0"/>
    <n v="0"/>
    <n v="0"/>
  </r>
  <r>
    <s v="LEAD"/>
    <s v="PreSales - GO TO MARKET"/>
    <m/>
    <x v="0"/>
    <m/>
    <m/>
    <s v="N/A"/>
    <s v="N/A"/>
    <s v="CPP"/>
    <x v="30"/>
    <s v="EssilorLuxottica"/>
    <s v="M. COCCHI"/>
    <x v="1"/>
    <s v="Operations"/>
    <s v="Tech Lead"/>
    <n v="0"/>
    <n v="0"/>
    <s v="PROPOSAL"/>
    <n v="0"/>
    <n v="2024"/>
    <x v="0"/>
    <n v="1"/>
    <n v="2"/>
    <n v="2"/>
    <n v="0"/>
    <n v="0"/>
    <n v="0"/>
    <n v="0"/>
    <n v="0"/>
    <n v="0"/>
    <n v="0"/>
    <n v="0"/>
    <n v="0"/>
    <n v="0.05"/>
    <n v="0.09523809523809523"/>
    <n v="0.09090909090909091"/>
    <n v="0"/>
    <n v="0"/>
    <n v="0"/>
    <n v="0"/>
    <n v="0"/>
    <n v="0"/>
    <n v="0"/>
    <n v="0"/>
  </r>
  <r>
    <s v="PROSPECT"/>
    <s v="PreSales - DELIVERY"/>
    <m/>
    <x v="0"/>
    <d v="2024-07-01T00:00:00"/>
    <d v="2024-11-01T00:00:00"/>
    <s v="N/A"/>
    <s v="N/A"/>
    <s v="CRM/DS"/>
    <x v="31"/>
    <s v="EDISON"/>
    <s v="F. Ferri"/>
    <x v="0"/>
    <s v="Operations"/>
    <s v="PM - Project Governance"/>
    <n v="8"/>
    <n v="8"/>
    <s v="PROPOSAL"/>
    <n v="0"/>
    <n v="2024"/>
    <x v="0"/>
    <n v="0"/>
    <n v="0"/>
    <n v="0"/>
    <n v="0"/>
    <n v="0"/>
    <n v="1"/>
    <n v="1"/>
    <n v="2"/>
    <n v="1"/>
    <n v="0"/>
    <n v="0"/>
    <n v="0"/>
    <n v="0"/>
    <n v="0"/>
    <n v="0"/>
    <n v="0"/>
    <n v="0"/>
    <n v="0.04347826086956522"/>
    <n v="0.08333333333333333"/>
    <n v="0.09523809523809523"/>
    <n v="0.04347826086956522"/>
    <n v="0"/>
    <n v="0"/>
  </r>
  <r>
    <s v="PROSPECT"/>
    <s v="PreSales - DELIVERY"/>
    <m/>
    <x v="0"/>
    <d v="2024-07-01T00:00:00"/>
    <d v="2024-11-01T00:00:00"/>
    <s v="N/A"/>
    <s v="N/A"/>
    <s v="CRM/DS"/>
    <x v="31"/>
    <s v="EDISON"/>
    <s v="F. Ferri"/>
    <x v="1"/>
    <s v="Operations"/>
    <s v="Tech Lead"/>
    <n v="8"/>
    <n v="8"/>
    <s v="PROPOSAL"/>
    <n v="0"/>
    <n v="2024"/>
    <x v="0"/>
    <n v="0"/>
    <n v="0"/>
    <n v="0"/>
    <n v="0"/>
    <n v="0"/>
    <n v="1"/>
    <n v="1"/>
    <n v="2"/>
    <n v="1"/>
    <n v="0"/>
    <n v="0"/>
    <n v="0"/>
    <n v="0"/>
    <n v="0"/>
    <n v="0"/>
    <n v="0"/>
    <n v="0"/>
    <n v="0.04347826086956522"/>
    <n v="0.08333333333333333"/>
    <n v="0.09523809523809523"/>
    <n v="0.04347826086956522"/>
    <n v="0"/>
    <n v="0"/>
  </r>
  <r>
    <s v="CONTRACT"/>
    <s v="AMS"/>
    <s v="Waterfall"/>
    <x v="0"/>
    <d v="2023-11-01T00:00:00"/>
    <d v="2024-12-31T00:00:00"/>
    <s v="ABS24087"/>
    <s v="ACTAA"/>
    <s v="LOGISTIC"/>
    <x v="32"/>
    <s v="EssilorLuxottica"/>
    <s v="G. Luongo"/>
    <x v="9"/>
    <s v="Operations"/>
    <s v="BackEnd"/>
    <n v="212"/>
    <n v="56"/>
    <s v="ON GOING"/>
    <n v="0.2641509433962264"/>
    <n v="2024"/>
    <x v="3"/>
    <n v="0.5"/>
    <n v="0.5"/>
    <n v="0.5"/>
    <n v="2"/>
    <n v="2"/>
    <n v="2"/>
    <n v="2"/>
    <n v="2"/>
    <n v="2"/>
    <n v="2"/>
    <n v="2"/>
    <n v="0.02777777777777778"/>
    <n v="0.025"/>
    <n v="0.02380952380952381"/>
    <n v="0.02272727272727273"/>
    <n v="0.09090909090909091"/>
    <n v="0.1"/>
    <n v="0.08695652173913043"/>
    <n v="0.1666666666666667"/>
    <n v="0.09523809523809523"/>
    <n v="0.08695652173913043"/>
    <n v="0.09523809523809523"/>
    <n v="0.09090909090909091"/>
  </r>
  <r>
    <s v="CONTRACT"/>
    <s v="AMS"/>
    <s v="Waterfall"/>
    <x v="0"/>
    <d v="2023-11-01T00:00:00"/>
    <d v="2024-12-31T00:00:00"/>
    <s v="ABS24087"/>
    <s v="ACTAA"/>
    <s v="LOGISTIC"/>
    <x v="32"/>
    <s v="EssilorLuxottica"/>
    <s v="G. Luongo"/>
    <x v="10"/>
    <s v="Operations"/>
    <s v="BackEnd"/>
    <n v="212"/>
    <n v="56"/>
    <s v="ON GOING"/>
    <n v="0.2641509433962264"/>
    <n v="2024"/>
    <x v="2"/>
    <n v="2"/>
    <n v="2"/>
    <n v="2"/>
    <n v="2"/>
    <n v="2"/>
    <n v="2"/>
    <n v="2"/>
    <n v="2"/>
    <n v="2"/>
    <n v="2"/>
    <n v="2"/>
    <n v="0.1111111111111111"/>
    <n v="0.1"/>
    <n v="0.09523809523809523"/>
    <n v="0.09090909090909091"/>
    <n v="0.09090909090909091"/>
    <n v="0.1"/>
    <n v="0.08695652173913043"/>
    <n v="0.1666666666666667"/>
    <n v="0.09523809523809523"/>
    <n v="0.08695652173913043"/>
    <n v="0.09523809523809523"/>
    <n v="0.09090909090909091"/>
  </r>
  <r>
    <s v="CONTRACT"/>
    <s v="AMS"/>
    <s v="Waterfall"/>
    <x v="0"/>
    <d v="2023-11-01T00:00:00"/>
    <d v="2024-12-31T00:00:00"/>
    <s v="ABS24087"/>
    <s v="ACTAA"/>
    <s v="LOGISTIC"/>
    <x v="32"/>
    <s v="EssilorLuxottica"/>
    <s v="G. Luongo"/>
    <x v="11"/>
    <s v="Operations"/>
    <s v="BackEnd"/>
    <n v="212"/>
    <n v="56"/>
    <s v="ON GOING"/>
    <n v="0.2641509433962264"/>
    <n v="2024"/>
    <x v="3"/>
    <n v="0.5"/>
    <n v="0.5"/>
    <n v="0.5"/>
    <n v="0.5"/>
    <n v="0.5"/>
    <n v="0.5"/>
    <n v="0.5"/>
    <n v="0.5"/>
    <n v="0.5"/>
    <n v="1"/>
    <n v="0"/>
    <n v="0.02777777777777778"/>
    <n v="0.025"/>
    <n v="0.02380952380952381"/>
    <n v="0.02272727272727273"/>
    <n v="0.02272727272727273"/>
    <n v="0.025"/>
    <n v="0.02173913043478261"/>
    <n v="0.04166666666666666"/>
    <n v="0.02380952380952381"/>
    <n v="0.02173913043478261"/>
    <n v="0.04761904761904762"/>
    <n v="0"/>
  </r>
  <r>
    <s v="CONTRACT"/>
    <s v="AMS"/>
    <s v="Waterfall"/>
    <x v="0"/>
    <d v="2023-11-01T00:00:00"/>
    <d v="2024-12-31T00:00:00"/>
    <s v="ABS24087"/>
    <s v="ACTAA"/>
    <s v="LOGISTIC"/>
    <x v="32"/>
    <s v="EssilorLuxottica"/>
    <s v="G. Luongo"/>
    <x v="12"/>
    <s v="Delivery AMS"/>
    <s v="PM - Project Governance"/>
    <n v="212"/>
    <n v="56"/>
    <s v="ON GOING"/>
    <n v="0.2641509433962264"/>
    <n v="2024"/>
    <x v="1"/>
    <n v="0.5"/>
    <n v="0.5"/>
    <n v="0.5"/>
    <n v="1"/>
    <n v="1"/>
    <n v="1"/>
    <n v="1"/>
    <n v="1"/>
    <n v="1"/>
    <n v="1"/>
    <n v="1"/>
    <n v="0.05555555555555555"/>
    <n v="0.025"/>
    <n v="0.02380952380952381"/>
    <n v="0.02272727272727273"/>
    <n v="0.04545454545454546"/>
    <n v="0.05"/>
    <n v="0.04347826086956522"/>
    <n v="0.08333333333333333"/>
    <n v="0.04761904761904762"/>
    <n v="0.04347826086956522"/>
    <n v="0.04761904761904762"/>
    <n v="0.04545454545454546"/>
  </r>
  <r>
    <s v="CONTRACT"/>
    <s v="AMS"/>
    <s v="Waterfall"/>
    <x v="0"/>
    <d v="2023-11-01T00:00:00"/>
    <d v="2024-12-31T00:00:00"/>
    <s v="ABS24087"/>
    <s v="ACTAA"/>
    <s v="LOGISTIC"/>
    <x v="32"/>
    <s v="EssilorLuxottica"/>
    <s v="G. Luongo"/>
    <x v="13"/>
    <s v="Operations"/>
    <s v="BackEnd"/>
    <n v="212"/>
    <n v="56"/>
    <s v="ON GOING"/>
    <n v="0.2641509433962264"/>
    <n v="2024"/>
    <x v="3"/>
    <n v="0.5"/>
    <n v="0.5"/>
    <n v="0.5"/>
    <n v="0.5"/>
    <n v="0.5"/>
    <n v="0.5"/>
    <n v="0.5"/>
    <n v="0.5"/>
    <n v="0.5"/>
    <n v="0.5"/>
    <n v="0.5"/>
    <n v="0.02777777777777778"/>
    <n v="0.025"/>
    <n v="0.02380952380952381"/>
    <n v="0.02272727272727273"/>
    <n v="0.02272727272727273"/>
    <n v="0.025"/>
    <n v="0.02173913043478261"/>
    <n v="0.04166666666666666"/>
    <n v="0.02380952380952381"/>
    <n v="0.02173913043478261"/>
    <n v="0.02380952380952381"/>
    <n v="0.02272727272727273"/>
  </r>
  <r>
    <s v="CONTRACT"/>
    <s v="AMS"/>
    <s v="Waterfall"/>
    <x v="0"/>
    <d v="2023-11-01T00:00:00"/>
    <d v="2024-12-31T00:00:00"/>
    <s v="ABS24087"/>
    <s v="ACTAA"/>
    <s v="LOGISTIC"/>
    <x v="32"/>
    <s v="EssilorLuxottica"/>
    <s v="G. Luongo"/>
    <x v="67"/>
    <s v="Operations"/>
    <s v="Technical Leader"/>
    <n v="212"/>
    <n v="56"/>
    <s v="ON GOING"/>
    <n v="0.2641509433962264"/>
    <n v="2024"/>
    <x v="2"/>
    <n v="2"/>
    <n v="2"/>
    <n v="2"/>
    <n v="2"/>
    <n v="2"/>
    <n v="2"/>
    <n v="2"/>
    <n v="2"/>
    <n v="2"/>
    <n v="2"/>
    <n v="2"/>
    <n v="0.1111111111111111"/>
    <n v="0.1"/>
    <n v="0.09523809523809523"/>
    <n v="0.09090909090909091"/>
    <n v="0.09090909090909091"/>
    <n v="0.1"/>
    <n v="0.08695652173913043"/>
    <n v="0.1666666666666667"/>
    <n v="0.09523809523809523"/>
    <n v="0.08695652173913043"/>
    <n v="0.09523809523809523"/>
    <n v="0.09090909090909091"/>
  </r>
  <r>
    <s v="CONTRACT"/>
    <s v="AMS"/>
    <s v="Waterfall"/>
    <x v="1"/>
    <d v="2025-01-01T00:00:00"/>
    <d v="2025-12-31T00:00:00"/>
    <s v="N/A"/>
    <s v="N/A"/>
    <s v="LOGISTIC"/>
    <x v="33"/>
    <s v="EssilorLuxottica"/>
    <s v="G. Luongo"/>
    <x v="9"/>
    <s v="Operations"/>
    <s v="BackEnd"/>
    <n v="212"/>
    <n v="21"/>
    <s v="ONGOING"/>
    <n v="0"/>
    <n v="2025"/>
    <x v="1"/>
    <n v="1"/>
    <n v="1"/>
    <n v="1"/>
    <n v="2"/>
    <n v="2"/>
    <n v="2"/>
    <n v="2"/>
    <n v="2"/>
    <n v="2"/>
    <n v="2"/>
    <n v="2"/>
    <n v="0.05555555555555555"/>
    <n v="0.05"/>
    <n v="0.04761904761904762"/>
    <n v="0.04545454545454546"/>
    <n v="0.09090909090909091"/>
    <n v="0.1"/>
    <n v="0.08695652173913043"/>
    <n v="0.1666666666666667"/>
    <n v="0.09523809523809523"/>
    <n v="0.08695652173913043"/>
    <n v="0.09523809523809523"/>
    <n v="0.09090909090909091"/>
  </r>
  <r>
    <s v="CONTRACT"/>
    <s v="AMS"/>
    <s v="Waterfall"/>
    <x v="1"/>
    <d v="2025-01-01T00:00:00"/>
    <d v="2025-12-31T00:00:00"/>
    <s v="N/A"/>
    <s v="N/A"/>
    <s v="LOGISTIC"/>
    <x v="33"/>
    <s v="EssilorLuxottica"/>
    <s v="G. Luongo"/>
    <x v="10"/>
    <s v="Operations"/>
    <s v="BackEnd"/>
    <n v="212"/>
    <n v="21"/>
    <s v="ONGOING"/>
    <n v="0"/>
    <n v="2025"/>
    <x v="1"/>
    <n v="1"/>
    <n v="1"/>
    <n v="1"/>
    <n v="0"/>
    <n v="0"/>
    <n v="0"/>
    <n v="0"/>
    <n v="0"/>
    <n v="0"/>
    <n v="0"/>
    <n v="0"/>
    <n v="0.05555555555555555"/>
    <n v="0.05"/>
    <n v="0.04761904761904762"/>
    <n v="0.04545454545454546"/>
    <n v="0"/>
    <n v="0"/>
    <n v="0"/>
    <n v="0"/>
    <n v="0"/>
    <n v="0"/>
    <n v="0"/>
    <n v="0"/>
  </r>
  <r>
    <s v="CONTRACT"/>
    <s v="AMS"/>
    <s v="Waterfall"/>
    <x v="1"/>
    <d v="2025-01-01T00:00:00"/>
    <d v="2025-12-31T00:00:00"/>
    <s v="N/A"/>
    <s v="N/A"/>
    <s v="LOGISTIC"/>
    <x v="33"/>
    <s v="EssilorLuxottica"/>
    <s v="G. Luongo"/>
    <x v="12"/>
    <s v="Delivery AMS"/>
    <s v="PM - Project Governance"/>
    <n v="212"/>
    <n v="21"/>
    <s v="ONGOING"/>
    <n v="0"/>
    <n v="2025"/>
    <x v="1"/>
    <n v="1"/>
    <n v="1"/>
    <n v="1"/>
    <n v="1"/>
    <n v="1"/>
    <n v="1"/>
    <n v="1"/>
    <n v="1"/>
    <n v="1"/>
    <n v="1"/>
    <n v="1"/>
    <n v="0.05555555555555555"/>
    <n v="0.05"/>
    <n v="0.04761904761904762"/>
    <n v="0.04545454545454546"/>
    <n v="0.04545454545454546"/>
    <n v="0.05"/>
    <n v="0.04347826086956522"/>
    <n v="0.08333333333333333"/>
    <n v="0.04761904761904762"/>
    <n v="0.04347826086956522"/>
    <n v="0.04761904761904762"/>
    <n v="0.04545454545454546"/>
  </r>
  <r>
    <s v="CONTRACT"/>
    <s v="AMS"/>
    <s v="Waterfall"/>
    <x v="1"/>
    <d v="2025-01-01T00:00:00"/>
    <d v="2025-12-31T00:00:00"/>
    <s v="N/A"/>
    <s v="N/A"/>
    <s v="LOGISTIC"/>
    <x v="33"/>
    <s v="EssilorLuxottica"/>
    <s v="G. Luongo"/>
    <x v="13"/>
    <s v="Operations"/>
    <s v="BackEnd"/>
    <n v="212"/>
    <n v="21"/>
    <s v="ONGOING"/>
    <n v="0"/>
    <n v="2025"/>
    <x v="1"/>
    <n v="1"/>
    <n v="1"/>
    <n v="1"/>
    <n v="1"/>
    <n v="1"/>
    <n v="1"/>
    <n v="1"/>
    <n v="1"/>
    <n v="1"/>
    <n v="1"/>
    <n v="1"/>
    <n v="0.05555555555555555"/>
    <n v="0.05"/>
    <n v="0.04761904761904762"/>
    <n v="0.04545454545454546"/>
    <n v="0.04545454545454546"/>
    <n v="0.05"/>
    <n v="0.04347826086956522"/>
    <n v="0.08333333333333333"/>
    <n v="0.04761904761904762"/>
    <n v="0.04347826086956522"/>
    <n v="0.04761904761904762"/>
    <n v="0.04545454545454546"/>
  </r>
  <r>
    <s v="CONTRACT"/>
    <s v="AMS"/>
    <s v="Waterfall"/>
    <x v="1"/>
    <d v="2025-01-01T00:00:00"/>
    <d v="2025-12-31T00:00:00"/>
    <s v="N/A"/>
    <s v="N/A"/>
    <s v="LOGISTIC"/>
    <x v="33"/>
    <s v="EssilorLuxottica"/>
    <s v="G. Luongo"/>
    <x v="67"/>
    <s v="Operations"/>
    <s v="Technical Leader"/>
    <n v="212"/>
    <n v="21"/>
    <s v="ONGOING"/>
    <n v="0"/>
    <n v="2025"/>
    <x v="1"/>
    <n v="1"/>
    <n v="1"/>
    <n v="1"/>
    <n v="1"/>
    <n v="1"/>
    <n v="1"/>
    <n v="1"/>
    <n v="1"/>
    <n v="1"/>
    <n v="1"/>
    <n v="1"/>
    <n v="0.05555555555555555"/>
    <n v="0.05"/>
    <n v="0.04761904761904762"/>
    <n v="0.04545454545454546"/>
    <n v="0.04545454545454546"/>
    <n v="0.05"/>
    <n v="0.04347826086956522"/>
    <n v="0.08333333333333333"/>
    <n v="0.04761904761904762"/>
    <n v="0.04347826086956522"/>
    <n v="0.04761904761904762"/>
    <n v="0.04545454545454546"/>
  </r>
  <r>
    <s v="PROSPECT"/>
    <s v="PRJ"/>
    <m/>
    <x v="0"/>
    <m/>
    <m/>
    <s v="N/A"/>
    <s v="N/A"/>
    <s v="OTHER"/>
    <x v="34"/>
    <s v="EssilorLuxottica"/>
    <s v="O. Sagazio"/>
    <x v="68"/>
    <e v="#N/A"/>
    <s v="FrontEnd"/>
    <n v="0"/>
    <n v="0"/>
    <m/>
    <n v="0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AMS"/>
    <s v="Waterfall"/>
    <x v="0"/>
    <d v="2024-01-01T00:00:00"/>
    <d v="2024-12-31T00:00:00"/>
    <s v="ABS24325"/>
    <s v="BS24108"/>
    <s v="RETAIL"/>
    <x v="35"/>
    <s v="EssilorLuxottica"/>
    <s v="F. Pinnelli"/>
    <x v="69"/>
    <s v="Operations"/>
    <s v="Data Management"/>
    <n v="164"/>
    <n v="0"/>
    <s v="ON GOING"/>
    <n v="0"/>
    <n v="2024"/>
    <x v="11"/>
    <n v="10"/>
    <n v="10"/>
    <n v="10"/>
    <n v="10"/>
    <n v="10"/>
    <n v="10"/>
    <n v="5"/>
    <n v="10"/>
    <n v="0"/>
    <n v="0"/>
    <n v="0"/>
    <n v="0.5555555555555556"/>
    <n v="0.5"/>
    <n v="0.4761904761904762"/>
    <n v="0.4545454545454545"/>
    <n v="0.4545454545454545"/>
    <n v="0.5"/>
    <n v="0.4347826086956522"/>
    <n v="0.4166666666666667"/>
    <n v="0.4761904761904762"/>
    <n v="0"/>
    <n v="0"/>
    <n v="0"/>
  </r>
  <r>
    <s v="CONTRACT"/>
    <s v="AMS"/>
    <s v="Waterfall"/>
    <x v="0"/>
    <d v="2024-01-01T00:00:00"/>
    <d v="2024-12-31T00:00:00"/>
    <s v="ABS24325"/>
    <s v="BS24108"/>
    <s v="RETAIL"/>
    <x v="35"/>
    <s v="EssilorLuxottica"/>
    <s v="F. Pinnelli"/>
    <x v="70"/>
    <s v="Delivery AMS"/>
    <s v="Project Governance"/>
    <n v="164"/>
    <n v="0"/>
    <s v="ON GOING"/>
    <n v="0"/>
    <n v="2024"/>
    <x v="0"/>
    <n v="0"/>
    <n v="0"/>
    <n v="0"/>
    <n v="0"/>
    <n v="0"/>
    <n v="0"/>
    <n v="0"/>
    <n v="0.5"/>
    <n v="8"/>
    <n v="8"/>
    <n v="8"/>
    <n v="0"/>
    <n v="0"/>
    <n v="0"/>
    <n v="0"/>
    <n v="0"/>
    <n v="0"/>
    <n v="0"/>
    <n v="0"/>
    <n v="0.02380952380952381"/>
    <n v="0.3478260869565217"/>
    <n v="0.3809523809523809"/>
    <n v="0.3636363636363636"/>
  </r>
  <r>
    <s v="CONTRACT"/>
    <s v="PRJ"/>
    <m/>
    <x v="0"/>
    <d v="2024-04-01T00:00:00"/>
    <d v="2024-12-31T00:00:00"/>
    <s v="ABS24061"/>
    <s v="ALD"/>
    <s v="CRM/CS"/>
    <x v="36"/>
    <s v="EssilorLuxottica"/>
    <s v="A. Cuomo"/>
    <x v="71"/>
    <s v="Operations"/>
    <s v="BackEnd"/>
    <n v="190"/>
    <n v="177"/>
    <s v="CLOSED"/>
    <n v="1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04-01T00:00:00"/>
    <d v="2024-12-31T00:00:00"/>
    <s v="ABS24061"/>
    <s v="ALD"/>
    <s v="CRM/CS"/>
    <x v="36"/>
    <s v="EssilorLuxottica"/>
    <s v="A. Cuomo"/>
    <x v="51"/>
    <s v="Operations"/>
    <s v="Data Engineering"/>
    <n v="190"/>
    <n v="177"/>
    <s v="CLOSED"/>
    <n v="1"/>
    <n v="2024"/>
    <x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.1363636363636364"/>
  </r>
  <r>
    <s v="CONTRACT"/>
    <s v="PRJ"/>
    <m/>
    <x v="1"/>
    <d v="2025-01-01T00:00:00"/>
    <d v="2025-01-31T00:00:00"/>
    <s v="ABS24061"/>
    <s v="ALD"/>
    <s v="CRM/CS"/>
    <x v="36"/>
    <s v="EssilorLuxottica"/>
    <s v="A. Cuomo"/>
    <x v="51"/>
    <s v="Operations"/>
    <s v="Data Engineering"/>
    <n v="190"/>
    <n v="177"/>
    <s v="CLOSED"/>
    <n v="1"/>
    <n v="2025"/>
    <x v="18"/>
    <n v="0"/>
    <n v="0"/>
    <n v="0"/>
    <n v="0"/>
    <n v="0"/>
    <n v="0"/>
    <n v="0"/>
    <n v="0"/>
    <n v="0"/>
    <n v="0"/>
    <n v="0"/>
    <n v="0.1944444444444444"/>
    <n v="0"/>
    <n v="0"/>
    <n v="0"/>
    <n v="0"/>
    <n v="0"/>
    <n v="0"/>
    <n v="0"/>
    <n v="0"/>
    <n v="0"/>
    <n v="0"/>
    <n v="0"/>
  </r>
  <r>
    <s v="CONTRACT"/>
    <s v="PRJ"/>
    <m/>
    <x v="0"/>
    <d v="2024-04-01T00:00:00"/>
    <d v="2024-12-31T00:00:00"/>
    <s v="ABS24061"/>
    <s v="ALD"/>
    <s v="CRM/CS"/>
    <x v="36"/>
    <s v="EssilorLuxottica"/>
    <s v="A. Cuomo"/>
    <x v="39"/>
    <s v="Operations"/>
    <s v="BackEnd"/>
    <n v="190"/>
    <n v="177"/>
    <s v="CLOSED"/>
    <n v="1"/>
    <n v="2024"/>
    <x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.04545454545454546"/>
  </r>
  <r>
    <s v="CONTRACT"/>
    <s v="PRJ"/>
    <m/>
    <x v="1"/>
    <d v="2025-01-01T00:00:00"/>
    <d v="2025-01-31T00:00:00"/>
    <s v="ABS24061"/>
    <s v="ALD"/>
    <s v="CRM/CS"/>
    <x v="36"/>
    <s v="EssilorLuxottica"/>
    <s v="A. Cuomo"/>
    <x v="39"/>
    <s v="Operations"/>
    <s v="BackEnd"/>
    <n v="190"/>
    <n v="177"/>
    <s v="CLOSED"/>
    <n v="1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04-01T00:00:00"/>
    <d v="2024-12-31T00:00:00"/>
    <s v="ABS24061"/>
    <s v="ALD"/>
    <s v="CRM/CS"/>
    <x v="36"/>
    <s v="EssilorLuxottica"/>
    <s v="A. Cuomo"/>
    <x v="72"/>
    <s v="Delivery Projects"/>
    <s v="PMO - Project Management Officer"/>
    <n v="190"/>
    <n v="177"/>
    <s v="CLOSED"/>
    <n v="1"/>
    <n v="2024"/>
    <x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.04545454545454546"/>
  </r>
  <r>
    <s v="CONTRACT"/>
    <s v="PRJ"/>
    <m/>
    <x v="1"/>
    <d v="2025-01-01T00:00:00"/>
    <d v="2025-01-31T00:00:00"/>
    <s v="ABS24061"/>
    <s v="ALD"/>
    <s v="CRM/CS"/>
    <x v="36"/>
    <s v="EssilorLuxottica"/>
    <s v="A. Cuomo"/>
    <x v="72"/>
    <s v="Delivery Projects"/>
    <s v="PMO - Project Management Officer"/>
    <n v="190"/>
    <n v="177"/>
    <s v="CLOSED"/>
    <n v="1"/>
    <n v="2025"/>
    <x v="3"/>
    <n v="0"/>
    <n v="0"/>
    <n v="0"/>
    <n v="0"/>
    <n v="0"/>
    <n v="0"/>
    <n v="0"/>
    <n v="0"/>
    <n v="0"/>
    <n v="0"/>
    <n v="0"/>
    <n v="0.02777777777777778"/>
    <n v="0"/>
    <n v="0"/>
    <n v="0"/>
    <n v="0"/>
    <n v="0"/>
    <n v="0"/>
    <n v="0"/>
    <n v="0"/>
    <n v="0"/>
    <n v="0"/>
    <n v="0"/>
  </r>
  <r>
    <s v="CONTRACT"/>
    <s v="PRJ"/>
    <m/>
    <x v="0"/>
    <d v="2024-04-01T00:00:00"/>
    <d v="2024-12-31T00:00:00"/>
    <s v="ABS24061"/>
    <s v="ALD"/>
    <s v="CRM/CS"/>
    <x v="36"/>
    <s v="EssilorLuxottica"/>
    <s v="A. Cuomo"/>
    <x v="73"/>
    <s v="Operations"/>
    <s v="FrontEnd"/>
    <n v="190"/>
    <n v="177"/>
    <s v="CLOSED"/>
    <n v="1"/>
    <n v="2024"/>
    <x v="0"/>
    <n v="0"/>
    <n v="0"/>
    <n v="0"/>
    <n v="0"/>
    <n v="0"/>
    <n v="0"/>
    <n v="0"/>
    <n v="0"/>
    <n v="0"/>
    <n v="0"/>
    <n v="17"/>
    <n v="0"/>
    <n v="0"/>
    <n v="0"/>
    <n v="0"/>
    <n v="0"/>
    <n v="0"/>
    <n v="0"/>
    <n v="0"/>
    <n v="0"/>
    <n v="0"/>
    <n v="0"/>
    <n v="0.7727272727272727"/>
  </r>
  <r>
    <s v="CONTRACT"/>
    <s v="PRJ"/>
    <m/>
    <x v="1"/>
    <d v="2025-01-01T00:00:00"/>
    <d v="2025-01-31T00:00:00"/>
    <s v="ABS24061"/>
    <s v="ALD"/>
    <s v="CRM/CS"/>
    <x v="36"/>
    <s v="EssilorLuxottica"/>
    <s v="A. Cuomo"/>
    <x v="73"/>
    <s v="Operations"/>
    <s v="FrontEnd"/>
    <n v="190"/>
    <n v="177"/>
    <s v="CLOSED"/>
    <n v="1"/>
    <n v="2025"/>
    <x v="2"/>
    <n v="0"/>
    <n v="0"/>
    <n v="0"/>
    <n v="0"/>
    <n v="0"/>
    <n v="0"/>
    <n v="0"/>
    <n v="0"/>
    <n v="0"/>
    <n v="0"/>
    <n v="0"/>
    <n v="0.1111111111111111"/>
    <n v="0"/>
    <n v="0"/>
    <n v="0"/>
    <n v="0"/>
    <n v="0"/>
    <n v="0"/>
    <n v="0"/>
    <n v="0"/>
    <n v="0"/>
    <n v="0"/>
    <n v="0"/>
  </r>
  <r>
    <s v="CONTRACT"/>
    <s v="PRJ"/>
    <m/>
    <x v="0"/>
    <d v="2024-04-01T00:00:00"/>
    <d v="2024-12-31T00:00:00"/>
    <s v="ABS24061"/>
    <s v="ALD"/>
    <s v="CRM/CS"/>
    <x v="36"/>
    <s v="EssilorLuxottica"/>
    <s v="A. Cuomo"/>
    <x v="51"/>
    <s v="Operations"/>
    <s v="BackEnd"/>
    <n v="190"/>
    <n v="177"/>
    <s v="CLOSED"/>
    <n v="1"/>
    <n v="2024"/>
    <x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.1818181818181818"/>
  </r>
  <r>
    <s v="CONTRACT"/>
    <s v="PRJ"/>
    <m/>
    <x v="0"/>
    <d v="2024-04-01T00:00:00"/>
    <d v="2024-12-31T00:00:00"/>
    <s v="ABS24061"/>
    <s v="ALD"/>
    <s v="CRM/CS"/>
    <x v="36"/>
    <s v="EssilorLuxottica"/>
    <s v="A. Cuomo"/>
    <x v="70"/>
    <s v="Delivery AMS"/>
    <s v="Data Management"/>
    <n v="190"/>
    <n v="177"/>
    <s v="CLOSED"/>
    <n v="1"/>
    <n v="2024"/>
    <x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.1363636363636364"/>
  </r>
  <r>
    <s v="CONTRACT"/>
    <s v="PRJ"/>
    <m/>
    <x v="1"/>
    <d v="2025-01-01T00:00:00"/>
    <d v="2025-01-31T00:00:00"/>
    <s v="ABS24061"/>
    <s v="ALD"/>
    <s v="CRM/CS"/>
    <x v="36"/>
    <s v="EssilorLuxottica"/>
    <s v="A. Cuomo"/>
    <x v="70"/>
    <s v="Delivery AMS"/>
    <s v="Data Management"/>
    <n v="190"/>
    <n v="177"/>
    <s v="CLOSED"/>
    <n v="1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TERNAL PRJ"/>
    <s v="PRJ"/>
    <m/>
    <x v="0"/>
    <d v="2024-01-01T00:00:00"/>
    <d v="2024-12-31T00:00:00"/>
    <s v="N/A"/>
    <s v="N/A"/>
    <s v="ECC"/>
    <x v="37"/>
    <s v="EssilorLuxottica"/>
    <s v="G. D'alesio"/>
    <x v="70"/>
    <s v="Delivery AMS"/>
    <s v="PM - Project Governance"/>
    <n v="154"/>
    <n v="143"/>
    <s v="ON GOING"/>
    <n v="0.75"/>
    <n v="2024"/>
    <x v="19"/>
    <n v="14"/>
    <n v="15"/>
    <n v="13.5"/>
    <n v="15"/>
    <n v="14"/>
    <n v="16"/>
    <n v="8"/>
    <n v="15"/>
    <n v="11.5"/>
    <n v="2"/>
    <n v="2"/>
    <n v="0.6666666666666666"/>
    <n v="0.7"/>
    <n v="0.7142857142857143"/>
    <n v="0.6136363636363636"/>
    <n v="0.6818181818181818"/>
    <n v="0.7"/>
    <n v="0.6956521739130435"/>
    <n v="0.6666666666666666"/>
    <n v="0.7142857142857143"/>
    <n v="0.5"/>
    <n v="0.09523809523809523"/>
    <n v="0.09090909090909091"/>
  </r>
  <r>
    <s v="CONTRACT"/>
    <s v="AMS"/>
    <m/>
    <x v="0"/>
    <d v="2024-05-01T00:00:00"/>
    <d v="2024-12-31T00:00:00"/>
    <s v="ABS24219"/>
    <s v="ABS24219"/>
    <s v="BIP"/>
    <x v="38"/>
    <s v="EssilorLuxottica"/>
    <s v="F. Taita"/>
    <x v="18"/>
    <s v="Delivery Projects"/>
    <s v="DataManagement"/>
    <n v="70"/>
    <n v="36.25"/>
    <s v="CLOSED"/>
    <n v="1"/>
    <n v="2024"/>
    <x v="0"/>
    <n v="0"/>
    <n v="0"/>
    <n v="0"/>
    <n v="8"/>
    <n v="8"/>
    <n v="0"/>
    <n v="0"/>
    <n v="0"/>
    <n v="0"/>
    <n v="0"/>
    <n v="0"/>
    <n v="0"/>
    <n v="0"/>
    <n v="0"/>
    <n v="0"/>
    <n v="0.3636363636363636"/>
    <n v="0.4"/>
    <n v="0"/>
    <n v="0"/>
    <n v="0"/>
    <n v="0"/>
    <n v="0"/>
    <n v="0"/>
  </r>
  <r>
    <s v="CONTRACT"/>
    <s v="AMS"/>
    <m/>
    <x v="0"/>
    <d v="2024-05-01T00:00:00"/>
    <d v="2024-12-31T00:00:00"/>
    <s v="ABS24219"/>
    <s v="ABS24219"/>
    <s v="BIP"/>
    <x v="38"/>
    <s v="EssilorLuxottica"/>
    <s v="F. Taita"/>
    <x v="19"/>
    <s v="Operations"/>
    <s v="DataManagement"/>
    <n v="70"/>
    <n v="36.25"/>
    <s v="CLOSED"/>
    <n v="1"/>
    <n v="2024"/>
    <x v="0"/>
    <n v="0"/>
    <n v="0"/>
    <n v="0"/>
    <n v="18"/>
    <n v="10"/>
    <n v="0"/>
    <n v="0"/>
    <n v="0"/>
    <n v="0"/>
    <n v="0"/>
    <n v="0"/>
    <n v="0"/>
    <n v="0"/>
    <n v="0"/>
    <n v="0"/>
    <n v="0.8181818181818182"/>
    <n v="0.5"/>
    <n v="0"/>
    <n v="0"/>
    <n v="0"/>
    <n v="0"/>
    <n v="0"/>
    <n v="0"/>
  </r>
  <r>
    <s v="CONTRACT"/>
    <s v="AMS"/>
    <m/>
    <x v="0"/>
    <d v="2024-05-01T00:00:00"/>
    <d v="2024-12-31T00:00:00"/>
    <s v="ABS24219"/>
    <s v="ABS24219"/>
    <s v="BIP"/>
    <x v="38"/>
    <s v="EssilorLuxottica"/>
    <s v="F. Taita"/>
    <x v="74"/>
    <s v="Operations"/>
    <s v="DataManagement"/>
    <n v="70"/>
    <n v="36.25"/>
    <s v="CLOSED"/>
    <n v="1"/>
    <n v="2024"/>
    <x v="0"/>
    <n v="0"/>
    <n v="0"/>
    <n v="0"/>
    <n v="1"/>
    <n v="2"/>
    <n v="0"/>
    <n v="0"/>
    <n v="0"/>
    <n v="0"/>
    <n v="0"/>
    <n v="0"/>
    <n v="0"/>
    <n v="0"/>
    <n v="0"/>
    <n v="0"/>
    <n v="0.04545454545454546"/>
    <n v="0.1"/>
    <n v="0"/>
    <n v="0"/>
    <n v="0"/>
    <n v="0"/>
    <n v="0"/>
    <n v="0"/>
  </r>
  <r>
    <s v="CONTRACT"/>
    <s v="AMS"/>
    <m/>
    <x v="0"/>
    <d v="2024-05-01T00:00:00"/>
    <d v="2024-12-31T00:00:00"/>
    <s v="ABS24219"/>
    <s v="ABS24219"/>
    <s v="BIP"/>
    <x v="38"/>
    <s v="EssilorLuxottica"/>
    <s v="F. Taita"/>
    <x v="20"/>
    <s v="Operations"/>
    <s v="DataManagement"/>
    <n v="70"/>
    <n v="36.25"/>
    <s v="CLOSED"/>
    <n v="1"/>
    <n v="2024"/>
    <x v="0"/>
    <n v="0"/>
    <n v="0"/>
    <n v="0"/>
    <n v="9"/>
    <n v="8"/>
    <n v="0"/>
    <n v="0"/>
    <n v="0"/>
    <n v="0"/>
    <n v="0"/>
    <n v="0"/>
    <n v="0"/>
    <n v="0"/>
    <n v="0"/>
    <n v="0"/>
    <n v="0.4090909090909091"/>
    <n v="0.4"/>
    <n v="0"/>
    <n v="0"/>
    <n v="0"/>
    <n v="0"/>
    <n v="0"/>
    <n v="0"/>
  </r>
  <r>
    <s v="CONTRACT"/>
    <s v="AMS"/>
    <m/>
    <x v="0"/>
    <d v="2024-06-17T00:00:00"/>
    <d v="2024-08-31T00:00:00"/>
    <s v="ABS24323"/>
    <s v="ABS24323"/>
    <s v="BIP"/>
    <x v="39"/>
    <s v="EssilorLuxottica"/>
    <s v="F. Taita"/>
    <x v="71"/>
    <s v="Operations"/>
    <s v="DataManagement"/>
    <n v="55"/>
    <n v="55"/>
    <s v="CLOSED"/>
    <n v="1"/>
    <n v="2024"/>
    <x v="0"/>
    <n v="0"/>
    <n v="0"/>
    <n v="0"/>
    <n v="0"/>
    <n v="3"/>
    <n v="2"/>
    <n v="0"/>
    <n v="0"/>
    <n v="0"/>
    <n v="0"/>
    <n v="0"/>
    <n v="0"/>
    <n v="0"/>
    <n v="0"/>
    <n v="0"/>
    <n v="0"/>
    <n v="0.15"/>
    <n v="0.08695652173913043"/>
    <n v="0"/>
    <n v="0"/>
    <n v="0"/>
    <n v="0"/>
    <n v="0"/>
  </r>
  <r>
    <s v="CONTRACT"/>
    <s v="AMS"/>
    <m/>
    <x v="0"/>
    <d v="2024-06-17T00:00:00"/>
    <d v="2024-08-31T00:00:00"/>
    <s v="ABS24323"/>
    <s v="ABS24323"/>
    <s v="BIP"/>
    <x v="39"/>
    <s v="EssilorLuxottica"/>
    <s v="F. Taita"/>
    <x v="18"/>
    <s v="Delivery Projects"/>
    <s v="DataManagement"/>
    <n v="55"/>
    <n v="55"/>
    <s v="CLOSED"/>
    <n v="1"/>
    <n v="2024"/>
    <x v="0"/>
    <n v="0"/>
    <n v="0"/>
    <n v="0"/>
    <n v="0"/>
    <n v="4"/>
    <n v="10"/>
    <n v="0"/>
    <n v="0"/>
    <n v="0"/>
    <n v="0"/>
    <n v="0"/>
    <n v="0"/>
    <n v="0"/>
    <n v="0"/>
    <n v="0"/>
    <n v="0"/>
    <n v="0.2"/>
    <n v="0.4347826086956522"/>
    <n v="0"/>
    <n v="0"/>
    <n v="0"/>
    <n v="0"/>
    <n v="0"/>
  </r>
  <r>
    <s v="CONTRACT"/>
    <s v="AMS"/>
    <m/>
    <x v="0"/>
    <d v="2024-06-17T00:00:00"/>
    <d v="2024-08-31T00:00:00"/>
    <s v="ABS24323"/>
    <s v="ABS24323"/>
    <s v="BIP"/>
    <x v="39"/>
    <s v="EssilorLuxottica"/>
    <s v="F. Taita"/>
    <x v="19"/>
    <s v="Operations"/>
    <s v="DataManagement"/>
    <n v="55"/>
    <n v="55"/>
    <s v="CLOSED"/>
    <n v="1"/>
    <n v="2024"/>
    <x v="0"/>
    <n v="0"/>
    <n v="0"/>
    <n v="0"/>
    <n v="0"/>
    <n v="8"/>
    <n v="15"/>
    <n v="0"/>
    <n v="0"/>
    <n v="0"/>
    <n v="0"/>
    <n v="0"/>
    <n v="0"/>
    <n v="0"/>
    <n v="0"/>
    <n v="0"/>
    <n v="0"/>
    <n v="0.4"/>
    <n v="0.6521739130434783"/>
    <n v="0"/>
    <n v="0"/>
    <n v="0"/>
    <n v="0"/>
    <n v="0"/>
  </r>
  <r>
    <s v="CONTRACT"/>
    <s v="AMS"/>
    <m/>
    <x v="0"/>
    <d v="2024-06-17T00:00:00"/>
    <d v="2024-08-31T00:00:00"/>
    <s v="ABS24323"/>
    <s v="ABS24323"/>
    <s v="BIP"/>
    <x v="39"/>
    <s v="EssilorLuxottica"/>
    <s v="F. Taita"/>
    <x v="74"/>
    <s v="Operations"/>
    <s v="DataManagement"/>
    <n v="55"/>
    <n v="55"/>
    <s v="CLOSED"/>
    <n v="1"/>
    <n v="2024"/>
    <x v="0"/>
    <n v="0"/>
    <n v="0"/>
    <n v="0"/>
    <n v="0"/>
    <n v="3"/>
    <n v="2"/>
    <n v="0"/>
    <n v="0"/>
    <n v="0"/>
    <n v="0"/>
    <n v="0"/>
    <n v="0"/>
    <n v="0"/>
    <n v="0"/>
    <n v="0"/>
    <n v="0"/>
    <n v="0.15"/>
    <n v="0.08695652173913043"/>
    <n v="0"/>
    <n v="0"/>
    <n v="0"/>
    <n v="0"/>
    <n v="0"/>
  </r>
  <r>
    <s v="CONTRACT"/>
    <s v="AMS"/>
    <m/>
    <x v="0"/>
    <d v="2024-06-17T00:00:00"/>
    <d v="2024-08-31T00:00:00"/>
    <s v="ABS24323"/>
    <s v="ABS24323"/>
    <s v="BIP"/>
    <x v="39"/>
    <s v="EssilorLuxottica"/>
    <s v="F. Taita"/>
    <x v="20"/>
    <s v="Operations"/>
    <s v="DataManagement"/>
    <n v="55"/>
    <n v="55"/>
    <s v="CLOSED"/>
    <n v="1"/>
    <n v="2024"/>
    <x v="0"/>
    <n v="0"/>
    <n v="0"/>
    <n v="0"/>
    <n v="0"/>
    <n v="8"/>
    <n v="16"/>
    <n v="0"/>
    <n v="0"/>
    <n v="0"/>
    <n v="0"/>
    <n v="0"/>
    <n v="0"/>
    <n v="0"/>
    <n v="0"/>
    <n v="0"/>
    <n v="0"/>
    <n v="0.4"/>
    <n v="0.6956521739130435"/>
    <n v="0"/>
    <n v="0"/>
    <n v="0"/>
    <n v="0"/>
    <n v="0"/>
  </r>
  <r>
    <s v="CONTRACT"/>
    <s v="AMS"/>
    <m/>
    <x v="0"/>
    <d v="2024-09-01T00:00:00"/>
    <d v="2024-12-31T00:00:00"/>
    <s v="ABS24371"/>
    <s v="ABS24371"/>
    <s v="BIP"/>
    <x v="40"/>
    <s v="EssilorLuxottica"/>
    <s v="F. Taita"/>
    <x v="17"/>
    <s v="Operations"/>
    <s v="BackEnd"/>
    <n v="56"/>
    <n v="47"/>
    <s v="CLOSED"/>
    <n v="1"/>
    <n v="2024"/>
    <x v="0"/>
    <n v="0"/>
    <n v="0"/>
    <n v="0"/>
    <n v="0"/>
    <n v="0"/>
    <n v="0"/>
    <n v="10"/>
    <n v="18"/>
    <n v="0"/>
    <n v="0"/>
    <n v="0"/>
    <n v="0"/>
    <n v="0"/>
    <n v="0"/>
    <n v="0"/>
    <n v="0"/>
    <n v="0"/>
    <n v="0"/>
    <n v="0.8333333333333334"/>
    <n v="0.8571428571428571"/>
    <n v="0"/>
    <n v="0"/>
    <n v="0"/>
  </r>
  <r>
    <s v="CONTRACT"/>
    <s v="AMS"/>
    <m/>
    <x v="0"/>
    <d v="2024-09-01T00:00:00"/>
    <d v="2024-12-31T00:00:00"/>
    <s v="ABS24371"/>
    <s v="ABS24371"/>
    <s v="BIP"/>
    <x v="40"/>
    <s v="EssilorLuxottica"/>
    <s v="F. Taita"/>
    <x v="18"/>
    <s v="Delivery Projects"/>
    <s v="DataManagement"/>
    <n v="56"/>
    <n v="47"/>
    <s v="CLOSED"/>
    <n v="1"/>
    <n v="2024"/>
    <x v="0"/>
    <n v="0"/>
    <n v="0"/>
    <n v="0"/>
    <n v="0"/>
    <n v="0"/>
    <n v="0"/>
    <n v="1"/>
    <n v="10"/>
    <n v="0"/>
    <n v="0"/>
    <n v="0"/>
    <n v="0"/>
    <n v="0"/>
    <n v="0"/>
    <n v="0"/>
    <n v="0"/>
    <n v="0"/>
    <n v="0"/>
    <n v="0.08333333333333333"/>
    <n v="0.4761904761904762"/>
    <n v="0"/>
    <n v="0"/>
    <n v="0"/>
  </r>
  <r>
    <s v="CONTRACT"/>
    <s v="AMS"/>
    <m/>
    <x v="0"/>
    <d v="2024-09-01T00:00:00"/>
    <d v="2024-12-31T00:00:00"/>
    <s v="ABS24371"/>
    <s v="ABS24371"/>
    <s v="BIP"/>
    <x v="40"/>
    <s v="EssilorLuxottica"/>
    <s v="F. Taita"/>
    <x v="19"/>
    <s v="Operations"/>
    <s v="BackEnd"/>
    <n v="56"/>
    <n v="47"/>
    <s v="CLOSED"/>
    <n v="1"/>
    <n v="2024"/>
    <x v="0"/>
    <n v="0"/>
    <n v="0"/>
    <n v="0"/>
    <n v="0"/>
    <n v="0"/>
    <n v="0"/>
    <n v="3"/>
    <n v="15"/>
    <n v="0"/>
    <n v="0"/>
    <n v="0"/>
    <n v="0"/>
    <n v="0"/>
    <n v="0"/>
    <n v="0"/>
    <n v="0"/>
    <n v="0"/>
    <n v="0"/>
    <n v="0.25"/>
    <n v="0.7142857142857143"/>
    <n v="0"/>
    <n v="0"/>
    <n v="0"/>
  </r>
  <r>
    <s v="CONTRACT"/>
    <s v="AMS"/>
    <m/>
    <x v="0"/>
    <d v="2024-09-01T00:00:00"/>
    <d v="2024-12-31T00:00:00"/>
    <s v="ABS24371"/>
    <s v="ABS24371"/>
    <s v="BIP"/>
    <x v="40"/>
    <s v="EssilorLuxottica"/>
    <s v="F. Taita"/>
    <x v="20"/>
    <s v="Operations"/>
    <s v="BackEnd"/>
    <n v="56"/>
    <n v="47"/>
    <s v="CLOSED"/>
    <n v="1"/>
    <n v="2024"/>
    <x v="0"/>
    <n v="0"/>
    <n v="0"/>
    <n v="0"/>
    <n v="0"/>
    <n v="0"/>
    <n v="0"/>
    <n v="1"/>
    <n v="17"/>
    <n v="0"/>
    <n v="0"/>
    <n v="0"/>
    <n v="0"/>
    <n v="0"/>
    <n v="0"/>
    <n v="0"/>
    <n v="0"/>
    <n v="0"/>
    <n v="0"/>
    <n v="0.08333333333333333"/>
    <n v="0.8095238095238095"/>
    <n v="0"/>
    <n v="0"/>
    <n v="0"/>
  </r>
  <r>
    <s v="CONTRACT"/>
    <s v="AMS"/>
    <m/>
    <x v="0"/>
    <d v="2023-12-01T00:00:00"/>
    <d v="2024-12-31T00:00:00"/>
    <s v="ABS24053"/>
    <s v="ALDDRES2"/>
    <s v="BIP"/>
    <x v="41"/>
    <s v="EssilorLuxottica"/>
    <s v="F. Taita"/>
    <x v="18"/>
    <s v="Delivery Projects"/>
    <s v="DataManagement"/>
    <n v="200"/>
    <n v="200"/>
    <s v="CLOSED"/>
    <n v="1"/>
    <n v="2024"/>
    <x v="20"/>
    <n v="20"/>
    <n v="20"/>
    <n v="16.15"/>
    <n v="0"/>
    <n v="0"/>
    <n v="0"/>
    <n v="0"/>
    <n v="0"/>
    <n v="0"/>
    <n v="0"/>
    <n v="0"/>
    <n v="1.111111111111111"/>
    <n v="1"/>
    <n v="0.9523809523809523"/>
    <n v="0.734090909090909"/>
    <n v="0"/>
    <n v="0"/>
    <n v="0"/>
    <n v="0"/>
    <n v="0"/>
    <n v="0"/>
    <n v="0"/>
    <n v="0"/>
  </r>
  <r>
    <s v="CONTRACT"/>
    <s v="AMS"/>
    <m/>
    <x v="0"/>
    <d v="2023-12-01T00:00:00"/>
    <d v="2024-12-31T00:00:00"/>
    <s v="ABS24053"/>
    <s v="ALDDRES2"/>
    <s v="BIP"/>
    <x v="41"/>
    <s v="EssilorLuxottica"/>
    <s v="F. Taita"/>
    <x v="19"/>
    <s v="Operations"/>
    <s v="DataManagement"/>
    <n v="200"/>
    <n v="200"/>
    <s v="CLOSED"/>
    <n v="1"/>
    <n v="2024"/>
    <x v="21"/>
    <n v="19"/>
    <n v="19"/>
    <n v="17"/>
    <n v="0"/>
    <n v="0"/>
    <n v="0"/>
    <n v="0"/>
    <n v="0"/>
    <n v="0"/>
    <n v="0"/>
    <n v="0"/>
    <n v="1.055555555555556"/>
    <n v="0.95"/>
    <n v="0.9047619047619048"/>
    <n v="0.7727272727272727"/>
    <n v="0"/>
    <n v="0"/>
    <n v="0"/>
    <n v="0"/>
    <n v="0"/>
    <n v="0"/>
    <n v="0"/>
    <n v="0"/>
  </r>
  <r>
    <s v="CONTRACT"/>
    <s v="AMS"/>
    <m/>
    <x v="0"/>
    <d v="2023-12-01T00:00:00"/>
    <d v="2024-12-31T00:00:00"/>
    <s v="ABS24053"/>
    <s v="ALDDRES2"/>
    <s v="BIP"/>
    <x v="41"/>
    <s v="EssilorLuxottica"/>
    <s v="F. Taita"/>
    <x v="74"/>
    <s v="Operations"/>
    <s v="DataManagement"/>
    <n v="200"/>
    <n v="200"/>
    <s v="CLOSED"/>
    <n v="1"/>
    <n v="2024"/>
    <x v="0"/>
    <n v="0"/>
    <n v="0"/>
    <n v="5"/>
    <n v="5"/>
    <n v="0"/>
    <n v="0"/>
    <n v="0"/>
    <n v="0"/>
    <n v="0"/>
    <n v="0"/>
    <n v="0"/>
    <n v="0"/>
    <n v="0"/>
    <n v="0"/>
    <n v="0.2272727272727273"/>
    <n v="0.2272727272727273"/>
    <n v="0"/>
    <n v="0"/>
    <n v="0"/>
    <n v="0"/>
    <n v="0"/>
    <n v="0"/>
    <n v="0"/>
  </r>
  <r>
    <s v="CONTRACT"/>
    <s v="AMS"/>
    <m/>
    <x v="0"/>
    <d v="2023-12-01T00:00:00"/>
    <d v="2024-12-31T00:00:00"/>
    <s v="ABS24053"/>
    <s v="ALDDRES2"/>
    <s v="BIP"/>
    <x v="41"/>
    <s v="EssilorLuxottica"/>
    <s v="F. Taita"/>
    <x v="20"/>
    <s v="Operations"/>
    <s v="DataManagement"/>
    <n v="200"/>
    <n v="200"/>
    <s v="CLOSED"/>
    <n v="1"/>
    <n v="2024"/>
    <x v="13"/>
    <n v="0"/>
    <n v="17"/>
    <n v="17"/>
    <n v="9"/>
    <n v="0"/>
    <n v="0"/>
    <n v="0"/>
    <n v="0"/>
    <n v="0"/>
    <n v="0"/>
    <n v="0"/>
    <n v="0.2777777777777778"/>
    <n v="0"/>
    <n v="0.8095238095238095"/>
    <n v="0.7727272727272727"/>
    <n v="0.4090909090909091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RETAIL"/>
    <x v="42"/>
    <s v="EDISON"/>
    <s v="G. Sironi"/>
    <x v="21"/>
    <s v="Operations"/>
    <s v="Data Scientist"/>
    <n v="11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RETAIL"/>
    <x v="42"/>
    <s v="EDISON"/>
    <s v="G. Sironi"/>
    <x v="22"/>
    <s v="Operations"/>
    <s v="Data Scientist"/>
    <n v="11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RETAIL"/>
    <x v="42"/>
    <s v="EDISON"/>
    <s v="G. Sironi"/>
    <x v="0"/>
    <s v="Operations"/>
    <s v="PM - Project Governance"/>
    <n v="110"/>
    <n v="0"/>
    <s v="PROPOSAL"/>
    <n v="0"/>
    <n v="2025"/>
    <x v="0"/>
    <n v="0"/>
    <n v="0"/>
    <n v="2"/>
    <n v="2"/>
    <n v="2"/>
    <n v="1"/>
    <n v="1"/>
    <n v="0"/>
    <n v="0"/>
    <n v="0"/>
    <n v="0"/>
    <n v="0"/>
    <n v="0"/>
    <n v="0"/>
    <n v="0.09090909090909091"/>
    <n v="0.09090909090909091"/>
    <n v="0.1"/>
    <n v="0.04347826086956522"/>
    <n v="0.08333333333333333"/>
    <n v="0"/>
    <n v="0"/>
    <n v="0"/>
    <n v="0"/>
  </r>
  <r>
    <s v="PROSPECT"/>
    <s v="PRJ"/>
    <s v="Waterfall"/>
    <x v="1"/>
    <d v="2025-01-01T00:00:00"/>
    <d v="2025-12-31T00:00:00"/>
    <s v="N/A"/>
    <s v="ABS0019"/>
    <s v="RETAIL"/>
    <x v="43"/>
    <s v="EDISON"/>
    <s v="G. Sironi"/>
    <x v="0"/>
    <s v="Operations"/>
    <s v="Tech Lead Support"/>
    <n v="110"/>
    <n v="0"/>
    <s v="PROPOSAL"/>
    <n v="0"/>
    <n v="2024"/>
    <x v="0"/>
    <n v="0"/>
    <n v="0"/>
    <n v="0"/>
    <n v="0"/>
    <n v="0"/>
    <n v="1"/>
    <n v="1"/>
    <n v="2"/>
    <n v="0"/>
    <n v="0"/>
    <n v="0"/>
    <n v="0"/>
    <n v="0"/>
    <n v="0"/>
    <n v="0"/>
    <n v="0"/>
    <n v="0"/>
    <n v="0.04347826086956522"/>
    <n v="0.08333333333333333"/>
    <n v="0.09523809523809523"/>
    <n v="0"/>
    <n v="0"/>
    <n v="0"/>
  </r>
  <r>
    <s v="PROSPECT"/>
    <s v="PRJ"/>
    <s v="Waterfall"/>
    <x v="1"/>
    <d v="2025-01-01T00:00:00"/>
    <d v="2025-12-31T00:00:00"/>
    <s v="N/A"/>
    <s v="N/A"/>
    <s v="RETAIL"/>
    <x v="42"/>
    <s v="EDISON"/>
    <s v="G. Sironi"/>
    <x v="1"/>
    <s v="Operations"/>
    <s v="Tech Lead"/>
    <n v="110"/>
    <n v="0"/>
    <s v="PROPOSAL"/>
    <n v="0"/>
    <n v="2025"/>
    <x v="0"/>
    <n v="0"/>
    <n v="0"/>
    <n v="5"/>
    <n v="4"/>
    <n v="3"/>
    <n v="3"/>
    <n v="0"/>
    <n v="0"/>
    <n v="0"/>
    <n v="0"/>
    <n v="0"/>
    <n v="0"/>
    <n v="0"/>
    <n v="0"/>
    <n v="0.2272727272727273"/>
    <n v="0.1818181818181818"/>
    <n v="0.15"/>
    <n v="0.1304347826086956"/>
    <n v="0"/>
    <n v="0"/>
    <n v="0"/>
    <n v="0"/>
    <n v="0"/>
  </r>
  <r>
    <s v="PROSPECT"/>
    <s v="PRJ"/>
    <s v="Waterfall"/>
    <x v="1"/>
    <d v="2025-01-01T00:00:00"/>
    <d v="2025-12-31T00:00:00"/>
    <s v="N/A"/>
    <s v="ABS0019"/>
    <s v="RETAIL"/>
    <x v="43"/>
    <s v="EDISON"/>
    <s v="G. Sironi"/>
    <x v="1"/>
    <s v="Operations"/>
    <s v="Tech Lead"/>
    <n v="110"/>
    <n v="0"/>
    <s v="PROPOSAL"/>
    <n v="0"/>
    <n v="2024"/>
    <x v="0"/>
    <n v="0"/>
    <n v="0"/>
    <n v="0"/>
    <n v="0"/>
    <n v="0"/>
    <n v="1"/>
    <n v="1"/>
    <n v="2"/>
    <n v="0"/>
    <n v="0"/>
    <n v="0"/>
    <n v="0"/>
    <n v="0"/>
    <n v="0"/>
    <n v="0"/>
    <n v="0"/>
    <n v="0"/>
    <n v="0.04347826086956522"/>
    <n v="0.08333333333333333"/>
    <n v="0.09523809523809523"/>
    <n v="0"/>
    <n v="0"/>
    <n v="0"/>
  </r>
  <r>
    <s v="PROSPECT"/>
    <s v="PRJ"/>
    <s v="Waterfall"/>
    <x v="1"/>
    <d v="2025-01-01T00:00:00"/>
    <d v="2025-12-31T00:00:00"/>
    <s v="N/A"/>
    <s v="N/A"/>
    <s v="RETAIL"/>
    <x v="42"/>
    <s v="EDISON"/>
    <s v="G. Sironi"/>
    <x v="24"/>
    <s v="Operations"/>
    <s v="Data Scientist"/>
    <n v="110"/>
    <n v="0"/>
    <s v="PROPOSAL"/>
    <n v="0"/>
    <n v="2025"/>
    <x v="0"/>
    <n v="0"/>
    <n v="0"/>
    <n v="5"/>
    <n v="5"/>
    <n v="5"/>
    <n v="5"/>
    <n v="5"/>
    <n v="0"/>
    <n v="0"/>
    <n v="0"/>
    <n v="0"/>
    <n v="0"/>
    <n v="0"/>
    <n v="0"/>
    <n v="0.2272727272727273"/>
    <n v="0.2272727272727273"/>
    <n v="0.25"/>
    <n v="0.2173913043478261"/>
    <n v="0.4166666666666667"/>
    <n v="0"/>
    <n v="0"/>
    <n v="0"/>
    <n v="0"/>
  </r>
  <r>
    <s v="CONTRACT"/>
    <s v="PRJ"/>
    <s v="Agile"/>
    <x v="4"/>
    <d v="2022-01-01T00:00:00"/>
    <d v="2024-06-01T00:00:00"/>
    <s v="ABS23298"/>
    <s v="ACTEF"/>
    <s v="LOGISTIC"/>
    <x v="44"/>
    <s v="EssilorLuxottica"/>
    <s v="M. Calabrese"/>
    <x v="39"/>
    <s v="Operations"/>
    <s v="DataManagement"/>
    <n v="1326"/>
    <n v="1111"/>
    <s v="CLOSED"/>
    <n v="1"/>
    <n v="2024"/>
    <x v="22"/>
    <n v="1.05"/>
    <n v="1.05"/>
    <n v="0.95"/>
    <n v="1"/>
    <n v="4"/>
    <n v="1.15"/>
    <n v="0.6"/>
    <n v="1.05"/>
    <n v="0"/>
    <n v="0"/>
    <n v="0"/>
    <n v="0.05"/>
    <n v="0.0525"/>
    <n v="0.05"/>
    <n v="0.04318181818181818"/>
    <n v="0.04545454545454546"/>
    <n v="0.2"/>
    <n v="0.05"/>
    <n v="0.05"/>
    <n v="0.05"/>
    <n v="0"/>
    <n v="0"/>
    <n v="0"/>
  </r>
  <r>
    <s v="CONTRACT"/>
    <s v="PRJ"/>
    <s v="Agile"/>
    <x v="4"/>
    <d v="2022-01-01T00:00:00"/>
    <d v="2024-06-01T00:00:00"/>
    <s v="ABS23298"/>
    <s v="ACTEF"/>
    <s v="LOGISTIC"/>
    <x v="44"/>
    <s v="EssilorLuxottica"/>
    <s v="M. Calabrese"/>
    <x v="59"/>
    <s v="Delivery Projects"/>
    <s v="PM - Project Governance"/>
    <n v="1326"/>
    <n v="1111"/>
    <s v="CLOSED"/>
    <n v="1"/>
    <n v="2024"/>
    <x v="11"/>
    <n v="10"/>
    <n v="10"/>
    <n v="5"/>
    <n v="5"/>
    <n v="6"/>
    <n v="3"/>
    <n v="3"/>
    <n v="3"/>
    <n v="3"/>
    <n v="3"/>
    <n v="3"/>
    <n v="0.5555555555555556"/>
    <n v="0.5"/>
    <n v="0.4761904761904762"/>
    <n v="0.2272727272727273"/>
    <n v="0.2272727272727273"/>
    <n v="0.3"/>
    <n v="0.1304347826086956"/>
    <n v="0.25"/>
    <n v="0.1428571428571428"/>
    <n v="0.1304347826086956"/>
    <n v="0.1428571428571428"/>
    <n v="0.1363636363636364"/>
  </r>
  <r>
    <s v="CONTRACT"/>
    <s v="PRJ"/>
    <s v="Agile"/>
    <x v="4"/>
    <d v="2022-01-01T00:00:00"/>
    <d v="2024-06-01T00:00:00"/>
    <s v="ABS23298"/>
    <s v="ACTEF"/>
    <s v="LOGISTIC"/>
    <x v="44"/>
    <s v="EssilorLuxottica"/>
    <s v="M. Calabrese"/>
    <x v="57"/>
    <s v="SAP FIORI"/>
    <s v="FrontEnd"/>
    <n v="1326"/>
    <n v="1111"/>
    <s v="CLOSED"/>
    <n v="1"/>
    <n v="2024"/>
    <x v="0"/>
    <n v="0"/>
    <n v="0"/>
    <n v="0"/>
    <n v="0"/>
    <n v="4"/>
    <n v="0"/>
    <n v="0"/>
    <n v="0"/>
    <n v="0"/>
    <n v="0"/>
    <n v="0"/>
    <n v="0"/>
    <n v="0"/>
    <n v="0"/>
    <n v="0"/>
    <n v="0"/>
    <n v="0.2"/>
    <n v="0"/>
    <n v="0"/>
    <n v="0"/>
    <n v="0"/>
    <n v="0"/>
    <n v="0"/>
  </r>
  <r>
    <s v="CONTRACT"/>
    <s v="PRJ"/>
    <s v="Agile"/>
    <x v="4"/>
    <d v="2022-01-01T00:00:00"/>
    <d v="2024-06-01T00:00:00"/>
    <s v="ABS23298"/>
    <s v="ACTEF"/>
    <s v="LOGISTIC"/>
    <x v="44"/>
    <s v="EssilorLuxottica"/>
    <s v="M. Calabrese"/>
    <x v="61"/>
    <s v="SAP ECC"/>
    <s v="Analysis"/>
    <n v="1326"/>
    <n v="1111"/>
    <s v="CLOSED"/>
    <n v="1"/>
    <n v="2024"/>
    <x v="4"/>
    <n v="10.5"/>
    <n v="10.5"/>
    <n v="9.5"/>
    <n v="5"/>
    <n v="5"/>
    <n v="2"/>
    <n v="0"/>
    <n v="0"/>
    <n v="0"/>
    <n v="0"/>
    <n v="0"/>
    <n v="0.5"/>
    <n v="0.525"/>
    <n v="0.5"/>
    <n v="0.4318181818181818"/>
    <n v="0.2272727272727273"/>
    <n v="0.25"/>
    <n v="0.08695652173913043"/>
    <n v="0"/>
    <n v="0"/>
    <n v="0"/>
    <n v="0"/>
    <n v="0"/>
  </r>
  <r>
    <s v="INTERNAL PRJ"/>
    <s v="PRJ"/>
    <m/>
    <x v="0"/>
    <d v="2024-04-01T00:00:00"/>
    <d v="2024-12-31T00:00:00"/>
    <s v="N/A"/>
    <s v="ABS0008"/>
    <s v="ECC"/>
    <x v="45"/>
    <m/>
    <s v="M. Pallotti"/>
    <x v="70"/>
    <s v="Delivery AMS"/>
    <s v="PM - Project Governance"/>
    <n v="24"/>
    <n v="11"/>
    <s v="ON GOING"/>
    <n v="0.5"/>
    <n v="2024"/>
    <x v="0"/>
    <n v="0"/>
    <n v="0"/>
    <n v="2"/>
    <n v="2"/>
    <n v="2"/>
    <n v="2"/>
    <n v="2"/>
    <n v="2"/>
    <n v="4"/>
    <n v="1"/>
    <n v="2"/>
    <n v="0"/>
    <n v="0"/>
    <n v="0"/>
    <n v="0.09090909090909091"/>
    <n v="0.09090909090909091"/>
    <n v="0.1"/>
    <n v="0.08695652173913043"/>
    <n v="0.1666666666666667"/>
    <n v="0.09523809523809523"/>
    <n v="0.1739130434782609"/>
    <n v="0.04761904761904762"/>
    <n v="0.09090909090909091"/>
  </r>
  <r>
    <s v="CONTRACT"/>
    <s v="PRJ"/>
    <m/>
    <x v="4"/>
    <m/>
    <m/>
    <s v="ABS23334"/>
    <s v="ALESCP"/>
    <s v="BIP"/>
    <x v="46"/>
    <s v="EssilorLuxottica"/>
    <s v="C. Piraccini"/>
    <x v="75"/>
    <s v="Operations"/>
    <s v="BackEnd"/>
    <n v="0"/>
    <n v="0"/>
    <s v="CLOSED"/>
    <n v="1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4"/>
    <m/>
    <m/>
    <s v="ABS23334"/>
    <s v="ALESCP"/>
    <s v="BIP"/>
    <x v="46"/>
    <s v="EssilorLuxottica"/>
    <s v="C. Piraccini"/>
    <x v="76"/>
    <s v="Operations"/>
    <s v="BackEnd"/>
    <n v="0"/>
    <n v="0"/>
    <s v="CLOSED"/>
    <n v="1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s v="Scrumban"/>
    <x v="0"/>
    <d v="2024-01-01T00:00:00"/>
    <d v="2024-04-01T00:00:00"/>
    <s v="ABS24103"/>
    <s v="AESCARW"/>
    <s v="BIP"/>
    <x v="47"/>
    <s v="EssilorLuxottica"/>
    <s v="M. Calabrese"/>
    <x v="71"/>
    <s v="Operations"/>
    <s v="Analysis"/>
    <n v="43"/>
    <n v="43"/>
    <s v="CLOSED"/>
    <n v="1"/>
    <n v="2024"/>
    <x v="22"/>
    <n v="2.1"/>
    <n v="2.1"/>
    <n v="0"/>
    <n v="0"/>
    <n v="0"/>
    <n v="0"/>
    <n v="0"/>
    <n v="0"/>
    <n v="0"/>
    <n v="0"/>
    <n v="0"/>
    <n v="0.05"/>
    <n v="0.105"/>
    <n v="0.1"/>
    <n v="0"/>
    <n v="0"/>
    <n v="0"/>
    <n v="0"/>
    <n v="0"/>
    <n v="0"/>
    <n v="0"/>
    <n v="0"/>
    <n v="0"/>
  </r>
  <r>
    <s v="CONTRACT"/>
    <s v="PRJ"/>
    <s v="Scrumban"/>
    <x v="0"/>
    <d v="2024-01-01T00:00:00"/>
    <d v="2024-04-01T00:00:00"/>
    <s v="ABS24103"/>
    <s v="AESCARW"/>
    <s v="BIP"/>
    <x v="47"/>
    <s v="EssilorLuxottica"/>
    <s v="M. Calabrese"/>
    <x v="59"/>
    <s v="Delivery Projects"/>
    <s v="PM - Project Governance"/>
    <n v="43"/>
    <n v="43"/>
    <s v="CLOSED"/>
    <n v="1"/>
    <n v="2024"/>
    <x v="23"/>
    <n v="2.1"/>
    <n v="2.1"/>
    <n v="0"/>
    <n v="0"/>
    <n v="0"/>
    <n v="0"/>
    <n v="0"/>
    <n v="0"/>
    <n v="0"/>
    <n v="0"/>
    <n v="0"/>
    <n v="0.1"/>
    <n v="0.105"/>
    <n v="0.1"/>
    <n v="0"/>
    <n v="0"/>
    <n v="0"/>
    <n v="0"/>
    <n v="0"/>
    <n v="0"/>
    <n v="0"/>
    <n v="0"/>
    <n v="0"/>
  </r>
  <r>
    <s v="CONTRACT"/>
    <s v="PRJ"/>
    <s v="Scrumban"/>
    <x v="0"/>
    <d v="2024-01-01T00:00:00"/>
    <d v="2024-04-01T00:00:00"/>
    <s v="ABS24103"/>
    <s v="AESCARW"/>
    <s v="BIP"/>
    <x v="47"/>
    <s v="EssilorLuxottica"/>
    <s v="M. Calabrese"/>
    <x v="77"/>
    <s v="Operations"/>
    <s v="FrontEnd"/>
    <n v="43"/>
    <n v="43"/>
    <s v="CLOSED"/>
    <n v="1"/>
    <n v="2024"/>
    <x v="22"/>
    <n v="1.05"/>
    <n v="1.05"/>
    <n v="0"/>
    <n v="0"/>
    <n v="0"/>
    <n v="0"/>
    <n v="0"/>
    <n v="0"/>
    <n v="0"/>
    <n v="0"/>
    <n v="0"/>
    <n v="0.05"/>
    <n v="0.0525"/>
    <n v="0.05"/>
    <n v="0"/>
    <n v="0"/>
    <n v="0"/>
    <n v="0"/>
    <n v="0"/>
    <n v="0"/>
    <n v="0"/>
    <n v="0"/>
    <n v="0"/>
  </r>
  <r>
    <s v="CONTRACT"/>
    <s v="PRJ"/>
    <s v="Scrumban"/>
    <x v="0"/>
    <d v="2024-01-01T00:00:00"/>
    <d v="2024-04-01T00:00:00"/>
    <s v="ABS24103"/>
    <s v="AESCARW"/>
    <s v="BIP"/>
    <x v="47"/>
    <s v="EssilorLuxottica"/>
    <s v="M. Calabrese"/>
    <x v="78"/>
    <s v="Operations"/>
    <s v="FrontEnd"/>
    <n v="43"/>
    <n v="43"/>
    <s v="CLOSED"/>
    <n v="1"/>
    <n v="2024"/>
    <x v="0"/>
    <n v="1.05"/>
    <n v="1.05"/>
    <n v="0"/>
    <n v="0"/>
    <n v="0"/>
    <n v="0"/>
    <n v="0"/>
    <n v="0"/>
    <n v="0"/>
    <n v="0"/>
    <n v="0"/>
    <n v="0"/>
    <n v="0.0525"/>
    <n v="0.05"/>
    <n v="0"/>
    <n v="0"/>
    <n v="0"/>
    <n v="0"/>
    <n v="0"/>
    <n v="0"/>
    <n v="0"/>
    <n v="0"/>
    <n v="0"/>
  </r>
  <r>
    <s v="CONTRACT"/>
    <s v="PRJ"/>
    <s v="Scrumban"/>
    <x v="0"/>
    <d v="2024-01-01T00:00:00"/>
    <d v="2024-04-01T00:00:00"/>
    <s v="ABS24103"/>
    <s v="AESCARW"/>
    <s v="BIP"/>
    <x v="47"/>
    <s v="EssilorLuxottica"/>
    <s v="M. Calabrese"/>
    <x v="74"/>
    <s v="Operations"/>
    <s v="DataManagement"/>
    <n v="43"/>
    <n v="43"/>
    <s v="CLOSED"/>
    <n v="1"/>
    <n v="2024"/>
    <x v="24"/>
    <n v="10.5"/>
    <n v="10.5"/>
    <n v="0"/>
    <n v="0"/>
    <n v="0"/>
    <n v="0"/>
    <n v="0"/>
    <n v="0"/>
    <n v="0"/>
    <n v="0"/>
    <n v="0"/>
    <n v="0.25"/>
    <n v="0.525"/>
    <n v="0.5"/>
    <n v="0"/>
    <n v="0"/>
    <n v="0"/>
    <n v="0"/>
    <n v="0"/>
    <n v="0"/>
    <n v="0"/>
    <n v="0"/>
    <n v="0"/>
  </r>
  <r>
    <s v="CONTRACT"/>
    <s v="PRJ"/>
    <m/>
    <x v="0"/>
    <d v="2024-04-15T00:00:00"/>
    <d v="2024-11-30T00:00:00"/>
    <s v="ABS24088"/>
    <s v="ALRTTW"/>
    <s v="RETAIL"/>
    <x v="48"/>
    <s v="EssilorLuxottica"/>
    <s v="G. Sironi"/>
    <x v="21"/>
    <s v="Operations"/>
    <s v="Data Scientist"/>
    <n v="105"/>
    <n v="177"/>
    <s v="ON GOING"/>
    <n v="0.7"/>
    <n v="2024"/>
    <x v="0"/>
    <n v="0"/>
    <n v="0"/>
    <n v="0"/>
    <n v="0"/>
    <n v="0"/>
    <n v="1"/>
    <n v="1"/>
    <n v="1"/>
    <n v="1"/>
    <n v="1"/>
    <n v="0"/>
    <n v="0"/>
    <n v="0"/>
    <n v="0"/>
    <n v="0"/>
    <n v="0"/>
    <n v="0"/>
    <n v="0.04347826086956522"/>
    <n v="0.08333333333333333"/>
    <n v="0.04761904761904762"/>
    <n v="0.04347826086956522"/>
    <n v="0.04761904761904762"/>
    <n v="0"/>
  </r>
  <r>
    <s v="CONTRACT"/>
    <s v="PRJ"/>
    <m/>
    <x v="0"/>
    <d v="2024-04-15T00:00:00"/>
    <d v="2024-11-30T00:00:00"/>
    <s v="ABS24088"/>
    <s v="ALRTTW"/>
    <s v="RETAIL"/>
    <x v="48"/>
    <s v="EssilorLuxottica"/>
    <s v="G. Sironi"/>
    <x v="28"/>
    <s v="Operations"/>
    <s v="FrontEnd"/>
    <n v="105"/>
    <n v="177"/>
    <s v="ON GOING"/>
    <n v="0.7"/>
    <n v="2024"/>
    <x v="0"/>
    <n v="0"/>
    <n v="0"/>
    <n v="0"/>
    <n v="0"/>
    <n v="7"/>
    <n v="10"/>
    <n v="7"/>
    <n v="8"/>
    <n v="8"/>
    <n v="9"/>
    <n v="5"/>
    <n v="0"/>
    <n v="0"/>
    <n v="0"/>
    <n v="0"/>
    <n v="0"/>
    <n v="0.35"/>
    <n v="0.4347826086956522"/>
    <n v="0.5833333333333334"/>
    <n v="0.3809523809523809"/>
    <n v="0.3478260869565217"/>
    <n v="0.4285714285714285"/>
    <n v="0.2272727272727273"/>
  </r>
  <r>
    <s v="CONTRACT"/>
    <s v="PRJ"/>
    <m/>
    <x v="0"/>
    <d v="2024-04-15T00:00:00"/>
    <d v="2024-11-30T00:00:00"/>
    <s v="ABS24088"/>
    <s v="ALRTTW"/>
    <s v="RETAIL"/>
    <x v="48"/>
    <s v="EssilorLuxottica"/>
    <s v="G. Sironi"/>
    <x v="35"/>
    <s v="Operations"/>
    <s v="Architecture Analysis"/>
    <n v="105"/>
    <n v="177"/>
    <s v="ON GOING"/>
    <n v="0.7"/>
    <n v="2024"/>
    <x v="0"/>
    <n v="0"/>
    <n v="0"/>
    <n v="0"/>
    <n v="0"/>
    <n v="2"/>
    <n v="0"/>
    <n v="0"/>
    <n v="0"/>
    <n v="0"/>
    <n v="0"/>
    <n v="0"/>
    <n v="0"/>
    <n v="0"/>
    <n v="0"/>
    <n v="0"/>
    <n v="0"/>
    <n v="0.1"/>
    <n v="0"/>
    <n v="0"/>
    <n v="0"/>
    <n v="0"/>
    <n v="0"/>
    <n v="0"/>
  </r>
  <r>
    <s v="CONTRACT"/>
    <s v="PRJ"/>
    <m/>
    <x v="0"/>
    <d v="2024-04-15T00:00:00"/>
    <d v="2024-11-30T00:00:00"/>
    <s v="ABS24088"/>
    <s v="ALRTTW"/>
    <s v="RETAIL"/>
    <x v="48"/>
    <s v="EssilorLuxottica"/>
    <s v="G. Sironi"/>
    <x v="79"/>
    <s v="Operations"/>
    <s v="FrontEnd"/>
    <n v="105"/>
    <n v="177"/>
    <s v="ON GOING"/>
    <n v="0.7"/>
    <n v="2024"/>
    <x v="0"/>
    <n v="0"/>
    <n v="0"/>
    <n v="0"/>
    <n v="0"/>
    <n v="10"/>
    <n v="15"/>
    <n v="5"/>
    <n v="13"/>
    <n v="20"/>
    <n v="10"/>
    <n v="10"/>
    <n v="0"/>
    <n v="0"/>
    <n v="0"/>
    <n v="0"/>
    <n v="0"/>
    <n v="0.5"/>
    <n v="0.6521739130434783"/>
    <n v="0.4166666666666667"/>
    <n v="0.6190476190476191"/>
    <n v="0.8695652173913043"/>
    <n v="0.4761904761904762"/>
    <n v="0.4545454545454545"/>
  </r>
  <r>
    <s v="CONTRACT"/>
    <s v="PRJ"/>
    <m/>
    <x v="0"/>
    <d v="2024-04-15T00:00:00"/>
    <d v="2024-11-30T00:00:00"/>
    <s v="ABS24088"/>
    <s v="ALRTTW"/>
    <s v="RETAIL"/>
    <x v="48"/>
    <s v="EssilorLuxottica"/>
    <s v="G. Sironi"/>
    <x v="23"/>
    <s v="Operations"/>
    <s v="Data Engineering"/>
    <n v="105"/>
    <n v="177"/>
    <s v="ON GOING"/>
    <n v="0.7"/>
    <n v="2024"/>
    <x v="0"/>
    <n v="0"/>
    <n v="0"/>
    <n v="0"/>
    <n v="0"/>
    <n v="5"/>
    <n v="5"/>
    <n v="5"/>
    <n v="5"/>
    <n v="6"/>
    <n v="1"/>
    <n v="1"/>
    <n v="0"/>
    <n v="0"/>
    <n v="0"/>
    <n v="0"/>
    <n v="0"/>
    <n v="0.25"/>
    <n v="0.2173913043478261"/>
    <n v="0.4166666666666667"/>
    <n v="0.2380952380952381"/>
    <n v="0.2608695652173913"/>
    <n v="0.04761904761904762"/>
    <n v="0.04545454545454546"/>
  </r>
  <r>
    <s v="CONTRACT"/>
    <s v="PRJ"/>
    <m/>
    <x v="0"/>
    <d v="2024-04-15T00:00:00"/>
    <d v="2024-11-30T00:00:00"/>
    <s v="ABS24088"/>
    <s v="ALRTTW"/>
    <s v="RETAIL"/>
    <x v="48"/>
    <s v="EssilorLuxottica"/>
    <s v="G. Sironi"/>
    <x v="0"/>
    <s v="Operations"/>
    <s v="PM - Project Governance"/>
    <n v="105"/>
    <n v="177"/>
    <s v="ON GOING"/>
    <n v="0.7"/>
    <n v="2024"/>
    <x v="0"/>
    <n v="0"/>
    <n v="0"/>
    <n v="0"/>
    <n v="0"/>
    <n v="3"/>
    <n v="3"/>
    <n v="3"/>
    <n v="3"/>
    <n v="3"/>
    <n v="2"/>
    <n v="0"/>
    <n v="0"/>
    <n v="0"/>
    <n v="0"/>
    <n v="0"/>
    <n v="0"/>
    <n v="0.15"/>
    <n v="0.1304347826086956"/>
    <n v="0.25"/>
    <n v="0.1428571428571428"/>
    <n v="0.1304347826086956"/>
    <n v="0.09523809523809523"/>
    <n v="0"/>
  </r>
  <r>
    <s v="CONTRACT"/>
    <s v="PRJ"/>
    <m/>
    <x v="0"/>
    <d v="2024-04-15T00:00:00"/>
    <d v="2024-11-30T00:00:00"/>
    <s v="ABS24088"/>
    <s v="ALRTTW"/>
    <s v="RETAIL"/>
    <x v="48"/>
    <s v="EssilorLuxottica"/>
    <s v="G. Sironi"/>
    <x v="3"/>
    <s v="Operations"/>
    <s v="BackEnd"/>
    <n v="105"/>
    <n v="177"/>
    <s v="ON GOING"/>
    <n v="0.7"/>
    <n v="2024"/>
    <x v="0"/>
    <n v="0"/>
    <n v="0"/>
    <n v="0"/>
    <n v="0"/>
    <n v="1"/>
    <n v="3"/>
    <n v="2"/>
    <n v="1"/>
    <n v="3"/>
    <n v="2"/>
    <n v="0"/>
    <n v="0"/>
    <n v="0"/>
    <n v="0"/>
    <n v="0"/>
    <n v="0"/>
    <n v="0.05"/>
    <n v="0.1304347826086956"/>
    <n v="0.1666666666666667"/>
    <n v="0.04761904761904762"/>
    <n v="0.1304347826086956"/>
    <n v="0.09523809523809523"/>
    <n v="0"/>
  </r>
  <r>
    <s v="CONTRACT"/>
    <s v="PRJ"/>
    <m/>
    <x v="0"/>
    <d v="2024-04-15T00:00:00"/>
    <d v="2024-11-30T00:00:00"/>
    <s v="ABS24088"/>
    <s v="ALRTTW"/>
    <s v="RETAIL"/>
    <x v="48"/>
    <s v="EssilorLuxottica"/>
    <s v="G. Sironi"/>
    <x v="36"/>
    <s v="Delivery Projects"/>
    <s v="Analysis"/>
    <n v="105"/>
    <n v="177"/>
    <s v="ON GOING"/>
    <n v="0.7"/>
    <n v="2024"/>
    <x v="0"/>
    <n v="0"/>
    <n v="0"/>
    <n v="0"/>
    <n v="0"/>
    <n v="5"/>
    <n v="8"/>
    <n v="2"/>
    <n v="3"/>
    <n v="3"/>
    <n v="3"/>
    <n v="0"/>
    <n v="0"/>
    <n v="0"/>
    <n v="0"/>
    <n v="0"/>
    <n v="0"/>
    <n v="0.25"/>
    <n v="0.3478260869565217"/>
    <n v="0.1666666666666667"/>
    <n v="0.1428571428571428"/>
    <n v="0.1304347826086956"/>
    <n v="0.1428571428571428"/>
    <n v="0"/>
  </r>
  <r>
    <s v="CONTRACT"/>
    <s v="PRJ"/>
    <m/>
    <x v="0"/>
    <d v="2024-04-15T00:00:00"/>
    <d v="2024-11-30T00:00:00"/>
    <s v="ABS24088"/>
    <s v="ALRTTW"/>
    <s v="RETAIL"/>
    <x v="48"/>
    <s v="EssilorLuxottica"/>
    <s v="G. Sironi"/>
    <x v="80"/>
    <s v="Operations"/>
    <s v="BackEnd"/>
    <n v="105"/>
    <n v="177"/>
    <s v="ON GOING"/>
    <n v="0.7"/>
    <n v="2024"/>
    <x v="0"/>
    <n v="0"/>
    <n v="0"/>
    <n v="0"/>
    <n v="0"/>
    <n v="10"/>
    <n v="15"/>
    <n v="8"/>
    <n v="13"/>
    <n v="16"/>
    <n v="4"/>
    <n v="0"/>
    <n v="0"/>
    <n v="0"/>
    <n v="0"/>
    <n v="0"/>
    <n v="0"/>
    <n v="0.5"/>
    <n v="0.6521739130434783"/>
    <n v="0.6666666666666666"/>
    <n v="0.6190476190476191"/>
    <n v="0.6956521739130435"/>
    <n v="0.1904761904761905"/>
    <n v="0"/>
  </r>
  <r>
    <s v="CONTRACT"/>
    <s v="PRJ"/>
    <m/>
    <x v="0"/>
    <d v="2024-04-15T00:00:00"/>
    <d v="2024-11-30T00:00:00"/>
    <s v="ABS24088"/>
    <s v="ALRTTW"/>
    <s v="RETAIL"/>
    <x v="48"/>
    <s v="EssilorLuxottica"/>
    <s v="G. Sironi"/>
    <x v="50"/>
    <s v="Operations"/>
    <s v="Solution Architect"/>
    <n v="105"/>
    <n v="177"/>
    <s v="ON GOING"/>
    <n v="0.7"/>
    <n v="2024"/>
    <x v="0"/>
    <n v="0"/>
    <n v="0"/>
    <n v="0"/>
    <n v="0"/>
    <n v="4"/>
    <n v="8"/>
    <n v="3"/>
    <n v="4"/>
    <n v="8"/>
    <n v="8"/>
    <n v="5"/>
    <n v="0"/>
    <n v="0"/>
    <n v="0"/>
    <n v="0"/>
    <n v="0"/>
    <n v="0.2"/>
    <n v="0.3478260869565217"/>
    <n v="0.25"/>
    <n v="0.1904761904761905"/>
    <n v="0.3478260869565217"/>
    <n v="0.3809523809523809"/>
    <n v="0.2272727272727273"/>
  </r>
  <r>
    <s v="CONTRACT"/>
    <s v="PRJ"/>
    <m/>
    <x v="0"/>
    <d v="2024-04-15T00:00:00"/>
    <d v="2024-11-30T00:00:00"/>
    <s v="ABS24088"/>
    <s v="ALRTTW"/>
    <s v="RETAIL"/>
    <x v="48"/>
    <s v="EssilorLuxottica"/>
    <s v="G. Sironi"/>
    <x v="81"/>
    <s v="AREA TECH"/>
    <s v="DataManagement"/>
    <n v="105"/>
    <n v="177"/>
    <s v="ON GOING"/>
    <n v="0.7"/>
    <n v="2024"/>
    <x v="0"/>
    <n v="0"/>
    <n v="0"/>
    <n v="0"/>
    <n v="0"/>
    <n v="3"/>
    <n v="1"/>
    <n v="0"/>
    <n v="0"/>
    <n v="0"/>
    <n v="0"/>
    <n v="0"/>
    <n v="0"/>
    <n v="0"/>
    <n v="0"/>
    <n v="0"/>
    <n v="0"/>
    <n v="0.15"/>
    <n v="0.04347826086956522"/>
    <n v="0"/>
    <n v="0"/>
    <n v="0"/>
    <n v="0"/>
    <n v="0"/>
  </r>
  <r>
    <s v="CONTRACT"/>
    <s v="PRJ"/>
    <m/>
    <x v="0"/>
    <d v="2024-04-15T00:00:00"/>
    <d v="2024-11-30T00:00:00"/>
    <s v="ABS24088"/>
    <s v="ALRTTW"/>
    <s v="RETAIL"/>
    <x v="48"/>
    <s v="EssilorLuxottica"/>
    <s v="G. Sironi"/>
    <x v="82"/>
    <s v="Operations"/>
    <s v="DataManagement"/>
    <n v="105"/>
    <n v="177"/>
    <s v="ON GOING"/>
    <n v="0.7"/>
    <n v="2024"/>
    <x v="0"/>
    <n v="0"/>
    <n v="0"/>
    <n v="0"/>
    <n v="0"/>
    <n v="0"/>
    <n v="0"/>
    <n v="5"/>
    <n v="5"/>
    <n v="5"/>
    <n v="5"/>
    <n v="0"/>
    <n v="0"/>
    <n v="0"/>
    <n v="0"/>
    <n v="0"/>
    <n v="0"/>
    <n v="0"/>
    <n v="0"/>
    <n v="0.4166666666666667"/>
    <n v="0.2380952380952381"/>
    <n v="0.2173913043478261"/>
    <n v="0.2380952380952381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28"/>
    <s v="Operations"/>
    <s v="FrontEnd"/>
    <n v="1210"/>
    <n v="755"/>
    <s v="ON GOING"/>
    <n v="0.6239669421487604"/>
    <n v="2024"/>
    <x v="1"/>
    <n v="1"/>
    <n v="1"/>
    <n v="1"/>
    <n v="1"/>
    <n v="1"/>
    <n v="1"/>
    <n v="1"/>
    <n v="1"/>
    <n v="1"/>
    <n v="1"/>
    <n v="1"/>
    <n v="0.05555555555555555"/>
    <n v="0.05"/>
    <n v="0.04761904761904762"/>
    <n v="0.04545454545454546"/>
    <n v="0.04545454545454546"/>
    <n v="0.05"/>
    <n v="0.04347826086956522"/>
    <n v="0.08333333333333333"/>
    <n v="0.04761904761904762"/>
    <n v="0.04347826086956522"/>
    <n v="0.04761904761904762"/>
    <n v="0.04545454545454546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22"/>
    <s v="Operations"/>
    <s v="Data Engineer"/>
    <n v="1210"/>
    <n v="755"/>
    <s v="ON GOING"/>
    <n v="0.6239669421487604"/>
    <n v="2024"/>
    <x v="1"/>
    <n v="1"/>
    <n v="1"/>
    <n v="1"/>
    <n v="1"/>
    <n v="1"/>
    <n v="1"/>
    <n v="1"/>
    <n v="1"/>
    <n v="1"/>
    <n v="1"/>
    <n v="1"/>
    <n v="0.05555555555555555"/>
    <n v="0.05"/>
    <n v="0.04761904761904762"/>
    <n v="0.04545454545454546"/>
    <n v="0.04545454545454546"/>
    <n v="0.05"/>
    <n v="0.04347826086956522"/>
    <n v="0.08333333333333333"/>
    <n v="0.04761904761904762"/>
    <n v="0.04347826086956522"/>
    <n v="0.04761904761904762"/>
    <n v="0.04545454545454546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23"/>
    <s v="Operations"/>
    <s v="Synapse"/>
    <n v="1210"/>
    <n v="755"/>
    <s v="ON GOING"/>
    <n v="0.6239669421487604"/>
    <n v="2024"/>
    <x v="3"/>
    <n v="0.5"/>
    <n v="0.5"/>
    <n v="0.5"/>
    <n v="0.5"/>
    <n v="0.5"/>
    <n v="0.5"/>
    <n v="0"/>
    <n v="0"/>
    <n v="0"/>
    <n v="0"/>
    <n v="0"/>
    <n v="0.02777777777777778"/>
    <n v="0.025"/>
    <n v="0.02380952380952381"/>
    <n v="0.02272727272727273"/>
    <n v="0.02272727272727273"/>
    <n v="0.025"/>
    <n v="0.02173913043478261"/>
    <n v="0"/>
    <n v="0"/>
    <n v="0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3"/>
    <s v="Operations"/>
    <s v="BackEnd"/>
    <n v="1210"/>
    <n v="755"/>
    <s v="ON GOING"/>
    <n v="0.6239669421487604"/>
    <n v="2024"/>
    <x v="1"/>
    <n v="1"/>
    <n v="1"/>
    <n v="1"/>
    <n v="1"/>
    <n v="1"/>
    <n v="1"/>
    <n v="1"/>
    <n v="1"/>
    <n v="1"/>
    <n v="1"/>
    <n v="1"/>
    <n v="0.05555555555555555"/>
    <n v="0.05"/>
    <n v="0.04761904761904762"/>
    <n v="0.04545454545454546"/>
    <n v="0.04545454545454546"/>
    <n v="0.05"/>
    <n v="0.04347826086956522"/>
    <n v="0.08333333333333333"/>
    <n v="0.04761904761904762"/>
    <n v="0.04347826086956522"/>
    <n v="0.04761904761904762"/>
    <n v="0.04545454545454546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6"/>
    <s v="Delivery AMS"/>
    <s v="PM - Project Governance"/>
    <n v="1210"/>
    <n v="755"/>
    <s v="ON GOING"/>
    <n v="0.6239669421487604"/>
    <n v="2024"/>
    <x v="3"/>
    <n v="0.5"/>
    <n v="0.5"/>
    <n v="0.5"/>
    <n v="0.5"/>
    <n v="0.5"/>
    <n v="0.5"/>
    <n v="0.5"/>
    <n v="0.5"/>
    <n v="0.5"/>
    <n v="0.5"/>
    <n v="0.5"/>
    <n v="0.02777777777777778"/>
    <n v="0.025"/>
    <n v="0.02380952380952381"/>
    <n v="0.02272727272727273"/>
    <n v="0.02272727272727273"/>
    <n v="0.025"/>
    <n v="0.02173913043478261"/>
    <n v="0.04166666666666666"/>
    <n v="0.02380952380952381"/>
    <n v="0.02173913043478261"/>
    <n v="0.02380952380952381"/>
    <n v="0.02272727272727273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50"/>
    <s v="Operations"/>
    <s v="Technical Leader"/>
    <n v="1210"/>
    <n v="755"/>
    <s v="ON GOING"/>
    <n v="0.6239669421487604"/>
    <n v="2024"/>
    <x v="3"/>
    <n v="0.5"/>
    <n v="0.5"/>
    <n v="0.5"/>
    <n v="0.5"/>
    <n v="0.5"/>
    <n v="0.5"/>
    <n v="0.5"/>
    <n v="0.5"/>
    <n v="0.5"/>
    <n v="0.5"/>
    <n v="1"/>
    <n v="0.02777777777777778"/>
    <n v="0.025"/>
    <n v="0.02380952380952381"/>
    <n v="0.02272727272727273"/>
    <n v="0.02272727272727273"/>
    <n v="0.025"/>
    <n v="0.02173913043478261"/>
    <n v="0.04166666666666666"/>
    <n v="0.02380952380952381"/>
    <n v="0.02173913043478261"/>
    <n v="0.02380952380952381"/>
    <n v="0.04545454545454546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7"/>
    <s v="Delivery Projects"/>
    <s v="Analysis"/>
    <n v="1210"/>
    <n v="755"/>
    <s v="ON GOING"/>
    <n v="0.6239669421487604"/>
    <n v="2024"/>
    <x v="3"/>
    <n v="0.5"/>
    <n v="0.5"/>
    <n v="0.5"/>
    <n v="0.5"/>
    <n v="0"/>
    <n v="0"/>
    <n v="0"/>
    <n v="0"/>
    <n v="0"/>
    <n v="0"/>
    <n v="0"/>
    <n v="0.02777777777777778"/>
    <n v="0.025"/>
    <n v="0.02380952380952381"/>
    <n v="0.02272727272727273"/>
    <n v="0.02272727272727273"/>
    <n v="0"/>
    <n v="0"/>
    <n v="0"/>
    <n v="0"/>
    <n v="0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81"/>
    <s v="AREA TECH"/>
    <s v="Data Management"/>
    <n v="1210"/>
    <n v="755"/>
    <s v="ON GOING"/>
    <n v="0.6239669421487604"/>
    <n v="2024"/>
    <x v="3"/>
    <n v="0.5"/>
    <n v="0.5"/>
    <n v="0.5"/>
    <n v="0.5"/>
    <n v="0"/>
    <n v="0"/>
    <n v="0"/>
    <n v="0"/>
    <n v="0"/>
    <n v="0"/>
    <n v="0"/>
    <n v="0.02777777777777778"/>
    <n v="0.025"/>
    <n v="0.02380952380952381"/>
    <n v="0.02272727272727273"/>
    <n v="0.02272727272727273"/>
    <n v="0"/>
    <n v="0"/>
    <n v="0"/>
    <n v="0"/>
    <n v="0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82"/>
    <s v="Operations"/>
    <s v="Data Management"/>
    <n v="1210"/>
    <n v="755"/>
    <s v="ON GOING"/>
    <n v="0.6239669421487604"/>
    <n v="2024"/>
    <x v="0"/>
    <n v="0"/>
    <n v="0"/>
    <n v="0"/>
    <n v="0"/>
    <n v="0"/>
    <n v="0"/>
    <n v="0"/>
    <n v="0.5"/>
    <n v="0.5"/>
    <n v="0.5"/>
    <n v="0.5"/>
    <n v="0"/>
    <n v="0"/>
    <n v="0"/>
    <n v="0"/>
    <n v="0"/>
    <n v="0"/>
    <n v="0"/>
    <n v="0"/>
    <n v="0.02380952380952381"/>
    <n v="0.02173913043478261"/>
    <n v="0.02380952380952381"/>
    <n v="0.02272727272727273"/>
  </r>
  <r>
    <s v="PROSPECT"/>
    <s v="PRJ"/>
    <m/>
    <x v="0"/>
    <m/>
    <m/>
    <s v="N/A"/>
    <s v="N/A"/>
    <s v="EPM"/>
    <x v="50"/>
    <s v="EssilorLuxottica"/>
    <s v="M. COCCHI"/>
    <x v="21"/>
    <s v="Operations"/>
    <s v="Data Scientist"/>
    <n v="0"/>
    <n v="0"/>
    <s v="CLOSED"/>
    <n v="0"/>
    <n v="2024"/>
    <x v="2"/>
    <n v="4"/>
    <n v="2"/>
    <n v="0"/>
    <n v="0"/>
    <n v="0"/>
    <n v="0"/>
    <n v="0"/>
    <n v="0"/>
    <n v="0"/>
    <n v="0"/>
    <n v="0"/>
    <n v="0.1111111111111111"/>
    <n v="0.2"/>
    <n v="0.09523809523809523"/>
    <n v="0"/>
    <n v="0"/>
    <n v="0"/>
    <n v="0"/>
    <n v="0"/>
    <n v="0"/>
    <n v="0"/>
    <n v="0"/>
    <n v="0"/>
  </r>
  <r>
    <s v="PROSPECT"/>
    <s v="PRJ"/>
    <m/>
    <x v="0"/>
    <m/>
    <m/>
    <s v="N/A"/>
    <s v="N/A"/>
    <s v="EPM"/>
    <x v="50"/>
    <s v="EssilorLuxottica"/>
    <s v="M. COCCHI"/>
    <x v="22"/>
    <s v="Operations"/>
    <s v="Data Scientist"/>
    <n v="0"/>
    <n v="0"/>
    <s v="CLOSED"/>
    <n v="0"/>
    <n v="2024"/>
    <x v="9"/>
    <n v="7"/>
    <n v="4"/>
    <n v="0"/>
    <n v="0"/>
    <n v="0"/>
    <n v="0"/>
    <n v="0"/>
    <n v="0"/>
    <n v="0"/>
    <n v="0"/>
    <n v="0"/>
    <n v="0.2222222222222222"/>
    <n v="0.35"/>
    <n v="0.1904761904761905"/>
    <n v="0"/>
    <n v="0"/>
    <n v="0"/>
    <n v="0"/>
    <n v="0"/>
    <n v="0"/>
    <n v="0"/>
    <n v="0"/>
    <n v="0"/>
  </r>
  <r>
    <s v="PROSPECT"/>
    <s v="PRJ"/>
    <m/>
    <x v="0"/>
    <m/>
    <m/>
    <s v="N/A"/>
    <s v="N/A"/>
    <s v="EPM"/>
    <x v="50"/>
    <s v="EssilorLuxottica"/>
    <s v="M. COCCHI"/>
    <x v="23"/>
    <s v="Operations"/>
    <s v="Data Engineering"/>
    <n v="0"/>
    <n v="0"/>
    <s v="CLOSED"/>
    <n v="0"/>
    <n v="2024"/>
    <x v="2"/>
    <n v="3"/>
    <n v="2"/>
    <n v="0"/>
    <n v="0"/>
    <n v="0"/>
    <n v="0"/>
    <n v="0"/>
    <n v="0"/>
    <n v="0"/>
    <n v="0"/>
    <n v="0"/>
    <n v="0.1111111111111111"/>
    <n v="0.15"/>
    <n v="0.09523809523809523"/>
    <n v="0"/>
    <n v="0"/>
    <n v="0"/>
    <n v="0"/>
    <n v="0"/>
    <n v="0"/>
    <n v="0"/>
    <n v="0"/>
    <n v="0"/>
  </r>
  <r>
    <s v="PROSPECT"/>
    <s v="PRJ"/>
    <m/>
    <x v="0"/>
    <m/>
    <m/>
    <s v="N/A"/>
    <s v="N/A"/>
    <s v="EPM"/>
    <x v="50"/>
    <s v="EssilorLuxottica"/>
    <s v="M. COCCHI"/>
    <x v="0"/>
    <s v="Operations"/>
    <s v="Team Leadership"/>
    <n v="0"/>
    <n v="0"/>
    <s v="CLOSED"/>
    <n v="0"/>
    <n v="2024"/>
    <x v="2"/>
    <n v="3"/>
    <n v="2"/>
    <n v="0"/>
    <n v="0"/>
    <n v="0"/>
    <n v="0"/>
    <n v="0"/>
    <n v="0"/>
    <n v="0"/>
    <n v="0"/>
    <n v="0"/>
    <n v="0.1111111111111111"/>
    <n v="0.15"/>
    <n v="0.09523809523809523"/>
    <n v="0"/>
    <n v="0"/>
    <n v="0"/>
    <n v="0"/>
    <n v="0"/>
    <n v="0"/>
    <n v="0"/>
    <n v="0"/>
    <n v="0"/>
  </r>
  <r>
    <s v="PROSPECT"/>
    <s v="PRJ"/>
    <m/>
    <x v="0"/>
    <m/>
    <m/>
    <s v="N/A"/>
    <s v="N/A"/>
    <s v="EPM"/>
    <x v="50"/>
    <s v="EssilorLuxottica"/>
    <s v="M. COCCHI"/>
    <x v="1"/>
    <s v="Operations"/>
    <s v="Tech Lead"/>
    <n v="0"/>
    <n v="0"/>
    <s v="CLOSED"/>
    <n v="0"/>
    <n v="2024"/>
    <x v="13"/>
    <n v="10"/>
    <n v="5"/>
    <n v="0"/>
    <n v="0"/>
    <n v="0"/>
    <n v="0"/>
    <n v="0"/>
    <n v="0"/>
    <n v="0"/>
    <n v="0"/>
    <n v="0"/>
    <n v="0.2777777777777778"/>
    <n v="0.5"/>
    <n v="0.2380952380952381"/>
    <n v="0"/>
    <n v="0"/>
    <n v="0"/>
    <n v="0"/>
    <n v="0"/>
    <n v="0"/>
    <n v="0"/>
    <n v="0"/>
    <n v="0"/>
  </r>
  <r>
    <s v="PROSPECT"/>
    <s v="PRJ"/>
    <m/>
    <x v="0"/>
    <m/>
    <m/>
    <s v="N/A"/>
    <s v="N/A"/>
    <s v="EPM"/>
    <x v="50"/>
    <s v="EssilorLuxottica"/>
    <s v="M. COCCHI"/>
    <x v="24"/>
    <s v="Operations"/>
    <s v="Data Scientist"/>
    <n v="0"/>
    <n v="0"/>
    <s v="CLOSED"/>
    <n v="0"/>
    <n v="2024"/>
    <x v="9"/>
    <n v="7"/>
    <n v="4"/>
    <n v="0"/>
    <n v="0"/>
    <n v="0"/>
    <n v="0"/>
    <n v="0"/>
    <n v="0"/>
    <n v="0"/>
    <n v="0"/>
    <n v="0"/>
    <n v="0.2222222222222222"/>
    <n v="0.35"/>
    <n v="0.1904761904761905"/>
    <n v="0"/>
    <n v="0"/>
    <n v="0"/>
    <n v="0"/>
    <n v="0"/>
    <n v="0"/>
    <n v="0"/>
    <n v="0"/>
    <n v="0"/>
  </r>
  <r>
    <s v="CONTRACT"/>
    <s v="PRJ"/>
    <m/>
    <x v="5"/>
    <d v="2024-11-01T00:00:00"/>
    <d v="2025-02-28T00:00:00"/>
    <s v="ABS23459"/>
    <s v="AEACUGIW"/>
    <s v="EPM"/>
    <x v="51"/>
    <s v="EssilorLuxottica"/>
    <s v="A. Albanese"/>
    <x v="43"/>
    <s v="Operations"/>
    <s v="BackEnd"/>
    <n v="60"/>
    <n v="60"/>
    <s v="CLOSED"/>
    <n v="1"/>
    <n v="2024"/>
    <x v="8"/>
    <n v="8"/>
    <n v="0"/>
    <n v="0"/>
    <n v="0"/>
    <n v="0"/>
    <n v="0"/>
    <n v="0"/>
    <n v="0"/>
    <n v="0"/>
    <n v="0"/>
    <n v="0"/>
    <n v="0.4444444444444444"/>
    <n v="0.4"/>
    <n v="0"/>
    <n v="0"/>
    <n v="0"/>
    <n v="0"/>
    <n v="0"/>
    <n v="0"/>
    <n v="0"/>
    <n v="0"/>
    <n v="0"/>
    <n v="0"/>
  </r>
  <r>
    <s v="CONTRACT"/>
    <s v="PRJ"/>
    <m/>
    <x v="5"/>
    <d v="2024-11-01T00:00:00"/>
    <d v="2025-02-28T00:00:00"/>
    <s v="ABS23459"/>
    <s v="AEACUGIW"/>
    <s v="EPM"/>
    <x v="51"/>
    <s v="EssilorLuxottica"/>
    <s v="A. Albanese"/>
    <x v="83"/>
    <s v="Delivery Projects"/>
    <s v="BackEnd"/>
    <n v="60"/>
    <n v="60"/>
    <s v="CLOSED"/>
    <n v="1"/>
    <n v="2024"/>
    <x v="8"/>
    <n v="8"/>
    <n v="0"/>
    <n v="0"/>
    <n v="0"/>
    <n v="0"/>
    <n v="0"/>
    <n v="0"/>
    <n v="0"/>
    <n v="0"/>
    <n v="0"/>
    <n v="0"/>
    <n v="0.4444444444444444"/>
    <n v="0.4"/>
    <n v="0"/>
    <n v="0"/>
    <n v="0"/>
    <n v="0"/>
    <n v="0"/>
    <n v="0"/>
    <n v="0"/>
    <n v="0"/>
    <n v="0"/>
    <n v="0"/>
  </r>
  <r>
    <s v="CONTRACT"/>
    <s v="PRJ"/>
    <m/>
    <x v="0"/>
    <d v="2024-04-01T00:00:00"/>
    <d v="2024-04-30T00:00:00"/>
    <s v="N/A"/>
    <s v="ESE"/>
    <s v="OTHER"/>
    <x v="52"/>
    <s v="EssilorLuxottica"/>
    <s v="Xherahu Florida"/>
    <x v="40"/>
    <s v="Operations"/>
    <s v="FrontEnd"/>
    <n v="0"/>
    <n v="0"/>
    <s v="CLOSED"/>
    <n v="1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04-01T00:00:00"/>
    <d v="2024-04-30T00:00:00"/>
    <s v="N/A"/>
    <s v="ESE"/>
    <s v="OTHER"/>
    <x v="53"/>
    <s v="EssilorLuxottica"/>
    <s v="Xherahu Florida"/>
    <x v="39"/>
    <s v="Operations"/>
    <s v="BackEnd"/>
    <n v="0"/>
    <n v="0"/>
    <s v="ON HOLD"/>
    <n v="0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04-01T00:00:00"/>
    <d v="2024-04-30T00:00:00"/>
    <s v="N/A"/>
    <s v="ESE"/>
    <s v="OTHER"/>
    <x v="53"/>
    <s v="EssilorLuxottica"/>
    <s v="Xherahu Florida"/>
    <x v="40"/>
    <s v="Operations"/>
    <s v="FrontEnd"/>
    <n v="0"/>
    <n v="0"/>
    <s v="ON GOING"/>
    <n v="0"/>
    <n v="2024"/>
    <x v="0"/>
    <n v="0"/>
    <n v="0"/>
    <n v="0"/>
    <n v="4"/>
    <n v="0"/>
    <n v="0"/>
    <n v="0"/>
    <n v="0"/>
    <n v="0"/>
    <n v="0"/>
    <n v="0"/>
    <n v="0"/>
    <n v="0"/>
    <n v="0"/>
    <n v="0"/>
    <n v="0.1818181818181818"/>
    <n v="0"/>
    <n v="0"/>
    <n v="0"/>
    <n v="0"/>
    <n v="0"/>
    <n v="0"/>
    <n v="0"/>
  </r>
  <r>
    <s v="CONTRACT"/>
    <s v="PRJ"/>
    <m/>
    <x v="0"/>
    <d v="2024-07-15T00:00:00"/>
    <d v="2024-10-15T00:00:00"/>
    <s v="N/A"/>
    <s v="N/A"/>
    <s v="EPM"/>
    <x v="54"/>
    <s v="EssilorLuxottica"/>
    <s v="S. Preziosa"/>
    <x v="14"/>
    <s v="Delivery Projects"/>
    <s v="Analysis"/>
    <n v="20"/>
    <n v="0"/>
    <s v="ON HOLD"/>
    <n v="0"/>
    <n v="2024"/>
    <x v="0"/>
    <n v="0"/>
    <n v="0"/>
    <n v="0"/>
    <n v="0"/>
    <n v="0"/>
    <n v="2"/>
    <n v="1"/>
    <n v="2"/>
    <n v="2"/>
    <n v="0"/>
    <n v="0"/>
    <n v="0"/>
    <n v="0"/>
    <n v="0"/>
    <n v="0"/>
    <n v="0"/>
    <n v="0"/>
    <n v="0.08695652173913043"/>
    <n v="0.08333333333333333"/>
    <n v="0.09523809523809523"/>
    <n v="0.08695652173913043"/>
    <n v="0"/>
    <n v="0"/>
  </r>
  <r>
    <s v="CONTRACT"/>
    <s v="PRJ"/>
    <m/>
    <x v="0"/>
    <d v="2024-07-01T00:00:00"/>
    <d v="2024-10-15T00:00:00"/>
    <s v="N/A"/>
    <s v="N/A"/>
    <s v="EPM"/>
    <x v="54"/>
    <s v="EssilorLuxottica"/>
    <s v="S. Preziosa"/>
    <x v="81"/>
    <s v="AREA TECH"/>
    <s v="BackEnd"/>
    <n v="20"/>
    <n v="0"/>
    <s v="ON HOLD"/>
    <n v="0"/>
    <n v="2024"/>
    <x v="0"/>
    <n v="0"/>
    <n v="0"/>
    <n v="0"/>
    <n v="0"/>
    <n v="0"/>
    <n v="5"/>
    <n v="1"/>
    <n v="2"/>
    <n v="2"/>
    <n v="0"/>
    <n v="0"/>
    <n v="0"/>
    <n v="0"/>
    <n v="0"/>
    <n v="0"/>
    <n v="0"/>
    <n v="0"/>
    <n v="0.2173913043478261"/>
    <n v="0.08333333333333333"/>
    <n v="0.09523809523809523"/>
    <n v="0.08695652173913043"/>
    <n v="0"/>
    <n v="0"/>
  </r>
  <r>
    <s v="CONTRACT"/>
    <s v="PRJ"/>
    <m/>
    <x v="0"/>
    <d v="2024-07-01T00:00:00"/>
    <d v="2024-10-15T00:00:00"/>
    <s v="N/A"/>
    <s v="N/A"/>
    <s v="EPM"/>
    <x v="54"/>
    <s v="EssilorLuxottica"/>
    <s v="S. Preziosa"/>
    <x v="48"/>
    <s v="Delivery Projects"/>
    <s v="Analysis"/>
    <n v="20"/>
    <n v="0"/>
    <s v="ON HOLD"/>
    <n v="0"/>
    <n v="2024"/>
    <x v="0"/>
    <n v="0"/>
    <n v="0"/>
    <n v="0"/>
    <n v="0"/>
    <n v="0"/>
    <n v="5"/>
    <n v="1"/>
    <n v="2"/>
    <n v="2"/>
    <n v="0"/>
    <n v="0"/>
    <n v="0"/>
    <n v="0"/>
    <n v="0"/>
    <n v="0"/>
    <n v="0"/>
    <n v="0"/>
    <n v="0.2173913043478261"/>
    <n v="0.08333333333333333"/>
    <n v="0.09523809523809523"/>
    <n v="0.08695652173913043"/>
    <n v="0"/>
    <n v="0"/>
  </r>
  <r>
    <s v="PROSPECT"/>
    <s v="PRJ"/>
    <m/>
    <x v="1"/>
    <d v="2025-04-01T00:00:00"/>
    <d v="2025-12-31T00:00:00"/>
    <s v="N/A"/>
    <s v="N/A"/>
    <s v="EPM"/>
    <x v="55"/>
    <s v="EssilorLuxottica"/>
    <s v="L. Bariani"/>
    <x v="84"/>
    <s v="Delivery Projects"/>
    <s v="PM - Project Governance"/>
    <n v="1800"/>
    <n v="0"/>
    <s v="PROPOSAL"/>
    <n v="0"/>
    <n v="2025"/>
    <x v="0"/>
    <n v="0"/>
    <n v="3"/>
    <n v="0"/>
    <n v="0"/>
    <n v="4"/>
    <n v="4"/>
    <n v="1"/>
    <n v="4"/>
    <n v="4"/>
    <n v="4"/>
    <n v="3"/>
    <n v="0"/>
    <n v="0"/>
    <n v="0.1428571428571428"/>
    <n v="0"/>
    <n v="0"/>
    <n v="0.2"/>
    <n v="0.1739130434782609"/>
    <n v="0.08333333333333333"/>
    <n v="0.1904761904761905"/>
    <n v="0.1739130434782609"/>
    <n v="0.1904761904761905"/>
    <n v="0.1363636363636364"/>
  </r>
  <r>
    <s v="PROSPECT"/>
    <s v="PRJ"/>
    <m/>
    <x v="1"/>
    <d v="2025-06-01T00:00:00"/>
    <d v="2025-12-31T00:00:00"/>
    <s v="N/A"/>
    <s v="N/A"/>
    <s v="EPM"/>
    <x v="55"/>
    <s v="EssilorLuxottica"/>
    <s v="L. Bariani"/>
    <x v="47"/>
    <s v="Operations"/>
    <s v="BackEnd"/>
    <n v="1800"/>
    <n v="0"/>
    <s v="PROPOSAL"/>
    <n v="0"/>
    <n v="2025"/>
    <x v="0"/>
    <n v="0"/>
    <n v="3"/>
    <n v="0"/>
    <n v="0"/>
    <n v="15"/>
    <n v="20"/>
    <n v="5"/>
    <n v="20"/>
    <n v="20"/>
    <n v="20"/>
    <n v="15"/>
    <n v="0"/>
    <n v="0"/>
    <n v="0.1428571428571428"/>
    <n v="0"/>
    <n v="0"/>
    <n v="0.75"/>
    <n v="0.8695652173913043"/>
    <n v="0.4166666666666667"/>
    <n v="0.9523809523809523"/>
    <n v="0.8695652173913043"/>
    <n v="0.9523809523809523"/>
    <n v="0.6818181818181818"/>
  </r>
  <r>
    <s v="PROSPECT"/>
    <s v="PRJ"/>
    <m/>
    <x v="1"/>
    <d v="2025-06-01T00:00:00"/>
    <d v="2025-12-31T00:00:00"/>
    <s v="N/A"/>
    <s v="N/A"/>
    <s v="EPM"/>
    <x v="55"/>
    <s v="EssilorLuxottica"/>
    <s v="L. Bariani"/>
    <x v="48"/>
    <s v="Delivery Projects"/>
    <s v="BackEnd"/>
    <n v="1800"/>
    <n v="0"/>
    <s v="PROPOSAL"/>
    <n v="0"/>
    <n v="2025"/>
    <x v="0"/>
    <n v="0"/>
    <n v="4"/>
    <n v="0"/>
    <n v="0"/>
    <n v="15"/>
    <n v="20"/>
    <n v="5"/>
    <n v="20"/>
    <n v="20"/>
    <n v="20"/>
    <n v="15"/>
    <n v="0"/>
    <n v="0"/>
    <n v="0.1904761904761905"/>
    <n v="0"/>
    <n v="0"/>
    <n v="0.75"/>
    <n v="0.8695652173913043"/>
    <n v="0.4166666666666667"/>
    <n v="0.9523809523809523"/>
    <n v="0.8695652173913043"/>
    <n v="0.9523809523809523"/>
    <n v="0.6818181818181818"/>
  </r>
  <r>
    <s v="CONTRACT"/>
    <s v="PRJ"/>
    <m/>
    <x v="0"/>
    <d v="2023-09-01T00:00:00"/>
    <d v="2024-11-30T00:00:00"/>
    <s v="N/A"/>
    <s v="N/A"/>
    <s v="OTHER"/>
    <x v="56"/>
    <s v="Abstract"/>
    <s v="G. Maffini"/>
    <x v="85"/>
    <s v="Operations"/>
    <s v="FrontEnd"/>
    <n v="0"/>
    <n v="0"/>
    <s v="ON GOING"/>
    <n v="0"/>
    <n v="2024"/>
    <x v="0"/>
    <n v="0"/>
    <n v="0"/>
    <n v="0"/>
    <n v="0"/>
    <n v="0"/>
    <n v="3"/>
    <n v="0"/>
    <n v="0"/>
    <n v="0"/>
    <n v="0"/>
    <n v="0"/>
    <n v="0"/>
    <n v="0"/>
    <n v="0"/>
    <n v="0"/>
    <n v="0"/>
    <n v="0"/>
    <n v="0.1304347826086956"/>
    <n v="0"/>
    <n v="0"/>
    <n v="0"/>
    <n v="0"/>
    <n v="0"/>
  </r>
  <r>
    <s v="CONTRACT"/>
    <s v="AMS"/>
    <m/>
    <x v="0"/>
    <m/>
    <m/>
    <s v="ABS24089"/>
    <s v="ABS24089"/>
    <s v="OTHER"/>
    <x v="57"/>
    <s v="EssilorLuxottica"/>
    <s v="A. Morterra"/>
    <x v="21"/>
    <s v="Operations"/>
    <s v="Data Scientist"/>
    <n v="110"/>
    <n v="0"/>
    <s v="STARTED"/>
    <n v="0.75"/>
    <n v="2024"/>
    <x v="0"/>
    <n v="0"/>
    <n v="4"/>
    <n v="4"/>
    <n v="4"/>
    <n v="4"/>
    <n v="2"/>
    <n v="1"/>
    <n v="3"/>
    <n v="1"/>
    <n v="1"/>
    <n v="3"/>
    <n v="0"/>
    <n v="0"/>
    <n v="0.1904761904761905"/>
    <n v="0.1818181818181818"/>
    <n v="0.1818181818181818"/>
    <n v="0.2"/>
    <n v="0.08695652173913043"/>
    <n v="0.08333333333333333"/>
    <n v="0.1428571428571428"/>
    <n v="0.04347826086956522"/>
    <n v="0.04761904761904762"/>
    <n v="0.1363636363636364"/>
  </r>
  <r>
    <s v="CONTRACT"/>
    <s v="AMS"/>
    <m/>
    <x v="0"/>
    <m/>
    <m/>
    <s v="ABS24089"/>
    <s v="ABS24089"/>
    <s v="OTHER"/>
    <x v="57"/>
    <s v="EssilorLuxottica"/>
    <s v="A. Morterra"/>
    <x v="23"/>
    <s v="Operations"/>
    <s v="Data Engineering"/>
    <n v="110"/>
    <n v="0"/>
    <s v="STARTED"/>
    <n v="0.75"/>
    <n v="2024"/>
    <x v="0"/>
    <n v="0"/>
    <n v="2"/>
    <n v="2"/>
    <n v="2"/>
    <n v="3"/>
    <n v="2"/>
    <n v="2"/>
    <n v="3"/>
    <n v="3"/>
    <n v="3"/>
    <n v="3"/>
    <n v="0"/>
    <n v="0"/>
    <n v="0.09523809523809523"/>
    <n v="0.09090909090909091"/>
    <n v="0.09090909090909091"/>
    <n v="0.15"/>
    <n v="0.08695652173913043"/>
    <n v="0.1666666666666667"/>
    <n v="0.1428571428571428"/>
    <n v="0.1304347826086956"/>
    <n v="0.1428571428571428"/>
    <n v="0.1363636363636364"/>
  </r>
  <r>
    <s v="CONTRACT"/>
    <s v="AMS"/>
    <m/>
    <x v="0"/>
    <m/>
    <m/>
    <s v="ABS24089"/>
    <s v="ABS24089"/>
    <s v="OTHER"/>
    <x v="57"/>
    <s v="EssilorLuxottica"/>
    <s v="A. Morterra"/>
    <x v="0"/>
    <s v="Operations"/>
    <s v="PM - Project Governance Support"/>
    <n v="110"/>
    <n v="0"/>
    <s v="STARTED"/>
    <n v="0.75"/>
    <n v="2024"/>
    <x v="0"/>
    <n v="0"/>
    <n v="1"/>
    <n v="1"/>
    <n v="2"/>
    <n v="2"/>
    <n v="2"/>
    <n v="2"/>
    <n v="3"/>
    <n v="3"/>
    <n v="3"/>
    <n v="3"/>
    <n v="0"/>
    <n v="0"/>
    <n v="0.04761904761904762"/>
    <n v="0.04545454545454546"/>
    <n v="0.09090909090909091"/>
    <n v="0.1"/>
    <n v="0.08695652173913043"/>
    <n v="0.1666666666666667"/>
    <n v="0.1428571428571428"/>
    <n v="0.1304347826086956"/>
    <n v="0.1428571428571428"/>
    <n v="0.1363636363636364"/>
  </r>
  <r>
    <s v="CONTRACT"/>
    <s v="AMS"/>
    <m/>
    <x v="0"/>
    <m/>
    <m/>
    <s v="ABS24089"/>
    <s v="ABS24089"/>
    <s v="OTHER"/>
    <x v="57"/>
    <s v="EssilorLuxottica"/>
    <s v="A. Morterra"/>
    <x v="56"/>
    <s v="Operations"/>
    <s v="DataManagement"/>
    <n v="110"/>
    <n v="0"/>
    <s v="STARTED"/>
    <n v="0.75"/>
    <n v="2024"/>
    <x v="0"/>
    <n v="0"/>
    <n v="4"/>
    <n v="4"/>
    <n v="5"/>
    <n v="8"/>
    <n v="9"/>
    <n v="3"/>
    <n v="10"/>
    <n v="10"/>
    <n v="10"/>
    <n v="10"/>
    <n v="0"/>
    <n v="0"/>
    <n v="0.1904761904761905"/>
    <n v="0.1818181818181818"/>
    <n v="0.2272727272727273"/>
    <n v="0.4"/>
    <n v="0.391304347826087"/>
    <n v="0.25"/>
    <n v="0.4761904761904762"/>
    <n v="0.4347826086956522"/>
    <n v="0.4761904761904762"/>
    <n v="0.4545454545454545"/>
  </r>
  <r>
    <s v="CONTRACT"/>
    <s v="AMS"/>
    <m/>
    <x v="0"/>
    <m/>
    <m/>
    <s v="ABS24089"/>
    <s v="ABS24089"/>
    <s v="OTHER"/>
    <x v="57"/>
    <s v="EssilorLuxottica"/>
    <s v="A. Morterra"/>
    <x v="1"/>
    <s v="Operations"/>
    <s v="Tech Lead"/>
    <n v="110"/>
    <n v="0"/>
    <s v="STARTED"/>
    <n v="0.75"/>
    <n v="2024"/>
    <x v="0"/>
    <n v="0"/>
    <n v="0"/>
    <n v="0"/>
    <n v="0"/>
    <n v="1"/>
    <n v="1"/>
    <n v="0"/>
    <n v="1"/>
    <n v="1"/>
    <n v="1"/>
    <n v="1"/>
    <n v="0"/>
    <n v="0"/>
    <n v="0"/>
    <n v="0"/>
    <n v="0"/>
    <n v="0.05"/>
    <n v="0.04347826086956522"/>
    <n v="0"/>
    <n v="0.04761904761904762"/>
    <n v="0.04347826086956522"/>
    <n v="0.04761904761904762"/>
    <n v="0.04545454545454546"/>
  </r>
  <r>
    <s v="CONTRACT"/>
    <s v="AMS"/>
    <m/>
    <x v="0"/>
    <m/>
    <m/>
    <s v="ABS24089"/>
    <s v="ABS24089"/>
    <s v="OTHER"/>
    <x v="57"/>
    <s v="EssilorLuxottica"/>
    <s v="A. Morterra"/>
    <x v="24"/>
    <s v="Operations"/>
    <s v="Data Scientist"/>
    <n v="110"/>
    <n v="0"/>
    <s v="STARTED"/>
    <n v="0.75"/>
    <n v="2024"/>
    <x v="0"/>
    <n v="0"/>
    <n v="4"/>
    <n v="4"/>
    <n v="4"/>
    <n v="4"/>
    <n v="2"/>
    <n v="3"/>
    <n v="2"/>
    <n v="1"/>
    <n v="1"/>
    <n v="2"/>
    <n v="0"/>
    <n v="0"/>
    <n v="0.1904761904761905"/>
    <n v="0.1818181818181818"/>
    <n v="0.1818181818181818"/>
    <n v="0.2"/>
    <n v="0.08695652173913043"/>
    <n v="0.25"/>
    <n v="0.09523809523809523"/>
    <n v="0.04347826086956522"/>
    <n v="0.04761904761904762"/>
    <n v="0.09090909090909091"/>
  </r>
  <r>
    <s v="PROSPECT"/>
    <s v="PRJ"/>
    <s v="Waterfall"/>
    <x v="1"/>
    <d v="2025-01-01T00:00:00"/>
    <d v="2025-12-31T00:00:00"/>
    <s v="N/A"/>
    <s v="N/A"/>
    <s v="OTHER"/>
    <x v="58"/>
    <s v="EssilorLuxottica"/>
    <s v="A. Morterra"/>
    <x v="21"/>
    <s v="Operations"/>
    <s v="Data Scientist"/>
    <n v="200"/>
    <n v="0"/>
    <s v="PROPOSAL"/>
    <n v="0"/>
    <n v="2025"/>
    <x v="13"/>
    <n v="5"/>
    <n v="4"/>
    <n v="5"/>
    <n v="5"/>
    <n v="5"/>
    <n v="5"/>
    <n v="5"/>
    <n v="5"/>
    <n v="0"/>
    <n v="0"/>
    <n v="0"/>
    <n v="0.2777777777777778"/>
    <n v="0.25"/>
    <n v="0.1904761904761905"/>
    <n v="0.2272727272727273"/>
    <n v="0.2272727272727273"/>
    <n v="0.25"/>
    <n v="0.2173913043478261"/>
    <n v="0.4166666666666667"/>
    <n v="0.2380952380952381"/>
    <n v="0"/>
    <n v="0"/>
    <n v="0"/>
  </r>
  <r>
    <s v="PROSPECT"/>
    <s v="PRJ"/>
    <s v="Waterfall"/>
    <x v="1"/>
    <d v="2025-01-01T00:00:00"/>
    <d v="2025-12-31T00:00:00"/>
    <s v="N/A"/>
    <s v="N/A"/>
    <s v="OTHER"/>
    <x v="58"/>
    <s v="EssilorLuxottica"/>
    <s v="A. Morterra"/>
    <x v="22"/>
    <s v="Operations"/>
    <s v="Data Scientist"/>
    <n v="200"/>
    <n v="0"/>
    <s v="PROPOSAL"/>
    <n v="0"/>
    <n v="2025"/>
    <x v="1"/>
    <n v="1"/>
    <n v="5"/>
    <n v="5"/>
    <n v="5"/>
    <n v="5"/>
    <n v="5"/>
    <n v="5"/>
    <n v="5"/>
    <n v="0"/>
    <n v="0"/>
    <n v="0"/>
    <n v="0.05555555555555555"/>
    <n v="0.05"/>
    <n v="0.2380952380952381"/>
    <n v="0.2272727272727273"/>
    <n v="0.2272727272727273"/>
    <n v="0.25"/>
    <n v="0.2173913043478261"/>
    <n v="0.4166666666666667"/>
    <n v="0.2380952380952381"/>
    <n v="0"/>
    <n v="0"/>
    <n v="0"/>
  </r>
  <r>
    <s v="PROSPECT"/>
    <s v="PRJ"/>
    <s v="Waterfall"/>
    <x v="1"/>
    <d v="2025-01-01T00:00:00"/>
    <d v="2025-12-31T00:00:00"/>
    <s v="N/A"/>
    <s v="N/A"/>
    <s v="OTHER"/>
    <x v="58"/>
    <s v="EssilorLuxottica"/>
    <s v="A. Morterra"/>
    <x v="0"/>
    <s v="Operations"/>
    <s v="PM - Project Governance"/>
    <n v="200"/>
    <n v="0"/>
    <s v="PROPOSAL"/>
    <n v="0"/>
    <n v="2025"/>
    <x v="6"/>
    <n v="3"/>
    <n v="2"/>
    <n v="2"/>
    <n v="2"/>
    <n v="2"/>
    <n v="2"/>
    <n v="2"/>
    <n v="2"/>
    <n v="2"/>
    <n v="0"/>
    <n v="0"/>
    <n v="0.1666666666666667"/>
    <n v="0.15"/>
    <n v="0.09523809523809523"/>
    <n v="0.09090909090909091"/>
    <n v="0.09090909090909091"/>
    <n v="0.1"/>
    <n v="0.08695652173913043"/>
    <n v="0.1666666666666667"/>
    <n v="0.09523809523809523"/>
    <n v="0.08695652173913043"/>
    <n v="0"/>
    <n v="0"/>
  </r>
  <r>
    <s v="PROSPECT"/>
    <s v="PRJ"/>
    <s v="Waterfall"/>
    <x v="1"/>
    <d v="2025-01-01T00:00:00"/>
    <d v="2025-12-31T00:00:00"/>
    <s v="N/A"/>
    <s v="N/A"/>
    <s v="OTHER"/>
    <x v="58"/>
    <s v="EssilorLuxottica"/>
    <s v="A. Morterra"/>
    <x v="56"/>
    <s v="Operations"/>
    <s v="DataManagement"/>
    <n v="200"/>
    <n v="0"/>
    <s v="PROPOSAL"/>
    <n v="0"/>
    <n v="2025"/>
    <x v="2"/>
    <n v="2"/>
    <n v="2"/>
    <n v="2"/>
    <n v="2"/>
    <n v="2"/>
    <n v="2"/>
    <n v="1"/>
    <n v="2"/>
    <n v="2"/>
    <n v="1"/>
    <n v="2"/>
    <n v="0.1111111111111111"/>
    <n v="0.1"/>
    <n v="0.09523809523809523"/>
    <n v="0.09090909090909091"/>
    <n v="0.09090909090909091"/>
    <n v="0.1"/>
    <n v="0.08695652173913043"/>
    <n v="0.08333333333333333"/>
    <n v="0.09523809523809523"/>
    <n v="0.08695652173913043"/>
    <n v="0.04761904761904762"/>
    <n v="0.09090909090909091"/>
  </r>
  <r>
    <s v="PROSPECT"/>
    <s v="PRJ"/>
    <s v="Waterfall"/>
    <x v="1"/>
    <d v="2025-01-01T00:00:00"/>
    <d v="2025-12-31T00:00:00"/>
    <s v="N/A"/>
    <s v="N/A"/>
    <s v="OTHER"/>
    <x v="58"/>
    <s v="EssilorLuxottica"/>
    <s v="A. Morterra"/>
    <x v="1"/>
    <s v="Operations"/>
    <s v="Tech Lead"/>
    <n v="200"/>
    <n v="0"/>
    <s v="PROPOSAL"/>
    <n v="0"/>
    <n v="2025"/>
    <x v="9"/>
    <n v="4"/>
    <n v="4"/>
    <n v="5"/>
    <n v="5"/>
    <n v="5"/>
    <n v="3"/>
    <n v="3"/>
    <n v="3"/>
    <n v="0"/>
    <n v="0"/>
    <n v="0"/>
    <n v="0.2222222222222222"/>
    <n v="0.2"/>
    <n v="0.1904761904761905"/>
    <n v="0.2272727272727273"/>
    <n v="0.2272727272727273"/>
    <n v="0.25"/>
    <n v="0.1304347826086956"/>
    <n v="0.25"/>
    <n v="0.1428571428571428"/>
    <n v="0"/>
    <n v="0"/>
    <n v="0"/>
  </r>
  <r>
    <s v="PROSPECT"/>
    <s v="PRJ"/>
    <s v="Waterfall"/>
    <x v="1"/>
    <d v="2025-01-01T00:00:00"/>
    <d v="2025-12-31T00:00:00"/>
    <s v="N/A"/>
    <s v="N/A"/>
    <s v="OTHER"/>
    <x v="58"/>
    <s v="EssilorLuxottica"/>
    <s v="A. Morterra"/>
    <x v="24"/>
    <s v="Operations"/>
    <s v="Data Scientist"/>
    <n v="200"/>
    <n v="0"/>
    <s v="PROPOSAL"/>
    <n v="0"/>
    <n v="2025"/>
    <x v="13"/>
    <n v="5"/>
    <n v="5"/>
    <n v="10"/>
    <n v="10"/>
    <n v="10"/>
    <n v="5"/>
    <n v="5"/>
    <n v="5"/>
    <n v="0"/>
    <n v="0"/>
    <n v="0"/>
    <n v="0.2777777777777778"/>
    <n v="0.25"/>
    <n v="0.2380952380952381"/>
    <n v="0.4545454545454545"/>
    <n v="0.4545454545454545"/>
    <n v="0.5"/>
    <n v="0.2173913043478261"/>
    <n v="0.4166666666666667"/>
    <n v="0.2380952380952381"/>
    <n v="0"/>
    <n v="0"/>
    <n v="0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86"/>
    <s v="Delivery Projects"/>
    <s v="Analysis"/>
    <n v="220"/>
    <n v="190"/>
    <s v="ON GOING"/>
    <n v="0"/>
    <n v="2024"/>
    <x v="0"/>
    <n v="0"/>
    <n v="0"/>
    <n v="0"/>
    <n v="0"/>
    <n v="0"/>
    <n v="0"/>
    <n v="0"/>
    <n v="8.4375"/>
    <n v="5"/>
    <n v="0"/>
    <n v="0"/>
    <n v="0"/>
    <n v="0"/>
    <n v="0"/>
    <n v="0"/>
    <n v="0"/>
    <n v="0"/>
    <n v="0"/>
    <n v="0"/>
    <n v="0.4017857142857143"/>
    <n v="0.2173913043478261"/>
    <n v="0"/>
    <n v="0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39"/>
    <s v="Operations"/>
    <s v="Analysis"/>
    <n v="220"/>
    <n v="190"/>
    <s v="ON GOING"/>
    <n v="0"/>
    <n v="2024"/>
    <x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08695652173913043"/>
    <n v="0"/>
    <n v="0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70"/>
    <s v="Delivery AMS"/>
    <s v="Analysis"/>
    <n v="220"/>
    <n v="190"/>
    <s v="ON GOING"/>
    <n v="0"/>
    <n v="2024"/>
    <x v="0"/>
    <n v="0"/>
    <n v="0"/>
    <n v="0"/>
    <n v="0"/>
    <n v="0"/>
    <n v="0"/>
    <n v="0"/>
    <n v="1"/>
    <n v="5"/>
    <n v="5.5"/>
    <n v="5"/>
    <n v="0"/>
    <n v="0"/>
    <n v="0"/>
    <n v="0"/>
    <n v="0"/>
    <n v="0"/>
    <n v="0"/>
    <n v="0"/>
    <n v="0.04761904761904762"/>
    <n v="0.2173913043478261"/>
    <n v="0.2619047619047619"/>
    <n v="0.2272727272727273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87"/>
    <s v="Operations"/>
    <s v="BACK END"/>
    <n v="220"/>
    <n v="190"/>
    <s v="ON GOING"/>
    <n v="0"/>
    <n v="2024"/>
    <x v="0"/>
    <n v="0"/>
    <n v="0"/>
    <n v="0"/>
    <n v="0"/>
    <n v="0"/>
    <n v="0"/>
    <n v="0"/>
    <n v="0"/>
    <n v="23"/>
    <n v="20"/>
    <n v="17"/>
    <n v="0"/>
    <n v="0"/>
    <n v="0"/>
    <n v="0"/>
    <n v="0"/>
    <n v="0"/>
    <n v="0"/>
    <n v="0"/>
    <n v="0"/>
    <n v="1"/>
    <n v="0.9523809523809523"/>
    <n v="0.7727272727272727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88"/>
    <s v="Delivery Projects"/>
    <s v="PM - Project Governance"/>
    <n v="220"/>
    <n v="190"/>
    <s v="ON GOING"/>
    <n v="0"/>
    <n v="2024"/>
    <x v="0"/>
    <n v="0"/>
    <n v="0"/>
    <n v="0"/>
    <n v="0"/>
    <n v="0"/>
    <n v="0"/>
    <n v="0"/>
    <n v="2.375"/>
    <n v="3"/>
    <n v="3"/>
    <n v="0"/>
    <n v="0"/>
    <n v="0"/>
    <n v="0"/>
    <n v="0"/>
    <n v="0"/>
    <n v="0"/>
    <n v="0"/>
    <n v="0"/>
    <n v="0.1130952380952381"/>
    <n v="0.1304347826086956"/>
    <n v="0.1428571428571428"/>
    <n v="0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84"/>
    <s v="Delivery Projects"/>
    <s v="PM - Project Governance"/>
    <n v="220"/>
    <n v="190"/>
    <s v="ON GOING"/>
    <n v="0"/>
    <n v="2024"/>
    <x v="0"/>
    <n v="0"/>
    <n v="0"/>
    <n v="0"/>
    <n v="0"/>
    <n v="0"/>
    <n v="0"/>
    <n v="0"/>
    <n v="10"/>
    <n v="2"/>
    <n v="2"/>
    <n v="2"/>
    <n v="0"/>
    <n v="0"/>
    <n v="0"/>
    <n v="0"/>
    <n v="0"/>
    <n v="0"/>
    <n v="0"/>
    <n v="0"/>
    <n v="0.4761904761904762"/>
    <n v="0.08695652173913043"/>
    <n v="0.09523809523809523"/>
    <n v="0.09090909090909091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84"/>
    <s v="Delivery Projects"/>
    <s v="Analysis"/>
    <n v="220"/>
    <n v="190"/>
    <s v="ON GOING"/>
    <n v="0"/>
    <n v="2024"/>
    <x v="0"/>
    <n v="0"/>
    <n v="0"/>
    <n v="0"/>
    <n v="0"/>
    <n v="0"/>
    <n v="0"/>
    <n v="0"/>
    <n v="0"/>
    <n v="21"/>
    <n v="18"/>
    <n v="15"/>
    <n v="0"/>
    <n v="0"/>
    <n v="0"/>
    <n v="0"/>
    <n v="0"/>
    <n v="0"/>
    <n v="0"/>
    <n v="0"/>
    <n v="0"/>
    <n v="0.9130434782608695"/>
    <n v="0.8571428571428571"/>
    <n v="0.6818181818181818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4"/>
    <s v="Operations"/>
    <s v="BACK END"/>
    <n v="220"/>
    <n v="190"/>
    <s v="ON GOING"/>
    <n v="0"/>
    <n v="2024"/>
    <x v="0"/>
    <n v="0"/>
    <n v="0"/>
    <n v="0"/>
    <n v="0"/>
    <n v="0"/>
    <n v="0"/>
    <n v="0"/>
    <n v="2"/>
    <n v="18"/>
    <n v="16"/>
    <n v="12"/>
    <n v="0"/>
    <n v="0"/>
    <n v="0"/>
    <n v="0"/>
    <n v="0"/>
    <n v="0"/>
    <n v="0"/>
    <n v="0"/>
    <n v="0.09523809523809523"/>
    <n v="0.7826086956521739"/>
    <n v="0.7619047619047619"/>
    <n v="0.5454545454545454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5"/>
    <s v="Operations"/>
    <s v="BACK END"/>
    <n v="220"/>
    <n v="190"/>
    <s v="ON GOING"/>
    <n v="0"/>
    <n v="2024"/>
    <x v="0"/>
    <n v="0"/>
    <n v="0"/>
    <n v="0"/>
    <n v="0"/>
    <n v="0"/>
    <n v="0"/>
    <n v="0"/>
    <n v="0"/>
    <n v="10"/>
    <n v="20"/>
    <n v="17"/>
    <n v="0"/>
    <n v="0"/>
    <n v="0"/>
    <n v="0"/>
    <n v="0"/>
    <n v="0"/>
    <n v="0"/>
    <n v="0"/>
    <n v="0"/>
    <n v="0.4347826086956522"/>
    <n v="0.9523809523809523"/>
    <n v="0.7727272727272727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36"/>
    <s v="Delivery Projects"/>
    <s v="Analysis"/>
    <n v="220"/>
    <n v="190"/>
    <s v="ON GOING"/>
    <n v="0"/>
    <n v="2024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.04761904761904762"/>
    <n v="0"/>
    <n v="0"/>
    <n v="0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89"/>
    <s v="Operations"/>
    <s v="BACK END"/>
    <n v="220"/>
    <n v="190"/>
    <s v="ON GOING"/>
    <n v="0"/>
    <n v="2024"/>
    <x v="0"/>
    <n v="0"/>
    <n v="0"/>
    <n v="0"/>
    <n v="0"/>
    <n v="0"/>
    <n v="0"/>
    <n v="0"/>
    <n v="0"/>
    <n v="6"/>
    <n v="6"/>
    <n v="5"/>
    <n v="0"/>
    <n v="0"/>
    <n v="0"/>
    <n v="0"/>
    <n v="0"/>
    <n v="0"/>
    <n v="0"/>
    <n v="0"/>
    <n v="0"/>
    <n v="0.2608695652173913"/>
    <n v="0.2857142857142857"/>
    <n v="0.2272727272727273"/>
  </r>
  <r>
    <s v="INTERNAL TRAINING"/>
    <s v="FORMAZIONE"/>
    <m/>
    <x v="0"/>
    <m/>
    <m/>
    <s v="N/A"/>
    <s v="ATD"/>
    <s v="OTHER"/>
    <x v="60"/>
    <s v="Abstract"/>
    <s v="L. Roberto"/>
    <x v="90"/>
    <s v="Operations"/>
    <s v="FrontEnd"/>
    <n v="0"/>
    <n v="0"/>
    <m/>
    <n v="0"/>
    <n v="2024"/>
    <x v="0"/>
    <n v="0"/>
    <n v="0"/>
    <n v="0"/>
    <n v="2"/>
    <n v="3"/>
    <n v="3"/>
    <n v="0"/>
    <n v="3"/>
    <n v="3"/>
    <n v="3"/>
    <n v="2"/>
    <n v="0"/>
    <n v="0"/>
    <n v="0"/>
    <n v="0"/>
    <n v="0.09090909090909091"/>
    <n v="0.15"/>
    <n v="0.1304347826086956"/>
    <n v="0"/>
    <n v="0.1428571428571428"/>
    <n v="0.1304347826086956"/>
    <n v="0.1428571428571428"/>
    <n v="0.09090909090909091"/>
  </r>
  <r>
    <s v="INTERNAL TRAINING"/>
    <s v="FORMAZIONE"/>
    <m/>
    <x v="0"/>
    <m/>
    <m/>
    <s v="N/A"/>
    <s v="ATD"/>
    <s v="OTHER"/>
    <x v="60"/>
    <s v="Abstract"/>
    <s v="A. Strada"/>
    <x v="9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0.08695652173913043"/>
    <n v="0"/>
    <n v="0.09523809523809523"/>
    <n v="0.08695652173913043"/>
    <n v="0.09523809523809523"/>
    <n v="0.09090909090909091"/>
  </r>
  <r>
    <s v="INTERNAL TRAINING"/>
    <s v="FORMAZIONE"/>
    <m/>
    <x v="0"/>
    <m/>
    <m/>
    <s v="N/A"/>
    <s v="ATD"/>
    <s v="OTHER"/>
    <x v="60"/>
    <s v="Abstract"/>
    <s v="A. Strada"/>
    <x v="51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0.08695652173913043"/>
    <n v="0"/>
    <n v="0.09523809523809523"/>
    <n v="0.08695652173913043"/>
    <n v="0.09523809523809523"/>
    <n v="0.09090909090909091"/>
  </r>
  <r>
    <s v="INTERNAL TRAINING"/>
    <s v="FORMAZIONE"/>
    <m/>
    <x v="0"/>
    <m/>
    <m/>
    <s v="N/A"/>
    <s v="ATD"/>
    <s v="OTHER"/>
    <x v="60"/>
    <s v="Abstract"/>
    <s v="A. Strada"/>
    <x v="10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0.08695652173913043"/>
    <n v="0"/>
    <n v="0.09523809523809523"/>
    <n v="0.08695652173913043"/>
    <n v="0.09523809523809523"/>
    <n v="0.09090909090909091"/>
  </r>
  <r>
    <s v="INTERNAL TRAINING"/>
    <s v="FORMAZIONE"/>
    <m/>
    <x v="0"/>
    <m/>
    <m/>
    <s v="N/A"/>
    <s v="ATD"/>
    <s v="OTHER"/>
    <x v="60"/>
    <s v="Abstract"/>
    <s v="A. Strada"/>
    <x v="39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0.08695652173913043"/>
    <n v="0"/>
    <n v="0.09523809523809523"/>
    <n v="0.08695652173913043"/>
    <n v="0.09523809523809523"/>
    <n v="0.09090909090909091"/>
  </r>
  <r>
    <s v="INTERNAL TRAINING"/>
    <s v="FORMAZIONE"/>
    <m/>
    <x v="0"/>
    <d v="2024-01-01T00:00:00"/>
    <d v="2024-12-31T00:00:00"/>
    <s v="N/A"/>
    <s v="ATD"/>
    <s v="OTHER"/>
    <x v="60"/>
    <s v="Abstract"/>
    <s v="M. COCCHI"/>
    <x v="91"/>
    <s v="Delivery Projects"/>
    <s v="Training"/>
    <n v="19"/>
    <n v="0"/>
    <s v="ON GOING"/>
    <n v="0.5"/>
    <n v="2024"/>
    <x v="0"/>
    <n v="0"/>
    <n v="0"/>
    <n v="0"/>
    <n v="0"/>
    <n v="2"/>
    <n v="5"/>
    <n v="0"/>
    <n v="3"/>
    <n v="3"/>
    <n v="3"/>
    <n v="2"/>
    <n v="0"/>
    <n v="0"/>
    <n v="0"/>
    <n v="0"/>
    <n v="0"/>
    <n v="0.1"/>
    <n v="0.2173913043478261"/>
    <n v="0"/>
    <n v="0.1428571428571428"/>
    <n v="0.1304347826086956"/>
    <n v="0.1428571428571428"/>
    <n v="0.09090909090909091"/>
  </r>
  <r>
    <s v="INTERNAL TRAINING"/>
    <s v="FORMAZIONE"/>
    <m/>
    <x v="0"/>
    <m/>
    <m/>
    <s v="N/A"/>
    <s v="ATD"/>
    <s v="OTHER"/>
    <x v="60"/>
    <s v="Abstract"/>
    <s v="L. Roberto"/>
    <x v="34"/>
    <s v="Operations"/>
    <s v="BackEnd"/>
    <n v="0"/>
    <n v="0"/>
    <m/>
    <n v="0"/>
    <n v="2024"/>
    <x v="0"/>
    <n v="0"/>
    <n v="0"/>
    <n v="0"/>
    <n v="3"/>
    <n v="3"/>
    <n v="3"/>
    <n v="0"/>
    <n v="3"/>
    <n v="3"/>
    <n v="3"/>
    <n v="3"/>
    <n v="0"/>
    <n v="0"/>
    <n v="0"/>
    <n v="0"/>
    <n v="0.1363636363636364"/>
    <n v="0.15"/>
    <n v="0.1304347826086956"/>
    <n v="0"/>
    <n v="0.1428571428571428"/>
    <n v="0.1304347826086956"/>
    <n v="0.1428571428571428"/>
    <n v="0.1363636363636364"/>
  </r>
  <r>
    <s v="INTERNAL TRAINING"/>
    <s v="FORMAZIONE"/>
    <m/>
    <x v="0"/>
    <d v="2024-01-01T00:00:00"/>
    <d v="2024-12-31T00:00:00"/>
    <s v="N/A"/>
    <s v="ATD"/>
    <s v="OTHER"/>
    <x v="60"/>
    <s v="Abstract"/>
    <s v="M. COCCHI"/>
    <x v="83"/>
    <s v="Delivery Projects"/>
    <s v="Training"/>
    <n v="14"/>
    <n v="0"/>
    <s v="ON GOING"/>
    <n v="0.5"/>
    <n v="2024"/>
    <x v="0"/>
    <n v="0"/>
    <n v="0"/>
    <n v="0"/>
    <n v="0"/>
    <n v="1"/>
    <n v="2"/>
    <n v="0"/>
    <n v="4"/>
    <n v="2"/>
    <n v="2"/>
    <n v="2"/>
    <n v="0"/>
    <n v="0"/>
    <n v="0"/>
    <n v="0"/>
    <n v="0"/>
    <n v="0.05"/>
    <n v="0.08695652173913043"/>
    <n v="0"/>
    <n v="0.1904761904761905"/>
    <n v="0.08695652173913043"/>
    <n v="0.09523809523809523"/>
    <n v="0.09090909090909091"/>
  </r>
  <r>
    <s v="INTERNAL TRAINING"/>
    <s v="FORMAZIONE"/>
    <m/>
    <x v="0"/>
    <d v="2024-01-01T00:00:00"/>
    <d v="2024-12-31T00:00:00"/>
    <s v="N/A"/>
    <s v="ATD"/>
    <s v="OTHER"/>
    <x v="60"/>
    <s v="Abstract"/>
    <s v="M. COCCHI"/>
    <x v="15"/>
    <s v="Consolidated &amp; Tax"/>
    <s v="Training"/>
    <n v="3"/>
    <n v="0"/>
    <s v="ON GOING"/>
    <n v="0.5"/>
    <n v="2024"/>
    <x v="0"/>
    <n v="0"/>
    <n v="0"/>
    <n v="0"/>
    <n v="0"/>
    <n v="1"/>
    <n v="0"/>
    <n v="0"/>
    <n v="0"/>
    <n v="1"/>
    <n v="1"/>
    <n v="0"/>
    <n v="0"/>
    <n v="0"/>
    <n v="0"/>
    <n v="0"/>
    <n v="0"/>
    <n v="0.05"/>
    <n v="0"/>
    <n v="0"/>
    <n v="0"/>
    <n v="0.04347826086956522"/>
    <n v="0.04761904761904762"/>
    <n v="0"/>
  </r>
  <r>
    <s v="INTERNAL TRAINING"/>
    <s v="FORMAZIONE"/>
    <m/>
    <x v="0"/>
    <m/>
    <m/>
    <s v="N/A"/>
    <s v="ATD"/>
    <s v="OTHER"/>
    <x v="60"/>
    <s v="Abstract"/>
    <s v="A. Strada"/>
    <x v="73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0.08695652173913043"/>
    <n v="0"/>
    <n v="0.09523809523809523"/>
    <n v="0.08695652173913043"/>
    <n v="0.09523809523809523"/>
    <n v="0.09090909090909091"/>
  </r>
  <r>
    <s v="INTERNAL TRAINING"/>
    <s v="FORMAZIONE"/>
    <m/>
    <x v="0"/>
    <m/>
    <m/>
    <s v="N/A"/>
    <s v="ATD"/>
    <s v="OTHER"/>
    <x v="60"/>
    <s v="Abstract"/>
    <s v="A. Strada"/>
    <x v="73"/>
    <s v="Operations"/>
    <s v="BackEnd"/>
    <n v="0"/>
    <n v="0"/>
    <m/>
    <n v="0"/>
    <n v="2024"/>
    <x v="0"/>
    <n v="0"/>
    <n v="0"/>
    <n v="0"/>
    <n v="0"/>
    <n v="2"/>
    <n v="2"/>
    <n v="0"/>
    <n v="0"/>
    <n v="0"/>
    <n v="0"/>
    <n v="0"/>
    <n v="0"/>
    <n v="0"/>
    <n v="0"/>
    <n v="0"/>
    <n v="0"/>
    <n v="0.1"/>
    <n v="0.08695652173913043"/>
    <n v="0"/>
    <n v="0"/>
    <n v="0"/>
    <n v="0"/>
    <n v="0"/>
  </r>
  <r>
    <s v="INTERNAL TRAINING"/>
    <s v="FORMAZIONE"/>
    <m/>
    <x v="0"/>
    <m/>
    <m/>
    <s v="N/A"/>
    <s v="ATD"/>
    <s v="OTHER"/>
    <x v="60"/>
    <s v="Abstract"/>
    <s v="L. Roberto"/>
    <x v="25"/>
    <s v="Operations"/>
    <s v="BackEnd"/>
    <n v="0"/>
    <n v="0"/>
    <m/>
    <n v="0"/>
    <n v="2024"/>
    <x v="0"/>
    <n v="0"/>
    <n v="0"/>
    <n v="0"/>
    <n v="3"/>
    <n v="3"/>
    <n v="3"/>
    <n v="0"/>
    <n v="3"/>
    <n v="3"/>
    <n v="3"/>
    <n v="3"/>
    <n v="0"/>
    <n v="0"/>
    <n v="0"/>
    <n v="0"/>
    <n v="0.1363636363636364"/>
    <n v="0.15"/>
    <n v="0.1304347826086956"/>
    <n v="0"/>
    <n v="0.1428571428571428"/>
    <n v="0.1304347826086956"/>
    <n v="0.1428571428571428"/>
    <n v="0.1363636363636364"/>
  </r>
  <r>
    <s v="INTERNAL TRAINING"/>
    <s v="FORMAZIONE"/>
    <m/>
    <x v="0"/>
    <m/>
    <m/>
    <s v="N/A"/>
    <s v="ATD"/>
    <s v="OTHER"/>
    <x v="60"/>
    <s v="Abstract"/>
    <s v="A. Strada"/>
    <x v="11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0"/>
    <n v="0"/>
    <n v="0"/>
    <n v="0"/>
    <n v="0"/>
    <n v="0"/>
    <n v="0"/>
    <n v="0.1"/>
    <n v="0.08695652173913043"/>
    <n v="0"/>
    <n v="0.09523809523809523"/>
    <n v="0.08695652173913043"/>
    <n v="0"/>
    <n v="0"/>
  </r>
  <r>
    <s v="INTERNAL TRAINING"/>
    <s v="FORMAZIONE"/>
    <m/>
    <x v="0"/>
    <d v="2024-06-01T00:00:00"/>
    <d v="2024-12-31T00:00:00"/>
    <s v="N/A"/>
    <s v="ATD"/>
    <s v="OTHER"/>
    <x v="60"/>
    <s v="Abstract"/>
    <s v="L. Franco"/>
    <x v="92"/>
    <s v="Operations"/>
    <s v="BackEnd"/>
    <n v="0"/>
    <n v="0"/>
    <m/>
    <n v="0"/>
    <n v="2024"/>
    <x v="0"/>
    <n v="0"/>
    <n v="0"/>
    <n v="0"/>
    <n v="0"/>
    <n v="3"/>
    <n v="3"/>
    <n v="0"/>
    <n v="0"/>
    <n v="0"/>
    <n v="0"/>
    <n v="0"/>
    <n v="0"/>
    <n v="0"/>
    <n v="0"/>
    <n v="0"/>
    <n v="0"/>
    <n v="0.15"/>
    <n v="0.1304347826086956"/>
    <n v="0"/>
    <n v="0"/>
    <n v="0"/>
    <n v="0"/>
    <n v="0"/>
  </r>
  <r>
    <s v="INTERNAL TRAINING"/>
    <s v="FORMAZIONE"/>
    <m/>
    <x v="0"/>
    <d v="2024-01-01T00:00:00"/>
    <d v="2024-08-31T00:00:00"/>
    <s v="N/A"/>
    <s v="ATD"/>
    <s v="OTHER"/>
    <x v="60"/>
    <s v="Abstract"/>
    <s v="O. Sagazio"/>
    <x v="93"/>
    <s v="Operations"/>
    <s v="BackEnd"/>
    <n v="0"/>
    <n v="0"/>
    <s v="ON GOING"/>
    <n v="0.05"/>
    <n v="2024"/>
    <x v="0"/>
    <n v="0"/>
    <n v="21"/>
    <n v="19"/>
    <n v="20"/>
    <n v="20"/>
    <n v="23"/>
    <n v="0"/>
    <n v="0"/>
    <n v="0"/>
    <n v="0"/>
    <n v="0"/>
    <n v="0"/>
    <n v="0"/>
    <n v="1"/>
    <n v="0.8636363636363636"/>
    <n v="0.9090909090909091"/>
    <n v="1"/>
    <n v="1"/>
    <n v="0"/>
    <n v="0"/>
    <n v="0"/>
    <n v="0"/>
    <n v="0"/>
  </r>
  <r>
    <s v="INTERNAL TRAINING"/>
    <s v="FORMAZIONE"/>
    <m/>
    <x v="0"/>
    <m/>
    <m/>
    <s v="N/A"/>
    <s v="ATD"/>
    <s v="OTHER"/>
    <x v="60"/>
    <s v="Abstract"/>
    <s v="A. Strada"/>
    <x v="52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0.08695652173913043"/>
    <n v="0"/>
    <n v="0.09523809523809523"/>
    <n v="0.08695652173913043"/>
    <n v="0.09523809523809523"/>
    <n v="0.09090909090909091"/>
  </r>
  <r>
    <s v="INTERNAL TRAINING"/>
    <s v="FORMAZIONE"/>
    <m/>
    <x v="0"/>
    <m/>
    <m/>
    <s v="N/A"/>
    <s v="ATD"/>
    <s v="OTHER"/>
    <x v="60"/>
    <s v="Abstract"/>
    <s v="A. Strada"/>
    <x v="56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0.08695652173913043"/>
    <n v="0"/>
    <n v="0.09523809523809523"/>
    <n v="0.08695652173913043"/>
    <n v="0.09523809523809523"/>
    <n v="0.09090909090909091"/>
  </r>
  <r>
    <s v="INTERNAL TRAINING"/>
    <s v="FORMAZIONE"/>
    <m/>
    <x v="0"/>
    <d v="2024-06-01T00:00:00"/>
    <d v="2024-12-31T00:00:00"/>
    <s v="N/A"/>
    <s v="ATD"/>
    <s v="OTHER"/>
    <x v="60"/>
    <s v="Abstract"/>
    <s v="L. Franco"/>
    <x v="45"/>
    <s v="Operations"/>
    <s v="PM - Project Governance"/>
    <n v="0"/>
    <n v="0"/>
    <m/>
    <n v="0"/>
    <n v="2024"/>
    <x v="0"/>
    <n v="0"/>
    <n v="0"/>
    <n v="0"/>
    <n v="0"/>
    <n v="3"/>
    <n v="3"/>
    <n v="0"/>
    <n v="0"/>
    <n v="0"/>
    <n v="0"/>
    <n v="0"/>
    <n v="0"/>
    <n v="0"/>
    <n v="0"/>
    <n v="0"/>
    <n v="0"/>
    <n v="0.15"/>
    <n v="0.1304347826086956"/>
    <n v="0"/>
    <n v="0"/>
    <n v="0"/>
    <n v="0"/>
    <n v="0"/>
  </r>
  <r>
    <s v="INTERNAL TRAINING"/>
    <s v="FORMAZIONE"/>
    <m/>
    <x v="0"/>
    <m/>
    <m/>
    <s v="N/A"/>
    <s v="ATD"/>
    <s v="OTHER"/>
    <x v="60"/>
    <s v="Abstract"/>
    <s v="A. Strada"/>
    <x v="13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0.08695652173913043"/>
    <n v="0"/>
    <n v="0.09523809523809523"/>
    <n v="0.08695652173913043"/>
    <n v="0.09523809523809523"/>
    <n v="0.09090909090909091"/>
  </r>
  <r>
    <s v="INTERNAL TRAINING"/>
    <s v="FORMAZIONE"/>
    <m/>
    <x v="0"/>
    <m/>
    <m/>
    <s v="N/A"/>
    <s v="ATD"/>
    <s v="OTHER"/>
    <x v="60"/>
    <s v="Abstract"/>
    <s v="L. Roberto"/>
    <x v="49"/>
    <s v="Operations"/>
    <s v="PM - Project Governance"/>
    <n v="0"/>
    <n v="0"/>
    <m/>
    <n v="0"/>
    <n v="2024"/>
    <x v="0"/>
    <n v="0"/>
    <n v="0"/>
    <n v="2"/>
    <n v="3"/>
    <n v="3"/>
    <n v="3"/>
    <n v="0"/>
    <n v="3"/>
    <n v="3"/>
    <n v="2"/>
    <n v="0"/>
    <n v="0"/>
    <n v="0"/>
    <n v="0"/>
    <n v="0.09090909090909091"/>
    <n v="0.1363636363636364"/>
    <n v="0.15"/>
    <n v="0.1304347826086956"/>
    <n v="0"/>
    <n v="0.1428571428571428"/>
    <n v="0.1304347826086956"/>
    <n v="0.09523809523809523"/>
    <n v="0"/>
  </r>
  <r>
    <s v="INTERNAL TRAINING"/>
    <s v="FORMAZIONE"/>
    <m/>
    <x v="0"/>
    <m/>
    <m/>
    <s v="N/A"/>
    <s v="ATD"/>
    <s v="OTHER"/>
    <x v="60"/>
    <s v="Abstract"/>
    <s v="A. Strada"/>
    <x v="94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0.08695652173913043"/>
    <n v="0"/>
    <n v="0.09523809523809523"/>
    <n v="0.08695652173913043"/>
    <n v="0.09523809523809523"/>
    <n v="0.09090909090909091"/>
  </r>
  <r>
    <s v="INTERNAL TRAINING"/>
    <s v="FORMAZIONE"/>
    <m/>
    <x v="0"/>
    <d v="2024-01-01T00:00:00"/>
    <d v="2024-12-31T00:00:00"/>
    <s v="N/A"/>
    <s v="ATD"/>
    <s v="OTHER"/>
    <x v="60"/>
    <s v="Abstract"/>
    <s v="M. COCCHI"/>
    <x v="95"/>
    <s v="Consolidated &amp; Tax"/>
    <s v="Training"/>
    <n v="3"/>
    <n v="0"/>
    <s v="ON GOING"/>
    <n v="0.5"/>
    <n v="2024"/>
    <x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.08695652173913043"/>
    <n v="0.04761904761904762"/>
    <n v="0"/>
  </r>
  <r>
    <s v="INTERNAL TRAINING"/>
    <s v="FORMAZIONE"/>
    <m/>
    <x v="0"/>
    <m/>
    <m/>
    <s v="N/A"/>
    <s v="ATD"/>
    <s v="OTHER"/>
    <x v="60"/>
    <s v="Abstract"/>
    <s v="L. Roberto"/>
    <x v="85"/>
    <s v="Operations"/>
    <s v="FrontEnd"/>
    <n v="0"/>
    <n v="0"/>
    <m/>
    <n v="0"/>
    <n v="2024"/>
    <x v="0"/>
    <n v="0"/>
    <n v="0"/>
    <n v="0"/>
    <n v="2"/>
    <n v="3"/>
    <n v="3"/>
    <n v="0"/>
    <n v="0"/>
    <n v="3"/>
    <n v="2"/>
    <n v="3"/>
    <n v="0"/>
    <n v="0"/>
    <n v="0"/>
    <n v="0"/>
    <n v="0.09090909090909091"/>
    <n v="0.15"/>
    <n v="0.1304347826086956"/>
    <n v="0"/>
    <n v="0"/>
    <n v="0.1304347826086956"/>
    <n v="0.09523809523809523"/>
    <n v="0.1363636363636364"/>
  </r>
  <r>
    <s v="INTERNAL TRAINING"/>
    <s v="FORMAZIONE"/>
    <m/>
    <x v="0"/>
    <m/>
    <m/>
    <s v="N/A"/>
    <s v="ATD"/>
    <s v="OTHER"/>
    <x v="60"/>
    <s v="Abstract"/>
    <s v="A. Strada"/>
    <x v="77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0.08695652173913043"/>
    <n v="0"/>
    <n v="0.09523809523809523"/>
    <n v="0.08695652173913043"/>
    <n v="0.09523809523809523"/>
    <n v="0.09090909090909091"/>
  </r>
  <r>
    <s v="INTERNAL TRAINING"/>
    <s v="FORMAZIONE"/>
    <m/>
    <x v="0"/>
    <d v="2024-06-01T00:00:00"/>
    <d v="2024-12-31T00:00:00"/>
    <s v="N/A"/>
    <s v="ATD"/>
    <s v="OTHER"/>
    <x v="60"/>
    <s v="Abstract"/>
    <s v="L. Franco"/>
    <x v="96"/>
    <s v="Operations"/>
    <s v="BackEnd"/>
    <n v="0"/>
    <n v="0"/>
    <m/>
    <n v="0"/>
    <n v="2024"/>
    <x v="0"/>
    <n v="0"/>
    <n v="0"/>
    <n v="0"/>
    <n v="0"/>
    <n v="3"/>
    <n v="3"/>
    <n v="0"/>
    <n v="0"/>
    <n v="0"/>
    <n v="0"/>
    <n v="0"/>
    <n v="0"/>
    <n v="0"/>
    <n v="0"/>
    <n v="0"/>
    <n v="0"/>
    <n v="0.15"/>
    <n v="0.1304347826086956"/>
    <n v="0"/>
    <n v="0"/>
    <n v="0"/>
    <n v="0"/>
    <n v="0"/>
  </r>
  <r>
    <s v="INTERNAL TRAINING"/>
    <s v="FORMAZIONE"/>
    <m/>
    <x v="0"/>
    <d v="2024-06-01T00:00:00"/>
    <d v="2024-12-31T00:00:00"/>
    <s v="N/A"/>
    <s v="ATD"/>
    <s v="OTHER"/>
    <x v="60"/>
    <s v="Abstract"/>
    <s v="L. Franco"/>
    <x v="97"/>
    <s v="Operations"/>
    <s v="BackEnd"/>
    <n v="0"/>
    <n v="0"/>
    <m/>
    <n v="0"/>
    <n v="2024"/>
    <x v="0"/>
    <n v="0"/>
    <n v="0"/>
    <n v="0"/>
    <n v="0"/>
    <n v="3"/>
    <n v="3"/>
    <n v="0"/>
    <n v="0"/>
    <n v="0"/>
    <n v="0"/>
    <n v="0"/>
    <n v="0"/>
    <n v="0"/>
    <n v="0"/>
    <n v="0"/>
    <n v="0"/>
    <n v="0.15"/>
    <n v="0.1304347826086956"/>
    <n v="0"/>
    <n v="0"/>
    <n v="0"/>
    <n v="0"/>
    <n v="0"/>
  </r>
  <r>
    <s v="INTERNAL TRAINING"/>
    <s v="FORMAZIONE"/>
    <m/>
    <x v="0"/>
    <m/>
    <m/>
    <s v="N/A"/>
    <s v="ATD"/>
    <s v="OTHER"/>
    <x v="60"/>
    <s v="Abstract"/>
    <s v="A. Strada"/>
    <x v="78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0.08695652173913043"/>
    <n v="0"/>
    <n v="0.09523809523809523"/>
    <n v="0.08695652173913043"/>
    <n v="0.09523809523809523"/>
    <n v="0.09090909090909091"/>
  </r>
  <r>
    <s v="INTERNAL TRAINING"/>
    <s v="FORMAZIONE"/>
    <m/>
    <x v="0"/>
    <m/>
    <m/>
    <s v="N/A"/>
    <s v="ATD"/>
    <s v="OTHER"/>
    <x v="60"/>
    <s v="Abstract"/>
    <s v="A. Strada"/>
    <x v="40"/>
    <s v="Operations"/>
    <s v="PM - Project Governance"/>
    <n v="0"/>
    <n v="0"/>
    <s v="ON GOING"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0.08695652173913043"/>
    <n v="0"/>
    <n v="0.09523809523809523"/>
    <n v="0.08695652173913043"/>
    <n v="0.09523809523809523"/>
    <n v="0.09090909090909091"/>
  </r>
  <r>
    <s v="INTERNAL TRAINING"/>
    <s v="FORMAZIONE"/>
    <m/>
    <x v="0"/>
    <m/>
    <m/>
    <s v="N/A"/>
    <s v="ATD"/>
    <s v="OTHER"/>
    <x v="60"/>
    <s v="Abstract"/>
    <s v="A. Strada"/>
    <x v="98"/>
    <s v="Operations"/>
    <s v="Data Management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0.08695652173913043"/>
    <n v="0"/>
    <n v="0.09523809523809523"/>
    <n v="0.08695652173913043"/>
    <n v="0.09523809523809523"/>
    <n v="0.09090909090909091"/>
  </r>
  <r>
    <s v="INTERNAL TRAINING"/>
    <s v="FORMAZIONE"/>
    <m/>
    <x v="0"/>
    <m/>
    <m/>
    <s v="N/A"/>
    <s v="ATD"/>
    <s v="OTHER"/>
    <x v="60"/>
    <s v="Abstract"/>
    <s v="A. Strada"/>
    <x v="41"/>
    <s v="Operations"/>
    <s v="PM - Project Governance"/>
    <n v="0"/>
    <n v="0"/>
    <m/>
    <n v="0"/>
    <n v="2024"/>
    <x v="0"/>
    <n v="0"/>
    <n v="0"/>
    <n v="0"/>
    <n v="0"/>
    <n v="2"/>
    <n v="2"/>
    <n v="0"/>
    <n v="2"/>
    <n v="2"/>
    <n v="2"/>
    <n v="2"/>
    <n v="0"/>
    <n v="0"/>
    <n v="0"/>
    <n v="0"/>
    <n v="0"/>
    <n v="0.1"/>
    <n v="0.08695652173913043"/>
    <n v="0"/>
    <n v="0.09523809523809523"/>
    <n v="0.08695652173913043"/>
    <n v="0.09523809523809523"/>
    <n v="0.09090909090909091"/>
  </r>
  <r>
    <s v="INTERNAL TRAINING"/>
    <s v="FORMAZIONE"/>
    <m/>
    <x v="0"/>
    <d v="2024-01-01T00:00:00"/>
    <d v="2024-12-31T00:00:00"/>
    <s v="N/A"/>
    <s v="ATD"/>
    <s v="OTHER"/>
    <x v="61"/>
    <s v="Abstract"/>
    <s v="A. Albanese"/>
    <x v="99"/>
    <s v="Operations"/>
    <s v="BackEnd"/>
    <n v="0"/>
    <n v="0"/>
    <m/>
    <n v="0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TERNAL TRAINING"/>
    <s v="FORMAZIONE"/>
    <m/>
    <x v="0"/>
    <d v="2024-01-01T00:00:00"/>
    <d v="2024-12-31T00:00:00"/>
    <s v="N/A"/>
    <s v="ATD"/>
    <s v="OTHER"/>
    <x v="62"/>
    <s v="Abstract"/>
    <s v="A. Albanese"/>
    <x v="100"/>
    <s v="Consolidated &amp; Tax"/>
    <s v="BackEnd"/>
    <n v="0"/>
    <n v="0"/>
    <m/>
    <n v="0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TERNAL TRAINING"/>
    <s v="FORMAZIONE"/>
    <m/>
    <x v="0"/>
    <d v="2024-01-01T00:00:00"/>
    <d v="2024-12-31T00:00:00"/>
    <s v="N/A"/>
    <s v="ATD"/>
    <s v="OTHER"/>
    <x v="62"/>
    <s v="Abstract"/>
    <s v="A. Albanese"/>
    <x v="101"/>
    <s v="Consolidated &amp; Tax"/>
    <s v="Analysis"/>
    <n v="0"/>
    <n v="0"/>
    <m/>
    <n v="0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TERNAL TRAINING"/>
    <s v="FORMAZIONE"/>
    <m/>
    <x v="0"/>
    <d v="2024-01-01T00:00:00"/>
    <d v="2024-12-31T00:00:00"/>
    <s v="N/A"/>
    <s v="ATD"/>
    <s v="OTHER"/>
    <x v="63"/>
    <s v="Abstract"/>
    <s v="A. Albanese"/>
    <x v="102"/>
    <s v="Consolidated &amp; Tax"/>
    <s v="BackEnd"/>
    <n v="0"/>
    <n v="0"/>
    <m/>
    <n v="0.4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TERNAL TRAINING"/>
    <s v="FORMAZIONE"/>
    <m/>
    <x v="0"/>
    <m/>
    <m/>
    <s v="N/A"/>
    <s v="ATD"/>
    <s v="Formazione"/>
    <x v="64"/>
    <s v="EssilorLuxottica"/>
    <s v="M. SORRENTINO"/>
    <x v="65"/>
    <s v="Operations"/>
    <s v="BackEnd"/>
    <n v="0"/>
    <n v="0"/>
    <s v="PROPOSAL"/>
    <n v="0"/>
    <n v="2024"/>
    <x v="0"/>
    <n v="0"/>
    <n v="0"/>
    <n v="0"/>
    <n v="0"/>
    <n v="9"/>
    <n v="3"/>
    <n v="0"/>
    <n v="0"/>
    <n v="0"/>
    <n v="0"/>
    <n v="0"/>
    <n v="0"/>
    <n v="0"/>
    <n v="0"/>
    <n v="0"/>
    <n v="0"/>
    <n v="0.45"/>
    <n v="0.1304347826086956"/>
    <n v="0"/>
    <n v="0"/>
    <n v="0"/>
    <n v="0"/>
    <n v="0"/>
  </r>
  <r>
    <s v="INTERNAL TRAINING"/>
    <s v="FORMAZIONE"/>
    <m/>
    <x v="0"/>
    <d v="2024-01-01T00:00:00"/>
    <d v="2024-12-31T00:00:00"/>
    <s v="N/A"/>
    <s v="ATD"/>
    <s v="OTHER"/>
    <x v="65"/>
    <m/>
    <s v="A. Albanese"/>
    <x v="102"/>
    <s v="Consolidated &amp; Tax"/>
    <s v="BackEnd"/>
    <n v="0"/>
    <n v="0"/>
    <m/>
    <n v="0.5"/>
    <n v="2024"/>
    <x v="25"/>
    <n v="21"/>
    <n v="21"/>
    <n v="19"/>
    <n v="20"/>
    <n v="20"/>
    <n v="23"/>
    <n v="0"/>
    <n v="0"/>
    <n v="0"/>
    <n v="0"/>
    <n v="0"/>
    <n v="0.7"/>
    <n v="1.05"/>
    <n v="1"/>
    <n v="0.8636363636363636"/>
    <n v="0.9090909090909091"/>
    <n v="1"/>
    <n v="1"/>
    <n v="0"/>
    <n v="0"/>
    <n v="0"/>
    <n v="0"/>
    <n v="0"/>
  </r>
  <r>
    <s v="INTERNAL TRAINING"/>
    <s v="FORMAZIONE"/>
    <m/>
    <x v="0"/>
    <d v="2024-01-01T00:00:00"/>
    <d v="2024-12-31T00:00:00"/>
    <s v="N/A"/>
    <s v="ATD"/>
    <s v="OTHER"/>
    <x v="65"/>
    <s v="Abstract"/>
    <s v="M. COCCHI"/>
    <x v="103"/>
    <s v="Consolidated &amp; Tax"/>
    <s v="Training"/>
    <n v="1.5"/>
    <n v="0"/>
    <s v="CLOSED"/>
    <n v="0.2"/>
    <n v="2024"/>
    <x v="0"/>
    <n v="0"/>
    <n v="0"/>
    <n v="0"/>
    <n v="0"/>
    <n v="0"/>
    <n v="0"/>
    <n v="0"/>
    <n v="0.5"/>
    <n v="1"/>
    <n v="0"/>
    <n v="0"/>
    <n v="0"/>
    <n v="0"/>
    <n v="0"/>
    <n v="0"/>
    <n v="0"/>
    <n v="0"/>
    <n v="0"/>
    <n v="0"/>
    <n v="0.02380952380952381"/>
    <n v="0.04347826086956522"/>
    <n v="0"/>
    <n v="0"/>
  </r>
  <r>
    <s v="INTERNAL TRAINING"/>
    <s v="FORMAZIONE"/>
    <m/>
    <x v="0"/>
    <d v="2024-01-01T00:00:00"/>
    <d v="2024-12-31T00:00:00"/>
    <s v="N/A"/>
    <s v="ATD"/>
    <s v="OTHER"/>
    <x v="66"/>
    <s v="Abstract"/>
    <s v="M. SORRENTINO"/>
    <x v="100"/>
    <s v="Consolidated &amp; Tax"/>
    <s v="BackEnd"/>
    <n v="3"/>
    <n v="0"/>
    <s v="ON GOING"/>
    <n v="0"/>
    <n v="2024"/>
    <x v="0"/>
    <n v="0"/>
    <n v="0"/>
    <n v="0"/>
    <n v="0"/>
    <n v="0"/>
    <n v="3"/>
    <n v="0"/>
    <n v="0"/>
    <n v="2"/>
    <n v="0"/>
    <n v="0"/>
    <n v="0"/>
    <n v="0"/>
    <n v="0"/>
    <n v="0"/>
    <n v="0"/>
    <n v="0"/>
    <n v="0.1304347826086956"/>
    <n v="0"/>
    <n v="0"/>
    <n v="0.08695652173913043"/>
    <n v="0"/>
    <n v="0"/>
  </r>
  <r>
    <s v="INTERNAL TRAINING"/>
    <s v="FORMAZIONE"/>
    <m/>
    <x v="0"/>
    <d v="2024-01-01T00:00:00"/>
    <d v="2024-12-31T00:00:00"/>
    <s v="N/A"/>
    <s v="ATD"/>
    <s v="OTHER"/>
    <x v="66"/>
    <s v="Abstract"/>
    <s v="M. SORRENTINO"/>
    <x v="65"/>
    <s v="Operations"/>
    <s v="BackEnd"/>
    <n v="3"/>
    <n v="0"/>
    <s v="ON GOING"/>
    <n v="0"/>
    <n v="2024"/>
    <x v="0"/>
    <n v="0"/>
    <n v="0"/>
    <n v="0"/>
    <n v="0"/>
    <n v="0"/>
    <n v="3"/>
    <n v="0"/>
    <n v="0"/>
    <n v="2"/>
    <n v="0"/>
    <n v="0"/>
    <n v="0"/>
    <n v="0"/>
    <n v="0"/>
    <n v="0"/>
    <n v="0"/>
    <n v="0"/>
    <n v="0.1304347826086956"/>
    <n v="0"/>
    <n v="0"/>
    <n v="0.08695652173913043"/>
    <n v="0"/>
    <n v="0"/>
  </r>
  <r>
    <s v="INTERNAL TRAINING"/>
    <s v="FORMAZIONE"/>
    <m/>
    <x v="0"/>
    <d v="2024-01-01T00:00:00"/>
    <d v="2024-12-31T00:00:00"/>
    <s v="N/A"/>
    <s v="ATD"/>
    <s v="OTHER"/>
    <x v="66"/>
    <s v="Abstract"/>
    <s v="M. SORRENTINO"/>
    <x v="104"/>
    <s v="Consolidated &amp; Tax"/>
    <s v="BackEnd"/>
    <n v="3"/>
    <n v="0"/>
    <s v="ON GOING"/>
    <n v="0"/>
    <n v="2024"/>
    <x v="0"/>
    <n v="0"/>
    <n v="0"/>
    <n v="0"/>
    <n v="0"/>
    <n v="0"/>
    <n v="3"/>
    <n v="0"/>
    <n v="0"/>
    <n v="2"/>
    <n v="0"/>
    <n v="0"/>
    <n v="0"/>
    <n v="0"/>
    <n v="0"/>
    <n v="0"/>
    <n v="0"/>
    <n v="0"/>
    <n v="0.1304347826086956"/>
    <n v="0"/>
    <n v="0"/>
    <n v="0.08695652173913043"/>
    <n v="0"/>
    <n v="0"/>
  </r>
  <r>
    <s v="INTERNAL TRAINING"/>
    <s v="FORMAZIONE"/>
    <m/>
    <x v="0"/>
    <d v="2024-01-01T00:00:00"/>
    <d v="2024-12-31T00:00:00"/>
    <s v="N/A"/>
    <s v="ATD"/>
    <s v="OTHER"/>
    <x v="66"/>
    <s v="Abstract"/>
    <s v="P. Pieroni"/>
    <x v="105"/>
    <s v="Operations"/>
    <s v="BackEnd"/>
    <n v="3"/>
    <n v="0"/>
    <s v="ON GOING"/>
    <n v="0"/>
    <n v="2024"/>
    <x v="0"/>
    <n v="0"/>
    <n v="0"/>
    <n v="0"/>
    <n v="0"/>
    <n v="0"/>
    <n v="3"/>
    <n v="0"/>
    <n v="0"/>
    <n v="2"/>
    <n v="0"/>
    <n v="0"/>
    <n v="0"/>
    <n v="0"/>
    <n v="0"/>
    <n v="0"/>
    <n v="0"/>
    <n v="0"/>
    <n v="0.1304347826086956"/>
    <n v="0"/>
    <n v="0"/>
    <n v="0.08695652173913043"/>
    <n v="0"/>
    <n v="0"/>
  </r>
  <r>
    <s v="INTERNAL TRAINING"/>
    <s v="FORMAZIONE"/>
    <m/>
    <x v="0"/>
    <d v="2024-01-01T00:00:00"/>
    <d v="2024-12-31T00:00:00"/>
    <s v="N/A"/>
    <s v="ATD"/>
    <s v="OTHER"/>
    <x v="66"/>
    <s v="Abstract"/>
    <s v="P. Pieroni"/>
    <x v="106"/>
    <s v="Operations"/>
    <s v="BackEnd"/>
    <n v="3"/>
    <n v="0"/>
    <s v="ON GOING"/>
    <n v="0"/>
    <n v="2024"/>
    <x v="0"/>
    <n v="0"/>
    <n v="0"/>
    <n v="0"/>
    <n v="0"/>
    <n v="0"/>
    <n v="3"/>
    <n v="0"/>
    <n v="0"/>
    <n v="2"/>
    <n v="0"/>
    <n v="0"/>
    <n v="0"/>
    <n v="0"/>
    <n v="0"/>
    <n v="0"/>
    <n v="0"/>
    <n v="0"/>
    <n v="0.1304347826086956"/>
    <n v="0"/>
    <n v="0"/>
    <n v="0.08695652173913043"/>
    <n v="0"/>
    <n v="0"/>
  </r>
  <r>
    <s v="INTERNAL TRAINING"/>
    <s v="FORMAZIONE"/>
    <m/>
    <x v="0"/>
    <d v="2024-01-01T00:00:00"/>
    <d v="2024-12-31T00:00:00"/>
    <s v="N/A"/>
    <s v="ATD"/>
    <s v="OTHER"/>
    <x v="66"/>
    <s v="Abstract"/>
    <s v="P. Pieroni"/>
    <x v="45"/>
    <s v="Operations"/>
    <s v="BackEnd"/>
    <n v="3"/>
    <n v="0"/>
    <s v="ON GOING"/>
    <n v="0"/>
    <n v="2024"/>
    <x v="0"/>
    <n v="0"/>
    <n v="0"/>
    <n v="0"/>
    <n v="0"/>
    <n v="0"/>
    <n v="3"/>
    <n v="0"/>
    <n v="0"/>
    <n v="2"/>
    <n v="0"/>
    <n v="0"/>
    <n v="0"/>
    <n v="0"/>
    <n v="0"/>
    <n v="0"/>
    <n v="0"/>
    <n v="0"/>
    <n v="0.1304347826086956"/>
    <n v="0"/>
    <n v="0"/>
    <n v="0.08695652173913043"/>
    <n v="0"/>
    <n v="0"/>
  </r>
  <r>
    <s v="INTERNAL TRAINING"/>
    <s v="FORMAZIONE"/>
    <m/>
    <x v="0"/>
    <d v="2024-01-01T00:00:00"/>
    <d v="2024-12-31T00:00:00"/>
    <s v="N/A"/>
    <s v="ATD"/>
    <s v="OTHER"/>
    <x v="66"/>
    <s v="Abstract"/>
    <s v="M. SORRENTINO"/>
    <x v="102"/>
    <s v="Consolidated &amp; Tax"/>
    <s v="BackEnd"/>
    <n v="3"/>
    <n v="0"/>
    <s v="ON GOING"/>
    <n v="0"/>
    <n v="2024"/>
    <x v="0"/>
    <n v="0"/>
    <n v="0"/>
    <n v="0"/>
    <n v="0"/>
    <n v="0"/>
    <n v="3"/>
    <n v="0"/>
    <n v="0"/>
    <n v="2"/>
    <n v="0"/>
    <n v="0"/>
    <n v="0"/>
    <n v="0"/>
    <n v="0"/>
    <n v="0"/>
    <n v="0"/>
    <n v="0"/>
    <n v="0.1304347826086956"/>
    <n v="0"/>
    <n v="0"/>
    <n v="0.08695652173913043"/>
    <n v="0"/>
    <n v="0"/>
  </r>
  <r>
    <s v="INTERNAL TRAINING"/>
    <s v="FORMAZIONE"/>
    <m/>
    <x v="0"/>
    <d v="2024-01-01T00:00:00"/>
    <d v="2024-12-31T00:00:00"/>
    <s v="N/A"/>
    <s v="ATD"/>
    <s v="OTHER"/>
    <x v="66"/>
    <s v="Abstract"/>
    <s v="M. SORRENTINO"/>
    <x v="101"/>
    <s v="Consolidated &amp; Tax"/>
    <s v="BackEnd"/>
    <n v="3"/>
    <n v="0"/>
    <s v="ON GOING"/>
    <n v="0"/>
    <n v="2024"/>
    <x v="0"/>
    <n v="0"/>
    <n v="0"/>
    <n v="0"/>
    <n v="0"/>
    <n v="0"/>
    <n v="3"/>
    <n v="0"/>
    <n v="0"/>
    <n v="2"/>
    <n v="0"/>
    <n v="0"/>
    <n v="0"/>
    <n v="0"/>
    <n v="0"/>
    <n v="0"/>
    <n v="0"/>
    <n v="0"/>
    <n v="0.1304347826086956"/>
    <n v="0"/>
    <n v="0"/>
    <n v="0.08695652173913043"/>
    <n v="0"/>
    <n v="0"/>
  </r>
  <r>
    <s v="INTERNAL PRJ"/>
    <s v="PRJ"/>
    <m/>
    <x v="0"/>
    <d v="2024-03-01T00:00:00"/>
    <d v="2024-05-31T00:00:00"/>
    <s v="N/A"/>
    <s v="ATD"/>
    <m/>
    <x v="67"/>
    <s v="Abstract"/>
    <s v="L. Roberto"/>
    <x v="25"/>
    <s v="Operations"/>
    <s v="BackEnd"/>
    <n v="0"/>
    <n v="0"/>
    <s v="CLOSED"/>
    <n v="1"/>
    <n v="2024"/>
    <x v="0"/>
    <n v="0"/>
    <n v="5"/>
    <n v="5"/>
    <n v="5"/>
    <n v="0"/>
    <n v="0"/>
    <n v="0"/>
    <n v="0"/>
    <n v="0"/>
    <n v="0"/>
    <n v="0"/>
    <n v="0"/>
    <n v="0"/>
    <n v="0.2380952380952381"/>
    <n v="0.2272727272727273"/>
    <n v="0.2272727272727273"/>
    <n v="0"/>
    <n v="0"/>
    <n v="0"/>
    <n v="0"/>
    <n v="0"/>
    <n v="0"/>
    <n v="0"/>
  </r>
  <r>
    <s v="INTERNAL TRAINING"/>
    <s v="FORMAZIONE"/>
    <m/>
    <x v="0"/>
    <d v="2024-01-01T00:00:00"/>
    <d v="2024-12-31T00:00:00"/>
    <s v="N/A"/>
    <s v="ATD"/>
    <s v="OTHER"/>
    <x v="68"/>
    <s v="Abstract"/>
    <s v="A. Albanese"/>
    <x v="65"/>
    <s v="Operations"/>
    <s v="BackEnd"/>
    <n v="0"/>
    <n v="0"/>
    <m/>
    <n v="1"/>
    <n v="2024"/>
    <x v="23"/>
    <n v="3.15"/>
    <n v="4.2"/>
    <n v="2.85"/>
    <n v="0"/>
    <n v="0"/>
    <n v="0"/>
    <n v="0"/>
    <n v="0"/>
    <n v="0"/>
    <n v="0"/>
    <n v="0"/>
    <n v="0.1"/>
    <n v="0.1575"/>
    <n v="0.2"/>
    <n v="0.1295454545454545"/>
    <n v="0"/>
    <n v="0"/>
    <n v="0"/>
    <n v="0"/>
    <n v="0"/>
    <n v="0"/>
    <n v="0"/>
    <n v="0"/>
  </r>
  <r>
    <s v="INTERNAL TRAINING"/>
    <s v="FORMAZIONE"/>
    <m/>
    <x v="0"/>
    <d v="2024-01-01T00:00:00"/>
    <d v="2024-12-31T00:00:00"/>
    <s v="N/A"/>
    <s v="ATD"/>
    <s v="OTHER"/>
    <x v="69"/>
    <s v="Abstract"/>
    <s v="A. Albanese"/>
    <x v="65"/>
    <s v="Operations"/>
    <s v="BackEnd"/>
    <n v="0"/>
    <n v="0"/>
    <m/>
    <n v="1"/>
    <n v="2024"/>
    <x v="26"/>
    <n v="6.3"/>
    <n v="5.25"/>
    <n v="3.8"/>
    <n v="0"/>
    <n v="0"/>
    <n v="0"/>
    <n v="0"/>
    <n v="0"/>
    <n v="0"/>
    <n v="0"/>
    <n v="0"/>
    <n v="0.3"/>
    <n v="0.315"/>
    <n v="0.25"/>
    <n v="0.1727272727272727"/>
    <n v="0"/>
    <n v="0"/>
    <n v="0"/>
    <n v="0"/>
    <n v="0"/>
    <n v="0"/>
    <n v="0"/>
    <n v="0"/>
  </r>
  <r>
    <s v="LEAD"/>
    <s v="PreSales - GO TO MARKET"/>
    <m/>
    <x v="0"/>
    <m/>
    <m/>
    <s v="N/A"/>
    <s v="ABS0007"/>
    <s v="CRM/DS"/>
    <x v="70"/>
    <s v="MediaMarket"/>
    <s v="L. Roberto"/>
    <x v="23"/>
    <s v="Operations"/>
    <s v="Data Engineering"/>
    <n v="20"/>
    <n v="20"/>
    <s v="CLOSED"/>
    <n v="1"/>
    <n v="2024"/>
    <x v="0"/>
    <n v="0"/>
    <n v="0"/>
    <n v="0"/>
    <n v="0"/>
    <n v="3"/>
    <n v="0"/>
    <n v="0"/>
    <n v="0"/>
    <n v="0"/>
    <n v="0"/>
    <n v="0"/>
    <n v="0"/>
    <n v="0"/>
    <n v="0"/>
    <n v="0"/>
    <n v="0"/>
    <n v="0.15"/>
    <n v="0"/>
    <n v="0"/>
    <n v="0"/>
    <n v="0"/>
    <n v="0"/>
    <n v="0"/>
  </r>
  <r>
    <s v="LEAD"/>
    <s v="PreSales - GO TO MARKET"/>
    <m/>
    <x v="0"/>
    <m/>
    <m/>
    <s v="N/A"/>
    <s v="ABS0007"/>
    <s v="CRM/DS"/>
    <x v="70"/>
    <s v="MediaMarket"/>
    <s v="L. Roberto"/>
    <x v="0"/>
    <s v="Operations"/>
    <s v="Team Leadership"/>
    <n v="20"/>
    <n v="20"/>
    <s v="CLOSED"/>
    <n v="1"/>
    <n v="2024"/>
    <x v="0"/>
    <n v="0"/>
    <n v="0"/>
    <n v="0"/>
    <n v="0"/>
    <n v="2"/>
    <n v="0"/>
    <n v="0"/>
    <n v="0"/>
    <n v="0"/>
    <n v="0"/>
    <n v="0"/>
    <n v="0"/>
    <n v="0"/>
    <n v="0"/>
    <n v="0"/>
    <n v="0"/>
    <n v="0.1"/>
    <n v="0"/>
    <n v="0"/>
    <n v="0"/>
    <n v="0"/>
    <n v="0"/>
    <n v="0"/>
  </r>
  <r>
    <s v="LEAD"/>
    <s v="PreSales - GO TO MARKET"/>
    <m/>
    <x v="0"/>
    <m/>
    <m/>
    <s v="N/A"/>
    <s v="ABS0007"/>
    <s v="CRM/DS"/>
    <x v="70"/>
    <s v="MediaMarket"/>
    <s v="L. Roberto"/>
    <x v="49"/>
    <s v="Operations"/>
    <s v="PM - Project Governance"/>
    <n v="20"/>
    <n v="20"/>
    <s v="CLOSED"/>
    <n v="1"/>
    <n v="2024"/>
    <x v="0"/>
    <n v="0"/>
    <n v="0"/>
    <n v="0"/>
    <n v="0"/>
    <n v="4"/>
    <n v="0"/>
    <n v="0"/>
    <n v="0"/>
    <n v="0"/>
    <n v="0"/>
    <n v="0"/>
    <n v="0"/>
    <n v="0"/>
    <n v="0"/>
    <n v="0"/>
    <n v="0"/>
    <n v="0.2"/>
    <n v="0"/>
    <n v="0"/>
    <n v="0"/>
    <n v="0"/>
    <n v="0"/>
    <n v="0"/>
  </r>
  <r>
    <s v="LEAD"/>
    <s v="PreSales - GO TO MARKET"/>
    <m/>
    <x v="0"/>
    <m/>
    <m/>
    <s v="N/A"/>
    <s v="ABS0007"/>
    <s v="CRM/DS"/>
    <x v="70"/>
    <s v="MediaMarket"/>
    <s v="L. Roberto"/>
    <x v="1"/>
    <s v="Operations"/>
    <s v="Tech Lead"/>
    <n v="20"/>
    <n v="20"/>
    <s v="CLOSED"/>
    <n v="1"/>
    <n v="2024"/>
    <x v="0"/>
    <n v="0"/>
    <n v="0"/>
    <n v="0"/>
    <n v="0"/>
    <n v="3"/>
    <n v="0"/>
    <n v="0"/>
    <n v="0"/>
    <n v="0"/>
    <n v="0"/>
    <n v="0"/>
    <n v="0"/>
    <n v="0"/>
    <n v="0"/>
    <n v="0"/>
    <n v="0"/>
    <n v="0.15"/>
    <n v="0"/>
    <n v="0"/>
    <n v="0"/>
    <n v="0"/>
    <n v="0"/>
    <n v="0"/>
  </r>
  <r>
    <s v="LEAD"/>
    <s v="PreSales - GO TO MARKET"/>
    <m/>
    <x v="0"/>
    <m/>
    <m/>
    <s v="N/A"/>
    <s v="ABS0007"/>
    <s v="CRM/DS"/>
    <x v="70"/>
    <s v="MediaMarket"/>
    <s v="L. Roberto"/>
    <x v="24"/>
    <s v="Operations"/>
    <s v="Data Scientist"/>
    <n v="20"/>
    <n v="20"/>
    <s v="CLOSED"/>
    <n v="1"/>
    <n v="2024"/>
    <x v="0"/>
    <n v="0"/>
    <n v="0"/>
    <n v="0"/>
    <n v="2"/>
    <n v="1"/>
    <n v="0"/>
    <n v="0"/>
    <n v="0"/>
    <n v="0"/>
    <n v="0"/>
    <n v="0"/>
    <n v="0"/>
    <n v="0"/>
    <n v="0"/>
    <n v="0"/>
    <n v="0.09090909090909091"/>
    <n v="0.05"/>
    <n v="0"/>
    <n v="0"/>
    <n v="0"/>
    <n v="0"/>
    <n v="0"/>
    <n v="0"/>
  </r>
  <r>
    <s v="CDC/AREA MANAGEMENT"/>
    <s v="MANAGEMENT"/>
    <m/>
    <x v="0"/>
    <d v="2024-01-01T00:00:00"/>
    <d v="2024-12-31T00:00:00"/>
    <s v="N/A"/>
    <s v="IAA"/>
    <s v="FINANCE"/>
    <x v="71"/>
    <s v="Abstract"/>
    <s v="M. COCCHI"/>
    <x v="16"/>
    <s v="Delivery Projects"/>
    <s v="PM - Project Governance"/>
    <n v="0"/>
    <n v="0"/>
    <s v="ON GOING"/>
    <n v="1"/>
    <n v="2024"/>
    <x v="4"/>
    <n v="10"/>
    <n v="10"/>
    <n v="9"/>
    <n v="6"/>
    <n v="5"/>
    <n v="5"/>
    <n v="0"/>
    <n v="5"/>
    <n v="5"/>
    <n v="4"/>
    <n v="4"/>
    <n v="0.5"/>
    <n v="0.5"/>
    <n v="0.4761904761904762"/>
    <n v="0.4090909090909091"/>
    <n v="0.2727272727272727"/>
    <n v="0.25"/>
    <n v="0.2173913043478261"/>
    <n v="0"/>
    <n v="0.2380952380952381"/>
    <n v="0.2173913043478261"/>
    <n v="0.1904761904761905"/>
    <n v="0.1818181818181818"/>
  </r>
  <r>
    <s v="CDC/AREA MANAGEMENT"/>
    <s v="MANAGEMENT"/>
    <m/>
    <x v="0"/>
    <d v="2024-01-01T00:00:00"/>
    <d v="2024-12-31T00:00:00"/>
    <s v="N/A"/>
    <s v="ABS0007"/>
    <s v="PRACTICE DI"/>
    <x v="72"/>
    <s v="Abstract"/>
    <s v="P. Pieroni"/>
    <x v="47"/>
    <s v="Operations"/>
    <s v="PM - Project Governance"/>
    <n v="30"/>
    <n v="20"/>
    <s v="ON GOING"/>
    <n v="1"/>
    <n v="2024"/>
    <x v="0"/>
    <n v="0"/>
    <n v="0"/>
    <n v="0"/>
    <n v="0"/>
    <n v="5"/>
    <n v="5"/>
    <n v="0"/>
    <n v="5"/>
    <n v="5"/>
    <n v="5"/>
    <n v="5"/>
    <n v="0"/>
    <n v="0"/>
    <n v="0"/>
    <n v="0"/>
    <n v="0"/>
    <n v="0.25"/>
    <n v="0.2173913043478261"/>
    <n v="0"/>
    <n v="0.2380952380952381"/>
    <n v="0.2173913043478261"/>
    <n v="0.2380952380952381"/>
    <n v="0.2272727272727273"/>
  </r>
  <r>
    <s v="CDC/AREA MANAGEMENT"/>
    <s v="MANAGEMENT"/>
    <m/>
    <x v="1"/>
    <d v="2025-01-01T00:00:00"/>
    <d v="2025-12-31T00:00:00"/>
    <s v="N/A"/>
    <s v="ABS0007"/>
    <s v="PRACTICE DI"/>
    <x v="72"/>
    <s v="Abstract"/>
    <s v="P. Pieroni"/>
    <x v="47"/>
    <s v="Operations"/>
    <s v="PM - Project Governance"/>
    <n v="55"/>
    <n v="0"/>
    <s v="ON GOING"/>
    <n v="1"/>
    <n v="2025"/>
    <x v="13"/>
    <n v="5"/>
    <n v="5"/>
    <n v="5"/>
    <n v="5"/>
    <n v="5"/>
    <n v="5"/>
    <n v="0"/>
    <n v="5"/>
    <n v="5"/>
    <n v="5"/>
    <n v="5"/>
    <n v="0.2777777777777778"/>
    <n v="0.25"/>
    <n v="0.2380952380952381"/>
    <n v="0.2272727272727273"/>
    <n v="0.2272727272727273"/>
    <n v="0.25"/>
    <n v="0.2173913043478261"/>
    <n v="0"/>
    <n v="0.2380952380952381"/>
    <n v="0.2173913043478261"/>
    <n v="0.2380952380952381"/>
    <n v="0.2272727272727273"/>
  </r>
  <r>
    <s v="CONTRACT"/>
    <s v="PRJ"/>
    <m/>
    <x v="0"/>
    <d v="2024-02-01T00:00:00"/>
    <d v="2024-02-29T00:00:00"/>
    <s v="ABS24110"/>
    <s v="AGCBSUB"/>
    <s v="CRM/CS"/>
    <x v="73"/>
    <s v="EssilorLuxottica"/>
    <s v="A. Torone"/>
    <x v="39"/>
    <s v="Operations"/>
    <s v="DataManagement"/>
    <n v="35"/>
    <n v="30"/>
    <s v="CLOSED"/>
    <n v="1"/>
    <n v="2024"/>
    <x v="0"/>
    <n v="12"/>
    <n v="0"/>
    <n v="5"/>
    <n v="0"/>
    <n v="0"/>
    <n v="0"/>
    <n v="0"/>
    <n v="0"/>
    <n v="0"/>
    <n v="0"/>
    <n v="0"/>
    <n v="0"/>
    <n v="0.6"/>
    <n v="0"/>
    <n v="0.2272727272727273"/>
    <n v="0"/>
    <n v="0"/>
    <n v="0"/>
    <n v="0"/>
    <n v="0"/>
    <n v="0"/>
    <n v="0"/>
    <n v="0"/>
  </r>
  <r>
    <s v="CONTRACT"/>
    <s v="PRJ"/>
    <m/>
    <x v="0"/>
    <d v="2024-02-01T00:00:00"/>
    <d v="2024-02-29T00:00:00"/>
    <s v="ABS24110"/>
    <s v="AGCBSUB"/>
    <s v="CRM/CS"/>
    <x v="73"/>
    <s v="EssilorLuxottica"/>
    <s v="A. Torone"/>
    <x v="70"/>
    <s v="Delivery AMS"/>
    <s v="PM - Project Governance"/>
    <n v="35"/>
    <n v="30"/>
    <s v="CLOSED"/>
    <n v="1"/>
    <n v="2024"/>
    <x v="0"/>
    <n v="0.25"/>
    <n v="0.25"/>
    <n v="0.25"/>
    <n v="0"/>
    <n v="0"/>
    <n v="0"/>
    <n v="0"/>
    <n v="0"/>
    <n v="0"/>
    <n v="0"/>
    <n v="0"/>
    <n v="0"/>
    <n v="0.0125"/>
    <n v="0.0119047619047619"/>
    <n v="0.01136363636363636"/>
    <n v="0"/>
    <n v="0"/>
    <n v="0"/>
    <n v="0"/>
    <n v="0"/>
    <n v="0"/>
    <n v="0"/>
    <n v="0"/>
  </r>
  <r>
    <s v="CONTRACT"/>
    <s v="PRJ"/>
    <m/>
    <x v="0"/>
    <d v="2024-02-01T00:00:00"/>
    <d v="2024-02-29T00:00:00"/>
    <s v="ABS24110"/>
    <s v="AGCBSUB"/>
    <s v="CRM/CS"/>
    <x v="73"/>
    <s v="EssilorLuxottica"/>
    <s v="A. Torone"/>
    <x v="4"/>
    <s v="Operations"/>
    <s v="BackEnd"/>
    <n v="35"/>
    <n v="30"/>
    <s v="CLOSED"/>
    <n v="1"/>
    <n v="2024"/>
    <x v="0"/>
    <n v="1.5"/>
    <n v="8"/>
    <n v="0"/>
    <n v="0"/>
    <n v="0"/>
    <n v="0"/>
    <n v="0"/>
    <n v="0"/>
    <n v="0"/>
    <n v="0"/>
    <n v="0"/>
    <n v="0"/>
    <n v="0.075"/>
    <n v="0.3809523809523809"/>
    <n v="0"/>
    <n v="0"/>
    <n v="0"/>
    <n v="0"/>
    <n v="0"/>
    <n v="0"/>
    <n v="0"/>
    <n v="0"/>
    <n v="0"/>
  </r>
  <r>
    <s v="CONTRACT"/>
    <s v="PRJ"/>
    <m/>
    <x v="0"/>
    <d v="2024-02-01T00:00:00"/>
    <d v="2024-02-29T00:00:00"/>
    <s v="ABS24110"/>
    <s v="AGCBSUB"/>
    <s v="CRM/CS"/>
    <x v="73"/>
    <s v="EssilorLuxottica"/>
    <s v="A. Torone"/>
    <x v="50"/>
    <s v="Operations"/>
    <s v="BackEnd"/>
    <n v="35"/>
    <n v="30"/>
    <s v="CLOSED"/>
    <n v="1"/>
    <n v="2024"/>
    <x v="0"/>
    <n v="0"/>
    <n v="2.75"/>
    <n v="0"/>
    <n v="0"/>
    <n v="0"/>
    <n v="0"/>
    <n v="0"/>
    <n v="0"/>
    <n v="0"/>
    <n v="0"/>
    <n v="0"/>
    <n v="0"/>
    <n v="0"/>
    <n v="0.130952380952381"/>
    <n v="0"/>
    <n v="0"/>
    <n v="0"/>
    <n v="0"/>
    <n v="0"/>
    <n v="0"/>
    <n v="0"/>
    <n v="0"/>
    <n v="0"/>
  </r>
  <r>
    <s v="CONTRACT"/>
    <s v="AMS"/>
    <s v="Watefall"/>
    <x v="0"/>
    <d v="2024-05-01T00:00:00"/>
    <d v="2024-08-31T00:00:00"/>
    <s v="ABS24216"/>
    <s v="ABS24216"/>
    <s v="CRM"/>
    <x v="74"/>
    <s v="EssilorLuxottica"/>
    <s v="G. Galati"/>
    <x v="38"/>
    <s v="Operations"/>
    <s v="Data Management"/>
    <n v="21"/>
    <n v="6.5"/>
    <s v="CLOSED"/>
    <n v="0.3095238095238095"/>
    <n v="2024"/>
    <x v="0"/>
    <n v="0"/>
    <n v="2"/>
    <n v="2"/>
    <n v="4"/>
    <n v="5"/>
    <n v="4"/>
    <n v="0"/>
    <n v="0"/>
    <n v="0"/>
    <n v="0"/>
    <n v="0"/>
    <n v="0"/>
    <n v="0"/>
    <n v="0.09523809523809523"/>
    <n v="0.09090909090909091"/>
    <n v="0.1818181818181818"/>
    <n v="0.25"/>
    <n v="0.1739130434782609"/>
    <n v="0"/>
    <n v="0"/>
    <n v="0"/>
    <n v="0"/>
    <n v="0"/>
  </r>
  <r>
    <s v="CONTRACT"/>
    <s v="AMS"/>
    <s v="Watefall"/>
    <x v="0"/>
    <d v="2024-05-01T00:00:00"/>
    <d v="2024-08-31T00:00:00"/>
    <s v="ABS24216"/>
    <s v="ABS24216"/>
    <s v="CRM"/>
    <x v="74"/>
    <s v="EssilorLuxottica"/>
    <s v="G. Galati"/>
    <x v="107"/>
    <s v="Delivery AMS"/>
    <s v="PM - Project Governance"/>
    <n v="21"/>
    <n v="6.5"/>
    <s v="CLOSED"/>
    <n v="0.3095238095238095"/>
    <n v="2024"/>
    <x v="0"/>
    <n v="0"/>
    <n v="0"/>
    <n v="0"/>
    <n v="1.5"/>
    <n v="1.5"/>
    <n v="1"/>
    <n v="0"/>
    <n v="0"/>
    <n v="0"/>
    <n v="0"/>
    <n v="0"/>
    <n v="0"/>
    <n v="0"/>
    <n v="0"/>
    <n v="0"/>
    <n v="0.06818181818181818"/>
    <n v="0.075"/>
    <n v="0.04347826086956522"/>
    <n v="0"/>
    <n v="0"/>
    <n v="0"/>
    <n v="0"/>
    <n v="0"/>
  </r>
  <r>
    <s v="CONTRACT"/>
    <s v="PRJ"/>
    <m/>
    <x v="0"/>
    <d v="2024-03-01T00:00:00"/>
    <d v="2024-12-31T00:00:00"/>
    <s v="ABS24347"/>
    <s v="BS24163"/>
    <s v="CRM/CS"/>
    <x v="75"/>
    <s v="EssilorLuxottica"/>
    <s v="A. Torone"/>
    <x v="39"/>
    <s v="Operations"/>
    <s v="BackEnd"/>
    <n v="48"/>
    <n v="38"/>
    <s v="CLOSED"/>
    <n v="1"/>
    <n v="2024"/>
    <x v="1"/>
    <n v="0"/>
    <n v="0"/>
    <n v="0"/>
    <n v="0"/>
    <n v="0"/>
    <n v="0"/>
    <n v="0"/>
    <n v="0"/>
    <n v="0"/>
    <n v="0"/>
    <n v="0"/>
    <n v="0.05555555555555555"/>
    <n v="0"/>
    <n v="0"/>
    <n v="0"/>
    <n v="0"/>
    <n v="0"/>
    <n v="0"/>
    <n v="0"/>
    <n v="0"/>
    <n v="0"/>
    <n v="0"/>
    <n v="0"/>
  </r>
  <r>
    <s v="CONTRACT"/>
    <s v="PRJ"/>
    <m/>
    <x v="0"/>
    <d v="2024-03-01T00:00:00"/>
    <d v="2024-04-30T00:00:00"/>
    <s v="ABS24347"/>
    <s v="BS24163"/>
    <s v="CRM/CS"/>
    <x v="75"/>
    <s v="EssilorLuxottica"/>
    <s v="A. Torone"/>
    <x v="70"/>
    <s v="Delivery AMS"/>
    <s v="PM - Project Governance"/>
    <n v="48"/>
    <n v="38"/>
    <s v="CLOSED"/>
    <n v="1"/>
    <n v="2024"/>
    <x v="1"/>
    <n v="1.5"/>
    <n v="1.5"/>
    <n v="0.5"/>
    <n v="0"/>
    <n v="0"/>
    <n v="0"/>
    <n v="0"/>
    <n v="0"/>
    <n v="0"/>
    <n v="0"/>
    <n v="0"/>
    <n v="0.05555555555555555"/>
    <n v="0.075"/>
    <n v="0.07142857142857142"/>
    <n v="0.02272727272727273"/>
    <n v="0"/>
    <n v="0"/>
    <n v="0"/>
    <n v="0"/>
    <n v="0"/>
    <n v="0"/>
    <n v="0"/>
    <n v="0"/>
  </r>
  <r>
    <s v="CONTRACT"/>
    <s v="PRJ"/>
    <m/>
    <x v="0"/>
    <d v="2024-03-01T00:00:00"/>
    <d v="2024-12-31T00:00:00"/>
    <s v="ABS24347"/>
    <s v="BS24163"/>
    <s v="CRM/CS"/>
    <x v="75"/>
    <s v="EssilorLuxottica"/>
    <s v="A. Torone"/>
    <x v="108"/>
    <s v="Operations"/>
    <s v="BackEnd"/>
    <n v="48"/>
    <n v="38"/>
    <s v="CLOSED"/>
    <n v="1"/>
    <n v="2024"/>
    <x v="27"/>
    <n v="4.625"/>
    <n v="3.25"/>
    <n v="0"/>
    <n v="0"/>
    <n v="0"/>
    <n v="0"/>
    <n v="0"/>
    <n v="0"/>
    <n v="0"/>
    <n v="0"/>
    <n v="0"/>
    <n v="0.3055555555555556"/>
    <n v="0.23125"/>
    <n v="0.1547619047619048"/>
    <n v="0"/>
    <n v="0"/>
    <n v="0"/>
    <n v="0"/>
    <n v="0"/>
    <n v="0"/>
    <n v="0"/>
    <n v="0"/>
    <n v="0"/>
  </r>
  <r>
    <s v="CONTRACT"/>
    <s v="PRJ"/>
    <m/>
    <x v="0"/>
    <d v="2024-03-01T00:00:00"/>
    <d v="2024-12-31T00:00:00"/>
    <s v="ABS24347"/>
    <s v="BS24163"/>
    <s v="CRM/CS"/>
    <x v="75"/>
    <s v="EssilorLuxottica"/>
    <s v="A. Torone"/>
    <x v="109"/>
    <s v="AREA TECH"/>
    <s v="BackEnd"/>
    <n v="48"/>
    <n v="38"/>
    <s v="CLOSED"/>
    <n v="1"/>
    <n v="2024"/>
    <x v="0"/>
    <n v="0"/>
    <n v="2.875"/>
    <n v="0"/>
    <n v="0"/>
    <n v="0"/>
    <n v="0"/>
    <n v="0"/>
    <n v="0"/>
    <n v="0"/>
    <n v="0"/>
    <n v="0"/>
    <n v="0"/>
    <n v="0"/>
    <n v="0.1369047619047619"/>
    <n v="0"/>
    <n v="0"/>
    <n v="0"/>
    <n v="0"/>
    <n v="0"/>
    <n v="0"/>
    <n v="0"/>
    <n v="0"/>
    <n v="0"/>
  </r>
  <r>
    <s v="CONTRACT"/>
    <s v="PRJ"/>
    <m/>
    <x v="0"/>
    <d v="2024-03-01T00:00:00"/>
    <d v="2024-12-31T00:00:00"/>
    <s v="ABS24347"/>
    <s v="BS24163"/>
    <s v="CRM/CS"/>
    <x v="75"/>
    <s v="EssilorLuxottica"/>
    <s v="A. Torone"/>
    <x v="4"/>
    <s v="Operations"/>
    <s v="BackEnd"/>
    <n v="48"/>
    <n v="38"/>
    <s v="CLOSED"/>
    <n v="1"/>
    <n v="2024"/>
    <x v="3"/>
    <n v="0"/>
    <n v="0"/>
    <n v="1.3125"/>
    <n v="0"/>
    <n v="0"/>
    <n v="0"/>
    <n v="0"/>
    <n v="0"/>
    <n v="0"/>
    <n v="0"/>
    <n v="0"/>
    <n v="0.02777777777777778"/>
    <n v="0"/>
    <n v="0"/>
    <n v="0.05965909090909091"/>
    <n v="0"/>
    <n v="0"/>
    <n v="0"/>
    <n v="0"/>
    <n v="0"/>
    <n v="0"/>
    <n v="0"/>
    <n v="0"/>
  </r>
  <r>
    <s v="CONTRACT"/>
    <s v="PRJ"/>
    <m/>
    <x v="0"/>
    <d v="2024-03-01T00:00:00"/>
    <d v="2024-12-31T00:00:00"/>
    <s v="ABS24347"/>
    <s v="BS24163"/>
    <s v="CRM/CS"/>
    <x v="75"/>
    <s v="EssilorLuxottica"/>
    <s v="A. Torone"/>
    <x v="5"/>
    <s v="Operations"/>
    <s v="BackEnd"/>
    <n v="48"/>
    <n v="38"/>
    <s v="CLOSED"/>
    <n v="1"/>
    <n v="2024"/>
    <x v="0"/>
    <n v="0"/>
    <n v="9.625"/>
    <n v="3.5"/>
    <n v="0"/>
    <n v="0"/>
    <n v="0"/>
    <n v="0"/>
    <n v="0"/>
    <n v="0"/>
    <n v="0"/>
    <n v="0"/>
    <n v="0"/>
    <n v="0"/>
    <n v="0.4583333333333333"/>
    <n v="0.1590909090909091"/>
    <n v="0"/>
    <n v="0"/>
    <n v="0"/>
    <n v="0"/>
    <n v="0"/>
    <n v="0"/>
    <n v="0"/>
    <n v="0"/>
  </r>
  <r>
    <s v="CONTRACT"/>
    <s v="PRJ"/>
    <m/>
    <x v="0"/>
    <d v="2024-03-01T00:00:00"/>
    <d v="2024-12-31T00:00:00"/>
    <s v="ABS24347"/>
    <s v="BS24163"/>
    <s v="CRM/CS"/>
    <x v="75"/>
    <s v="EssilorLuxottica"/>
    <s v="A. Torone"/>
    <x v="50"/>
    <s v="Operations"/>
    <s v="BackEnd"/>
    <n v="48"/>
    <n v="38"/>
    <s v="CLOSED"/>
    <n v="1"/>
    <n v="2024"/>
    <x v="0"/>
    <n v="0"/>
    <n v="0"/>
    <n v="1.25"/>
    <n v="0"/>
    <n v="0"/>
    <n v="0"/>
    <n v="0"/>
    <n v="0"/>
    <n v="0"/>
    <n v="0"/>
    <n v="0"/>
    <n v="0"/>
    <n v="0"/>
    <n v="0"/>
    <n v="0.05681818181818182"/>
    <n v="0"/>
    <n v="0"/>
    <n v="0"/>
    <n v="0"/>
    <n v="0"/>
    <n v="0"/>
    <n v="0"/>
    <n v="0"/>
  </r>
  <r>
    <s v="CONTRACT"/>
    <s v="PRJ"/>
    <m/>
    <x v="0"/>
    <d v="2024-01-31T00:00:00"/>
    <d v="2024-03-31T00:00:00"/>
    <s v="ABS24104"/>
    <s v="ABS24104"/>
    <s v="CRM/CS"/>
    <x v="76"/>
    <s v="EssilorLuxottica"/>
    <s v="A. Torone"/>
    <x v="70"/>
    <s v="Delivery AMS"/>
    <s v="PM - Project Governance"/>
    <n v="24"/>
    <n v="46"/>
    <s v="CLOSED"/>
    <n v="1"/>
    <n v="2024"/>
    <x v="28"/>
    <n v="0.25"/>
    <n v="0.25"/>
    <n v="0.25"/>
    <n v="0"/>
    <n v="0"/>
    <n v="0"/>
    <n v="0"/>
    <n v="0"/>
    <n v="0"/>
    <n v="0"/>
    <n v="0"/>
    <n v="0.01388888888888889"/>
    <n v="0.0125"/>
    <n v="0.0119047619047619"/>
    <n v="0.01136363636363636"/>
    <n v="0"/>
    <n v="0"/>
    <n v="0"/>
    <n v="0"/>
    <n v="0"/>
    <n v="0"/>
    <n v="0"/>
    <n v="0"/>
  </r>
  <r>
    <s v="CONTRACT"/>
    <s v="PRJ"/>
    <m/>
    <x v="0"/>
    <d v="2024-01-31T00:00:00"/>
    <d v="2024-03-31T00:00:00"/>
    <s v="ABS24104"/>
    <s v="ABS24104"/>
    <s v="CRM/CS"/>
    <x v="76"/>
    <s v="EssilorLuxottica"/>
    <s v="A. Torone"/>
    <x v="108"/>
    <s v="Operations"/>
    <s v="BackEnd"/>
    <n v="24"/>
    <n v="46"/>
    <s v="CLOSED"/>
    <n v="1"/>
    <n v="2024"/>
    <x v="29"/>
    <n v="8.75"/>
    <n v="4.375"/>
    <n v="0"/>
    <n v="0"/>
    <n v="0"/>
    <n v="0"/>
    <n v="0"/>
    <n v="0"/>
    <n v="0"/>
    <n v="0"/>
    <n v="0"/>
    <n v="0.04861111111111111"/>
    <n v="0.4375"/>
    <n v="0.2083333333333333"/>
    <n v="0"/>
    <n v="0"/>
    <n v="0"/>
    <n v="0"/>
    <n v="0"/>
    <n v="0"/>
    <n v="0"/>
    <n v="0"/>
    <n v="0"/>
  </r>
  <r>
    <s v="CONTRACT"/>
    <s v="PRJ"/>
    <m/>
    <x v="0"/>
    <d v="2024-01-31T00:00:00"/>
    <d v="2024-03-31T00:00:00"/>
    <s v="ABS24104"/>
    <s v="ABS24104"/>
    <s v="CRM/CS"/>
    <x v="76"/>
    <s v="EssilorLuxottica"/>
    <s v="A. Torone"/>
    <x v="4"/>
    <s v="Operations"/>
    <s v="BackEnd"/>
    <n v="24"/>
    <n v="46"/>
    <s v="CLOSED"/>
    <n v="1"/>
    <n v="2024"/>
    <x v="30"/>
    <n v="1.5625"/>
    <n v="4.9375"/>
    <n v="0.9375"/>
    <n v="0"/>
    <n v="0"/>
    <n v="0"/>
    <n v="0"/>
    <n v="0"/>
    <n v="0"/>
    <n v="0"/>
    <n v="0"/>
    <n v="0.1006944444444444"/>
    <n v="0.078125"/>
    <n v="0.2351190476190476"/>
    <n v="0.04261363636363636"/>
    <n v="0"/>
    <n v="0"/>
    <n v="0"/>
    <n v="0"/>
    <n v="0"/>
    <n v="0"/>
    <n v="0"/>
    <n v="0"/>
  </r>
  <r>
    <s v="CONTRACT"/>
    <s v="PRJ"/>
    <m/>
    <x v="0"/>
    <d v="2024-01-31T00:00:00"/>
    <d v="2024-03-31T00:00:00"/>
    <s v="ABS24104"/>
    <s v="ABS24104"/>
    <s v="CRM/CS"/>
    <x v="76"/>
    <s v="EssilorLuxottica"/>
    <s v="A. Torone"/>
    <x v="5"/>
    <s v="Operations"/>
    <s v="BackEnd"/>
    <n v="24"/>
    <n v="46"/>
    <s v="CLOSED"/>
    <n v="1"/>
    <n v="2024"/>
    <x v="0"/>
    <n v="0"/>
    <n v="3.5"/>
    <n v="11.125"/>
    <n v="0"/>
    <n v="0"/>
    <n v="0"/>
    <n v="0"/>
    <n v="0"/>
    <n v="0"/>
    <n v="0"/>
    <n v="0"/>
    <n v="0"/>
    <n v="0"/>
    <n v="0.1666666666666667"/>
    <n v="0.5056818181818182"/>
    <n v="0"/>
    <n v="0"/>
    <n v="0"/>
    <n v="0"/>
    <n v="0"/>
    <n v="0"/>
    <n v="0"/>
    <n v="0"/>
  </r>
  <r>
    <s v="CONTRACT"/>
    <s v="PRJ"/>
    <m/>
    <x v="0"/>
    <d v="2024-01-31T00:00:00"/>
    <d v="2024-03-31T00:00:00"/>
    <s v="ABS24104"/>
    <s v="ABS24104"/>
    <s v="CRM/CS"/>
    <x v="76"/>
    <s v="EssilorLuxottica"/>
    <s v="A. Torone"/>
    <x v="50"/>
    <s v="Operations"/>
    <s v="Technical Leader"/>
    <n v="24"/>
    <n v="46"/>
    <s v="CLOSED"/>
    <n v="1"/>
    <n v="2024"/>
    <x v="0"/>
    <n v="0"/>
    <n v="0"/>
    <n v="3.5"/>
    <n v="0"/>
    <n v="0"/>
    <n v="0"/>
    <n v="0"/>
    <n v="0"/>
    <n v="0"/>
    <n v="0"/>
    <n v="0"/>
    <n v="0"/>
    <n v="0"/>
    <n v="0"/>
    <n v="0.1590909090909091"/>
    <n v="0"/>
    <n v="0"/>
    <n v="0"/>
    <n v="0"/>
    <n v="0"/>
    <n v="0"/>
    <n v="0"/>
    <n v="0"/>
  </r>
  <r>
    <s v="CONTRACT"/>
    <s v="AMS"/>
    <m/>
    <x v="0"/>
    <d v="2024-01-01T00:00:00"/>
    <d v="2024-06-30T00:00:00"/>
    <s v="ABS24009"/>
    <s v="AEAA1"/>
    <s v="EPM"/>
    <x v="77"/>
    <s v="ARISTON"/>
    <s v="M. Salcini"/>
    <x v="107"/>
    <s v="Delivery AMS"/>
    <s v="BackEnd"/>
    <n v="60"/>
    <n v="0"/>
    <s v="CLOSED"/>
    <n v="1"/>
    <n v="2024"/>
    <x v="31"/>
    <n v="4.2"/>
    <n v="4.2"/>
    <n v="3.8"/>
    <n v="4"/>
    <n v="4"/>
    <n v="0"/>
    <n v="0"/>
    <n v="0"/>
    <n v="0"/>
    <n v="0"/>
    <n v="0"/>
    <n v="0.2"/>
    <n v="0.21"/>
    <n v="0.2"/>
    <n v="0.1727272727272727"/>
    <n v="0.1818181818181818"/>
    <n v="0.2"/>
    <n v="0"/>
    <n v="0"/>
    <n v="0"/>
    <n v="0"/>
    <n v="0"/>
    <n v="0"/>
  </r>
  <r>
    <s v="CONTRACT"/>
    <s v="AMS"/>
    <m/>
    <x v="0"/>
    <d v="2024-01-01T00:00:00"/>
    <d v="2024-06-30T00:00:00"/>
    <s v="ABS24009"/>
    <s v="AEAA1"/>
    <s v="EPM"/>
    <x v="77"/>
    <s v="ARISTON"/>
    <s v="M. Salcini"/>
    <x v="95"/>
    <s v="Consolidated &amp; Tax"/>
    <s v="PM - Project Governance"/>
    <n v="60"/>
    <n v="0"/>
    <s v="CLOSED"/>
    <n v="1"/>
    <n v="2024"/>
    <x v="2"/>
    <n v="2"/>
    <n v="2"/>
    <n v="2"/>
    <n v="2"/>
    <n v="1"/>
    <n v="0"/>
    <n v="0"/>
    <n v="0"/>
    <n v="0"/>
    <n v="0"/>
    <n v="0"/>
    <n v="0.1111111111111111"/>
    <n v="0.1"/>
    <n v="0.09523809523809523"/>
    <n v="0.09090909090909091"/>
    <n v="0.09090909090909091"/>
    <n v="0.05"/>
    <n v="0"/>
    <n v="0"/>
    <n v="0"/>
    <n v="0"/>
    <n v="0"/>
    <n v="0"/>
  </r>
  <r>
    <s v="CONTRACT"/>
    <s v="AMS"/>
    <m/>
    <x v="0"/>
    <d v="2024-01-01T00:00:00"/>
    <d v="2024-06-30T00:00:00"/>
    <s v="ABS24009"/>
    <s v="AEAA1"/>
    <s v="EPM"/>
    <x v="77"/>
    <s v="ARISTON"/>
    <s v="M. Salcini"/>
    <x v="101"/>
    <s v="Consolidated &amp; Tax"/>
    <s v="Analysis"/>
    <n v="60"/>
    <n v="0"/>
    <s v="CLOSED"/>
    <n v="1"/>
    <n v="2024"/>
    <x v="23"/>
    <n v="2.1"/>
    <n v="2.1"/>
    <n v="1.9"/>
    <n v="2"/>
    <n v="4"/>
    <n v="0"/>
    <n v="0"/>
    <n v="0"/>
    <n v="0"/>
    <n v="0"/>
    <n v="0"/>
    <n v="0.1"/>
    <n v="0.105"/>
    <n v="0.1"/>
    <n v="0.08636363636363636"/>
    <n v="0.09090909090909091"/>
    <n v="0.2"/>
    <n v="0"/>
    <n v="0"/>
    <n v="0"/>
    <n v="0"/>
    <n v="0"/>
    <n v="0"/>
  </r>
  <r>
    <s v="CONTRACT"/>
    <s v="AMS"/>
    <m/>
    <x v="0"/>
    <d v="2024-01-01T00:00:00"/>
    <d v="2024-06-30T00:00:00"/>
    <s v="ABS24009"/>
    <s v="AEAA1"/>
    <s v="EPM"/>
    <x v="77"/>
    <s v="ARISTON"/>
    <s v="M. Salcini"/>
    <x v="110"/>
    <s v="Operations"/>
    <s v="BackEnd"/>
    <n v="60"/>
    <n v="0"/>
    <s v="CLOSED"/>
    <n v="1"/>
    <n v="2024"/>
    <x v="23"/>
    <n v="2.1"/>
    <n v="2.1"/>
    <n v="1.9"/>
    <n v="0"/>
    <n v="0"/>
    <n v="0"/>
    <n v="0"/>
    <n v="0"/>
    <n v="0"/>
    <n v="0"/>
    <n v="0"/>
    <n v="0.1"/>
    <n v="0.105"/>
    <n v="0.1"/>
    <n v="0.08636363636363636"/>
    <n v="0"/>
    <n v="0"/>
    <n v="0"/>
    <n v="0"/>
    <n v="0"/>
    <n v="0"/>
    <n v="0"/>
    <n v="0"/>
  </r>
  <r>
    <s v="CONTRACT"/>
    <s v="PRJ"/>
    <m/>
    <x v="0"/>
    <d v="2024-04-01T00:00:00"/>
    <d v="2024-12-31T00:00:00"/>
    <s v="N/A"/>
    <s v="N/A"/>
    <s v="HR"/>
    <x v="78"/>
    <s v="EssilorLuxottica"/>
    <s v="L. Roberto"/>
    <x v="88"/>
    <s v="Delivery Projects"/>
    <s v="PMO - Project Management Officer"/>
    <n v="0"/>
    <n v="0"/>
    <s v="CLOSED"/>
    <n v="0"/>
    <n v="2024"/>
    <x v="0"/>
    <n v="0"/>
    <n v="0"/>
    <n v="0"/>
    <n v="2"/>
    <n v="5"/>
    <n v="6"/>
    <n v="0"/>
    <n v="5"/>
    <n v="0"/>
    <n v="0"/>
    <n v="0"/>
    <n v="0"/>
    <n v="0"/>
    <n v="0"/>
    <n v="0"/>
    <n v="0.09090909090909091"/>
    <n v="0.25"/>
    <n v="0.2608695652173913"/>
    <n v="0"/>
    <n v="0.2380952380952381"/>
    <n v="0"/>
    <n v="0"/>
    <n v="0"/>
  </r>
  <r>
    <s v="CONTRACT"/>
    <s v="PRJ"/>
    <s v="Scrum"/>
    <x v="0"/>
    <d v="2024-02-15T00:00:00"/>
    <d v="2024-07-01T00:00:00"/>
    <s v="ABS24138 "/>
    <s v="AHBSDW"/>
    <s v="HR"/>
    <x v="79"/>
    <s v="EssilorLuxottica"/>
    <s v="P. Anzellotti"/>
    <x v="80"/>
    <s v="Operations"/>
    <s v="BackEnd"/>
    <n v="156"/>
    <n v="0"/>
    <s v="CLOSED"/>
    <n v="1"/>
    <n v="2024"/>
    <x v="0"/>
    <n v="0"/>
    <n v="10.5"/>
    <n v="9.5"/>
    <n v="10"/>
    <n v="3"/>
    <n v="0"/>
    <n v="0"/>
    <n v="0"/>
    <n v="0"/>
    <n v="0"/>
    <n v="0"/>
    <n v="0"/>
    <n v="0"/>
    <n v="0.5"/>
    <n v="0.4318181818181818"/>
    <n v="0.4545454545454545"/>
    <n v="0.15"/>
    <n v="0"/>
    <n v="0"/>
    <n v="0"/>
    <n v="0"/>
    <n v="0"/>
    <n v="0"/>
  </r>
  <r>
    <s v="CONTRACT"/>
    <s v="PRJ"/>
    <s v="Scrum"/>
    <x v="0"/>
    <d v="2024-02-15T00:00:00"/>
    <d v="2024-07-01T00:00:00"/>
    <s v="ABS24138 "/>
    <s v="AHBSDW"/>
    <s v="HR"/>
    <x v="79"/>
    <s v="EssilorLuxottica"/>
    <s v="P. Anzellotti"/>
    <x v="50"/>
    <s v="Operations"/>
    <s v="PM - Project Governance"/>
    <n v="156"/>
    <n v="0"/>
    <s v="CLOSED"/>
    <n v="1"/>
    <n v="2024"/>
    <x v="0"/>
    <n v="0"/>
    <n v="12.6"/>
    <n v="11.4"/>
    <n v="12"/>
    <n v="6"/>
    <n v="0"/>
    <n v="0"/>
    <n v="0"/>
    <n v="0"/>
    <n v="0"/>
    <n v="0"/>
    <n v="0"/>
    <n v="0"/>
    <n v="0.6"/>
    <n v="0.5181818181818182"/>
    <n v="0.5454545454545454"/>
    <n v="0.3"/>
    <n v="0"/>
    <n v="0"/>
    <n v="0"/>
    <n v="0"/>
    <n v="0"/>
    <n v="0"/>
  </r>
  <r>
    <s v="CONTRACT"/>
    <s v="PRJ"/>
    <s v="Scrum"/>
    <x v="0"/>
    <d v="2024-02-15T00:00:00"/>
    <d v="2024-07-01T00:00:00"/>
    <s v="ABS24138 "/>
    <s v="AHBSDW"/>
    <s v="HR"/>
    <x v="79"/>
    <s v="EssilorLuxottica"/>
    <s v="P. Anzellotti"/>
    <x v="7"/>
    <s v="Delivery Projects"/>
    <s v="Analysis"/>
    <n v="156"/>
    <n v="0"/>
    <s v="CLOSED"/>
    <n v="1"/>
    <n v="2024"/>
    <x v="13"/>
    <n v="4"/>
    <n v="4"/>
    <n v="4"/>
    <n v="0"/>
    <n v="0"/>
    <n v="0"/>
    <n v="0"/>
    <n v="0"/>
    <n v="0"/>
    <n v="0"/>
    <n v="0"/>
    <n v="0.2777777777777778"/>
    <n v="0.2"/>
    <n v="0.1904761904761905"/>
    <n v="0.1818181818181818"/>
    <n v="0"/>
    <n v="0"/>
    <n v="0"/>
    <n v="0"/>
    <n v="0"/>
    <n v="0"/>
    <n v="0"/>
    <n v="0"/>
  </r>
  <r>
    <s v="CONTRACT"/>
    <s v="PRJ"/>
    <s v="Scrum"/>
    <x v="0"/>
    <d v="2024-02-15T00:00:00"/>
    <d v="2024-07-01T00:00:00"/>
    <s v="ABS24138 "/>
    <s v="AHBSDW"/>
    <s v="HR"/>
    <x v="79"/>
    <s v="EssilorLuxottica"/>
    <s v="P. Anzellotti"/>
    <x v="111"/>
    <s v="Operations"/>
    <s v="FrontEnd"/>
    <n v="156"/>
    <n v="0"/>
    <s v="CLOSED"/>
    <n v="1"/>
    <n v="2024"/>
    <x v="0"/>
    <n v="0"/>
    <n v="7.35"/>
    <n v="6.65"/>
    <n v="7"/>
    <n v="2"/>
    <n v="0"/>
    <n v="0"/>
    <n v="0"/>
    <n v="0"/>
    <n v="0"/>
    <n v="0"/>
    <n v="0"/>
    <n v="0"/>
    <n v="0.35"/>
    <n v="0.3022727272727273"/>
    <n v="0.3181818181818182"/>
    <n v="0.1"/>
    <n v="0"/>
    <n v="0"/>
    <n v="0"/>
    <n v="0"/>
    <n v="0"/>
    <n v="0"/>
  </r>
  <r>
    <s v="CONTRACT"/>
    <s v="PRJ"/>
    <s v="Scrum"/>
    <x v="0"/>
    <d v="2024-01-01T00:00:00"/>
    <d v="2024-12-01T00:00:00"/>
    <s v="ABS24138 "/>
    <s v="AHBSDW"/>
    <s v="HR"/>
    <x v="80"/>
    <s v="EssilorLuxottica"/>
    <s v="P. Anzellotti"/>
    <x v="5"/>
    <s v="Operations"/>
    <s v="BackEnd"/>
    <n v="17"/>
    <n v="0"/>
    <s v="CLOSED"/>
    <n v="1"/>
    <n v="2024"/>
    <x v="0"/>
    <n v="0"/>
    <n v="0"/>
    <n v="0"/>
    <n v="0"/>
    <n v="0"/>
    <n v="2"/>
    <n v="0"/>
    <n v="0"/>
    <n v="0"/>
    <n v="0"/>
    <n v="0"/>
    <n v="0"/>
    <n v="0"/>
    <n v="0"/>
    <n v="0"/>
    <n v="0"/>
    <n v="0"/>
    <n v="0.08695652173913043"/>
    <n v="0"/>
    <n v="0"/>
    <n v="0"/>
    <n v="0"/>
    <n v="0"/>
  </r>
  <r>
    <s v="CONTRACT"/>
    <s v="PRJ"/>
    <s v="Scrum"/>
    <x v="0"/>
    <d v="2024-01-01T00:00:00"/>
    <d v="2024-12-01T00:00:00"/>
    <s v="ABS24138 "/>
    <s v="AHBSDW"/>
    <s v="HR"/>
    <x v="80"/>
    <s v="EssilorLuxottica"/>
    <s v="P. Anzellotti"/>
    <x v="50"/>
    <s v="Operations"/>
    <s v="Techincal Leader"/>
    <n v="17"/>
    <n v="0"/>
    <s v="CLOSED"/>
    <n v="1"/>
    <n v="2024"/>
    <x v="0"/>
    <n v="0"/>
    <n v="0"/>
    <n v="0"/>
    <n v="0"/>
    <n v="0"/>
    <n v="4"/>
    <n v="0"/>
    <n v="0"/>
    <n v="0"/>
    <n v="0"/>
    <n v="0"/>
    <n v="0"/>
    <n v="0"/>
    <n v="0"/>
    <n v="0"/>
    <n v="0"/>
    <n v="0"/>
    <n v="0.1739130434782609"/>
    <n v="0"/>
    <n v="0"/>
    <n v="0"/>
    <n v="0"/>
    <n v="0"/>
  </r>
  <r>
    <s v="CONTRACT"/>
    <s v="PRJ"/>
    <s v="Scrum"/>
    <x v="0"/>
    <d v="2024-01-01T00:00:00"/>
    <d v="2024-12-01T00:00:00"/>
    <s v="ABS24138 "/>
    <s v="AHBSDW"/>
    <s v="HR"/>
    <x v="80"/>
    <s v="EssilorLuxottica"/>
    <s v="P. Anzellotti"/>
    <x v="111"/>
    <s v="Operations"/>
    <s v="BackEnd"/>
    <n v="17"/>
    <n v="0"/>
    <s v="CLOSED"/>
    <n v="1"/>
    <n v="2024"/>
    <x v="0"/>
    <n v="0"/>
    <n v="0"/>
    <n v="0"/>
    <n v="0"/>
    <n v="0"/>
    <n v="2"/>
    <n v="0"/>
    <n v="0"/>
    <n v="0"/>
    <n v="0"/>
    <n v="0"/>
    <n v="0"/>
    <n v="0"/>
    <n v="0"/>
    <n v="0"/>
    <n v="0"/>
    <n v="0"/>
    <n v="0.08695652173913043"/>
    <n v="0"/>
    <n v="0"/>
    <n v="0"/>
    <n v="0"/>
    <n v="0"/>
  </r>
  <r>
    <s v="LEAD"/>
    <s v="PRJ"/>
    <s v="Scrum"/>
    <x v="0"/>
    <d v="2024-01-01T00:00:00"/>
    <d v="2024-12-01T00:00:00"/>
    <s v="ABS24344"/>
    <s v="ABS0008"/>
    <s v="RETAIL"/>
    <x v="81"/>
    <s v="EssilorLuxottica"/>
    <s v="P. Anzellotti"/>
    <x v="80"/>
    <s v="Operations"/>
    <s v="BackEnd"/>
    <n v="42"/>
    <n v="0"/>
    <s v="CLOSED"/>
    <n v="0"/>
    <n v="2024"/>
    <x v="0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.04761904761904762"/>
    <n v="0.08695652173913043"/>
    <n v="0.04761904761904762"/>
    <n v="0"/>
  </r>
  <r>
    <s v="LEAD"/>
    <s v="PRJ"/>
    <s v="Scrum"/>
    <x v="0"/>
    <d v="2024-01-01T00:00:00"/>
    <d v="2024-12-01T00:00:00"/>
    <s v="ABS24344"/>
    <s v="ABS0008"/>
    <s v="RETAIL"/>
    <x v="81"/>
    <s v="EssilorLuxottica"/>
    <s v="P. Anzellotti"/>
    <x v="50"/>
    <s v="Operations"/>
    <s v="Techincal Leader"/>
    <n v="42"/>
    <n v="0"/>
    <s v="CLOSED"/>
    <n v="0"/>
    <n v="2024"/>
    <x v="0"/>
    <n v="0"/>
    <n v="0"/>
    <n v="0"/>
    <n v="0"/>
    <n v="0"/>
    <n v="0"/>
    <n v="0"/>
    <n v="3"/>
    <n v="8"/>
    <n v="3"/>
    <n v="0"/>
    <n v="0"/>
    <n v="0"/>
    <n v="0"/>
    <n v="0"/>
    <n v="0"/>
    <n v="0"/>
    <n v="0"/>
    <n v="0"/>
    <n v="0.1428571428571428"/>
    <n v="0.3478260869565217"/>
    <n v="0.1428571428571428"/>
    <n v="0"/>
  </r>
  <r>
    <s v="LEAD"/>
    <s v="PRJ"/>
    <s v="Scrum"/>
    <x v="0"/>
    <d v="2024-01-01T00:00:00"/>
    <d v="2024-12-01T00:00:00"/>
    <s v="ABS24344"/>
    <s v="ABS0008"/>
    <s v="RETAIL"/>
    <x v="81"/>
    <s v="EssilorLuxottica"/>
    <s v="P. Anzellotti"/>
    <x v="111"/>
    <s v="Operations"/>
    <s v="BackEnd"/>
    <n v="42"/>
    <n v="0"/>
    <s v="CLOSED"/>
    <n v="0"/>
    <n v="2024"/>
    <x v="0"/>
    <n v="0"/>
    <n v="0"/>
    <n v="0"/>
    <n v="0"/>
    <n v="0"/>
    <n v="0"/>
    <n v="0"/>
    <n v="2"/>
    <n v="6"/>
    <n v="2"/>
    <n v="0"/>
    <n v="0"/>
    <n v="0"/>
    <n v="0"/>
    <n v="0"/>
    <n v="0"/>
    <n v="0"/>
    <n v="0"/>
    <n v="0"/>
    <n v="0.09523809523809523"/>
    <n v="0.2608695652173913"/>
    <n v="0.09523809523809523"/>
    <n v="0"/>
  </r>
  <r>
    <s v="CONTRACT"/>
    <s v="PRJ"/>
    <s v="Scrum"/>
    <x v="0"/>
    <d v="2024-03-01T00:00:00"/>
    <d v="2024-01-30T00:00:00"/>
    <s v="ABS23135"/>
    <s v="AHW5"/>
    <s v="HR"/>
    <x v="82"/>
    <s v="EssilorLuxottica"/>
    <s v="L. Roberto"/>
    <x v="37"/>
    <s v="Operations"/>
    <s v="DataManagement"/>
    <n v="0"/>
    <n v="0"/>
    <s v="ON GOING"/>
    <n v="0"/>
    <n v="2024"/>
    <x v="0"/>
    <n v="0"/>
    <n v="0"/>
    <n v="0"/>
    <n v="1"/>
    <n v="1"/>
    <n v="0"/>
    <n v="0"/>
    <n v="0"/>
    <n v="0"/>
    <n v="0"/>
    <n v="0"/>
    <n v="0"/>
    <n v="0"/>
    <n v="0"/>
    <n v="0"/>
    <n v="0.04545454545454546"/>
    <n v="0.05"/>
    <n v="0"/>
    <n v="0"/>
    <n v="0"/>
    <n v="0"/>
    <n v="0"/>
    <n v="0"/>
  </r>
  <r>
    <s v="CONTRACT"/>
    <s v="PRJ"/>
    <s v="Scrum"/>
    <x v="0"/>
    <d v="2024-03-01T00:00:00"/>
    <d v="2024-01-30T00:00:00"/>
    <s v="ABS23135"/>
    <s v="AHW5"/>
    <s v="HR"/>
    <x v="82"/>
    <s v="EssilorLuxottica"/>
    <s v="L. Roberto"/>
    <x v="34"/>
    <s v="Operations"/>
    <s v="Architecture Analysis"/>
    <n v="0"/>
    <n v="0"/>
    <s v="ON GOING"/>
    <n v="0"/>
    <n v="2024"/>
    <x v="0"/>
    <n v="0"/>
    <n v="0"/>
    <n v="0"/>
    <n v="8"/>
    <n v="10"/>
    <n v="4"/>
    <n v="0"/>
    <n v="0"/>
    <n v="0"/>
    <n v="0"/>
    <n v="0"/>
    <n v="0"/>
    <n v="0"/>
    <n v="0"/>
    <n v="0"/>
    <n v="0.3636363636363636"/>
    <n v="0.5"/>
    <n v="0.1739130434782609"/>
    <n v="0"/>
    <n v="0"/>
    <n v="0"/>
    <n v="0"/>
    <n v="0"/>
  </r>
  <r>
    <s v="CONTRACT"/>
    <s v="PRJ"/>
    <s v="Scrum"/>
    <x v="0"/>
    <d v="2024-03-01T00:00:00"/>
    <d v="2024-01-30T00:00:00"/>
    <s v="ABS23135"/>
    <s v="AHW5"/>
    <s v="HR"/>
    <x v="82"/>
    <s v="EssilorLuxottica"/>
    <s v="L. Roberto"/>
    <x v="30"/>
    <s v="Operations"/>
    <s v="DataManagement"/>
    <n v="0"/>
    <n v="0"/>
    <s v="ON GOING"/>
    <n v="0"/>
    <n v="2024"/>
    <x v="0"/>
    <n v="0"/>
    <n v="0"/>
    <n v="0"/>
    <n v="1"/>
    <n v="1"/>
    <n v="0"/>
    <n v="0"/>
    <n v="0"/>
    <n v="0"/>
    <n v="0"/>
    <n v="0"/>
    <n v="0"/>
    <n v="0"/>
    <n v="0"/>
    <n v="0"/>
    <n v="0.04545454545454546"/>
    <n v="0.05"/>
    <n v="0"/>
    <n v="0"/>
    <n v="0"/>
    <n v="0"/>
    <n v="0"/>
    <n v="0"/>
  </r>
  <r>
    <s v="CONTRACT"/>
    <s v="PRJ"/>
    <s v="Scrum"/>
    <x v="0"/>
    <d v="2024-03-01T00:00:00"/>
    <d v="2024-01-30T00:00:00"/>
    <s v="ABS23135"/>
    <s v="AHW5"/>
    <s v="HR"/>
    <x v="82"/>
    <s v="EssilorLuxottica"/>
    <s v="L. Roberto"/>
    <x v="112"/>
    <s v="Operations"/>
    <s v="Data Management"/>
    <n v="0"/>
    <n v="0"/>
    <s v="ON GOING"/>
    <n v="0"/>
    <n v="2024"/>
    <x v="0"/>
    <n v="0"/>
    <n v="0"/>
    <n v="0"/>
    <n v="8"/>
    <n v="8"/>
    <n v="5"/>
    <n v="0"/>
    <n v="3"/>
    <n v="0"/>
    <n v="0"/>
    <n v="0"/>
    <n v="0"/>
    <n v="0"/>
    <n v="0"/>
    <n v="0"/>
    <n v="0.3636363636363636"/>
    <n v="0.4"/>
    <n v="0.2173913043478261"/>
    <n v="0"/>
    <n v="0.1428571428571428"/>
    <n v="0"/>
    <n v="0"/>
    <n v="0"/>
  </r>
  <r>
    <s v="CONTRACT"/>
    <s v="PRJ"/>
    <s v="Scrum"/>
    <x v="0"/>
    <d v="2024-03-01T00:00:00"/>
    <d v="2024-01-30T00:00:00"/>
    <s v="ABS23135"/>
    <s v="AHW5"/>
    <s v="HR"/>
    <x v="82"/>
    <s v="EssilorLuxottica"/>
    <s v="L. Roberto"/>
    <x v="88"/>
    <s v="Delivery Projects"/>
    <s v="PMO - Project Management Officer"/>
    <n v="0"/>
    <n v="0"/>
    <s v="ON GOING"/>
    <n v="0"/>
    <n v="2024"/>
    <x v="0"/>
    <n v="0"/>
    <n v="0"/>
    <n v="0"/>
    <n v="4"/>
    <n v="4"/>
    <n v="0"/>
    <n v="0"/>
    <n v="0"/>
    <n v="0"/>
    <n v="0"/>
    <n v="0"/>
    <n v="0"/>
    <n v="0"/>
    <n v="0"/>
    <n v="0"/>
    <n v="0.1818181818181818"/>
    <n v="0.2"/>
    <n v="0"/>
    <n v="0"/>
    <n v="0"/>
    <n v="0"/>
    <n v="0"/>
    <n v="0"/>
  </r>
  <r>
    <s v="CONTRACT"/>
    <s v="PRJ"/>
    <s v="Scrum"/>
    <x v="0"/>
    <d v="2024-03-01T00:00:00"/>
    <d v="2024-01-30T00:00:00"/>
    <s v="ABS23135"/>
    <s v="AHW5"/>
    <s v="HR"/>
    <x v="82"/>
    <s v="EssilorLuxottica"/>
    <s v="L. Roberto"/>
    <x v="4"/>
    <s v="Operations"/>
    <s v="BackEnd"/>
    <n v="0"/>
    <n v="0"/>
    <s v="ON GOING"/>
    <n v="0"/>
    <n v="2024"/>
    <x v="0"/>
    <n v="0"/>
    <n v="0"/>
    <n v="0"/>
    <n v="9"/>
    <n v="9"/>
    <n v="4"/>
    <n v="0"/>
    <n v="0"/>
    <n v="0"/>
    <n v="0"/>
    <n v="0"/>
    <n v="0"/>
    <n v="0"/>
    <n v="0"/>
    <n v="0"/>
    <n v="0.4090909090909091"/>
    <n v="0.45"/>
    <n v="0.1739130434782609"/>
    <n v="0"/>
    <n v="0"/>
    <n v="0"/>
    <n v="0"/>
    <n v="0"/>
  </r>
  <r>
    <s v="CONTRACT"/>
    <s v="PRJ"/>
    <s v="Scrum"/>
    <x v="0"/>
    <d v="2024-03-01T00:00:00"/>
    <d v="2024-01-30T00:00:00"/>
    <s v="ABS23135"/>
    <s v="AHW5"/>
    <s v="HR"/>
    <x v="82"/>
    <s v="EssilorLuxottica"/>
    <s v="L. Roberto"/>
    <x v="5"/>
    <s v="Operations"/>
    <s v="BackEnd"/>
    <n v="0"/>
    <n v="0"/>
    <s v="ON GOING"/>
    <n v="0"/>
    <n v="2024"/>
    <x v="0"/>
    <n v="0"/>
    <n v="0"/>
    <n v="0"/>
    <n v="9"/>
    <n v="14"/>
    <n v="5"/>
    <n v="0"/>
    <n v="0"/>
    <n v="0"/>
    <n v="0"/>
    <n v="0"/>
    <n v="0"/>
    <n v="0"/>
    <n v="0"/>
    <n v="0"/>
    <n v="0.4090909090909091"/>
    <n v="0.7"/>
    <n v="0.2173913043478261"/>
    <n v="0"/>
    <n v="0"/>
    <n v="0"/>
    <n v="0"/>
    <n v="0"/>
  </r>
  <r>
    <s v="CONTRACT"/>
    <s v="PRJ"/>
    <s v="Scrum"/>
    <x v="0"/>
    <d v="2024-01-01T00:00:00"/>
    <d v="2024-12-31T00:00:00"/>
    <s v="ABS23135"/>
    <s v="AHW5"/>
    <s v="HR"/>
    <x v="82"/>
    <s v="EssilorLuxottica"/>
    <s v="L. Roberto"/>
    <x v="50"/>
    <s v="Operations"/>
    <s v="PM - Project Governance"/>
    <n v="0"/>
    <n v="0"/>
    <s v="ON GOING"/>
    <n v="0"/>
    <n v="2024"/>
    <x v="0"/>
    <n v="0"/>
    <n v="0"/>
    <n v="0"/>
    <n v="1"/>
    <n v="1"/>
    <n v="1"/>
    <n v="0"/>
    <n v="0"/>
    <n v="0"/>
    <n v="0"/>
    <n v="0"/>
    <n v="0"/>
    <n v="0"/>
    <n v="0"/>
    <n v="0"/>
    <n v="0.04545454545454546"/>
    <n v="0.05"/>
    <n v="0.04347826086956522"/>
    <n v="0"/>
    <n v="0"/>
    <n v="0"/>
    <n v="0"/>
    <n v="0"/>
  </r>
  <r>
    <s v="CONTRACT"/>
    <s v="PRJ"/>
    <s v="Scrum"/>
    <x v="0"/>
    <d v="2024-03-01T00:00:00"/>
    <d v="2024-01-30T00:00:00"/>
    <s v="ABS23135"/>
    <s v="AHW5"/>
    <s v="HR"/>
    <x v="82"/>
    <s v="EssilorLuxottica"/>
    <s v="L. Roberto"/>
    <x v="7"/>
    <s v="Delivery Projects"/>
    <m/>
    <n v="0"/>
    <n v="0"/>
    <s v="ON GOING"/>
    <n v="0"/>
    <n v="2024"/>
    <x v="0"/>
    <n v="0"/>
    <n v="0"/>
    <n v="0"/>
    <n v="0"/>
    <n v="5"/>
    <n v="5"/>
    <n v="0"/>
    <n v="3"/>
    <n v="2"/>
    <n v="0"/>
    <n v="0"/>
    <n v="0"/>
    <n v="0"/>
    <n v="0"/>
    <n v="0"/>
    <n v="0"/>
    <n v="0.25"/>
    <n v="0.2173913043478261"/>
    <n v="0"/>
    <n v="0.1428571428571428"/>
    <n v="0.08695652173913043"/>
    <n v="0"/>
    <n v="0"/>
  </r>
  <r>
    <s v="CONTRACT"/>
    <s v="PRJ"/>
    <s v="Scrum"/>
    <x v="0"/>
    <d v="2024-03-01T00:00:00"/>
    <d v="2024-01-30T00:00:00"/>
    <s v="ABS23135"/>
    <s v="AHW5"/>
    <s v="HR"/>
    <x v="82"/>
    <s v="EssilorLuxottica"/>
    <s v="L. Roberto"/>
    <x v="8"/>
    <s v="Operations"/>
    <s v="FrontEnd"/>
    <n v="0"/>
    <n v="0"/>
    <s v="ON GOING"/>
    <n v="0"/>
    <n v="2024"/>
    <x v="0"/>
    <n v="0"/>
    <n v="0"/>
    <n v="0"/>
    <n v="0"/>
    <n v="7"/>
    <n v="5"/>
    <n v="0"/>
    <n v="0"/>
    <n v="0"/>
    <n v="0"/>
    <n v="0"/>
    <n v="0"/>
    <n v="0"/>
    <n v="0"/>
    <n v="0"/>
    <n v="0"/>
    <n v="0.35"/>
    <n v="0.2173913043478261"/>
    <n v="0"/>
    <n v="0"/>
    <n v="0"/>
    <n v="0"/>
    <n v="0"/>
  </r>
  <r>
    <s v="CONTRACT"/>
    <s v="PRJ"/>
    <s v="Agile"/>
    <x v="0"/>
    <d v="2024-08-01T00:00:00"/>
    <d v="2024-05-31T00:00:00"/>
    <s v="ABS24107"/>
    <s v="AABGCV"/>
    <s v="HR"/>
    <x v="83"/>
    <s v="EssilorLuxottica"/>
    <s v="L. Roberto"/>
    <x v="112"/>
    <s v="Operations"/>
    <s v="BackEnd"/>
    <n v="61"/>
    <n v="10"/>
    <s v="ON GOING"/>
    <n v="0"/>
    <n v="2024"/>
    <x v="0"/>
    <n v="2.1"/>
    <n v="2.1"/>
    <n v="3.8"/>
    <n v="0"/>
    <n v="0"/>
    <n v="0"/>
    <n v="0"/>
    <n v="0"/>
    <n v="1"/>
    <n v="0"/>
    <n v="0"/>
    <n v="0"/>
    <n v="0.105"/>
    <n v="0.1"/>
    <n v="0.1727272727272727"/>
    <n v="0"/>
    <n v="0"/>
    <n v="0"/>
    <n v="0"/>
    <n v="0"/>
    <n v="0.04347826086956522"/>
    <n v="0"/>
    <n v="0"/>
  </r>
  <r>
    <s v="CONTRACT"/>
    <s v="PRJ"/>
    <s v="Agile"/>
    <x v="0"/>
    <d v="2024-08-01T00:00:00"/>
    <d v="2024-05-31T00:00:00"/>
    <s v="ABS24107"/>
    <s v="AABGCV"/>
    <s v="HR"/>
    <x v="83"/>
    <s v="EssilorLuxottica"/>
    <s v="L. Roberto"/>
    <x v="77"/>
    <s v="Operations"/>
    <s v="PM - Project Governance"/>
    <n v="61"/>
    <n v="10"/>
    <s v="ON GOING"/>
    <n v="0"/>
    <n v="2024"/>
    <x v="0"/>
    <n v="2.1"/>
    <n v="2.1"/>
    <n v="3.8"/>
    <n v="8"/>
    <n v="0"/>
    <n v="0"/>
    <n v="0"/>
    <n v="0"/>
    <n v="3"/>
    <n v="0"/>
    <n v="0"/>
    <n v="0"/>
    <n v="0.105"/>
    <n v="0.1"/>
    <n v="0.1727272727272727"/>
    <n v="0.3636363636363636"/>
    <n v="0"/>
    <n v="0"/>
    <n v="0"/>
    <n v="0"/>
    <n v="0.1304347826086956"/>
    <n v="0"/>
    <n v="0"/>
  </r>
  <r>
    <s v="CONTRACT"/>
    <s v="PRJ"/>
    <s v="Agile"/>
    <x v="0"/>
    <d v="2024-08-01T00:00:00"/>
    <d v="2024-05-31T00:00:00"/>
    <s v="ABS24107"/>
    <s v="AABGCV"/>
    <s v="HR"/>
    <x v="83"/>
    <s v="EssilorLuxottica"/>
    <s v="L. Roberto"/>
    <x v="78"/>
    <s v="Operations"/>
    <s v="FrontEnd"/>
    <n v="61"/>
    <n v="10"/>
    <s v="ON GOING"/>
    <n v="0"/>
    <n v="2024"/>
    <x v="0"/>
    <n v="0"/>
    <n v="0"/>
    <n v="9.5"/>
    <n v="10"/>
    <n v="0"/>
    <n v="0"/>
    <n v="0"/>
    <n v="0"/>
    <n v="0"/>
    <n v="0"/>
    <n v="0"/>
    <n v="0"/>
    <n v="0"/>
    <n v="0"/>
    <n v="0.4318181818181818"/>
    <n v="0.4545454545454545"/>
    <n v="0"/>
    <n v="0"/>
    <n v="0"/>
    <n v="0"/>
    <n v="0"/>
    <n v="0"/>
    <n v="0"/>
  </r>
  <r>
    <s v="CONTRACT"/>
    <s v="PRJ"/>
    <s v="Time&amp;Materials"/>
    <x v="0"/>
    <d v="2024-01-01T00:00:00"/>
    <d v="2024-12-31T00:00:00"/>
    <s v="ABS24048"/>
    <s v="ABS24048"/>
    <s v="HR"/>
    <x v="84"/>
    <s v="EssilorLuxottica"/>
    <s v="L. Roberto"/>
    <x v="113"/>
    <s v="Operations"/>
    <s v="BackEnd"/>
    <n v="25"/>
    <n v="0"/>
    <s v="ON GOING"/>
    <n v="0.3"/>
    <n v="2024"/>
    <x v="23"/>
    <n v="2.1"/>
    <n v="2.1"/>
    <n v="1.9"/>
    <n v="2"/>
    <n v="2"/>
    <n v="2.3"/>
    <n v="0"/>
    <n v="2.1"/>
    <n v="2.3"/>
    <n v="2"/>
    <n v="1.7"/>
    <n v="0.1"/>
    <n v="0.105"/>
    <n v="0.1"/>
    <n v="0.08636363636363636"/>
    <n v="0.09090909090909091"/>
    <n v="0.1"/>
    <n v="0.09999999999999999"/>
    <n v="0"/>
    <n v="0.1"/>
    <n v="0.09999999999999999"/>
    <n v="0.09523809523809523"/>
    <n v="0.07727272727272727"/>
  </r>
  <r>
    <s v="CONTRACT"/>
    <s v="PRJ"/>
    <s v="Agile"/>
    <x v="0"/>
    <d v="2024-02-01T00:00:00"/>
    <d v="2024-04-30T00:00:00"/>
    <s v="N/A"/>
    <s v="N/A"/>
    <s v="HR"/>
    <x v="85"/>
    <s v="EssilorLuxottica"/>
    <s v="L. Roberto"/>
    <x v="113"/>
    <s v="Operations"/>
    <s v="BackEnd"/>
    <n v="15"/>
    <n v="0"/>
    <s v="STARTED"/>
    <n v="0.05"/>
    <n v="2024"/>
    <x v="0"/>
    <n v="2.5"/>
    <n v="2"/>
    <n v="8"/>
    <n v="0"/>
    <n v="0"/>
    <n v="0"/>
    <n v="0"/>
    <n v="0"/>
    <n v="0"/>
    <n v="0"/>
    <n v="0"/>
    <n v="0"/>
    <n v="0.125"/>
    <n v="0.09523809523809523"/>
    <n v="0.3636363636363636"/>
    <n v="0"/>
    <n v="0"/>
    <n v="0"/>
    <n v="0"/>
    <n v="0"/>
    <n v="0"/>
    <n v="0"/>
    <n v="0"/>
  </r>
  <r>
    <s v="CONTRACT"/>
    <s v="PRJ"/>
    <s v="Agile"/>
    <x v="0"/>
    <d v="2024-02-01T00:00:00"/>
    <d v="2024-04-30T00:00:00"/>
    <s v="N/A"/>
    <s v="N/A"/>
    <s v="HR"/>
    <x v="85"/>
    <s v="EssilorLuxottica"/>
    <s v="L. Roberto"/>
    <x v="77"/>
    <s v="Operations"/>
    <s v="PM - Project Governance"/>
    <n v="15"/>
    <n v="0"/>
    <s v="STARTED"/>
    <n v="0.05"/>
    <n v="2024"/>
    <x v="0"/>
    <n v="2.5"/>
    <n v="1"/>
    <n v="4"/>
    <n v="0"/>
    <n v="0"/>
    <n v="0"/>
    <n v="0"/>
    <n v="0"/>
    <n v="0"/>
    <n v="0"/>
    <n v="0"/>
    <n v="0"/>
    <n v="0.125"/>
    <n v="0.04761904761904762"/>
    <n v="0.1818181818181818"/>
    <n v="0"/>
    <n v="0"/>
    <n v="0"/>
    <n v="0"/>
    <n v="0"/>
    <n v="0"/>
    <n v="0"/>
    <n v="0"/>
  </r>
  <r>
    <s v="CONTRACT"/>
    <s v="PRJ"/>
    <s v="Waterfall"/>
    <x v="0"/>
    <d v="2024-09-18T00:00:00"/>
    <d v="2024-10-03T00:00:00"/>
    <s v="N/A"/>
    <s v="ABS0008-3"/>
    <s v="HR"/>
    <x v="86"/>
    <s v="EssilorLuxottica"/>
    <s v="L. Roberto"/>
    <x v="34"/>
    <s v="Operations"/>
    <s v="BackEnd"/>
    <n v="16"/>
    <n v="14.5"/>
    <s v="CLOSED"/>
    <n v="0.95"/>
    <n v="2024"/>
    <x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09523809523809523"/>
    <n v="0"/>
    <n v="0"/>
    <n v="0"/>
  </r>
  <r>
    <s v="CONTRACT"/>
    <s v="PRJ"/>
    <s v="Waterfall"/>
    <x v="0"/>
    <d v="2024-09-18T00:00:00"/>
    <d v="2024-10-03T00:00:00"/>
    <s v="N/A"/>
    <s v="ABS0008-3"/>
    <s v="HR"/>
    <x v="86"/>
    <s v="EssilorLuxottica"/>
    <s v="L. Roberto"/>
    <x v="49"/>
    <s v="Operations"/>
    <s v="BackEnd"/>
    <n v="16"/>
    <n v="14.5"/>
    <s v="CLOSED"/>
    <n v="0.95"/>
    <n v="2024"/>
    <x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.04761904761904762"/>
    <n v="0.04347826086956522"/>
    <n v="0"/>
    <n v="0"/>
  </r>
  <r>
    <s v="CONTRACT"/>
    <s v="PRJ"/>
    <s v="Waterfall"/>
    <x v="0"/>
    <d v="2024-09-18T00:00:00"/>
    <d v="2024-10-03T00:00:00"/>
    <s v="N/A"/>
    <s v="ABS0008-3"/>
    <s v="HR"/>
    <x v="86"/>
    <s v="EssilorLuxottica"/>
    <s v="L. Roberto"/>
    <x v="4"/>
    <s v="Operations"/>
    <s v="BackEnd"/>
    <n v="16"/>
    <n v="14.5"/>
    <s v="CLOSED"/>
    <n v="0.95"/>
    <n v="2024"/>
    <x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.09523809523809523"/>
    <n v="0.04347826086956522"/>
    <n v="0"/>
    <n v="0"/>
  </r>
  <r>
    <s v="CONTRACT"/>
    <s v="PRJ"/>
    <s v="Waterfall"/>
    <x v="0"/>
    <d v="2024-09-18T00:00:00"/>
    <d v="2024-10-03T00:00:00"/>
    <s v="N/A"/>
    <s v="ABS0008-3"/>
    <s v="HR"/>
    <x v="86"/>
    <s v="EssilorLuxottica"/>
    <s v="L. Roberto"/>
    <x v="5"/>
    <s v="Operations"/>
    <s v="BackEnd"/>
    <n v="16"/>
    <n v="14.5"/>
    <s v="CLOSED"/>
    <n v="0.95"/>
    <n v="2024"/>
    <x v="0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.1428571428571428"/>
    <n v="0.08695652173913043"/>
    <n v="0"/>
    <n v="0"/>
  </r>
  <r>
    <s v="CONTRACT"/>
    <s v="PRJ"/>
    <s v="Waterfall"/>
    <x v="0"/>
    <d v="2024-09-18T00:00:00"/>
    <d v="2024-10-03T00:00:00"/>
    <s v="N/A"/>
    <s v="ABS0008-3"/>
    <s v="HR"/>
    <x v="86"/>
    <s v="EssilorLuxottica"/>
    <s v="L. Roberto"/>
    <x v="8"/>
    <s v="Operations"/>
    <s v="BackEnd"/>
    <n v="16"/>
    <n v="14.5"/>
    <s v="CLOSED"/>
    <n v="0.95"/>
    <n v="2024"/>
    <x v="0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.1428571428571428"/>
    <n v="0.08695652173913043"/>
    <n v="0"/>
    <n v="0"/>
  </r>
  <r>
    <s v="CONTRACT"/>
    <s v="PRJ"/>
    <s v="Time&amp;Materials"/>
    <x v="4"/>
    <d v="2024-01-01T00:00:00"/>
    <d v="2024-09-01T00:00:00"/>
    <s v="ABS24027"/>
    <s v="LGRAVISION"/>
    <s v="HR"/>
    <x v="87"/>
    <s v="EssilorLuxottica"/>
    <s v="L. Roberto"/>
    <x v="113"/>
    <s v="Operations"/>
    <s v="BackEnd"/>
    <n v="35"/>
    <n v="24"/>
    <s v="CLOSED"/>
    <n v="1"/>
    <n v="2024"/>
    <x v="0"/>
    <n v="6.3"/>
    <n v="10.5"/>
    <n v="1.9"/>
    <n v="0"/>
    <n v="0"/>
    <n v="2"/>
    <n v="0"/>
    <n v="2"/>
    <n v="0"/>
    <n v="0"/>
    <n v="0"/>
    <n v="0"/>
    <n v="0.315"/>
    <n v="0.5"/>
    <n v="0.08636363636363636"/>
    <n v="0"/>
    <n v="0"/>
    <n v="0.08695652173913043"/>
    <n v="0"/>
    <n v="0.09523809523809523"/>
    <n v="0"/>
    <n v="0"/>
    <n v="0"/>
  </r>
  <r>
    <s v="CONTRACT"/>
    <s v="PRJ"/>
    <s v="Time&amp;Materials"/>
    <x v="0"/>
    <d v="2024-01-01T00:00:00"/>
    <d v="2024-12-31T00:00:00"/>
    <s v="N/A"/>
    <s v="N/A"/>
    <s v="HR"/>
    <x v="88"/>
    <s v="EssilorLuxottica"/>
    <s v="L. Roberto"/>
    <x v="113"/>
    <s v="Operations"/>
    <s v="BackEnd"/>
    <n v="10"/>
    <n v="0"/>
    <s v="CLOSED"/>
    <n v="1"/>
    <n v="2024"/>
    <x v="0"/>
    <n v="0"/>
    <n v="5.25"/>
    <n v="0"/>
    <n v="0"/>
    <n v="0"/>
    <n v="0"/>
    <n v="0"/>
    <n v="0"/>
    <n v="0"/>
    <n v="0"/>
    <n v="0"/>
    <n v="0"/>
    <n v="0"/>
    <n v="0.25"/>
    <n v="0"/>
    <n v="0"/>
    <n v="0"/>
    <n v="0"/>
    <n v="0"/>
    <n v="0"/>
    <n v="0"/>
    <n v="0"/>
    <n v="0"/>
  </r>
  <r>
    <s v="CONTRACT"/>
    <s v="PRJ"/>
    <s v="Time&amp;Materials"/>
    <x v="0"/>
    <d v="2024-01-01T00:00:00"/>
    <d v="2024-12-31T00:00:00"/>
    <s v="N/A"/>
    <s v="N/A"/>
    <s v="HR"/>
    <x v="88"/>
    <s v="EssilorLuxottica"/>
    <s v="L. Roberto"/>
    <x v="77"/>
    <s v="Operations"/>
    <s v="FrontEnd"/>
    <n v="10"/>
    <n v="0"/>
    <s v="CLOSED"/>
    <n v="1"/>
    <n v="2024"/>
    <x v="0"/>
    <n v="0"/>
    <n v="5.25"/>
    <n v="0"/>
    <n v="0"/>
    <n v="0"/>
    <n v="0"/>
    <n v="0"/>
    <n v="0"/>
    <n v="0"/>
    <n v="0"/>
    <n v="0"/>
    <n v="0"/>
    <n v="0"/>
    <n v="0.25"/>
    <n v="0"/>
    <n v="0"/>
    <n v="0"/>
    <n v="0"/>
    <n v="0"/>
    <n v="0"/>
    <n v="0"/>
    <n v="0"/>
    <n v="0"/>
  </r>
  <r>
    <s v="CONTRACT"/>
    <s v="PRJ"/>
    <s v="Scrum"/>
    <x v="0"/>
    <d v="2024-01-22T00:00:00"/>
    <d v="2024-05-31T00:00:00"/>
    <s v="ABS24059"/>
    <s v="DQAW1"/>
    <s v="HR"/>
    <x v="89"/>
    <s v="EssilorLuxottica"/>
    <s v="L. Roberto"/>
    <x v="83"/>
    <s v="Delivery Projects"/>
    <s v="Analysis"/>
    <n v="146"/>
    <n v="151.7"/>
    <s v="CLOSED"/>
    <n v="1"/>
    <n v="2024"/>
    <x v="0"/>
    <n v="0"/>
    <n v="0"/>
    <n v="0"/>
    <n v="11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</r>
  <r>
    <s v="CONTRACT"/>
    <s v="PRJ"/>
    <s v="Scrum"/>
    <x v="0"/>
    <d v="2024-01-22T00:00:00"/>
    <d v="2024-05-31T00:00:00"/>
    <s v="ABS24059"/>
    <s v="DQAW1"/>
    <s v="HR"/>
    <x v="89"/>
    <s v="EssilorLuxottica"/>
    <s v="L. Roberto"/>
    <x v="73"/>
    <s v="Operations"/>
    <s v="FrontEnd"/>
    <n v="146"/>
    <n v="151.7"/>
    <s v="CLOSED"/>
    <n v="1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s v="Scrum"/>
    <x v="0"/>
    <d v="2024-01-22T00:00:00"/>
    <d v="2024-05-31T00:00:00"/>
    <s v="ABS24059"/>
    <s v="DQAW1"/>
    <s v="HR"/>
    <x v="89"/>
    <s v="EssilorLuxottica"/>
    <s v="L. Roberto"/>
    <x v="88"/>
    <s v="Delivery Projects"/>
    <s v="PMO - Project Management Officer"/>
    <n v="146"/>
    <n v="151.7"/>
    <s v="CLOSED"/>
    <n v="1"/>
    <n v="2024"/>
    <x v="32"/>
    <n v="14.7"/>
    <n v="14.7"/>
    <n v="13.3"/>
    <n v="14"/>
    <n v="0"/>
    <n v="0"/>
    <n v="0"/>
    <n v="0"/>
    <n v="0"/>
    <n v="0"/>
    <n v="0"/>
    <n v="0.15"/>
    <n v="0.735"/>
    <n v="0.7"/>
    <n v="0.6045454545454546"/>
    <n v="0.6363636363636364"/>
    <n v="0"/>
    <n v="0"/>
    <n v="0"/>
    <n v="0"/>
    <n v="0"/>
    <n v="0"/>
    <n v="0"/>
  </r>
  <r>
    <s v="CONTRACT"/>
    <s v="PRJ"/>
    <s v="Scrum"/>
    <x v="0"/>
    <d v="2024-01-22T00:00:00"/>
    <d v="2024-05-31T00:00:00"/>
    <s v="ABS24059"/>
    <s v="DQAW1"/>
    <s v="HR"/>
    <x v="89"/>
    <s v="EssilorLuxottica"/>
    <s v="L. Roberto"/>
    <x v="4"/>
    <s v="Operations"/>
    <s v="PM - Project Governance"/>
    <n v="146"/>
    <n v="151.7"/>
    <s v="CLOSED"/>
    <n v="1"/>
    <n v="2024"/>
    <x v="32"/>
    <n v="2.1"/>
    <n v="2.1"/>
    <n v="1.9"/>
    <n v="2"/>
    <n v="0"/>
    <n v="0"/>
    <n v="0"/>
    <n v="0"/>
    <n v="0"/>
    <n v="0"/>
    <n v="0"/>
    <n v="0.15"/>
    <n v="0.105"/>
    <n v="0.1"/>
    <n v="0.08636363636363636"/>
    <n v="0.09090909090909091"/>
    <n v="0"/>
    <n v="0"/>
    <n v="0"/>
    <n v="0"/>
    <n v="0"/>
    <n v="0"/>
    <n v="0"/>
  </r>
  <r>
    <s v="CONTRACT"/>
    <s v="PRJ"/>
    <s v="Scrum"/>
    <x v="0"/>
    <d v="2024-01-22T00:00:00"/>
    <d v="2024-05-31T00:00:00"/>
    <s v="ABS24059"/>
    <s v="DQAW1"/>
    <s v="HR"/>
    <x v="89"/>
    <s v="EssilorLuxottica"/>
    <s v="L. Roberto"/>
    <x v="77"/>
    <s v="Operations"/>
    <s v="FrontEnd"/>
    <n v="146"/>
    <n v="151.7"/>
    <s v="CLOSED"/>
    <n v="1"/>
    <n v="2024"/>
    <x v="32"/>
    <n v="5.25"/>
    <n v="4.75"/>
    <n v="4.75"/>
    <n v="4"/>
    <n v="0"/>
    <n v="0"/>
    <n v="0"/>
    <n v="0"/>
    <n v="0"/>
    <n v="0"/>
    <n v="0"/>
    <n v="0.15"/>
    <n v="0.2625"/>
    <n v="0.2261904761904762"/>
    <n v="0.2159090909090909"/>
    <n v="0.1818181818181818"/>
    <n v="0"/>
    <n v="0"/>
    <n v="0"/>
    <n v="0"/>
    <n v="0"/>
    <n v="0"/>
    <n v="0"/>
  </r>
  <r>
    <s v="CONTRACT"/>
    <s v="PRJ"/>
    <s v="Scrum"/>
    <x v="0"/>
    <d v="2024-01-22T00:00:00"/>
    <d v="2024-05-31T00:00:00"/>
    <s v="ABS24059"/>
    <s v="DQAW1"/>
    <s v="HR"/>
    <x v="89"/>
    <s v="EssilorLuxottica"/>
    <s v="L. Roberto"/>
    <x v="7"/>
    <s v="Delivery Projects"/>
    <s v="Analysis"/>
    <n v="146"/>
    <n v="151.7"/>
    <s v="CLOSED"/>
    <n v="1"/>
    <n v="2024"/>
    <x v="4"/>
    <n v="9"/>
    <n v="9"/>
    <n v="9"/>
    <n v="11"/>
    <n v="0"/>
    <n v="0"/>
    <n v="0"/>
    <n v="0"/>
    <n v="0"/>
    <n v="0"/>
    <n v="0"/>
    <n v="0.5"/>
    <n v="0.45"/>
    <n v="0.4285714285714285"/>
    <n v="0.4090909090909091"/>
    <n v="0.5"/>
    <n v="0"/>
    <n v="0"/>
    <n v="0"/>
    <n v="0"/>
    <n v="0"/>
    <n v="0"/>
    <n v="0"/>
  </r>
  <r>
    <s v="CONTRACT"/>
    <s v="PRJ"/>
    <s v="Agile"/>
    <x v="4"/>
    <d v="2024-01-01T00:00:00"/>
    <d v="2024-12-31T00:00:00"/>
    <s v="N/A"/>
    <s v="N/A"/>
    <s v="HR"/>
    <x v="90"/>
    <s v="EssilorLuxottica"/>
    <s v="L. Roberto"/>
    <x v="77"/>
    <s v="Operations"/>
    <s v="PM - Project Governance"/>
    <n v="0"/>
    <n v="0"/>
    <s v="ON GOING"/>
    <n v="0.3"/>
    <n v="2024"/>
    <x v="33"/>
    <n v="12.6"/>
    <n v="5.25"/>
    <n v="3.8"/>
    <n v="5"/>
    <n v="8"/>
    <n v="3"/>
    <n v="0"/>
    <n v="3"/>
    <n v="2"/>
    <n v="2"/>
    <n v="2"/>
    <n v="0.8"/>
    <n v="0.63"/>
    <n v="0.25"/>
    <n v="0.1727272727272727"/>
    <n v="0.2272727272727273"/>
    <n v="0.4"/>
    <n v="0.1304347826086956"/>
    <n v="0"/>
    <n v="0.1428571428571428"/>
    <n v="0.08695652173913043"/>
    <n v="0.09523809523809523"/>
    <n v="0.09090909090909091"/>
  </r>
  <r>
    <s v="CONTRACT"/>
    <s v="PRJ"/>
    <m/>
    <x v="4"/>
    <d v="2024-03-01T00:00:00"/>
    <d v="2024-01-30T00:00:00"/>
    <s v="ABS23221"/>
    <s v="HW6WAS"/>
    <s v="HR"/>
    <x v="91"/>
    <s v="EssilorLuxottica"/>
    <s v="O. Sagazio"/>
    <x v="37"/>
    <s v="Operations"/>
    <s v="DataManagement"/>
    <n v="0"/>
    <n v="0"/>
    <s v="CLOSED"/>
    <n v="1"/>
    <n v="2024"/>
    <x v="0"/>
    <n v="0"/>
    <n v="1.05"/>
    <n v="0.95"/>
    <n v="1"/>
    <n v="0"/>
    <n v="0"/>
    <n v="0"/>
    <n v="0"/>
    <n v="0"/>
    <n v="0"/>
    <n v="0"/>
    <n v="0"/>
    <n v="0"/>
    <n v="0.05"/>
    <n v="0.04318181818181818"/>
    <n v="0.04545454545454546"/>
    <n v="0"/>
    <n v="0"/>
    <n v="0"/>
    <n v="0"/>
    <n v="0"/>
    <n v="0"/>
    <n v="0"/>
  </r>
  <r>
    <s v="CONTRACT"/>
    <s v="PRJ"/>
    <m/>
    <x v="4"/>
    <d v="2024-03-01T00:00:00"/>
    <d v="2024-04-01T00:00:00"/>
    <s v="ABS23221"/>
    <s v="HW6WAS"/>
    <s v="HR"/>
    <x v="91"/>
    <s v="EssilorLuxottica"/>
    <s v="O. Sagazio"/>
    <x v="108"/>
    <s v="Operations"/>
    <s v="BackEnd"/>
    <n v="0"/>
    <n v="0"/>
    <s v="CLOSED"/>
    <n v="1"/>
    <n v="2024"/>
    <x v="34"/>
    <n v="12.6"/>
    <n v="12.6"/>
    <n v="0"/>
    <n v="0"/>
    <n v="0"/>
    <n v="0"/>
    <n v="0"/>
    <n v="0"/>
    <n v="0"/>
    <n v="0"/>
    <n v="0"/>
    <n v="0.6000000000000001"/>
    <n v="0.63"/>
    <n v="0.6"/>
    <n v="0"/>
    <n v="0"/>
    <n v="0"/>
    <n v="0"/>
    <n v="0"/>
    <n v="0"/>
    <n v="0"/>
    <n v="0"/>
    <n v="0"/>
  </r>
  <r>
    <s v="CONTRACT"/>
    <s v="PRJ"/>
    <m/>
    <x v="4"/>
    <d v="2024-03-01T00:00:00"/>
    <d v="2024-04-01T00:00:00"/>
    <s v="ABS23221"/>
    <s v="HW6WAS"/>
    <s v="HR"/>
    <x v="91"/>
    <s v="EssilorLuxottica"/>
    <s v="O. Sagazio"/>
    <x v="114"/>
    <s v="Operations"/>
    <s v="FrontEnd"/>
    <n v="0"/>
    <n v="0"/>
    <s v="CLOSED"/>
    <n v="1"/>
    <n v="2024"/>
    <x v="16"/>
    <n v="21"/>
    <n v="21"/>
    <n v="0"/>
    <n v="0"/>
    <n v="0"/>
    <n v="0"/>
    <n v="0"/>
    <n v="0"/>
    <n v="0"/>
    <n v="0"/>
    <n v="0"/>
    <n v="1"/>
    <n v="1.05"/>
    <n v="1"/>
    <n v="0"/>
    <n v="0"/>
    <n v="0"/>
    <n v="0"/>
    <n v="0"/>
    <n v="0"/>
    <n v="0"/>
    <n v="0"/>
    <n v="0"/>
  </r>
  <r>
    <s v="CONTRACT"/>
    <s v="PRJ"/>
    <m/>
    <x v="4"/>
    <d v="2024-03-01T00:00:00"/>
    <d v="2024-04-01T00:00:00"/>
    <s v="ABS23221"/>
    <s v="HW6WAS"/>
    <s v="HR"/>
    <x v="91"/>
    <s v="EssilorLuxottica"/>
    <s v="O. Sagazio"/>
    <x v="115"/>
    <s v="Operations"/>
    <s v="Graphic Interface"/>
    <n v="0"/>
    <n v="0"/>
    <s v="CLOSED"/>
    <n v="1"/>
    <n v="2024"/>
    <x v="4"/>
    <n v="10.5"/>
    <n v="10.5"/>
    <n v="0"/>
    <n v="0"/>
    <n v="0"/>
    <n v="0"/>
    <n v="0"/>
    <n v="0"/>
    <n v="0"/>
    <n v="0"/>
    <n v="0"/>
    <n v="0.5"/>
    <n v="0.525"/>
    <n v="0.5"/>
    <n v="0"/>
    <n v="0"/>
    <n v="0"/>
    <n v="0"/>
    <n v="0"/>
    <n v="0"/>
    <n v="0"/>
    <n v="0"/>
    <n v="0"/>
  </r>
  <r>
    <s v="CONTRACT"/>
    <s v="PRJ"/>
    <m/>
    <x v="4"/>
    <d v="2024-03-01T00:00:00"/>
    <d v="2024-04-01T00:00:00"/>
    <s v="ABS23221"/>
    <s v="HW6WAS"/>
    <s v="HR"/>
    <x v="91"/>
    <s v="EssilorLuxottica"/>
    <s v="O. Sagazio"/>
    <x v="116"/>
    <s v="Operations"/>
    <s v="FrontEnd"/>
    <n v="0"/>
    <n v="0"/>
    <s v="CLOSED"/>
    <n v="1"/>
    <n v="2024"/>
    <x v="4"/>
    <n v="10.5"/>
    <n v="10.5"/>
    <n v="0"/>
    <n v="0"/>
    <n v="0"/>
    <n v="0"/>
    <n v="0"/>
    <n v="0"/>
    <n v="0"/>
    <n v="0"/>
    <n v="0"/>
    <n v="0.5"/>
    <n v="0.525"/>
    <n v="0.5"/>
    <n v="0"/>
    <n v="0"/>
    <n v="0"/>
    <n v="0"/>
    <n v="0"/>
    <n v="0"/>
    <n v="0"/>
    <n v="0"/>
    <n v="0"/>
  </r>
  <r>
    <s v="CONTRACT"/>
    <s v="PRJ"/>
    <m/>
    <x v="4"/>
    <d v="2024-03-01T00:00:00"/>
    <d v="2024-01-30T00:00:00"/>
    <s v="ABS23221"/>
    <s v="HW6WAS"/>
    <s v="HR"/>
    <x v="91"/>
    <s v="EssilorLuxottica"/>
    <s v="O. Sagazio"/>
    <x v="30"/>
    <s v="Operations"/>
    <s v="DataManagement"/>
    <n v="0"/>
    <n v="0"/>
    <s v="CLOSED"/>
    <n v="1"/>
    <n v="2024"/>
    <x v="0"/>
    <n v="0"/>
    <n v="1.05"/>
    <n v="0.95"/>
    <n v="1"/>
    <n v="0"/>
    <n v="0"/>
    <n v="0"/>
    <n v="0"/>
    <n v="0"/>
    <n v="0"/>
    <n v="0"/>
    <n v="0"/>
    <n v="0"/>
    <n v="0.05"/>
    <n v="0.04318181818181818"/>
    <n v="0.04545454545454546"/>
    <n v="0"/>
    <n v="0"/>
    <n v="0"/>
    <n v="0"/>
    <n v="0"/>
    <n v="0"/>
    <n v="0"/>
  </r>
  <r>
    <s v="CONTRACT"/>
    <s v="PRJ"/>
    <m/>
    <x v="0"/>
    <d v="2024-03-01T00:00:00"/>
    <d v="2024-04-01T00:00:00"/>
    <s v="ABS23221"/>
    <s v="HW6WAS"/>
    <s v="HR"/>
    <x v="91"/>
    <s v="EssilorLuxottica"/>
    <s v="O. Sagazio"/>
    <x v="88"/>
    <s v="Delivery Projects"/>
    <s v="PMO - Project Management Officer"/>
    <n v="0"/>
    <n v="0"/>
    <s v="CLOSED"/>
    <n v="1"/>
    <n v="2024"/>
    <x v="0"/>
    <n v="0"/>
    <n v="4.2"/>
    <n v="3.8"/>
    <n v="2"/>
    <n v="0"/>
    <n v="0"/>
    <n v="0"/>
    <n v="0"/>
    <n v="0"/>
    <n v="0"/>
    <n v="0"/>
    <n v="0"/>
    <n v="0"/>
    <n v="0.2"/>
    <n v="0.1727272727272727"/>
    <n v="0.09090909090909091"/>
    <n v="0"/>
    <n v="0"/>
    <n v="0"/>
    <n v="0"/>
    <n v="0"/>
    <n v="0"/>
    <n v="0"/>
  </r>
  <r>
    <s v="CONTRACT"/>
    <s v="PRJ"/>
    <m/>
    <x v="4"/>
    <d v="2024-03-01T00:00:00"/>
    <d v="2024-04-01T00:00:00"/>
    <s v="ABS23221"/>
    <s v="HW6WAS"/>
    <s v="HR"/>
    <x v="91"/>
    <s v="EssilorLuxottica"/>
    <s v="O. Sagazio"/>
    <x v="2"/>
    <s v="Operations"/>
    <s v="Data Engineering"/>
    <n v="0"/>
    <n v="0"/>
    <s v="CLOSED"/>
    <n v="1"/>
    <n v="2024"/>
    <x v="16"/>
    <n v="21"/>
    <n v="10.5"/>
    <n v="0"/>
    <n v="0"/>
    <n v="0"/>
    <n v="0"/>
    <n v="0"/>
    <n v="0"/>
    <n v="0"/>
    <n v="0"/>
    <n v="0"/>
    <n v="1"/>
    <n v="1.05"/>
    <n v="0.5"/>
    <n v="0"/>
    <n v="0"/>
    <n v="0"/>
    <n v="0"/>
    <n v="0"/>
    <n v="0"/>
    <n v="0"/>
    <n v="0"/>
    <n v="0"/>
  </r>
  <r>
    <s v="CONTRACT"/>
    <s v="PRJ"/>
    <m/>
    <x v="4"/>
    <d v="2024-03-01T00:00:00"/>
    <d v="2024-04-01T00:00:00"/>
    <s v="ABS23221"/>
    <s v="HW6WAS"/>
    <s v="HR"/>
    <x v="91"/>
    <s v="EssilorLuxottica"/>
    <s v="O. Sagazio"/>
    <x v="117"/>
    <s v="Operations"/>
    <s v="Architecture Analysis"/>
    <n v="0"/>
    <n v="0"/>
    <s v="CLOSED"/>
    <n v="1"/>
    <n v="2024"/>
    <x v="16"/>
    <n v="21"/>
    <n v="21"/>
    <n v="0"/>
    <n v="0"/>
    <n v="0"/>
    <n v="0"/>
    <n v="0"/>
    <n v="0"/>
    <n v="0"/>
    <n v="0"/>
    <n v="0"/>
    <n v="1"/>
    <n v="1.05"/>
    <n v="1"/>
    <n v="0"/>
    <n v="0"/>
    <n v="0"/>
    <n v="0"/>
    <n v="0"/>
    <n v="0"/>
    <n v="0"/>
    <n v="0"/>
    <n v="0"/>
  </r>
  <r>
    <s v="CONTRACT"/>
    <s v="PRJ"/>
    <m/>
    <x v="4"/>
    <d v="2024-03-01T00:00:00"/>
    <d v="2024-01-30T00:00:00"/>
    <s v="ABS23221"/>
    <s v="HW6WAS"/>
    <s v="HR"/>
    <x v="91"/>
    <s v="EssilorLuxottica"/>
    <s v="O. Sagazio"/>
    <x v="4"/>
    <s v="Operations"/>
    <s v="Architecture Analysis"/>
    <n v="0"/>
    <n v="0"/>
    <s v="CLOSED"/>
    <n v="1"/>
    <n v="2024"/>
    <x v="0"/>
    <n v="0"/>
    <n v="9.449999999999999"/>
    <n v="8.550000000000001"/>
    <n v="10"/>
    <n v="0"/>
    <n v="0"/>
    <n v="0"/>
    <n v="0"/>
    <n v="0"/>
    <n v="0"/>
    <n v="0"/>
    <n v="0"/>
    <n v="0"/>
    <n v="0.45"/>
    <n v="0.3886363636363637"/>
    <n v="0.4545454545454545"/>
    <n v="0"/>
    <n v="0"/>
    <n v="0"/>
    <n v="0"/>
    <n v="0"/>
    <n v="0"/>
    <n v="0"/>
  </r>
  <r>
    <s v="CONTRACT"/>
    <s v="PRJ"/>
    <m/>
    <x v="4"/>
    <d v="2024-03-01T00:00:00"/>
    <d v="2024-01-30T00:00:00"/>
    <s v="ABS23221"/>
    <s v="HW6WAS"/>
    <s v="HR"/>
    <x v="91"/>
    <s v="EssilorLuxottica"/>
    <s v="O. Sagazio"/>
    <x v="5"/>
    <s v="Operations"/>
    <s v="BackEnd"/>
    <n v="0"/>
    <n v="0"/>
    <s v="CLOSED"/>
    <n v="1"/>
    <n v="2024"/>
    <x v="0"/>
    <n v="0"/>
    <n v="4.2"/>
    <n v="3.8"/>
    <n v="2"/>
    <n v="0"/>
    <n v="0"/>
    <n v="0"/>
    <n v="0"/>
    <n v="0"/>
    <n v="0"/>
    <n v="0"/>
    <n v="0"/>
    <n v="0"/>
    <n v="0.2"/>
    <n v="0.1727272727272727"/>
    <n v="0.09090909090909091"/>
    <n v="0"/>
    <n v="0"/>
    <n v="0"/>
    <n v="0"/>
    <n v="0"/>
    <n v="0"/>
    <n v="0"/>
  </r>
  <r>
    <s v="CONTRACT"/>
    <s v="PRJ"/>
    <m/>
    <x v="4"/>
    <d v="2024-03-01T00:00:00"/>
    <d v="2024-04-01T00:00:00"/>
    <s v="ABS23221"/>
    <s v="HW6WAS"/>
    <s v="HR"/>
    <x v="91"/>
    <s v="EssilorLuxottica"/>
    <s v="O. Sagazio"/>
    <x v="89"/>
    <s v="Operations"/>
    <s v="PM - Project Governance"/>
    <n v="0"/>
    <n v="0"/>
    <s v="CLOSED"/>
    <n v="1"/>
    <n v="2024"/>
    <x v="35"/>
    <n v="8.4"/>
    <n v="8.4"/>
    <n v="0"/>
    <n v="0"/>
    <n v="0"/>
    <n v="0"/>
    <n v="0"/>
    <n v="0"/>
    <n v="0"/>
    <n v="0"/>
    <n v="0"/>
    <n v="0.4"/>
    <n v="0.42"/>
    <n v="0.4"/>
    <n v="0"/>
    <n v="0"/>
    <n v="0"/>
    <n v="0"/>
    <n v="0"/>
    <n v="0"/>
    <n v="0"/>
    <n v="0"/>
    <n v="0"/>
  </r>
  <r>
    <s v="CONTRACT"/>
    <s v="PRJ"/>
    <m/>
    <x v="4"/>
    <d v="2024-03-01T00:00:00"/>
    <d v="2024-04-01T00:00:00"/>
    <s v="ABS23221"/>
    <s v="HW6WAS"/>
    <s v="HR"/>
    <x v="91"/>
    <s v="EssilorLuxottica"/>
    <s v="O. Sagazio"/>
    <x v="50"/>
    <s v="Operations"/>
    <s v="PM - Project Governance"/>
    <n v="0"/>
    <n v="0"/>
    <s v="CLOSED"/>
    <n v="1"/>
    <n v="2024"/>
    <x v="0"/>
    <n v="0"/>
    <n v="1.05"/>
    <n v="0.95"/>
    <n v="1"/>
    <n v="0"/>
    <n v="0"/>
    <n v="0"/>
    <n v="0"/>
    <n v="0"/>
    <n v="0"/>
    <n v="0"/>
    <n v="0"/>
    <n v="0"/>
    <n v="0.05"/>
    <n v="0.04318181818181818"/>
    <n v="0.04545454545454546"/>
    <n v="0"/>
    <n v="0"/>
    <n v="0"/>
    <n v="0"/>
    <n v="0"/>
    <n v="0"/>
    <n v="0"/>
  </r>
  <r>
    <s v="CONTRACT"/>
    <s v="PRJ"/>
    <m/>
    <x v="0"/>
    <d v="2024-03-01T00:00:00"/>
    <d v="2024-04-01T00:00:00"/>
    <s v="ABS23221"/>
    <s v="HW6WAS"/>
    <s v="HR"/>
    <x v="91"/>
    <s v="EssilorLuxottica"/>
    <s v="O. Sagazio"/>
    <x v="7"/>
    <s v="Delivery Projects"/>
    <s v="Analysis"/>
    <n v="0"/>
    <n v="0"/>
    <s v="CLOSED"/>
    <n v="1"/>
    <n v="2024"/>
    <x v="0"/>
    <n v="4"/>
    <n v="4"/>
    <n v="3"/>
    <n v="3"/>
    <n v="0"/>
    <n v="0"/>
    <n v="0"/>
    <n v="0"/>
    <n v="0"/>
    <n v="0"/>
    <n v="0"/>
    <n v="0"/>
    <n v="0.2"/>
    <n v="0.1904761904761905"/>
    <n v="0.1363636363636364"/>
    <n v="0.1363636363636364"/>
    <n v="0"/>
    <n v="0"/>
    <n v="0"/>
    <n v="0"/>
    <n v="0"/>
    <n v="0"/>
    <n v="0"/>
  </r>
  <r>
    <s v="CONTRACT"/>
    <s v="PRJ"/>
    <m/>
    <x v="4"/>
    <d v="2024-03-01T00:00:00"/>
    <d v="2024-01-30T00:00:00"/>
    <s v="ABS23221"/>
    <s v="HW6WAS"/>
    <s v="HR"/>
    <x v="91"/>
    <s v="EssilorLuxottica"/>
    <s v="O. Sagazio"/>
    <x v="8"/>
    <s v="Operations"/>
    <s v="FrontEnd"/>
    <n v="0"/>
    <n v="0"/>
    <s v="CLOSED"/>
    <n v="1"/>
    <n v="2024"/>
    <x v="0"/>
    <n v="0"/>
    <n v="8.4"/>
    <n v="7.6"/>
    <n v="4"/>
    <n v="0"/>
    <n v="0"/>
    <n v="0"/>
    <n v="0"/>
    <n v="0"/>
    <n v="0"/>
    <n v="0"/>
    <n v="0"/>
    <n v="0"/>
    <n v="0.4"/>
    <n v="0.3454545454545455"/>
    <n v="0.1818181818181818"/>
    <n v="0"/>
    <n v="0"/>
    <n v="0"/>
    <n v="0"/>
    <n v="0"/>
    <n v="0"/>
    <n v="0"/>
  </r>
  <r>
    <s v="CONTRACT"/>
    <s v="AMS"/>
    <s v="Waterfall"/>
    <x v="0"/>
    <d v="2024-01-01T00:00:00"/>
    <d v="2024-06-30T00:00:00"/>
    <s v="ABS24048"/>
    <s v="ABS24048"/>
    <s v="HR"/>
    <x v="92"/>
    <s v="EssilorLuxottica"/>
    <s v="N. GUERRERO"/>
    <x v="38"/>
    <s v="Operations"/>
    <s v="DataManagement"/>
    <n v="0"/>
    <n v="0"/>
    <s v="CLOSED"/>
    <n v="1"/>
    <n v="2024"/>
    <x v="11"/>
    <n v="10"/>
    <n v="10"/>
    <n v="10"/>
    <n v="10"/>
    <n v="10"/>
    <n v="0"/>
    <n v="0"/>
    <n v="0"/>
    <n v="0"/>
    <n v="0"/>
    <n v="0"/>
    <n v="0.5555555555555556"/>
    <n v="0.5"/>
    <n v="0.4761904761904762"/>
    <n v="0.4545454545454545"/>
    <n v="0.4545454545454545"/>
    <n v="0.5"/>
    <n v="0"/>
    <n v="0"/>
    <n v="0"/>
    <n v="0"/>
    <n v="0"/>
    <n v="0"/>
  </r>
  <r>
    <s v="CONTRACT"/>
    <s v="AMS"/>
    <s v="Waterfall"/>
    <x v="0"/>
    <d v="2024-01-01T00:00:00"/>
    <d v="2024-06-30T00:00:00"/>
    <s v="ABS24048"/>
    <s v="ABS24048"/>
    <s v="HR"/>
    <x v="92"/>
    <s v="EssilorLuxottica"/>
    <s v="N. GUERRERO"/>
    <x v="37"/>
    <s v="Operations"/>
    <s v="DataManagement"/>
    <n v="0"/>
    <n v="0"/>
    <s v="CLOSED"/>
    <n v="1"/>
    <n v="2024"/>
    <x v="0"/>
    <n v="0"/>
    <n v="5"/>
    <n v="16"/>
    <n v="17"/>
    <n v="17"/>
    <n v="0"/>
    <n v="0"/>
    <n v="0"/>
    <n v="0"/>
    <n v="0"/>
    <n v="0"/>
    <n v="0"/>
    <n v="0"/>
    <n v="0.2380952380952381"/>
    <n v="0.7272727272727273"/>
    <n v="0.7727272727272727"/>
    <n v="0.85"/>
    <n v="0"/>
    <n v="0"/>
    <n v="0"/>
    <n v="0"/>
    <n v="0"/>
    <n v="0"/>
  </r>
  <r>
    <s v="CONTRACT"/>
    <s v="AMS"/>
    <s v="Waterfall"/>
    <x v="0"/>
    <d v="2024-01-01T00:00:00"/>
    <d v="2024-06-30T00:00:00"/>
    <s v="ABS24048"/>
    <s v="ABS24048"/>
    <s v="HR"/>
    <x v="92"/>
    <s v="EssilorLuxottica"/>
    <s v="N. GUERRERO"/>
    <x v="70"/>
    <s v="Delivery AMS"/>
    <s v="FrontEnd"/>
    <n v="0"/>
    <n v="0"/>
    <s v="CLOSED"/>
    <n v="1"/>
    <n v="2024"/>
    <x v="2"/>
    <n v="2"/>
    <n v="2"/>
    <n v="2"/>
    <n v="2"/>
    <n v="2"/>
    <n v="0"/>
    <n v="0"/>
    <n v="0"/>
    <n v="0"/>
    <n v="0"/>
    <n v="0"/>
    <n v="0.1111111111111111"/>
    <n v="0.1"/>
    <n v="0.09523809523809523"/>
    <n v="0.09090909090909091"/>
    <n v="0.09090909090909091"/>
    <n v="0.1"/>
    <n v="0"/>
    <n v="0"/>
    <n v="0"/>
    <n v="0"/>
    <n v="0"/>
    <n v="0"/>
  </r>
  <r>
    <s v="CONTRACT"/>
    <s v="AMS"/>
    <s v="Waterfall"/>
    <x v="0"/>
    <d v="2024-01-01T00:00:00"/>
    <d v="2024-06-30T00:00:00"/>
    <s v="ABS24048"/>
    <s v="ABS24048"/>
    <s v="HR"/>
    <x v="92"/>
    <s v="EssilorLuxottica"/>
    <s v="N. GUERRERO"/>
    <x v="30"/>
    <s v="Operations"/>
    <s v="DataManagement"/>
    <n v="0"/>
    <n v="0"/>
    <s v="CLOSED"/>
    <n v="1"/>
    <n v="2024"/>
    <x v="11"/>
    <n v="10"/>
    <n v="10"/>
    <n v="10"/>
    <n v="5"/>
    <n v="0"/>
    <n v="0"/>
    <n v="0"/>
    <n v="0"/>
    <n v="0"/>
    <n v="0"/>
    <n v="0"/>
    <n v="0.5555555555555556"/>
    <n v="0.5"/>
    <n v="0.4761904761904762"/>
    <n v="0.4545454545454545"/>
    <n v="0.2272727272727273"/>
    <n v="0"/>
    <n v="0"/>
    <n v="0"/>
    <n v="0"/>
    <n v="0"/>
    <n v="0"/>
    <n v="0"/>
  </r>
  <r>
    <s v="CONTRACT"/>
    <s v="AMS"/>
    <s v="Waterfall"/>
    <x v="0"/>
    <d v="2024-01-01T00:00:00"/>
    <d v="2024-06-30T00:00:00"/>
    <s v="ABS24048"/>
    <s v="ABS24048"/>
    <s v="HR"/>
    <x v="92"/>
    <s v="EssilorLuxottica"/>
    <s v="N. GUERRERO"/>
    <x v="112"/>
    <s v="Operations"/>
    <s v="DataManagement"/>
    <n v="0"/>
    <n v="0"/>
    <s v="CLOSED"/>
    <n v="1"/>
    <n v="2024"/>
    <x v="1"/>
    <n v="1"/>
    <n v="1"/>
    <n v="1"/>
    <n v="1"/>
    <n v="1"/>
    <n v="0"/>
    <n v="0"/>
    <n v="0"/>
    <n v="0"/>
    <n v="0"/>
    <n v="0"/>
    <n v="0.05555555555555555"/>
    <n v="0.05"/>
    <n v="0.04761904761904762"/>
    <n v="0.04545454545454546"/>
    <n v="0.04545454545454546"/>
    <n v="0.05"/>
    <n v="0"/>
    <n v="0"/>
    <n v="0"/>
    <n v="0"/>
    <n v="0"/>
    <n v="0"/>
  </r>
  <r>
    <s v="CONTRACT"/>
    <s v="AMS"/>
    <s v="Waterfall"/>
    <x v="0"/>
    <d v="2024-01-01T00:00:00"/>
    <d v="2024-06-30T00:00:00"/>
    <s v="ABS24048"/>
    <s v="ABS24048"/>
    <s v="HR"/>
    <x v="92"/>
    <s v="EssilorLuxottica"/>
    <s v="N. GUERRERO"/>
    <x v="113"/>
    <s v="Operations"/>
    <s v="DataManagement"/>
    <n v="0"/>
    <n v="0"/>
    <s v="CLOSED"/>
    <n v="1"/>
    <n v="2024"/>
    <x v="2"/>
    <n v="2"/>
    <n v="2"/>
    <n v="2"/>
    <n v="2"/>
    <n v="20"/>
    <n v="0"/>
    <n v="0"/>
    <n v="0"/>
    <n v="0"/>
    <n v="0"/>
    <n v="0"/>
    <n v="0.1111111111111111"/>
    <n v="0.1"/>
    <n v="0.09523809523809523"/>
    <n v="0.09090909090909091"/>
    <n v="0.09090909090909091"/>
    <n v="1"/>
    <n v="0"/>
    <n v="0"/>
    <n v="0"/>
    <n v="0"/>
    <n v="0"/>
    <n v="0"/>
  </r>
  <r>
    <s v="CONTRACT"/>
    <s v="AMS"/>
    <s v="Waterfall"/>
    <x v="0"/>
    <d v="2024-01-01T00:00:00"/>
    <d v="2024-06-30T00:00:00"/>
    <s v="ABS24048"/>
    <s v="ABS24048"/>
    <s v="HR"/>
    <x v="92"/>
    <s v="EssilorLuxottica"/>
    <s v="N. GUERRERO"/>
    <x v="44"/>
    <s v="Operations"/>
    <s v="BackEnd"/>
    <n v="0"/>
    <n v="0"/>
    <s v="CLOSED"/>
    <n v="1"/>
    <n v="2024"/>
    <x v="13"/>
    <n v="5"/>
    <n v="5"/>
    <n v="5"/>
    <n v="5"/>
    <n v="5"/>
    <n v="0"/>
    <n v="0"/>
    <n v="0"/>
    <n v="0"/>
    <n v="0"/>
    <n v="0"/>
    <n v="0.2777777777777778"/>
    <n v="0.25"/>
    <n v="0.2380952380952381"/>
    <n v="0.2272727272727273"/>
    <n v="0.2272727272727273"/>
    <n v="0.25"/>
    <n v="0"/>
    <n v="0"/>
    <n v="0"/>
    <n v="0"/>
    <n v="0"/>
    <n v="0"/>
  </r>
  <r>
    <s v="CONTRACT"/>
    <s v="AMS"/>
    <s v="Waterfall"/>
    <x v="0"/>
    <d v="2024-01-01T00:00:00"/>
    <d v="2024-06-30T00:00:00"/>
    <s v="ABS24048"/>
    <s v="ABS24048"/>
    <s v="HR"/>
    <x v="92"/>
    <s v="EssilorLuxottica"/>
    <s v="N. GUERRERO"/>
    <x v="94"/>
    <s v="Operations"/>
    <s v="FrontEnd"/>
    <n v="0"/>
    <n v="0"/>
    <s v="CLOSED"/>
    <n v="1"/>
    <n v="2024"/>
    <x v="20"/>
    <n v="20"/>
    <n v="20"/>
    <n v="20"/>
    <n v="20"/>
    <n v="20"/>
    <n v="0"/>
    <n v="0"/>
    <n v="0"/>
    <n v="0"/>
    <n v="0"/>
    <n v="0"/>
    <n v="1.111111111111111"/>
    <n v="1"/>
    <n v="0.9523809523809523"/>
    <n v="0.9090909090909091"/>
    <n v="0.9090909090909091"/>
    <n v="1"/>
    <n v="0"/>
    <n v="0"/>
    <n v="0"/>
    <n v="0"/>
    <n v="0"/>
    <n v="0"/>
  </r>
  <r>
    <s v="CONTRACT"/>
    <s v="AMS"/>
    <s v="Waterfall"/>
    <x v="0"/>
    <d v="2024-01-01T00:00:00"/>
    <d v="2024-06-30T00:00:00"/>
    <s v="ABS24048"/>
    <s v="ABS24048"/>
    <s v="HR"/>
    <x v="92"/>
    <s v="EssilorLuxottica"/>
    <s v="N. GUERRERO"/>
    <x v="6"/>
    <s v="Delivery AMS"/>
    <s v="PM - Project Governance"/>
    <n v="0"/>
    <n v="0"/>
    <s v="CLOSED"/>
    <n v="1"/>
    <n v="2024"/>
    <x v="16"/>
    <n v="18"/>
    <n v="18"/>
    <n v="18"/>
    <n v="18"/>
    <n v="18"/>
    <n v="0"/>
    <n v="0"/>
    <n v="0"/>
    <n v="0"/>
    <n v="0"/>
    <n v="0"/>
    <n v="1"/>
    <n v="0.9"/>
    <n v="0.8571428571428571"/>
    <n v="0.8181818181818182"/>
    <n v="0.8181818181818182"/>
    <n v="0.9"/>
    <n v="0"/>
    <n v="0"/>
    <n v="0"/>
    <n v="0"/>
    <n v="0"/>
    <n v="0"/>
  </r>
  <r>
    <s v="CONTRACT"/>
    <s v="AMS"/>
    <s v="Waterfall"/>
    <x v="0"/>
    <d v="2024-01-01T00:00:00"/>
    <d v="2024-06-30T00:00:00"/>
    <s v="ABS24048"/>
    <s v="ABS24048"/>
    <s v="HR"/>
    <x v="92"/>
    <s v="EssilorLuxottica"/>
    <s v="N. GUERRERO"/>
    <x v="78"/>
    <s v="Operations"/>
    <s v="BackEnd"/>
    <n v="0"/>
    <n v="0"/>
    <s v="CLOSED"/>
    <n v="1"/>
    <n v="2024"/>
    <x v="0"/>
    <n v="10"/>
    <n v="10"/>
    <n v="10"/>
    <n v="10"/>
    <n v="10"/>
    <n v="0"/>
    <n v="0"/>
    <n v="0"/>
    <n v="0"/>
    <n v="0"/>
    <n v="0"/>
    <n v="0"/>
    <n v="0.5"/>
    <n v="0.4761904761904762"/>
    <n v="0.4545454545454545"/>
    <n v="0.4545454545454545"/>
    <n v="0.5"/>
    <n v="0"/>
    <n v="0"/>
    <n v="0"/>
    <n v="0"/>
    <n v="0"/>
    <n v="0"/>
  </r>
  <r>
    <s v="CONTRACT"/>
    <s v="AMS"/>
    <s v="Waterfall"/>
    <x v="0"/>
    <d v="2024-01-01T00:00:00"/>
    <d v="2024-06-30T00:00:00"/>
    <s v="ABS24048"/>
    <s v="ABS24048"/>
    <s v="HR"/>
    <x v="92"/>
    <s v="EssilorLuxottica"/>
    <s v="N. GUERRERO"/>
    <x v="7"/>
    <s v="Delivery Projects"/>
    <s v="Data Integrator"/>
    <n v="0"/>
    <n v="0"/>
    <s v="CLOSED"/>
    <n v="1"/>
    <n v="2024"/>
    <x v="0"/>
    <n v="0"/>
    <n v="0"/>
    <n v="0"/>
    <n v="0"/>
    <n v="10"/>
    <n v="0"/>
    <n v="0"/>
    <n v="0"/>
    <n v="0"/>
    <n v="0"/>
    <n v="0"/>
    <n v="0"/>
    <n v="0"/>
    <n v="0"/>
    <n v="0"/>
    <n v="0"/>
    <n v="0.5"/>
    <n v="0"/>
    <n v="0"/>
    <n v="0"/>
    <n v="0"/>
    <n v="0"/>
    <n v="0"/>
  </r>
  <r>
    <s v="CONTRACT"/>
    <s v="AMS"/>
    <s v="Waterfall"/>
    <x v="0"/>
    <d v="2024-01-01T00:00:00"/>
    <d v="2024-06-30T00:00:00"/>
    <s v="ABS24048"/>
    <s v="ABS24048"/>
    <s v="HR"/>
    <x v="92"/>
    <s v="EssilorLuxottica"/>
    <s v="N. GUERRERO"/>
    <x v="118"/>
    <s v="Operations"/>
    <s v="FrontEnd"/>
    <n v="0"/>
    <n v="0"/>
    <s v="CLOSED"/>
    <n v="1"/>
    <n v="2024"/>
    <x v="5"/>
    <n v="16"/>
    <n v="16"/>
    <n v="16"/>
    <n v="16"/>
    <n v="16"/>
    <n v="0"/>
    <n v="0"/>
    <n v="0"/>
    <n v="0"/>
    <n v="0"/>
    <n v="0"/>
    <n v="0.8888888888888888"/>
    <n v="0.8"/>
    <n v="0.7619047619047619"/>
    <n v="0.7272727272727273"/>
    <n v="0.7272727272727273"/>
    <n v="0.8"/>
    <n v="0"/>
    <n v="0"/>
    <n v="0"/>
    <n v="0"/>
    <n v="0"/>
    <n v="0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38"/>
    <s v="Operations"/>
    <s v="DataManagement"/>
    <n v="0"/>
    <n v="0"/>
    <s v="ON GOING"/>
    <n v="0.8"/>
    <n v="2024"/>
    <x v="0"/>
    <n v="0"/>
    <n v="0"/>
    <n v="0"/>
    <n v="0"/>
    <n v="0"/>
    <n v="10"/>
    <n v="0"/>
    <n v="21"/>
    <n v="23"/>
    <n v="20"/>
    <n v="18"/>
    <n v="0"/>
    <n v="0"/>
    <n v="0"/>
    <n v="0"/>
    <n v="0"/>
    <n v="0"/>
    <n v="0.4347826086956522"/>
    <n v="0"/>
    <n v="1"/>
    <n v="1"/>
    <n v="0.9523809523809523"/>
    <n v="0.8181818181818182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37"/>
    <s v="Operations"/>
    <s v="DataManagement"/>
    <n v="0"/>
    <n v="0"/>
    <s v="ON GOING"/>
    <n v="0.8"/>
    <n v="2024"/>
    <x v="0"/>
    <n v="0"/>
    <n v="0"/>
    <n v="0"/>
    <n v="0"/>
    <n v="0"/>
    <n v="20"/>
    <n v="0"/>
    <n v="14"/>
    <n v="15"/>
    <n v="14"/>
    <n v="12"/>
    <n v="0"/>
    <n v="0"/>
    <n v="0"/>
    <n v="0"/>
    <n v="0"/>
    <n v="0"/>
    <n v="0.8695652173913043"/>
    <n v="0"/>
    <n v="0.6666666666666666"/>
    <n v="0.6521739130434783"/>
    <n v="0.6666666666666666"/>
    <n v="0.5454545454545454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70"/>
    <s v="Delivery AMS"/>
    <s v="FrontEnd"/>
    <n v="0"/>
    <n v="0"/>
    <s v="ON GOING"/>
    <n v="0.8"/>
    <n v="2024"/>
    <x v="0"/>
    <n v="0"/>
    <n v="0"/>
    <n v="0"/>
    <n v="0"/>
    <n v="0"/>
    <n v="0.5"/>
    <n v="0"/>
    <n v="0.5"/>
    <n v="0.5"/>
    <n v="0.5"/>
    <n v="0.5"/>
    <n v="0"/>
    <n v="0"/>
    <n v="0"/>
    <n v="0"/>
    <n v="0"/>
    <n v="0"/>
    <n v="0.02173913043478261"/>
    <n v="0"/>
    <n v="0.02380952380952381"/>
    <n v="0.02173913043478261"/>
    <n v="0.02380952380952381"/>
    <n v="0.02272727272727273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112"/>
    <s v="Operations"/>
    <s v="DataManagement"/>
    <n v="0"/>
    <n v="0"/>
    <s v="ON GOING"/>
    <n v="0.8"/>
    <n v="2024"/>
    <x v="0"/>
    <n v="0"/>
    <n v="0"/>
    <n v="0"/>
    <n v="0"/>
    <n v="0"/>
    <n v="4"/>
    <n v="0"/>
    <n v="4"/>
    <n v="0"/>
    <n v="0"/>
    <n v="0"/>
    <n v="0"/>
    <n v="0"/>
    <n v="0"/>
    <n v="0"/>
    <n v="0"/>
    <n v="0"/>
    <n v="0.1739130434782609"/>
    <n v="0"/>
    <n v="0.1904761904761905"/>
    <n v="0"/>
    <n v="0"/>
    <n v="0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113"/>
    <s v="Operations"/>
    <s v="DataManagement"/>
    <n v="0"/>
    <n v="0"/>
    <s v="ON GOING"/>
    <n v="0.8"/>
    <n v="2024"/>
    <x v="0"/>
    <n v="0"/>
    <n v="0"/>
    <n v="0"/>
    <n v="0"/>
    <n v="0"/>
    <n v="5"/>
    <n v="0"/>
    <n v="5"/>
    <n v="2"/>
    <n v="2"/>
    <n v="2"/>
    <n v="0"/>
    <n v="0"/>
    <n v="0"/>
    <n v="0"/>
    <n v="0"/>
    <n v="0"/>
    <n v="0.2173913043478261"/>
    <n v="0"/>
    <n v="0.2380952380952381"/>
    <n v="0.08695652173913043"/>
    <n v="0.09523809523809523"/>
    <n v="0.09090909090909091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119"/>
    <s v="Operations"/>
    <s v="DataManagement"/>
    <n v="0"/>
    <n v="0"/>
    <s v="ON GOING"/>
    <n v="0.8"/>
    <n v="2024"/>
    <x v="0"/>
    <n v="0"/>
    <n v="0"/>
    <n v="0"/>
    <n v="0"/>
    <n v="0"/>
    <n v="10"/>
    <n v="0"/>
    <n v="10"/>
    <n v="0"/>
    <n v="0"/>
    <n v="0"/>
    <n v="0"/>
    <n v="0"/>
    <n v="0"/>
    <n v="0"/>
    <n v="0"/>
    <n v="0"/>
    <n v="0.4347826086956522"/>
    <n v="0"/>
    <n v="0.4761904761904762"/>
    <n v="0"/>
    <n v="0"/>
    <n v="0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107"/>
    <s v="Delivery AMS"/>
    <s v="DataManagement"/>
    <n v="0"/>
    <n v="0"/>
    <s v="ON GOING"/>
    <n v="0.8"/>
    <n v="2024"/>
    <x v="0"/>
    <n v="0"/>
    <n v="0"/>
    <n v="0"/>
    <n v="0"/>
    <n v="0"/>
    <n v="0"/>
    <n v="0"/>
    <n v="5"/>
    <n v="5"/>
    <n v="5"/>
    <n v="5"/>
    <n v="0"/>
    <n v="0"/>
    <n v="0"/>
    <n v="0"/>
    <n v="0"/>
    <n v="0"/>
    <n v="0"/>
    <n v="0"/>
    <n v="0.2380952380952381"/>
    <n v="0.2173913043478261"/>
    <n v="0.2380952380952381"/>
    <n v="0.2272727272727273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44"/>
    <s v="Operations"/>
    <s v="BackEnd"/>
    <n v="0"/>
    <n v="0"/>
    <s v="ON GOING"/>
    <n v="0.8"/>
    <n v="2024"/>
    <x v="0"/>
    <n v="0"/>
    <n v="0"/>
    <n v="0"/>
    <n v="0"/>
    <n v="0"/>
    <n v="5"/>
    <n v="0"/>
    <n v="0.5"/>
    <n v="0.5"/>
    <n v="0.5"/>
    <n v="0.5"/>
    <n v="0"/>
    <n v="0"/>
    <n v="0"/>
    <n v="0"/>
    <n v="0"/>
    <n v="0"/>
    <n v="0.2173913043478261"/>
    <n v="0"/>
    <n v="0.02380952380952381"/>
    <n v="0.02173913043478261"/>
    <n v="0.02380952380952381"/>
    <n v="0.02272727272727273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56"/>
    <s v="Operations"/>
    <s v="DataManagement"/>
    <n v="0"/>
    <n v="0"/>
    <s v="ON GOING"/>
    <n v="0.8"/>
    <n v="2024"/>
    <x v="0"/>
    <n v="0"/>
    <n v="0"/>
    <n v="0"/>
    <n v="0"/>
    <n v="0"/>
    <n v="6"/>
    <n v="0"/>
    <n v="6"/>
    <n v="6"/>
    <n v="6"/>
    <n v="6"/>
    <n v="0"/>
    <n v="0"/>
    <n v="0"/>
    <n v="0"/>
    <n v="0"/>
    <n v="0"/>
    <n v="0.2608695652173913"/>
    <n v="0"/>
    <n v="0.2857142857142857"/>
    <n v="0.2608695652173913"/>
    <n v="0.2857142857142857"/>
    <n v="0.2727272727272727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94"/>
    <s v="Operations"/>
    <s v="FrontEnd"/>
    <n v="0"/>
    <n v="0"/>
    <s v="ON GOING"/>
    <n v="0.8"/>
    <n v="2024"/>
    <x v="0"/>
    <n v="0"/>
    <n v="0"/>
    <n v="0"/>
    <n v="0"/>
    <n v="0"/>
    <n v="20"/>
    <n v="0"/>
    <n v="21"/>
    <n v="23"/>
    <n v="20"/>
    <n v="18"/>
    <n v="0"/>
    <n v="0"/>
    <n v="0"/>
    <n v="0"/>
    <n v="0"/>
    <n v="0"/>
    <n v="0.8695652173913043"/>
    <n v="0"/>
    <n v="1"/>
    <n v="1"/>
    <n v="0.9523809523809523"/>
    <n v="0.8181818181818182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6"/>
    <s v="Delivery AMS"/>
    <s v="PM - Project Governance"/>
    <n v="0"/>
    <n v="0"/>
    <s v="ON GOING"/>
    <n v="0.8"/>
    <n v="2024"/>
    <x v="0"/>
    <n v="0"/>
    <n v="0"/>
    <n v="0"/>
    <n v="0"/>
    <n v="0"/>
    <n v="18"/>
    <n v="0"/>
    <n v="18"/>
    <n v="18"/>
    <n v="18"/>
    <n v="18"/>
    <n v="0"/>
    <n v="0"/>
    <n v="0"/>
    <n v="0"/>
    <n v="0"/>
    <n v="0"/>
    <n v="0.7826086956521739"/>
    <n v="0"/>
    <n v="0.8571428571428571"/>
    <n v="0.7826086956521739"/>
    <n v="0.8571428571428571"/>
    <n v="0.8181818181818182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7"/>
    <s v="Delivery Projects"/>
    <s v="Data Integrator"/>
    <n v="0"/>
    <n v="0"/>
    <s v="ON GOING"/>
    <n v="0.8"/>
    <n v="2024"/>
    <x v="0"/>
    <n v="0"/>
    <n v="0"/>
    <n v="0"/>
    <n v="0"/>
    <n v="0"/>
    <n v="10"/>
    <n v="0"/>
    <n v="10"/>
    <n v="10"/>
    <n v="10"/>
    <n v="5"/>
    <n v="0"/>
    <n v="0"/>
    <n v="0"/>
    <n v="0"/>
    <n v="0"/>
    <n v="0"/>
    <n v="0.4347826086956522"/>
    <n v="0"/>
    <n v="0.4761904761904762"/>
    <n v="0.4347826086956522"/>
    <n v="0.4761904761904762"/>
    <n v="0.2272727272727273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118"/>
    <s v="Operations"/>
    <s v="FrontEnd"/>
    <n v="0"/>
    <n v="0"/>
    <s v="ON GOING"/>
    <n v="0.8"/>
    <n v="2024"/>
    <x v="0"/>
    <n v="0"/>
    <n v="0"/>
    <n v="0"/>
    <n v="0"/>
    <n v="0"/>
    <n v="16"/>
    <n v="0"/>
    <n v="21"/>
    <n v="0"/>
    <n v="0"/>
    <n v="0"/>
    <n v="0"/>
    <n v="0"/>
    <n v="0"/>
    <n v="0"/>
    <n v="0"/>
    <n v="0"/>
    <n v="0.6956521739130435"/>
    <n v="0"/>
    <n v="1"/>
    <n v="0"/>
    <n v="0"/>
    <n v="0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77"/>
    <s v="Operations"/>
    <s v="Data Management"/>
    <n v="0"/>
    <n v="0"/>
    <s v="ON GOING"/>
    <n v="0.8"/>
    <n v="2024"/>
    <x v="0"/>
    <n v="0"/>
    <n v="0"/>
    <n v="0"/>
    <n v="0"/>
    <n v="0"/>
    <n v="0"/>
    <n v="0"/>
    <n v="0"/>
    <n v="2"/>
    <n v="2"/>
    <n v="2"/>
    <n v="0"/>
    <n v="0"/>
    <n v="0"/>
    <n v="0"/>
    <n v="0"/>
    <n v="0"/>
    <n v="0"/>
    <n v="0"/>
    <n v="0"/>
    <n v="0.08695652173913043"/>
    <n v="0.09523809523809523"/>
    <n v="0.09090909090909091"/>
  </r>
  <r>
    <s v="CONTRACT"/>
    <s v="AMS"/>
    <s v="Waterfall"/>
    <x v="0"/>
    <d v="2024-07-01T00:00:00"/>
    <d v="2024-12-01T00:00:00"/>
    <s v="ABS24080"/>
    <s v="ABS24080"/>
    <s v="HR"/>
    <x v="93"/>
    <s v="EssilorLuxottica"/>
    <s v="N. GUERRERO"/>
    <x v="82"/>
    <s v="Operations"/>
    <s v="Data Management"/>
    <n v="0"/>
    <n v="0"/>
    <s v="ON GOING"/>
    <n v="0.8"/>
    <n v="2024"/>
    <x v="0"/>
    <n v="0"/>
    <n v="0"/>
    <n v="0"/>
    <n v="0"/>
    <n v="0"/>
    <n v="0"/>
    <n v="0"/>
    <n v="6"/>
    <n v="6"/>
    <n v="14"/>
    <n v="16"/>
    <n v="0"/>
    <n v="0"/>
    <n v="0"/>
    <n v="0"/>
    <n v="0"/>
    <n v="0"/>
    <n v="0"/>
    <n v="0"/>
    <n v="0.2857142857142857"/>
    <n v="0.2608695652173913"/>
    <n v="0.6666666666666666"/>
    <n v="0.7272727272727273"/>
  </r>
  <r>
    <s v="CONTRACT"/>
    <s v="PRJ"/>
    <m/>
    <x v="4"/>
    <m/>
    <m/>
    <s v="ABS23222 "/>
    <s v="AIW3TRI"/>
    <s v="OTHER"/>
    <x v="94"/>
    <s v="EssilorLuxottica"/>
    <s v="L. Roberto"/>
    <x v="32"/>
    <s v="Operations"/>
    <s v="Data Engineering"/>
    <n v="0"/>
    <n v="0"/>
    <s v="TO START"/>
    <n v="0"/>
    <n v="2025"/>
    <x v="0"/>
    <n v="0"/>
    <n v="0"/>
    <n v="0"/>
    <n v="0"/>
    <n v="10"/>
    <n v="17.5"/>
    <n v="10.5"/>
    <n v="0"/>
    <n v="0"/>
    <n v="0"/>
    <n v="0"/>
    <n v="0"/>
    <n v="0"/>
    <n v="0"/>
    <n v="0"/>
    <n v="0"/>
    <n v="0.5"/>
    <n v="0.7608695652173914"/>
    <n v="0.875"/>
    <n v="0"/>
    <n v="0"/>
    <n v="0"/>
    <n v="0"/>
  </r>
  <r>
    <s v="CONTRACT"/>
    <s v="PRJ"/>
    <m/>
    <x v="4"/>
    <m/>
    <m/>
    <s v="ABS23222 "/>
    <s v="AIW3TRI"/>
    <s v="OTHER"/>
    <x v="94"/>
    <s v="EssilorLuxottica"/>
    <s v="L. Roberto"/>
    <x v="4"/>
    <s v="Operations"/>
    <s v="Architecture Analysis"/>
    <n v="0"/>
    <n v="0"/>
    <s v="TO START"/>
    <n v="0"/>
    <n v="2025"/>
    <x v="0"/>
    <n v="0"/>
    <n v="0"/>
    <n v="0"/>
    <n v="0"/>
    <n v="2.4"/>
    <n v="4.6"/>
    <n v="4.2"/>
    <n v="0"/>
    <n v="0"/>
    <n v="0"/>
    <n v="0"/>
    <n v="0"/>
    <n v="0"/>
    <n v="0"/>
    <n v="0"/>
    <n v="0"/>
    <n v="0.12"/>
    <n v="0.2"/>
    <n v="0.35"/>
    <n v="0"/>
    <n v="0"/>
    <n v="0"/>
    <n v="0"/>
  </r>
  <r>
    <s v="CONTRACT"/>
    <s v="PRJ"/>
    <m/>
    <x v="4"/>
    <m/>
    <m/>
    <s v="ABS23222 "/>
    <s v="AIW3TRI"/>
    <s v="OTHER"/>
    <x v="94"/>
    <s v="EssilorLuxottica"/>
    <s v="L. Roberto"/>
    <x v="5"/>
    <s v="Operations"/>
    <s v="BackEnd"/>
    <n v="0"/>
    <n v="0"/>
    <s v="TO START"/>
    <n v="0"/>
    <n v="2025"/>
    <x v="0"/>
    <n v="0"/>
    <n v="0"/>
    <n v="0"/>
    <n v="0"/>
    <n v="9.199999999999999"/>
    <n v="4.8"/>
    <n v="8.4"/>
    <n v="0"/>
    <n v="0"/>
    <n v="0"/>
    <n v="0"/>
    <n v="0"/>
    <n v="0"/>
    <n v="0"/>
    <n v="0"/>
    <n v="0"/>
    <n v="0.46"/>
    <n v="0.208695652173913"/>
    <n v="0.7000000000000001"/>
    <n v="0"/>
    <n v="0"/>
    <n v="0"/>
    <n v="0"/>
  </r>
  <r>
    <s v="CONTRACT"/>
    <s v="PRJ"/>
    <m/>
    <x v="4"/>
    <m/>
    <m/>
    <s v="ABS23222 "/>
    <s v="AIW3TRI"/>
    <s v="OTHER"/>
    <x v="94"/>
    <s v="EssilorLuxottica"/>
    <s v="L. Roberto"/>
    <x v="8"/>
    <s v="Operations"/>
    <m/>
    <n v="0"/>
    <n v="0"/>
    <s v="TO START"/>
    <n v="0"/>
    <n v="2025"/>
    <x v="0"/>
    <n v="0"/>
    <n v="0"/>
    <n v="0"/>
    <n v="0"/>
    <n v="9.199999999999999"/>
    <n v="4.8"/>
    <n v="8.4"/>
    <n v="0"/>
    <n v="0"/>
    <n v="0"/>
    <n v="0"/>
    <n v="0"/>
    <n v="0"/>
    <n v="0"/>
    <n v="0"/>
    <n v="0"/>
    <n v="0.46"/>
    <n v="0.208695652173913"/>
    <n v="0.7000000000000001"/>
    <n v="0"/>
    <n v="0"/>
    <n v="0"/>
    <n v="0"/>
  </r>
  <r>
    <s v="CONTRACT"/>
    <s v="PRJ"/>
    <m/>
    <x v="3"/>
    <d v="2024-03-01T00:00:00"/>
    <d v="2024-09-30T00:00:00"/>
    <s v="ABS24207"/>
    <s v="AKFWS"/>
    <s v="EPM"/>
    <x v="95"/>
    <s v="FERRERO"/>
    <s v="M. COCCHI"/>
    <x v="14"/>
    <s v="Delivery Projects"/>
    <s v="PM - Project Governance"/>
    <n v="305"/>
    <n v="300"/>
    <s v="ON GOING"/>
    <n v="0.9836065573770492"/>
    <n v="2024"/>
    <x v="0"/>
    <n v="0"/>
    <n v="0"/>
    <n v="2"/>
    <n v="2"/>
    <n v="3"/>
    <n v="3"/>
    <n v="0"/>
    <n v="3"/>
    <n v="3"/>
    <n v="3"/>
    <n v="2"/>
    <n v="0"/>
    <n v="0"/>
    <n v="0"/>
    <n v="0.09090909090909091"/>
    <n v="0.09090909090909091"/>
    <n v="0.15"/>
    <n v="0.1304347826086956"/>
    <n v="0"/>
    <n v="0.1428571428571428"/>
    <n v="0.1304347826086956"/>
    <n v="0.1428571428571428"/>
    <n v="0.09090909090909091"/>
  </r>
  <r>
    <s v="CONTRACT"/>
    <s v="PRJ"/>
    <m/>
    <x v="3"/>
    <d v="2024-03-01T00:00:00"/>
    <d v="2024-09-30T00:00:00"/>
    <s v="ABS24207"/>
    <s v="AKFWS"/>
    <s v="EPM"/>
    <x v="95"/>
    <s v="FERRERO"/>
    <s v="M. COCCHI"/>
    <x v="105"/>
    <s v="Operations"/>
    <s v="BackEnd"/>
    <n v="305"/>
    <n v="300"/>
    <s v="ON GOING"/>
    <n v="0.95"/>
    <n v="2024"/>
    <x v="0"/>
    <n v="0"/>
    <n v="0"/>
    <n v="0"/>
    <n v="3"/>
    <n v="20"/>
    <n v="16"/>
    <n v="0.5"/>
    <n v="1.5"/>
    <n v="0"/>
    <n v="1"/>
    <n v="0"/>
    <n v="0"/>
    <n v="0"/>
    <n v="0"/>
    <n v="0"/>
    <n v="0.1363636363636364"/>
    <n v="1"/>
    <n v="0.6956521739130435"/>
    <n v="0.04166666666666666"/>
    <n v="0.07142857142857142"/>
    <n v="0"/>
    <n v="0.04761904761904762"/>
    <n v="0"/>
  </r>
  <r>
    <s v="CONTRACT"/>
    <s v="PRJ"/>
    <m/>
    <x v="3"/>
    <d v="2024-03-01T00:00:00"/>
    <d v="2024-09-30T00:00:00"/>
    <s v="ABS24207"/>
    <s v="AKFWS"/>
    <s v="EPM"/>
    <x v="95"/>
    <s v="FERRERO"/>
    <s v="M. COCCHI"/>
    <x v="15"/>
    <s v="Consolidated &amp; Tax"/>
    <s v="Analysis"/>
    <n v="305"/>
    <n v="300"/>
    <s v="ON GOING"/>
    <n v="0.95"/>
    <n v="2024"/>
    <x v="0"/>
    <n v="0"/>
    <n v="0"/>
    <n v="0"/>
    <n v="1"/>
    <n v="7"/>
    <n v="4"/>
    <n v="3"/>
    <n v="0"/>
    <n v="0"/>
    <n v="0"/>
    <n v="0"/>
    <n v="0"/>
    <n v="0"/>
    <n v="0"/>
    <n v="0"/>
    <n v="0.04545454545454546"/>
    <n v="0.35"/>
    <n v="0.1739130434782609"/>
    <n v="0.25"/>
    <n v="0"/>
    <n v="0"/>
    <n v="0"/>
    <n v="0"/>
  </r>
  <r>
    <s v="CONTRACT"/>
    <s v="PRJ"/>
    <m/>
    <x v="3"/>
    <d v="2024-03-01T00:00:00"/>
    <d v="2024-09-30T00:00:00"/>
    <s v="ABS24207"/>
    <s v="AKFWS"/>
    <s v="EPM"/>
    <x v="95"/>
    <s v="FERRERO"/>
    <s v="M. COCCHI"/>
    <x v="44"/>
    <s v="Operations"/>
    <s v="Tech Lead"/>
    <n v="305"/>
    <n v="300"/>
    <s v="ON GOING"/>
    <n v="0.95"/>
    <n v="2024"/>
    <x v="0"/>
    <n v="0"/>
    <n v="0"/>
    <n v="0"/>
    <n v="1"/>
    <n v="16"/>
    <n v="7"/>
    <n v="0"/>
    <n v="1.5"/>
    <n v="1"/>
    <n v="0.5"/>
    <n v="0"/>
    <n v="0"/>
    <n v="0"/>
    <n v="0"/>
    <n v="0"/>
    <n v="0.04545454545454546"/>
    <n v="0.8"/>
    <n v="0.3043478260869565"/>
    <n v="0"/>
    <n v="0.07142857142857142"/>
    <n v="0.04347826086956522"/>
    <n v="0.02380952380952381"/>
    <n v="0"/>
  </r>
  <r>
    <s v="CONTRACT"/>
    <s v="PRJ"/>
    <m/>
    <x v="3"/>
    <d v="2024-03-01T00:00:00"/>
    <d v="2024-09-30T00:00:00"/>
    <s v="ABS24207"/>
    <s v="AKFWS"/>
    <s v="EPM"/>
    <x v="95"/>
    <s v="FERRERO"/>
    <s v="M. COCCHI"/>
    <x v="103"/>
    <s v="Consolidated &amp; Tax"/>
    <s v="Analysis"/>
    <n v="305"/>
    <n v="300"/>
    <s v="ON GOING"/>
    <n v="0.95"/>
    <n v="2024"/>
    <x v="0"/>
    <n v="0"/>
    <n v="0"/>
    <n v="0"/>
    <n v="22"/>
    <n v="20"/>
    <n v="23"/>
    <n v="0"/>
    <n v="21"/>
    <n v="0"/>
    <n v="0"/>
    <n v="0"/>
    <n v="0"/>
    <n v="0"/>
    <n v="0"/>
    <n v="0"/>
    <n v="1"/>
    <n v="1"/>
    <n v="1"/>
    <n v="0"/>
    <n v="1"/>
    <n v="0"/>
    <n v="0"/>
    <n v="0"/>
  </r>
  <r>
    <s v="CONTRACT"/>
    <s v="PRJ"/>
    <m/>
    <x v="0"/>
    <d v="2024-03-01T00:00:00"/>
    <d v="2024-09-30T00:00:00"/>
    <s v="ABS24207"/>
    <s v="AKFWS"/>
    <s v="EPM"/>
    <x v="96"/>
    <s v="FERRERO"/>
    <s v="A. Albanese"/>
    <x v="105"/>
    <s v="Operations"/>
    <s v="BackEnd"/>
    <n v="52"/>
    <n v="0"/>
    <s v="PROPOSAL"/>
    <n v="0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03-01T00:00:00"/>
    <d v="2024-09-30T00:00:00"/>
    <s v="ABS24207"/>
    <s v="AKFWS"/>
    <s v="EPM"/>
    <x v="96"/>
    <s v="FERRERO"/>
    <s v="A. Albanese"/>
    <x v="15"/>
    <s v="Consolidated &amp; Tax"/>
    <s v="Analysis"/>
    <n v="52"/>
    <n v="0"/>
    <s v="PROPOSAL"/>
    <n v="0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03-01T00:00:00"/>
    <d v="2024-09-30T00:00:00"/>
    <s v="ABS24207"/>
    <s v="AKFWS"/>
    <s v="EPM"/>
    <x v="96"/>
    <s v="FERRERO"/>
    <s v="A. Albanese"/>
    <x v="44"/>
    <s v="Operations"/>
    <s v="Tech Lead"/>
    <n v="52"/>
    <n v="0"/>
    <s v="PROPOSAL"/>
    <n v="0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03-01T00:00:00"/>
    <d v="2024-09-30T00:00:00"/>
    <s v="ABS24207"/>
    <s v="AKFWS"/>
    <s v="EPM"/>
    <x v="96"/>
    <s v="FERRERO"/>
    <s v="A. Albanese"/>
    <x v="103"/>
    <s v="Consolidated &amp; Tax"/>
    <s v="Analysis"/>
    <n v="52"/>
    <n v="0"/>
    <s v="PROPOSAL"/>
    <n v="0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3"/>
    <d v="2024-03-01T00:00:00"/>
    <d v="2024-09-30T00:00:00"/>
    <s v="ABS24207"/>
    <s v="AKFWS"/>
    <s v="EPM"/>
    <x v="97"/>
    <s v="FERRERO"/>
    <s v="M. COCCHI"/>
    <x v="43"/>
    <s v="Operations"/>
    <s v="BackEnd"/>
    <n v="305"/>
    <n v="300"/>
    <s v="ON GOING"/>
    <n v="0.4"/>
    <n v="2024"/>
    <x v="0"/>
    <n v="0"/>
    <n v="0"/>
    <n v="0"/>
    <n v="2"/>
    <n v="10"/>
    <n v="7"/>
    <n v="5.5"/>
    <n v="6"/>
    <n v="1.5"/>
    <n v="8"/>
    <n v="5"/>
    <n v="0"/>
    <n v="0"/>
    <n v="0"/>
    <n v="0"/>
    <n v="0.09090909090909091"/>
    <n v="0.5"/>
    <n v="0.3043478260869565"/>
    <n v="0.4583333333333333"/>
    <n v="0.2857142857142857"/>
    <n v="0.06521739130434782"/>
    <n v="0.3809523809523809"/>
    <n v="0.2272727272727273"/>
  </r>
  <r>
    <s v="CONTRACT"/>
    <s v="PRJ"/>
    <m/>
    <x v="3"/>
    <d v="2024-03-01T00:00:00"/>
    <d v="2024-09-30T00:00:00"/>
    <s v="ABS24207"/>
    <s v="AKFWS"/>
    <s v="EPM"/>
    <x v="97"/>
    <s v="FERRERO"/>
    <s v="M. COCCHI"/>
    <x v="99"/>
    <s v="Operations"/>
    <s v="BackEnd"/>
    <n v="305"/>
    <n v="300"/>
    <s v="ON GOING"/>
    <n v="0.4"/>
    <n v="2024"/>
    <x v="0"/>
    <n v="0"/>
    <n v="0"/>
    <n v="0"/>
    <n v="2"/>
    <n v="10"/>
    <n v="7"/>
    <n v="0"/>
    <n v="0"/>
    <n v="0"/>
    <n v="0"/>
    <n v="0"/>
    <n v="0"/>
    <n v="0"/>
    <n v="0"/>
    <n v="0"/>
    <n v="0.09090909090909091"/>
    <n v="0.5"/>
    <n v="0.3043478260869565"/>
    <n v="0"/>
    <n v="0"/>
    <n v="0"/>
    <n v="0"/>
    <n v="0"/>
  </r>
  <r>
    <s v="CONTRACT"/>
    <s v="PRJ"/>
    <m/>
    <x v="3"/>
    <d v="2024-11-01T00:00:00"/>
    <d v="2024-06-30T00:00:00"/>
    <s v="ABS24604"/>
    <s v="N/A"/>
    <s v="EPM"/>
    <x v="98"/>
    <s v="FERRERO"/>
    <s v="M. COCCHI"/>
    <x v="14"/>
    <s v="Delivery Projects"/>
    <s v="PM - Project Governance"/>
    <n v="110"/>
    <n v="40"/>
    <s v="ON GOING"/>
    <n v="0.4"/>
    <n v="2024"/>
    <x v="0"/>
    <n v="0"/>
    <n v="0"/>
    <n v="0"/>
    <n v="0"/>
    <n v="0"/>
    <n v="0"/>
    <n v="0"/>
    <n v="0"/>
    <n v="0.5"/>
    <n v="0.5"/>
    <n v="0"/>
    <n v="0"/>
    <n v="0"/>
    <n v="0"/>
    <n v="0"/>
    <n v="0"/>
    <n v="0"/>
    <n v="0"/>
    <n v="0"/>
    <n v="0"/>
    <n v="0.02173913043478261"/>
    <n v="0.02380952380952381"/>
    <n v="0"/>
  </r>
  <r>
    <s v="CONTRACT"/>
    <s v="PRJ"/>
    <m/>
    <x v="3"/>
    <d v="2024-11-01T00:00:00"/>
    <d v="2024-06-30T00:00:00"/>
    <s v="ABS24604"/>
    <s v="N/A"/>
    <s v="EPM"/>
    <x v="98"/>
    <s v="FERRERO"/>
    <s v="M. COCCHI"/>
    <x v="43"/>
    <s v="Operations"/>
    <s v="BackEnd"/>
    <n v="110"/>
    <n v="40"/>
    <s v="ON GOING"/>
    <n v="0.4"/>
    <n v="2024"/>
    <x v="0"/>
    <n v="0"/>
    <n v="0"/>
    <n v="0"/>
    <n v="0"/>
    <n v="0"/>
    <n v="0"/>
    <n v="0"/>
    <n v="0"/>
    <n v="13"/>
    <n v="11"/>
    <n v="0"/>
    <n v="0"/>
    <n v="0"/>
    <n v="0"/>
    <n v="0"/>
    <n v="0"/>
    <n v="0"/>
    <n v="0"/>
    <n v="0"/>
    <n v="0"/>
    <n v="0.5652173913043478"/>
    <n v="0.5238095238095238"/>
    <n v="0"/>
  </r>
  <r>
    <s v="CONTRACT"/>
    <s v="PRJ"/>
    <m/>
    <x v="3"/>
    <d v="2024-11-01T00:00:00"/>
    <d v="2024-06-30T00:00:00"/>
    <s v="ABS24604"/>
    <s v="N/A"/>
    <s v="EPM"/>
    <x v="98"/>
    <s v="FERRERO"/>
    <s v="M. COCCHI"/>
    <x v="44"/>
    <s v="Operations"/>
    <s v="BackEnd"/>
    <n v="110"/>
    <n v="40"/>
    <s v="ON GOING"/>
    <n v="0.4"/>
    <n v="2024"/>
    <x v="0"/>
    <n v="0"/>
    <n v="0"/>
    <n v="0"/>
    <n v="0"/>
    <n v="0"/>
    <n v="0"/>
    <n v="0"/>
    <n v="0"/>
    <n v="0"/>
    <n v="17"/>
    <n v="0"/>
    <n v="0"/>
    <n v="0"/>
    <n v="0"/>
    <n v="0"/>
    <n v="0"/>
    <n v="0"/>
    <n v="0"/>
    <n v="0"/>
    <n v="0"/>
    <n v="0"/>
    <n v="0.8095238095238095"/>
    <n v="0"/>
  </r>
  <r>
    <s v="CONTRACT"/>
    <s v="PRJ"/>
    <m/>
    <x v="3"/>
    <d v="2024-11-01T00:00:00"/>
    <d v="2024-06-30T00:00:00"/>
    <s v="ABS24604"/>
    <s v="N/A"/>
    <s v="EPM"/>
    <x v="98"/>
    <s v="FERRERO"/>
    <s v="M. COCCHI"/>
    <x v="120"/>
    <s v="Operations"/>
    <s v="BackEnd"/>
    <n v="110"/>
    <n v="40"/>
    <s v="ON GOING"/>
    <n v="0.4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3"/>
    <d v="2024-11-01T00:00:00"/>
    <d v="2024-06-30T00:00:00"/>
    <s v="ABS24604"/>
    <s v="N/A"/>
    <s v="EPM"/>
    <x v="98"/>
    <s v="FERRERO"/>
    <s v="M. COCCHI"/>
    <x v="14"/>
    <s v="Delivery Projects"/>
    <s v="PM - Project Governance"/>
    <n v="110"/>
    <n v="40"/>
    <s v="ON GOING"/>
    <n v="0.4"/>
    <n v="2024"/>
    <x v="3"/>
    <n v="0.5"/>
    <n v="0.5"/>
    <n v="0.5"/>
    <n v="0"/>
    <n v="0"/>
    <n v="0"/>
    <n v="0"/>
    <n v="0"/>
    <n v="0"/>
    <n v="0"/>
    <n v="5"/>
    <n v="0.02777777777777778"/>
    <n v="0.025"/>
    <n v="0.02380952380952381"/>
    <n v="0.02272727272727273"/>
    <n v="0"/>
    <n v="0"/>
    <n v="0"/>
    <n v="0"/>
    <n v="0"/>
    <n v="0"/>
    <n v="0"/>
    <n v="0.2272727272727273"/>
  </r>
  <r>
    <s v="CONTRACT"/>
    <s v="PRJ"/>
    <m/>
    <x v="3"/>
    <d v="2024-11-01T00:00:00"/>
    <d v="2024-06-30T00:00:00"/>
    <s v="ABS24604"/>
    <s v="N/A"/>
    <s v="EPM"/>
    <x v="98"/>
    <s v="FERRERO"/>
    <s v="M. COCCHI"/>
    <x v="43"/>
    <s v="Operations"/>
    <s v="BackEnd"/>
    <n v="110"/>
    <n v="40"/>
    <s v="ON GOING"/>
    <n v="0.4"/>
    <n v="2025"/>
    <x v="21"/>
    <n v="15"/>
    <n v="4"/>
    <n v="2"/>
    <n v="2"/>
    <n v="2"/>
    <n v="0"/>
    <n v="0"/>
    <n v="0"/>
    <n v="0"/>
    <n v="0"/>
    <n v="0"/>
    <n v="1.055555555555556"/>
    <n v="0.75"/>
    <n v="0.1904761904761905"/>
    <n v="0.09090909090909091"/>
    <n v="0.09090909090909091"/>
    <n v="0.1"/>
    <n v="0"/>
    <n v="0"/>
    <n v="0"/>
    <n v="0"/>
    <n v="0"/>
    <n v="0"/>
  </r>
  <r>
    <s v="CONTRACT"/>
    <s v="PRJ"/>
    <m/>
    <x v="3"/>
    <d v="2024-11-01T00:00:00"/>
    <d v="2024-06-30T00:00:00"/>
    <s v="ABS24604"/>
    <s v="N/A"/>
    <s v="EPM"/>
    <x v="98"/>
    <s v="FERRERO"/>
    <s v="M. COCCHI"/>
    <x v="120"/>
    <s v="Operations"/>
    <s v="BackEnd"/>
    <n v="110"/>
    <n v="40"/>
    <s v="ON GOING"/>
    <n v="0.4"/>
    <n v="2025"/>
    <x v="6"/>
    <n v="0"/>
    <n v="0"/>
    <n v="0"/>
    <n v="0"/>
    <n v="0"/>
    <n v="0"/>
    <n v="0"/>
    <n v="0"/>
    <n v="0"/>
    <n v="0"/>
    <n v="0"/>
    <n v="0.1666666666666667"/>
    <n v="0"/>
    <n v="0"/>
    <n v="0"/>
    <n v="0"/>
    <n v="0"/>
    <n v="0"/>
    <n v="0"/>
    <n v="0"/>
    <n v="0"/>
    <n v="0"/>
    <n v="0"/>
  </r>
  <r>
    <s v="CONTRACT"/>
    <s v="PRJ"/>
    <m/>
    <x v="3"/>
    <d v="2024-11-01T00:00:00"/>
    <d v="2024-06-30T00:00:00"/>
    <s v="ABS24604"/>
    <s v="N/A"/>
    <s v="EPM"/>
    <x v="98"/>
    <s v="FERRERO"/>
    <s v="M. COCCHI"/>
    <x v="99"/>
    <s v="Operations"/>
    <s v="BackEnd"/>
    <n v="110"/>
    <n v="40"/>
    <s v="ON GOING"/>
    <n v="0.4"/>
    <n v="2025"/>
    <x v="2"/>
    <n v="5"/>
    <n v="2"/>
    <n v="0"/>
    <n v="0"/>
    <n v="0"/>
    <n v="0"/>
    <n v="0"/>
    <n v="0"/>
    <n v="0"/>
    <n v="0"/>
    <n v="0"/>
    <n v="0.1111111111111111"/>
    <n v="0.25"/>
    <n v="0.09523809523809523"/>
    <n v="0"/>
    <n v="0"/>
    <n v="0"/>
    <n v="0"/>
    <n v="0"/>
    <n v="0"/>
    <n v="0"/>
    <n v="0"/>
    <n v="0"/>
  </r>
  <r>
    <s v="CONTRACT"/>
    <s v="PRJ"/>
    <m/>
    <x v="3"/>
    <d v="2024-11-01T00:00:00"/>
    <d v="2024-06-30T00:00:00"/>
    <s v="ABS24604"/>
    <s v="N/A"/>
    <s v="EPM"/>
    <x v="98"/>
    <s v="FERRERO"/>
    <s v="M. COCCHI"/>
    <x v="105"/>
    <s v="Operations"/>
    <s v="BackEnd"/>
    <n v="110"/>
    <n v="40"/>
    <s v="ON GOING"/>
    <n v="0.4"/>
    <n v="2025"/>
    <x v="9"/>
    <n v="0"/>
    <n v="0"/>
    <n v="0"/>
    <n v="0"/>
    <n v="0"/>
    <n v="0"/>
    <n v="0"/>
    <n v="0"/>
    <n v="0"/>
    <n v="0"/>
    <n v="0"/>
    <n v="0.2222222222222222"/>
    <n v="0"/>
    <n v="0"/>
    <n v="0"/>
    <n v="0"/>
    <n v="0"/>
    <n v="0"/>
    <n v="0"/>
    <n v="0"/>
    <n v="0"/>
    <n v="0"/>
    <n v="0"/>
  </r>
  <r>
    <s v="CONTRACT"/>
    <s v="PRJ"/>
    <m/>
    <x v="3"/>
    <d v="2024-03-01T00:00:00"/>
    <d v="2024-09-30T00:00:00"/>
    <s v="ABS24207"/>
    <s v="AKFWS"/>
    <s v="EPM"/>
    <x v="99"/>
    <s v="FERRERO"/>
    <s v="M. COCCHI"/>
    <x v="106"/>
    <s v="Operations"/>
    <s v="BackEnd"/>
    <n v="305"/>
    <n v="300"/>
    <s v="CLOSED"/>
    <n v="1"/>
    <n v="2024"/>
    <x v="0"/>
    <n v="0"/>
    <n v="3"/>
    <n v="2"/>
    <n v="0"/>
    <n v="0"/>
    <n v="0"/>
    <n v="0"/>
    <n v="0"/>
    <n v="0"/>
    <n v="0"/>
    <n v="0"/>
    <n v="0"/>
    <n v="0"/>
    <n v="0.1428571428571428"/>
    <n v="0.09090909090909091"/>
    <n v="0"/>
    <n v="0"/>
    <n v="0"/>
    <n v="0"/>
    <n v="0"/>
    <n v="0"/>
    <n v="0"/>
    <n v="0"/>
  </r>
  <r>
    <s v="CONTRACT"/>
    <s v="PRJ"/>
    <m/>
    <x v="3"/>
    <d v="2024-03-01T00:00:00"/>
    <d v="2024-09-30T00:00:00"/>
    <s v="ABS24207"/>
    <s v="AKFWS"/>
    <s v="EPM"/>
    <x v="99"/>
    <s v="FERRERO"/>
    <s v="M. COCCHI"/>
    <x v="47"/>
    <s v="Operations"/>
    <s v="BackEnd"/>
    <n v="305"/>
    <n v="300"/>
    <s v="CLOSED"/>
    <n v="1"/>
    <n v="2024"/>
    <x v="0"/>
    <n v="0"/>
    <n v="2"/>
    <n v="1.5"/>
    <n v="0"/>
    <n v="0"/>
    <n v="0"/>
    <n v="0"/>
    <n v="0"/>
    <n v="0"/>
    <n v="0"/>
    <n v="0"/>
    <n v="0"/>
    <n v="0"/>
    <n v="0.09523809523809523"/>
    <n v="0.06818181818181818"/>
    <n v="0"/>
    <n v="0"/>
    <n v="0"/>
    <n v="0"/>
    <n v="0"/>
    <n v="0"/>
    <n v="0"/>
    <n v="0"/>
  </r>
  <r>
    <s v="CONTRACT"/>
    <s v="PRJ"/>
    <m/>
    <x v="3"/>
    <d v="2024-03-01T00:00:00"/>
    <d v="2024-09-30T00:00:00"/>
    <s v="ABS24207"/>
    <s v="AKFWS"/>
    <s v="EPM"/>
    <x v="100"/>
    <s v="FERRERO"/>
    <s v="M. COCCHI"/>
    <x v="105"/>
    <s v="Operations"/>
    <s v="BackEnd"/>
    <n v="305"/>
    <n v="300"/>
    <s v="ON GOING"/>
    <n v="0.9"/>
    <n v="2024"/>
    <x v="0"/>
    <n v="0"/>
    <n v="0"/>
    <n v="16"/>
    <n v="19"/>
    <n v="0"/>
    <n v="0"/>
    <n v="0"/>
    <n v="0"/>
    <n v="0"/>
    <n v="0"/>
    <n v="0"/>
    <n v="0"/>
    <n v="0"/>
    <n v="0"/>
    <n v="0.7272727272727273"/>
    <n v="0.8636363636363636"/>
    <n v="0"/>
    <n v="0"/>
    <n v="0"/>
    <n v="0"/>
    <n v="0"/>
    <n v="0"/>
    <n v="0"/>
  </r>
  <r>
    <s v="CONTRACT"/>
    <s v="PRJ"/>
    <m/>
    <x v="3"/>
    <d v="2024-03-01T00:00:00"/>
    <d v="2024-09-30T00:00:00"/>
    <s v="ABS24207"/>
    <s v="AKFWS"/>
    <s v="EPM"/>
    <x v="100"/>
    <s v="FERRERO"/>
    <s v="M. COCCHI"/>
    <x v="99"/>
    <s v="Operations"/>
    <s v="BackEnd"/>
    <n v="305"/>
    <n v="300"/>
    <s v="ON GOING"/>
    <n v="0.9"/>
    <n v="2024"/>
    <x v="0"/>
    <n v="0"/>
    <n v="0"/>
    <n v="14.5"/>
    <n v="18"/>
    <n v="10"/>
    <n v="11"/>
    <n v="2"/>
    <n v="8"/>
    <n v="1.5"/>
    <n v="0"/>
    <n v="0"/>
    <n v="0"/>
    <n v="0"/>
    <n v="0"/>
    <n v="0.6590909090909091"/>
    <n v="0.8181818181818182"/>
    <n v="0.5"/>
    <n v="0.4782608695652174"/>
    <n v="0.1666666666666667"/>
    <n v="0.3809523809523809"/>
    <n v="0.06521739130434782"/>
    <n v="0"/>
    <n v="0"/>
  </r>
  <r>
    <s v="CONTRACT"/>
    <s v="PRJ"/>
    <m/>
    <x v="3"/>
    <d v="2024-03-01T00:00:00"/>
    <d v="2024-09-30T00:00:00"/>
    <s v="ABS24207"/>
    <s v="AKFWS"/>
    <s v="EPM"/>
    <x v="101"/>
    <s v="FERRERO"/>
    <s v="M. COCCHI"/>
    <x v="99"/>
    <s v="Operations"/>
    <s v="BackEnd"/>
    <n v="305"/>
    <n v="300"/>
    <s v="ON GOING"/>
    <n v="0.9"/>
    <n v="2024"/>
    <x v="0"/>
    <n v="0"/>
    <n v="0"/>
    <n v="0"/>
    <n v="0"/>
    <n v="0"/>
    <n v="0"/>
    <n v="0"/>
    <n v="0"/>
    <n v="15"/>
    <n v="15"/>
    <n v="5"/>
    <n v="0"/>
    <n v="0"/>
    <n v="0"/>
    <n v="0"/>
    <n v="0"/>
    <n v="0"/>
    <n v="0"/>
    <n v="0"/>
    <n v="0"/>
    <n v="0.6521739130434783"/>
    <n v="0.7142857142857143"/>
    <n v="0.2272727272727273"/>
  </r>
  <r>
    <s v="CONTRACT"/>
    <s v="PRJ"/>
    <m/>
    <x v="3"/>
    <d v="2024-03-01T00:00:00"/>
    <d v="2024-09-30T00:00:00"/>
    <s v="ABS24207"/>
    <s v="AKFWS"/>
    <s v="EPM"/>
    <x v="100"/>
    <s v="FERRERO"/>
    <s v="M. COCCHI"/>
    <x v="99"/>
    <s v="Operations"/>
    <s v="BackEnd"/>
    <n v="305"/>
    <n v="300"/>
    <s v="ON GOING"/>
    <n v="0.9"/>
    <n v="2025"/>
    <x v="12"/>
    <n v="0"/>
    <n v="0"/>
    <n v="0"/>
    <n v="0"/>
    <n v="0"/>
    <n v="0"/>
    <n v="0"/>
    <n v="0"/>
    <n v="0"/>
    <n v="0"/>
    <n v="0"/>
    <n v="0.3888888888888889"/>
    <n v="0"/>
    <n v="0"/>
    <n v="0"/>
    <n v="0"/>
    <n v="0"/>
    <n v="0"/>
    <n v="0"/>
    <n v="0"/>
    <n v="0"/>
    <n v="0"/>
    <n v="0"/>
  </r>
  <r>
    <s v="CONTRACT"/>
    <s v="PRJ"/>
    <m/>
    <x v="0"/>
    <d v="2024-07-01T00:00:00"/>
    <d v="2024-12-30T00:00:00"/>
    <s v="ABS24349"/>
    <s v="ABS24349"/>
    <s v="EPM"/>
    <x v="102"/>
    <s v="Vision Group"/>
    <s v="A. Albanese"/>
    <x v="14"/>
    <s v="Delivery Projects"/>
    <s v="PM - Project Governance"/>
    <n v="210"/>
    <n v="220"/>
    <s v="ON GOING"/>
    <n v="0.95"/>
    <n v="2024"/>
    <x v="0"/>
    <n v="0"/>
    <n v="0"/>
    <n v="0"/>
    <n v="0"/>
    <n v="0"/>
    <n v="2"/>
    <n v="0"/>
    <n v="3"/>
    <n v="3"/>
    <n v="2"/>
    <n v="0"/>
    <n v="0"/>
    <n v="0"/>
    <n v="0"/>
    <n v="0"/>
    <n v="0"/>
    <n v="0"/>
    <n v="0.08695652173913043"/>
    <n v="0"/>
    <n v="0.1428571428571428"/>
    <n v="0.1304347826086956"/>
    <n v="0.09523809523809523"/>
    <n v="0"/>
  </r>
  <r>
    <s v="CONTRACT"/>
    <s v="PRJ"/>
    <m/>
    <x v="0"/>
    <d v="2024-07-01T00:00:00"/>
    <d v="2024-12-30T00:00:00"/>
    <s v="ABS24349"/>
    <s v="ABS24349"/>
    <s v="EPM"/>
    <x v="102"/>
    <s v="Vision Group"/>
    <s v="A. Albanese"/>
    <x v="121"/>
    <e v="#N/A"/>
    <s v="Analysis"/>
    <n v="210"/>
    <n v="220"/>
    <s v="ON GOING"/>
    <n v="0.95"/>
    <n v="2024"/>
    <x v="0"/>
    <n v="0"/>
    <n v="0"/>
    <n v="0"/>
    <n v="0"/>
    <n v="0"/>
    <n v="0"/>
    <n v="0"/>
    <n v="4"/>
    <n v="6"/>
    <n v="0"/>
    <n v="0"/>
    <n v="0"/>
    <n v="0"/>
    <n v="0"/>
    <n v="0"/>
    <n v="0"/>
    <n v="0"/>
    <n v="0"/>
    <n v="0"/>
    <n v="0.1904761904761905"/>
    <n v="0.2608695652173913"/>
    <n v="0"/>
    <n v="0"/>
  </r>
  <r>
    <s v="CONTRACT"/>
    <s v="PRJ"/>
    <m/>
    <x v="0"/>
    <d v="2024-07-01T00:00:00"/>
    <d v="2024-12-30T00:00:00"/>
    <s v="ABS24349"/>
    <s v="ABS24349"/>
    <s v="EPM"/>
    <x v="102"/>
    <s v="Vision Group"/>
    <s v="A. Albanese"/>
    <x v="105"/>
    <s v="Operations"/>
    <s v="BackEnd  - Junior"/>
    <n v="210"/>
    <n v="220"/>
    <s v="ON GOING"/>
    <n v="0.95"/>
    <n v="2024"/>
    <x v="0"/>
    <n v="0"/>
    <n v="0"/>
    <n v="0"/>
    <n v="0"/>
    <n v="0"/>
    <n v="0"/>
    <n v="0"/>
    <n v="3"/>
    <n v="12"/>
    <n v="12"/>
    <n v="5"/>
    <n v="0"/>
    <n v="0"/>
    <n v="0"/>
    <n v="0"/>
    <n v="0"/>
    <n v="0"/>
    <n v="0"/>
    <n v="0"/>
    <n v="0.1428571428571428"/>
    <n v="0.5217391304347826"/>
    <n v="0.5714285714285714"/>
    <n v="0.2272727272727273"/>
  </r>
  <r>
    <s v="CONTRACT"/>
    <s v="PRJ"/>
    <m/>
    <x v="0"/>
    <d v="2024-07-01T00:00:00"/>
    <d v="2024-12-30T00:00:00"/>
    <s v="ABS24349"/>
    <s v="ABS24349"/>
    <s v="EPM"/>
    <x v="102"/>
    <s v="Vision Group"/>
    <s v="A. Albanese"/>
    <x v="106"/>
    <s v="Operations"/>
    <s v="BackEnd "/>
    <n v="210"/>
    <n v="220"/>
    <s v="ON GOING"/>
    <n v="0.95"/>
    <n v="2024"/>
    <x v="0"/>
    <n v="0"/>
    <n v="0"/>
    <n v="0"/>
    <n v="0"/>
    <n v="0"/>
    <n v="0"/>
    <n v="0"/>
    <n v="4"/>
    <n v="7"/>
    <n v="7"/>
    <n v="5"/>
    <n v="0"/>
    <n v="0"/>
    <n v="0"/>
    <n v="0"/>
    <n v="0"/>
    <n v="0"/>
    <n v="0"/>
    <n v="0"/>
    <n v="0.1904761904761905"/>
    <n v="0.3043478260869565"/>
    <n v="0.3333333333333333"/>
    <n v="0.2272727272727273"/>
  </r>
  <r>
    <s v="CONTRACT"/>
    <s v="PRJ"/>
    <m/>
    <x v="0"/>
    <d v="2024-07-01T00:00:00"/>
    <d v="2024-12-30T00:00:00"/>
    <s v="ABS24349"/>
    <s v="ABS24349"/>
    <s v="EPM"/>
    <x v="102"/>
    <s v="Vision Group"/>
    <s v="A. Albanese"/>
    <x v="95"/>
    <s v="Consolidated &amp; Tax"/>
    <s v="Analysis"/>
    <n v="210"/>
    <n v="220"/>
    <s v="ON GOING"/>
    <n v="0.95"/>
    <n v="2024"/>
    <x v="0"/>
    <n v="0"/>
    <n v="0"/>
    <n v="0"/>
    <n v="0"/>
    <n v="0"/>
    <n v="0"/>
    <n v="0"/>
    <n v="1"/>
    <n v="7"/>
    <n v="7"/>
    <n v="0"/>
    <n v="0"/>
    <n v="0"/>
    <n v="0"/>
    <n v="0"/>
    <n v="0"/>
    <n v="0"/>
    <n v="0"/>
    <n v="0"/>
    <n v="0.04761904761904762"/>
    <n v="0.3043478260869565"/>
    <n v="0.3333333333333333"/>
    <n v="0"/>
  </r>
  <r>
    <s v="CONTRACT"/>
    <s v="PRJ"/>
    <m/>
    <x v="0"/>
    <d v="2024-07-01T00:00:00"/>
    <d v="2024-12-30T00:00:00"/>
    <s v="ABS24349"/>
    <s v="ABS24349"/>
    <s v="EPM"/>
    <x v="102"/>
    <s v="Vision Group"/>
    <s v="A. Albanese"/>
    <x v="101"/>
    <s v="Consolidated &amp; Tax"/>
    <s v="Analysis"/>
    <n v="210"/>
    <n v="220"/>
    <s v="ON GOING"/>
    <n v="0.95"/>
    <n v="2024"/>
    <x v="0"/>
    <n v="0"/>
    <n v="0"/>
    <n v="0"/>
    <n v="0"/>
    <n v="0"/>
    <n v="1"/>
    <n v="0"/>
    <n v="1"/>
    <n v="7"/>
    <n v="5"/>
    <n v="0"/>
    <n v="0"/>
    <n v="0"/>
    <n v="0"/>
    <n v="0"/>
    <n v="0"/>
    <n v="0"/>
    <n v="0.04347826086956522"/>
    <n v="0"/>
    <n v="0.04761904761904762"/>
    <n v="0.3043478260869565"/>
    <n v="0.2380952380952381"/>
    <n v="0"/>
  </r>
  <r>
    <s v="CONTRACT"/>
    <s v="PRJ"/>
    <m/>
    <x v="0"/>
    <d v="2024-07-01T00:00:00"/>
    <d v="2024-12-30T00:00:00"/>
    <s v="ABS24349"/>
    <s v="ABS24349"/>
    <s v="EPM"/>
    <x v="102"/>
    <s v="Vision Group"/>
    <s v="A. Albanese"/>
    <x v="103"/>
    <s v="Consolidated &amp; Tax"/>
    <s v="Tech Lead"/>
    <n v="210"/>
    <n v="220"/>
    <s v="ON GOING"/>
    <n v="0.95"/>
    <n v="2024"/>
    <x v="0"/>
    <n v="0"/>
    <n v="0"/>
    <n v="0"/>
    <n v="0"/>
    <n v="0"/>
    <n v="1"/>
    <n v="0"/>
    <n v="1"/>
    <n v="7"/>
    <n v="5"/>
    <n v="5"/>
    <n v="0"/>
    <n v="0"/>
    <n v="0"/>
    <n v="0"/>
    <n v="0"/>
    <n v="0"/>
    <n v="0.04347826086956522"/>
    <n v="0"/>
    <n v="0.04761904761904762"/>
    <n v="0.3043478260869565"/>
    <n v="0.2380952380952381"/>
    <n v="0.2272727272727273"/>
  </r>
  <r>
    <s v="CONTRACT"/>
    <s v="PRJ"/>
    <m/>
    <x v="0"/>
    <d v="2024-07-01T00:00:00"/>
    <d v="2024-12-30T00:00:00"/>
    <s v="ABS24349"/>
    <s v="ABS24349"/>
    <s v="EPM"/>
    <x v="103"/>
    <s v="Vision Group"/>
    <s v="A. Albanese"/>
    <x v="91"/>
    <s v="Delivery Projects"/>
    <s v="Analysis"/>
    <n v="210"/>
    <n v="220"/>
    <s v="ON GOING"/>
    <n v="0.95"/>
    <n v="2024"/>
    <x v="0"/>
    <n v="0"/>
    <n v="0"/>
    <n v="0"/>
    <n v="0"/>
    <n v="0"/>
    <n v="1"/>
    <n v="0"/>
    <n v="10"/>
    <n v="10"/>
    <n v="10"/>
    <n v="0"/>
    <n v="0"/>
    <n v="0"/>
    <n v="0"/>
    <n v="0"/>
    <n v="0"/>
    <n v="0"/>
    <n v="0.04347826086956522"/>
    <n v="0"/>
    <n v="0.4761904761904762"/>
    <n v="0.4347826086956522"/>
    <n v="0.4761904761904762"/>
    <n v="0"/>
  </r>
  <r>
    <s v="CONTRACT"/>
    <s v="PRJ"/>
    <m/>
    <x v="0"/>
    <d v="2024-07-01T00:00:00"/>
    <d v="2024-12-30T00:00:00"/>
    <s v="ABS24349"/>
    <s v="ABS24349"/>
    <s v="EPM"/>
    <x v="103"/>
    <s v="Vision Group"/>
    <s v="A. Albanese"/>
    <x v="45"/>
    <s v="Operations"/>
    <s v="Tech Lead"/>
    <n v="210"/>
    <n v="220"/>
    <s v="ON GOING"/>
    <n v="0.95"/>
    <n v="2024"/>
    <x v="0"/>
    <n v="0"/>
    <n v="0"/>
    <n v="0"/>
    <n v="0"/>
    <n v="0"/>
    <n v="3"/>
    <n v="2"/>
    <n v="13"/>
    <n v="9"/>
    <n v="5"/>
    <n v="5"/>
    <n v="0"/>
    <n v="0"/>
    <n v="0"/>
    <n v="0"/>
    <n v="0"/>
    <n v="0"/>
    <n v="0.1304347826086956"/>
    <n v="0.1666666666666667"/>
    <n v="0.6190476190476191"/>
    <n v="0.391304347826087"/>
    <n v="0.2380952380952381"/>
    <n v="0.2272727272727273"/>
  </r>
  <r>
    <s v="CONTRACT"/>
    <s v="PRJ"/>
    <m/>
    <x v="0"/>
    <d v="2024-07-01T00:00:00"/>
    <d v="2024-12-30T00:00:00"/>
    <s v="ABS24349"/>
    <s v="ABS24349"/>
    <s v="EPM"/>
    <x v="103"/>
    <s v="Vision Group"/>
    <s v="A. Albanese"/>
    <x v="99"/>
    <s v="Operations"/>
    <s v="BackEnd "/>
    <n v="210"/>
    <n v="220"/>
    <s v="ON GOING"/>
    <n v="0.95"/>
    <n v="2024"/>
    <x v="0"/>
    <n v="0"/>
    <n v="0"/>
    <n v="0"/>
    <n v="0"/>
    <n v="0"/>
    <n v="0"/>
    <n v="3"/>
    <n v="10"/>
    <n v="10"/>
    <n v="7"/>
    <n v="0"/>
    <n v="0"/>
    <n v="0"/>
    <n v="0"/>
    <n v="0"/>
    <n v="0"/>
    <n v="0"/>
    <n v="0"/>
    <n v="0.25"/>
    <n v="0.4761904761904762"/>
    <n v="0.4347826086956522"/>
    <n v="0.3333333333333333"/>
    <n v="0"/>
  </r>
  <r>
    <s v="CONTRACT"/>
    <s v="PRJ"/>
    <m/>
    <x v="0"/>
    <d v="2024-07-01T00:00:00"/>
    <d v="2024-12-30T00:00:00"/>
    <s v="ABS24349"/>
    <s v="ABS24349"/>
    <s v="EPM"/>
    <x v="103"/>
    <s v="Vision Group"/>
    <s v="A. Albanese"/>
    <x v="120"/>
    <s v="Operations"/>
    <s v="BackEnd  - Junior"/>
    <n v="210"/>
    <n v="220"/>
    <s v="ON GOING"/>
    <n v="0.95"/>
    <n v="2024"/>
    <x v="0"/>
    <n v="0"/>
    <n v="0"/>
    <n v="0"/>
    <n v="0"/>
    <n v="0"/>
    <n v="0"/>
    <n v="3"/>
    <n v="12"/>
    <n v="10"/>
    <n v="14"/>
    <n v="5"/>
    <n v="0"/>
    <n v="0"/>
    <n v="0"/>
    <n v="0"/>
    <n v="0"/>
    <n v="0"/>
    <n v="0"/>
    <n v="0.25"/>
    <n v="0.5714285714285714"/>
    <n v="0.4347826086956522"/>
    <n v="0.6666666666666666"/>
    <n v="0.2272727272727273"/>
  </r>
  <r>
    <s v="CONTRACT"/>
    <s v="PRJ"/>
    <m/>
    <x v="0"/>
    <d v="2024-07-01T00:00:00"/>
    <d v="2024-12-30T00:00:00"/>
    <s v="ABS24349"/>
    <s v="ABS24349"/>
    <s v="EPM"/>
    <x v="103"/>
    <s v="Vision Group"/>
    <s v="A. Albanese"/>
    <x v="48"/>
    <s v="Delivery Projects"/>
    <s v="Analysis"/>
    <n v="210"/>
    <n v="220"/>
    <s v="ON GOING"/>
    <n v="0.95"/>
    <n v="2024"/>
    <x v="0"/>
    <n v="0"/>
    <n v="0"/>
    <n v="0"/>
    <n v="0"/>
    <n v="0"/>
    <n v="3"/>
    <n v="5"/>
    <n v="5"/>
    <n v="5"/>
    <n v="5"/>
    <n v="0"/>
    <n v="0"/>
    <n v="0"/>
    <n v="0"/>
    <n v="0"/>
    <n v="0"/>
    <n v="0"/>
    <n v="0.1304347826086956"/>
    <n v="0.4166666666666667"/>
    <n v="0.2380952380952381"/>
    <n v="0.2173913043478261"/>
    <n v="0.2380952380952381"/>
    <n v="0"/>
  </r>
  <r>
    <s v="CONTRACT"/>
    <s v="PRJ"/>
    <m/>
    <x v="0"/>
    <d v="2024-07-01T00:00:00"/>
    <d v="2024-12-30T00:00:00"/>
    <s v="ABS24349"/>
    <s v="ABS24349"/>
    <s v="EPM"/>
    <x v="103"/>
    <s v="Vision Group"/>
    <s v="A. Albanese"/>
    <x v="103"/>
    <s v="Consolidated &amp; Tax"/>
    <s v="Analysis"/>
    <n v="210"/>
    <n v="220"/>
    <s v="ON GOING"/>
    <n v="0.95"/>
    <n v="2024"/>
    <x v="0"/>
    <n v="0"/>
    <n v="0"/>
    <n v="0"/>
    <n v="0"/>
    <n v="0"/>
    <n v="3"/>
    <n v="5"/>
    <n v="5"/>
    <n v="5"/>
    <n v="5"/>
    <n v="5"/>
    <n v="0"/>
    <n v="0"/>
    <n v="0"/>
    <n v="0"/>
    <n v="0"/>
    <n v="0"/>
    <n v="0.1304347826086956"/>
    <n v="0.4166666666666667"/>
    <n v="0.2380952380952381"/>
    <n v="0.2173913043478261"/>
    <n v="0.2380952380952381"/>
    <n v="0.2272727272727273"/>
  </r>
  <r>
    <s v="LEAD"/>
    <s v="PRJ"/>
    <m/>
    <x v="1"/>
    <d v="2025-01-01T00:00:00"/>
    <d v="2025-01-31T00:00:00"/>
    <s v="N/A"/>
    <s v="N/A"/>
    <s v="EPM"/>
    <x v="104"/>
    <s v="Vision Group"/>
    <s v="M. COCCHI"/>
    <x v="14"/>
    <s v="Delivery Projects"/>
    <s v="PM - Project Governance"/>
    <n v="30"/>
    <n v="0"/>
    <s v="PROPOSAL"/>
    <n v="0"/>
    <n v="2025"/>
    <x v="3"/>
    <n v="0.5"/>
    <n v="0.5"/>
    <n v="0"/>
    <n v="0"/>
    <n v="0"/>
    <n v="0"/>
    <n v="0"/>
    <n v="0"/>
    <n v="0"/>
    <n v="0"/>
    <n v="0"/>
    <n v="0.02777777777777778"/>
    <n v="0.025"/>
    <n v="0.02380952380952381"/>
    <n v="0"/>
    <n v="0"/>
    <n v="0"/>
    <n v="0"/>
    <n v="0"/>
    <n v="0"/>
    <n v="0"/>
    <n v="0"/>
    <n v="0"/>
  </r>
  <r>
    <s v="LEAD"/>
    <s v="PRJ"/>
    <m/>
    <x v="1"/>
    <d v="2025-01-01T00:00:00"/>
    <d v="2025-01-31T00:00:00"/>
    <s v="N/A"/>
    <s v="N/A"/>
    <s v="EPM"/>
    <x v="104"/>
    <s v="Vision Group"/>
    <s v="M. COCCHI"/>
    <x v="45"/>
    <s v="Operations"/>
    <s v="Tech Lead"/>
    <n v="30"/>
    <n v="0"/>
    <s v="PROPOSAL"/>
    <n v="0"/>
    <n v="2025"/>
    <x v="2"/>
    <n v="6"/>
    <n v="5"/>
    <n v="0"/>
    <n v="0"/>
    <n v="0"/>
    <n v="0"/>
    <n v="0"/>
    <n v="0"/>
    <n v="0"/>
    <n v="0"/>
    <n v="0"/>
    <n v="0.1111111111111111"/>
    <n v="0.3"/>
    <n v="0.2380952380952381"/>
    <n v="0"/>
    <n v="0"/>
    <n v="0"/>
    <n v="0"/>
    <n v="0"/>
    <n v="0"/>
    <n v="0"/>
    <n v="0"/>
    <n v="0"/>
  </r>
  <r>
    <s v="LEAD"/>
    <s v="PRJ"/>
    <m/>
    <x v="1"/>
    <d v="2025-01-01T00:00:00"/>
    <d v="2025-01-31T00:00:00"/>
    <s v="N/A"/>
    <s v="N/A"/>
    <s v="EPM"/>
    <x v="104"/>
    <s v="Vision Group"/>
    <s v="M. COCCHI"/>
    <x v="105"/>
    <s v="Operations"/>
    <s v="BackEnd "/>
    <n v="30"/>
    <n v="0"/>
    <s v="PROPOSAL"/>
    <n v="0"/>
    <n v="2025"/>
    <x v="2"/>
    <n v="6"/>
    <n v="5"/>
    <n v="0"/>
    <n v="0"/>
    <n v="0"/>
    <n v="0"/>
    <n v="0"/>
    <n v="0"/>
    <n v="0"/>
    <n v="0"/>
    <n v="0"/>
    <n v="0.1111111111111111"/>
    <n v="0.3"/>
    <n v="0.2380952380952381"/>
    <n v="0"/>
    <n v="0"/>
    <n v="0"/>
    <n v="0"/>
    <n v="0"/>
    <n v="0"/>
    <n v="0"/>
    <n v="0"/>
    <n v="0"/>
  </r>
  <r>
    <s v="LEAD"/>
    <s v="PRJ"/>
    <m/>
    <x v="1"/>
    <d v="2025-01-01T00:00:00"/>
    <d v="2025-01-31T00:00:00"/>
    <s v="N/A"/>
    <s v="N/A"/>
    <s v="EPM"/>
    <x v="104"/>
    <s v="Vision Group"/>
    <s v="M. COCCHI"/>
    <x v="120"/>
    <s v="Operations"/>
    <s v="BackEnd "/>
    <n v="30"/>
    <n v="0"/>
    <s v="PROPOSAL"/>
    <n v="0"/>
    <n v="2025"/>
    <x v="1"/>
    <n v="0"/>
    <n v="0"/>
    <n v="0"/>
    <n v="0"/>
    <n v="0"/>
    <n v="0"/>
    <n v="0"/>
    <n v="0"/>
    <n v="0"/>
    <n v="0"/>
    <n v="0"/>
    <n v="0.05555555555555555"/>
    <n v="0"/>
    <n v="0"/>
    <n v="0"/>
    <n v="0"/>
    <n v="0"/>
    <n v="0"/>
    <n v="0"/>
    <n v="0"/>
    <n v="0"/>
    <n v="0"/>
    <n v="0"/>
  </r>
  <r>
    <s v="LEAD"/>
    <s v="PRJ"/>
    <m/>
    <x v="1"/>
    <d v="2025-01-01T00:00:00"/>
    <d v="2025-01-31T00:00:00"/>
    <s v="N/A"/>
    <s v="N/A"/>
    <s v="EPM"/>
    <x v="104"/>
    <s v="Vision Group"/>
    <s v="M. COCCHI"/>
    <x v="48"/>
    <s v="Delivery Projects"/>
    <s v="Analysis"/>
    <n v="30"/>
    <n v="0"/>
    <s v="PROPOSAL"/>
    <n v="0"/>
    <n v="2025"/>
    <x v="1"/>
    <n v="0"/>
    <n v="0"/>
    <n v="0"/>
    <n v="0"/>
    <n v="0"/>
    <n v="0"/>
    <n v="0"/>
    <n v="0"/>
    <n v="0"/>
    <n v="0"/>
    <n v="0"/>
    <n v="0.05555555555555555"/>
    <n v="0"/>
    <n v="0"/>
    <n v="0"/>
    <n v="0"/>
    <n v="0"/>
    <n v="0"/>
    <n v="0"/>
    <n v="0"/>
    <n v="0"/>
    <n v="0"/>
    <n v="0"/>
  </r>
  <r>
    <s v="PROSPECT"/>
    <s v="PRJ"/>
    <m/>
    <x v="1"/>
    <d v="2025-04-01T00:00:00"/>
    <d v="2025-09-30T00:00:00"/>
    <s v="N/A"/>
    <s v="N/A"/>
    <s v="EPM"/>
    <x v="105"/>
    <s v="Vision Group"/>
    <s v="M. COCCHI"/>
    <x v="14"/>
    <s v="Delivery Projects"/>
    <s v="PM - Project Governance"/>
    <n v="30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m/>
    <x v="1"/>
    <d v="2025-04-01T00:00:00"/>
    <d v="2025-09-30T00:00:00"/>
    <s v="N/A"/>
    <s v="N/A"/>
    <s v="EPM"/>
    <x v="105"/>
    <s v="Vision Group"/>
    <s v="M. COCCHI"/>
    <x v="45"/>
    <s v="Operations"/>
    <s v="Solution Architect"/>
    <n v="300"/>
    <n v="0"/>
    <s v="PROPOSAL"/>
    <n v="0"/>
    <n v="2025"/>
    <x v="0"/>
    <n v="0"/>
    <n v="0"/>
    <n v="7"/>
    <n v="7"/>
    <n v="6"/>
    <n v="8"/>
    <n v="6"/>
    <n v="7"/>
    <n v="8"/>
    <n v="0"/>
    <n v="0"/>
    <n v="0"/>
    <n v="0"/>
    <n v="0"/>
    <n v="0.3181818181818182"/>
    <n v="0.3181818181818182"/>
    <n v="0.3"/>
    <n v="0.3478260869565217"/>
    <n v="0.5"/>
    <n v="0.3333333333333333"/>
    <n v="0.3478260869565217"/>
    <n v="0"/>
    <n v="0"/>
  </r>
  <r>
    <s v="PROSPECT"/>
    <s v="PRJ"/>
    <m/>
    <x v="1"/>
    <d v="2025-04-01T00:00:00"/>
    <d v="2025-09-30T00:00:00"/>
    <s v="N/A"/>
    <s v="N/A"/>
    <s v="EPM"/>
    <x v="105"/>
    <s v="Vision Group"/>
    <s v="M. COCCHI"/>
    <x v="99"/>
    <s v="Operations"/>
    <s v="BackEnd "/>
    <n v="300"/>
    <n v="0"/>
    <s v="PROPOSAL"/>
    <n v="0"/>
    <n v="2025"/>
    <x v="0"/>
    <n v="0"/>
    <n v="0"/>
    <n v="10"/>
    <n v="10"/>
    <n v="10"/>
    <n v="10"/>
    <n v="5"/>
    <n v="10"/>
    <n v="10"/>
    <n v="0"/>
    <n v="0"/>
    <n v="0"/>
    <n v="0"/>
    <n v="0"/>
    <n v="0.4545454545454545"/>
    <n v="0.4545454545454545"/>
    <n v="0.5"/>
    <n v="0.4347826086956522"/>
    <n v="0.4166666666666667"/>
    <n v="0.4761904761904762"/>
    <n v="0.4347826086956522"/>
    <n v="0"/>
    <n v="0"/>
  </r>
  <r>
    <s v="PROSPECT"/>
    <s v="PRJ"/>
    <m/>
    <x v="1"/>
    <d v="2025-04-01T00:00:00"/>
    <d v="2025-09-30T00:00:00"/>
    <s v="N/A"/>
    <s v="N/A"/>
    <s v="EPM"/>
    <x v="105"/>
    <s v="Vision Group"/>
    <s v="M. COCCHI"/>
    <x v="105"/>
    <s v="Operations"/>
    <s v="BackEnd - Junior"/>
    <n v="300"/>
    <n v="0"/>
    <s v="PROPOSAL"/>
    <n v="0"/>
    <n v="2025"/>
    <x v="0"/>
    <n v="0"/>
    <n v="0"/>
    <n v="10"/>
    <n v="15"/>
    <n v="15"/>
    <n v="15"/>
    <n v="5"/>
    <n v="15"/>
    <n v="15"/>
    <n v="0"/>
    <n v="0"/>
    <n v="0"/>
    <n v="0"/>
    <n v="0"/>
    <n v="0.4545454545454545"/>
    <n v="0.6818181818181818"/>
    <n v="0.75"/>
    <n v="0.6521739130434783"/>
    <n v="0.4166666666666667"/>
    <n v="0.7142857142857143"/>
    <n v="0.6521739130434783"/>
    <n v="0"/>
    <n v="0"/>
  </r>
  <r>
    <s v="PROSPECT"/>
    <s v="PRJ"/>
    <m/>
    <x v="1"/>
    <d v="2025-04-01T00:00:00"/>
    <d v="2025-09-30T00:00:00"/>
    <s v="N/A"/>
    <s v="N/A"/>
    <s v="EPM"/>
    <x v="105"/>
    <s v="Vision Group"/>
    <s v="M. COCCHI"/>
    <x v="48"/>
    <s v="Delivery Projects"/>
    <s v="Analysis"/>
    <n v="300"/>
    <n v="0"/>
    <s v="PROPOSAL"/>
    <n v="0"/>
    <n v="2025"/>
    <x v="0"/>
    <n v="0"/>
    <n v="0"/>
    <n v="10"/>
    <n v="10"/>
    <n v="10"/>
    <n v="10"/>
    <n v="10"/>
    <n v="10"/>
    <n v="10"/>
    <n v="0"/>
    <n v="0"/>
    <n v="0"/>
    <n v="0"/>
    <n v="0"/>
    <n v="0.4545454545454545"/>
    <n v="0.4545454545454545"/>
    <n v="0.5"/>
    <n v="0.4347826086956522"/>
    <n v="0.8333333333333334"/>
    <n v="0.4761904761904762"/>
    <n v="0.4347826086956522"/>
    <n v="0"/>
    <n v="0"/>
  </r>
  <r>
    <s v="INTERNAL PRJ"/>
    <s v="PRJ"/>
    <m/>
    <x v="0"/>
    <d v="2024-01-01T00:00:00"/>
    <d v="2024-03-31T00:00:00"/>
    <s v="N/A"/>
    <s v="DSL"/>
    <s v="FINANCE"/>
    <x v="106"/>
    <s v="EssilorLuxottica"/>
    <s v="G. Sironi"/>
    <x v="44"/>
    <s v="Operations"/>
    <s v="Data Engineering"/>
    <n v="0"/>
    <n v="0"/>
    <s v="CLOSED"/>
    <n v="0"/>
    <n v="2024"/>
    <x v="4"/>
    <n v="10.5"/>
    <n v="10.5"/>
    <n v="0"/>
    <n v="0"/>
    <n v="0"/>
    <n v="0"/>
    <n v="0"/>
    <n v="0"/>
    <n v="0"/>
    <n v="0"/>
    <n v="0"/>
    <n v="0.5"/>
    <n v="0.525"/>
    <n v="0.5"/>
    <n v="0"/>
    <n v="0"/>
    <n v="0"/>
    <n v="0"/>
    <n v="0"/>
    <n v="0"/>
    <n v="0"/>
    <n v="0"/>
    <n v="0"/>
  </r>
  <r>
    <s v="INTERNAL PRJ"/>
    <s v="PRJ"/>
    <m/>
    <x v="0"/>
    <m/>
    <m/>
    <s v="N/A"/>
    <s v="DSL"/>
    <s v="EPM"/>
    <x v="106"/>
    <s v="EssilorLuxottica"/>
    <s v="M. COCCHI"/>
    <x v="45"/>
    <s v="Operations"/>
    <s v="Analysis"/>
    <n v="0"/>
    <n v="0"/>
    <s v="CLOSED"/>
    <n v="1"/>
    <n v="2024"/>
    <x v="13"/>
    <n v="5"/>
    <n v="0"/>
    <n v="0"/>
    <n v="0"/>
    <n v="0"/>
    <n v="0"/>
    <n v="0"/>
    <n v="0"/>
    <n v="0"/>
    <n v="0"/>
    <n v="0"/>
    <n v="0.2777777777777778"/>
    <n v="0.25"/>
    <n v="0"/>
    <n v="0"/>
    <n v="0"/>
    <n v="0"/>
    <n v="0"/>
    <n v="0"/>
    <n v="0"/>
    <n v="0"/>
    <n v="0"/>
    <n v="0"/>
  </r>
  <r>
    <s v="INTERNAL PRJ"/>
    <s v="PRJ"/>
    <m/>
    <x v="0"/>
    <m/>
    <m/>
    <s v="N/A"/>
    <s v="DSL"/>
    <s v="FINANCE"/>
    <x v="107"/>
    <m/>
    <s v="P. Pieroni"/>
    <x v="72"/>
    <s v="Delivery Projects"/>
    <s v="Analysis"/>
    <n v="0"/>
    <n v="0"/>
    <s v="CLOSED"/>
    <n v="1"/>
    <n v="2024"/>
    <x v="33"/>
    <n v="16.8"/>
    <n v="16.8"/>
    <n v="5.7"/>
    <n v="6"/>
    <n v="8"/>
    <n v="0"/>
    <n v="0"/>
    <n v="0"/>
    <n v="0"/>
    <n v="0"/>
    <n v="0"/>
    <n v="0.8"/>
    <n v="0.8400000000000001"/>
    <n v="0.8"/>
    <n v="0.2590909090909091"/>
    <n v="0.2727272727272727"/>
    <n v="0.4"/>
    <n v="0"/>
    <n v="0"/>
    <n v="0"/>
    <n v="0"/>
    <n v="0"/>
    <n v="0"/>
  </r>
  <r>
    <s v="INTERNAL PRJ"/>
    <s v="PRJ"/>
    <m/>
    <x v="0"/>
    <m/>
    <m/>
    <s v="N/A"/>
    <s v="DSL"/>
    <s v="FINANCE"/>
    <x v="107"/>
    <m/>
    <s v="P. Pieroni"/>
    <x v="105"/>
    <s v="Operations"/>
    <s v="BackEnd"/>
    <n v="0"/>
    <n v="0"/>
    <s v="STARTED"/>
    <n v="0"/>
    <n v="2024"/>
    <x v="0"/>
    <n v="4.2"/>
    <n v="7.35"/>
    <n v="0"/>
    <n v="0"/>
    <n v="0"/>
    <n v="0"/>
    <n v="0"/>
    <n v="0"/>
    <n v="0"/>
    <n v="0"/>
    <n v="0"/>
    <n v="0"/>
    <n v="0.21"/>
    <n v="0.35"/>
    <n v="0"/>
    <n v="0"/>
    <n v="0"/>
    <n v="0"/>
    <n v="0"/>
    <n v="0"/>
    <n v="0"/>
    <n v="0"/>
    <n v="0"/>
  </r>
  <r>
    <s v="INTERNAL PRJ"/>
    <s v="PRJ"/>
    <m/>
    <x v="0"/>
    <m/>
    <m/>
    <s v="N/A"/>
    <s v="DSL"/>
    <s v="FINANCE"/>
    <x v="107"/>
    <m/>
    <s v="P. Pieroni"/>
    <x v="99"/>
    <s v="Operations"/>
    <s v="BackEnd"/>
    <n v="0"/>
    <n v="0"/>
    <s v="STARTED"/>
    <n v="0"/>
    <n v="2024"/>
    <x v="23"/>
    <n v="21"/>
    <n v="21"/>
    <n v="0"/>
    <n v="0"/>
    <n v="0"/>
    <n v="0"/>
    <n v="0"/>
    <n v="0"/>
    <n v="0"/>
    <n v="0"/>
    <n v="0"/>
    <n v="0.1"/>
    <n v="1.05"/>
    <n v="1"/>
    <n v="0"/>
    <n v="0"/>
    <n v="0"/>
    <n v="0"/>
    <n v="0"/>
    <n v="0"/>
    <n v="0"/>
    <n v="0"/>
    <n v="0"/>
  </r>
  <r>
    <s v="INTERNAL PRJ"/>
    <s v="PRJ"/>
    <m/>
    <x v="0"/>
    <m/>
    <m/>
    <s v="N/A"/>
    <s v="DSL"/>
    <s v="FINANCE"/>
    <x v="107"/>
    <m/>
    <s v="P. Pieroni"/>
    <x v="120"/>
    <s v="Operations"/>
    <s v="BackEnd"/>
    <n v="0"/>
    <n v="0"/>
    <s v="STARTED"/>
    <n v="0"/>
    <n v="2024"/>
    <x v="4"/>
    <n v="14.7"/>
    <n v="18.9"/>
    <n v="11.4"/>
    <n v="0"/>
    <n v="0"/>
    <n v="0"/>
    <n v="0"/>
    <n v="0"/>
    <n v="0"/>
    <n v="0"/>
    <n v="0"/>
    <n v="0.5"/>
    <n v="0.735"/>
    <n v="0.8999999999999999"/>
    <n v="0.5181818181818182"/>
    <n v="0"/>
    <n v="0"/>
    <n v="0"/>
    <n v="0"/>
    <n v="0"/>
    <n v="0"/>
    <n v="0"/>
    <n v="0"/>
  </r>
  <r>
    <s v="INTERNAL PRJ"/>
    <s v="PRJ"/>
    <m/>
    <x v="0"/>
    <m/>
    <m/>
    <s v="N/A"/>
    <s v="DSL"/>
    <s v="FINANCE"/>
    <x v="107"/>
    <m/>
    <s v="P. Pieroni"/>
    <x v="97"/>
    <s v="Operations"/>
    <s v="BackEnd"/>
    <n v="0"/>
    <n v="0"/>
    <s v="STARTED"/>
    <n v="0"/>
    <n v="2024"/>
    <x v="4"/>
    <n v="14.7"/>
    <n v="18.9"/>
    <n v="0"/>
    <n v="0"/>
    <n v="0"/>
    <n v="0"/>
    <n v="0"/>
    <n v="0"/>
    <n v="0"/>
    <n v="0"/>
    <n v="0"/>
    <n v="0.5"/>
    <n v="0.735"/>
    <n v="0.8999999999999999"/>
    <n v="0"/>
    <n v="0"/>
    <n v="0"/>
    <n v="0"/>
    <n v="0"/>
    <n v="0"/>
    <n v="0"/>
    <n v="0"/>
    <n v="0"/>
  </r>
  <r>
    <s v="CONTRACT"/>
    <s v="PRJ"/>
    <s v="Waterfall"/>
    <x v="0"/>
    <d v="2022-01-01T00:00:00"/>
    <d v="2024-05-31T00:00:00"/>
    <s v="ABS24292 "/>
    <s v="ALB"/>
    <s v="LOGISTIC"/>
    <x v="108"/>
    <s v="EssilorLuxottica"/>
    <s v="F. Taita"/>
    <x v="75"/>
    <s v="Operations"/>
    <s v="Data Engineering"/>
    <n v="188"/>
    <n v="180"/>
    <s v="ON GOING"/>
    <n v="0.9574468085106383"/>
    <n v="2024"/>
    <x v="23"/>
    <n v="8.5"/>
    <n v="16"/>
    <n v="14.3"/>
    <n v="17"/>
    <n v="9"/>
    <n v="8"/>
    <n v="3.5"/>
    <n v="5"/>
    <n v="6"/>
    <n v="4"/>
    <n v="4"/>
    <n v="0.1"/>
    <n v="0.425"/>
    <n v="0.7619047619047619"/>
    <n v="0.65"/>
    <n v="0.7727272727272727"/>
    <n v="0.45"/>
    <n v="0.3478260869565217"/>
    <n v="0.2916666666666667"/>
    <n v="0.2380952380952381"/>
    <n v="0.2608695652173913"/>
    <n v="0.1904761904761905"/>
    <n v="0.1818181818181818"/>
  </r>
  <r>
    <s v="CONTRACT"/>
    <s v="PRJ"/>
    <s v="Waterfall"/>
    <x v="0"/>
    <d v="2022-01-01T00:00:00"/>
    <d v="2024-05-31T00:00:00"/>
    <s v="ABS24292  "/>
    <s v="ALB"/>
    <s v="LOGISTIC"/>
    <x v="108"/>
    <s v="EssilorLuxottica"/>
    <s v="F. Taita"/>
    <x v="18"/>
    <s v="Delivery Projects"/>
    <s v="DataManagement"/>
    <n v="188"/>
    <n v="180"/>
    <s v="ON GOING"/>
    <n v="0.9574468085106383"/>
    <n v="2024"/>
    <x v="0"/>
    <n v="0"/>
    <n v="0"/>
    <n v="0"/>
    <n v="0"/>
    <n v="0"/>
    <n v="0"/>
    <n v="0"/>
    <n v="2"/>
    <n v="3"/>
    <n v="2"/>
    <n v="2"/>
    <n v="0"/>
    <n v="0"/>
    <n v="0"/>
    <n v="0"/>
    <n v="0"/>
    <n v="0"/>
    <n v="0"/>
    <n v="0"/>
    <n v="0.09523809523809523"/>
    <n v="0.1304347826086956"/>
    <n v="0.09523809523809523"/>
    <n v="0.09090909090909091"/>
  </r>
  <r>
    <s v="CONTRACT"/>
    <s v="PRJ"/>
    <s v="Waterfall"/>
    <x v="0"/>
    <d v="2022-01-01T00:00:00"/>
    <d v="2024-05-31T00:00:00"/>
    <s v="ABS24292"/>
    <s v="ALB"/>
    <s v="LOGISTIC"/>
    <x v="108"/>
    <s v="EssilorLuxottica"/>
    <s v="F. Taita"/>
    <x v="76"/>
    <s v="Operations"/>
    <s v="BackEnd"/>
    <n v="188"/>
    <n v="180"/>
    <s v="ON GOING"/>
    <n v="0.9574468085106383"/>
    <n v="2024"/>
    <x v="0"/>
    <n v="6.4"/>
    <n v="17"/>
    <n v="11"/>
    <n v="13.5"/>
    <n v="15"/>
    <n v="6"/>
    <n v="0"/>
    <n v="4"/>
    <n v="4"/>
    <n v="3"/>
    <n v="4"/>
    <n v="0"/>
    <n v="0.32"/>
    <n v="0.8095238095238095"/>
    <n v="0.5"/>
    <n v="0.6136363636363636"/>
    <n v="0.75"/>
    <n v="0.2608695652173913"/>
    <n v="0"/>
    <n v="0.1904761904761905"/>
    <n v="0.1739130434782609"/>
    <n v="0.1428571428571428"/>
    <n v="0.1818181818181818"/>
  </r>
  <r>
    <s v="CONTRACT"/>
    <s v="PRJ"/>
    <s v="Waterfall"/>
    <x v="0"/>
    <d v="2022-01-01T00:00:00"/>
    <d v="2024-05-31T00:00:00"/>
    <s v="ABS24292"/>
    <s v="ALB"/>
    <s v="LOGISTIC"/>
    <x v="108"/>
    <s v="EssilorLuxottica"/>
    <s v="F. Taita"/>
    <x v="40"/>
    <s v="Operations"/>
    <s v="Data Engineering"/>
    <n v="188"/>
    <n v="180"/>
    <s v="ON GOING"/>
    <n v="0.9574468085106383"/>
    <n v="2024"/>
    <x v="0"/>
    <n v="0"/>
    <n v="0"/>
    <n v="0"/>
    <n v="0"/>
    <n v="7"/>
    <n v="3"/>
    <n v="0"/>
    <n v="0"/>
    <n v="0"/>
    <n v="0"/>
    <n v="0"/>
    <n v="0"/>
    <n v="0"/>
    <n v="0"/>
    <n v="0"/>
    <n v="0"/>
    <n v="0.35"/>
    <n v="0.1304347826086956"/>
    <n v="0"/>
    <n v="0"/>
    <n v="0"/>
    <n v="0"/>
    <n v="0"/>
  </r>
  <r>
    <s v="CONTRACT"/>
    <s v="PRJ"/>
    <s v="Waterfall"/>
    <x v="1"/>
    <d v="2025-01-01T00:00:00"/>
    <d v="2025-12-31T00:00:00"/>
    <s v="ABS25086"/>
    <s v="ABS25086"/>
    <s v="LOGISTIC"/>
    <x v="109"/>
    <s v="EssilorLuxottica"/>
    <s v="F. Taita"/>
    <x v="75"/>
    <s v="Operations"/>
    <s v="Data Engineering"/>
    <n v="120"/>
    <n v="0"/>
    <s v="LEAD"/>
    <n v="0"/>
    <n v="2025"/>
    <x v="36"/>
    <n v="6"/>
    <n v="6"/>
    <n v="6"/>
    <n v="6"/>
    <n v="4"/>
    <n v="2"/>
    <n v="1"/>
    <n v="6"/>
    <n v="6"/>
    <n v="6"/>
    <n v="0"/>
    <n v="0.3333333333333333"/>
    <n v="0.3"/>
    <n v="0.2857142857142857"/>
    <n v="0.2727272727272727"/>
    <n v="0.2727272727272727"/>
    <n v="0.2"/>
    <n v="0.08695652173913043"/>
    <n v="0.08333333333333333"/>
    <n v="0.2857142857142857"/>
    <n v="0.2608695652173913"/>
    <n v="0.2857142857142857"/>
    <n v="0"/>
  </r>
  <r>
    <s v="CONTRACT"/>
    <s v="PRJ"/>
    <s v="Waterfall"/>
    <x v="1"/>
    <d v="2025-01-01T00:00:00"/>
    <d v="2025-12-31T00:00:00"/>
    <s v="ABS25086"/>
    <s v="ABS25086"/>
    <s v="LOGISTIC"/>
    <x v="109"/>
    <s v="EssilorLuxottica"/>
    <s v="F. Taita"/>
    <x v="18"/>
    <s v="Delivery Projects"/>
    <s v="Data Engineering"/>
    <n v="120"/>
    <n v="0"/>
    <s v="LEAD"/>
    <n v="0"/>
    <n v="2025"/>
    <x v="1"/>
    <n v="2"/>
    <n v="2"/>
    <n v="2"/>
    <n v="2"/>
    <n v="2"/>
    <n v="1"/>
    <n v="1"/>
    <n v="2"/>
    <n v="2"/>
    <n v="1"/>
    <n v="0"/>
    <n v="0.05555555555555555"/>
    <n v="0.1"/>
    <n v="0.09523809523809523"/>
    <n v="0.09090909090909091"/>
    <n v="0.09090909090909091"/>
    <n v="0.1"/>
    <n v="0.04347826086956522"/>
    <n v="0.08333333333333333"/>
    <n v="0.09523809523809523"/>
    <n v="0.08695652173913043"/>
    <n v="0.04761904761904762"/>
    <n v="0"/>
  </r>
  <r>
    <s v="CONTRACT"/>
    <s v="PRJ"/>
    <s v="Waterfall"/>
    <x v="1"/>
    <d v="2025-01-01T00:00:00"/>
    <d v="2025-12-31T00:00:00"/>
    <s v="ABS25086"/>
    <s v="ABS25086"/>
    <s v="LOGISTIC"/>
    <x v="109"/>
    <s v="EssilorLuxottica"/>
    <s v="F. Taita"/>
    <x v="76"/>
    <s v="Operations"/>
    <s v="BackEnd"/>
    <n v="120"/>
    <n v="0"/>
    <s v="LEAD"/>
    <n v="0"/>
    <n v="2025"/>
    <x v="13"/>
    <n v="5"/>
    <n v="5"/>
    <n v="5"/>
    <n v="5"/>
    <n v="5"/>
    <n v="2"/>
    <n v="1"/>
    <n v="5"/>
    <n v="5"/>
    <n v="4"/>
    <n v="0"/>
    <n v="0.2777777777777778"/>
    <n v="0.25"/>
    <n v="0.2380952380952381"/>
    <n v="0.2272727272727273"/>
    <n v="0.2272727272727273"/>
    <n v="0.25"/>
    <n v="0.08695652173913043"/>
    <n v="0.08333333333333333"/>
    <n v="0.2380952380952381"/>
    <n v="0.2173913043478261"/>
    <n v="0.1904761904761905"/>
    <n v="0"/>
  </r>
  <r>
    <s v="CONTRACT"/>
    <s v="PRJ"/>
    <s v="Waterfall"/>
    <x v="0"/>
    <d v="2024-04-01T00:00:00"/>
    <d v="2024-12-31T00:00:00"/>
    <s v="ABS24164"/>
    <s v="ALT"/>
    <s v="LOGISTIC"/>
    <x v="110"/>
    <s v="EssilorLuxottica"/>
    <s v="F. Taita"/>
    <x v="75"/>
    <s v="Operations"/>
    <s v="Data Engineering"/>
    <n v="133"/>
    <n v="88"/>
    <s v="ON GOING"/>
    <n v="0.6616541353383458"/>
    <n v="2024"/>
    <x v="0"/>
    <n v="0"/>
    <n v="1.125"/>
    <n v="0"/>
    <n v="1.4"/>
    <n v="3"/>
    <n v="11"/>
    <n v="1.3"/>
    <n v="12.75"/>
    <n v="7"/>
    <n v="7"/>
    <n v="7"/>
    <n v="0"/>
    <n v="0"/>
    <n v="0.05357142857142857"/>
    <n v="0"/>
    <n v="0.06363636363636363"/>
    <n v="0.15"/>
    <n v="0.4782608695652174"/>
    <n v="0.1083333333333333"/>
    <n v="0.6071428571428571"/>
    <n v="0.3043478260869565"/>
    <n v="0.3333333333333333"/>
    <n v="0.3181818181818182"/>
  </r>
  <r>
    <s v="CONTRACT"/>
    <s v="PRJ"/>
    <s v="Waterfall"/>
    <x v="0"/>
    <d v="2024-04-01T00:00:00"/>
    <d v="2024-12-31T00:00:00"/>
    <s v="ABS24164"/>
    <s v="ALT"/>
    <s v="LOGISTIC"/>
    <x v="110"/>
    <s v="EssilorLuxottica"/>
    <s v="F. Taita"/>
    <x v="18"/>
    <s v="Delivery Projects"/>
    <s v="Data Engineering"/>
    <n v="133"/>
    <n v="88"/>
    <s v="ON GOING"/>
    <n v="0.6616541353383458"/>
    <n v="2024"/>
    <x v="0"/>
    <n v="0"/>
    <n v="0"/>
    <n v="0"/>
    <n v="0"/>
    <n v="0"/>
    <n v="0"/>
    <n v="0"/>
    <n v="2"/>
    <n v="2"/>
    <n v="2"/>
    <n v="2"/>
    <n v="0"/>
    <n v="0"/>
    <n v="0"/>
    <n v="0"/>
    <n v="0"/>
    <n v="0"/>
    <n v="0"/>
    <n v="0"/>
    <n v="0.09523809523809523"/>
    <n v="0.08695652173913043"/>
    <n v="0.09523809523809523"/>
    <n v="0.09090909090909091"/>
  </r>
  <r>
    <s v="CONTRACT"/>
    <s v="PRJ"/>
    <s v="Waterfall"/>
    <x v="0"/>
    <d v="2024-04-01T00:00:00"/>
    <d v="2024-12-31T00:00:00"/>
    <s v="ABS24164"/>
    <s v="ALT"/>
    <s v="LOGISTIC"/>
    <x v="110"/>
    <s v="EssilorLuxottica"/>
    <s v="F. Taita"/>
    <x v="76"/>
    <s v="Operations"/>
    <s v="BackEnd"/>
    <n v="133"/>
    <n v="88"/>
    <s v="ON GOING"/>
    <n v="0.6616541353383458"/>
    <n v="2024"/>
    <x v="0"/>
    <n v="0"/>
    <n v="0"/>
    <n v="0"/>
    <n v="0"/>
    <n v="0"/>
    <n v="7"/>
    <n v="1.3"/>
    <n v="7.3"/>
    <n v="6"/>
    <n v="5"/>
    <n v="5"/>
    <n v="0"/>
    <n v="0"/>
    <n v="0"/>
    <n v="0"/>
    <n v="0"/>
    <n v="0"/>
    <n v="0.3043478260869565"/>
    <n v="0.1083333333333333"/>
    <n v="0.3476190476190476"/>
    <n v="0.2608695652173913"/>
    <n v="0.2380952380952381"/>
    <n v="0.2272727272727273"/>
  </r>
  <r>
    <s v="PROSPECT"/>
    <s v="PRJ"/>
    <s v="Waterfall"/>
    <x v="1"/>
    <d v="2025-06-01T00:00:00"/>
    <d v="2025-12-31T00:00:00"/>
    <s v="N/A"/>
    <s v="N/A"/>
    <s v="LOGISTIC"/>
    <x v="111"/>
    <s v="EssilorLuxottica"/>
    <s v="F. Taita"/>
    <x v="75"/>
    <s v="Operations"/>
    <s v="Data Engineering"/>
    <n v="30"/>
    <n v="0"/>
    <s v="LEAD"/>
    <n v="0"/>
    <n v="2025"/>
    <x v="0"/>
    <n v="0"/>
    <n v="0"/>
    <n v="0"/>
    <n v="3"/>
    <n v="3"/>
    <n v="3"/>
    <n v="2"/>
    <n v="0"/>
    <n v="0"/>
    <n v="0"/>
    <n v="0"/>
    <n v="0"/>
    <n v="0"/>
    <n v="0"/>
    <n v="0"/>
    <n v="0.1363636363636364"/>
    <n v="0.15"/>
    <n v="0.1304347826086956"/>
    <n v="0.1666666666666667"/>
    <n v="0"/>
    <n v="0"/>
    <n v="0"/>
    <n v="0"/>
  </r>
  <r>
    <s v="PROSPECT"/>
    <s v="PRJ"/>
    <s v="Waterfall"/>
    <x v="1"/>
    <d v="2025-06-01T00:00:00"/>
    <d v="2025-12-31T00:00:00"/>
    <s v="N/A"/>
    <s v="N/A"/>
    <s v="LOGISTIC"/>
    <x v="111"/>
    <s v="EssilorLuxottica"/>
    <s v="F. Taita"/>
    <x v="18"/>
    <s v="Delivery Projects"/>
    <s v="Data Engineering"/>
    <n v="30"/>
    <n v="0"/>
    <s v="LEAD"/>
    <n v="0"/>
    <n v="2025"/>
    <x v="0"/>
    <n v="0"/>
    <n v="0"/>
    <n v="0"/>
    <n v="1"/>
    <n v="1"/>
    <n v="1"/>
    <n v="1"/>
    <n v="0"/>
    <n v="0"/>
    <n v="0"/>
    <n v="0"/>
    <n v="0"/>
    <n v="0"/>
    <n v="0"/>
    <n v="0"/>
    <n v="0.04545454545454546"/>
    <n v="0.05"/>
    <n v="0.04347826086956522"/>
    <n v="0.08333333333333333"/>
    <n v="0"/>
    <n v="0"/>
    <n v="0"/>
    <n v="0"/>
  </r>
  <r>
    <s v="PROSPECT"/>
    <s v="PRJ"/>
    <s v="Waterfall"/>
    <x v="1"/>
    <d v="2025-06-01T00:00:00"/>
    <d v="2025-12-31T00:00:00"/>
    <s v="N/A"/>
    <s v="N/A"/>
    <s v="LOGISTIC"/>
    <x v="111"/>
    <s v="EssilorLuxottica"/>
    <s v="F. Taita"/>
    <x v="76"/>
    <s v="Operations"/>
    <s v="BackEnd"/>
    <n v="30"/>
    <n v="0"/>
    <s v="LEAD"/>
    <n v="0"/>
    <n v="2025"/>
    <x v="0"/>
    <n v="0"/>
    <n v="0"/>
    <n v="0"/>
    <n v="4"/>
    <n v="4"/>
    <n v="4"/>
    <n v="3"/>
    <n v="0"/>
    <n v="0"/>
    <n v="0"/>
    <n v="0"/>
    <n v="0"/>
    <n v="0"/>
    <n v="0"/>
    <n v="0"/>
    <n v="0.1818181818181818"/>
    <n v="0.2"/>
    <n v="0.1739130434782609"/>
    <n v="0.25"/>
    <n v="0"/>
    <n v="0"/>
    <n v="0"/>
    <n v="0"/>
  </r>
  <r>
    <s v="PROSPECT"/>
    <s v="PRJ"/>
    <s v="Waterfall"/>
    <x v="1"/>
    <d v="2025-06-01T00:00:00"/>
    <d v="2025-12-31T00:00:00"/>
    <s v="N/A"/>
    <s v="N/A"/>
    <s v="LOGISTIC"/>
    <x v="111"/>
    <s v="EssilorLuxottica"/>
    <s v="F. Taita"/>
    <x v="40"/>
    <s v="Operations"/>
    <s v="Data Engineering"/>
    <n v="30"/>
    <n v="0"/>
    <s v="LEAD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m/>
    <m/>
    <s v="ABS24403"/>
    <s v="LUCY"/>
    <s v="Lucy"/>
    <x v="112"/>
    <s v="EssilorLuxottica"/>
    <s v="A. Graziani"/>
    <x v="21"/>
    <s v="Operations"/>
    <s v="Data Scientist"/>
    <n v="150"/>
    <n v="70"/>
    <s v="ON GOING"/>
    <n v="0.5"/>
    <n v="2024"/>
    <x v="0"/>
    <n v="0"/>
    <n v="0"/>
    <n v="0"/>
    <n v="0"/>
    <n v="6"/>
    <n v="5"/>
    <n v="0"/>
    <n v="14"/>
    <n v="17"/>
    <n v="17"/>
    <n v="14"/>
    <n v="0"/>
    <n v="0"/>
    <n v="0"/>
    <n v="0"/>
    <n v="0"/>
    <n v="0.3"/>
    <n v="0.2173913043478261"/>
    <n v="0"/>
    <n v="0.6666666666666666"/>
    <n v="0.7391304347826086"/>
    <n v="0.8095238095238095"/>
    <n v="0.6363636363636364"/>
  </r>
  <r>
    <s v="CONTRACT"/>
    <s v="PRJ"/>
    <m/>
    <x v="0"/>
    <m/>
    <m/>
    <s v="ABS24403"/>
    <s v="LUCY"/>
    <s v="Lucy"/>
    <x v="112"/>
    <s v="EssilorLuxottica"/>
    <s v="A. Graziani"/>
    <x v="22"/>
    <s v="Operations"/>
    <s v="Data Scientist"/>
    <n v="150"/>
    <n v="70"/>
    <s v="ON GOING"/>
    <n v="0.5"/>
    <n v="2024"/>
    <x v="0"/>
    <n v="0"/>
    <n v="0"/>
    <n v="0"/>
    <n v="0"/>
    <n v="0"/>
    <n v="0"/>
    <n v="0"/>
    <n v="4"/>
    <n v="4"/>
    <n v="4"/>
    <n v="1"/>
    <n v="0"/>
    <n v="0"/>
    <n v="0"/>
    <n v="0"/>
    <n v="0"/>
    <n v="0"/>
    <n v="0"/>
    <n v="0"/>
    <n v="0.1904761904761905"/>
    <n v="0.1739130434782609"/>
    <n v="0.1904761904761905"/>
    <n v="0.04545454545454546"/>
  </r>
  <r>
    <s v="CONTRACT"/>
    <s v="PRJ"/>
    <m/>
    <x v="0"/>
    <m/>
    <m/>
    <s v="ABS24403"/>
    <s v="LUCY"/>
    <s v="Lucy"/>
    <x v="112"/>
    <s v="EssilorLuxottica"/>
    <s v="A. Graziani"/>
    <x v="23"/>
    <s v="Operations"/>
    <s v="Data Engineering"/>
    <n v="150"/>
    <n v="70"/>
    <s v="ON GOING"/>
    <n v="0.5"/>
    <n v="2024"/>
    <x v="0"/>
    <n v="0"/>
    <n v="0"/>
    <n v="0"/>
    <n v="0"/>
    <n v="0"/>
    <n v="1"/>
    <n v="0"/>
    <n v="3"/>
    <n v="1"/>
    <n v="0"/>
    <n v="0"/>
    <n v="0"/>
    <n v="0"/>
    <n v="0"/>
    <n v="0"/>
    <n v="0"/>
    <n v="0"/>
    <n v="0.04347826086956522"/>
    <n v="0"/>
    <n v="0.1428571428571428"/>
    <n v="0.04347826086956522"/>
    <n v="0"/>
    <n v="0"/>
  </r>
  <r>
    <s v="CONTRACT"/>
    <s v="PRJ"/>
    <m/>
    <x v="0"/>
    <m/>
    <m/>
    <s v="ABS24403"/>
    <s v="LUCY"/>
    <s v="Lucy"/>
    <x v="112"/>
    <s v="EssilorLuxottica"/>
    <s v="A. Graziani"/>
    <x v="0"/>
    <s v="Operations"/>
    <s v="Team Leadership"/>
    <n v="150"/>
    <n v="70"/>
    <s v="ON GOING"/>
    <n v="0.5"/>
    <n v="2024"/>
    <x v="0"/>
    <n v="0"/>
    <n v="0"/>
    <n v="0"/>
    <n v="0"/>
    <n v="3"/>
    <n v="4"/>
    <n v="0"/>
    <n v="4"/>
    <n v="5"/>
    <n v="3"/>
    <n v="3"/>
    <n v="0"/>
    <n v="0"/>
    <n v="0"/>
    <n v="0"/>
    <n v="0"/>
    <n v="0.15"/>
    <n v="0.1739130434782609"/>
    <n v="0"/>
    <n v="0.1904761904761905"/>
    <n v="0.2173913043478261"/>
    <n v="0.1428571428571428"/>
    <n v="0.1363636363636364"/>
  </r>
  <r>
    <s v="CONTRACT"/>
    <s v="PRJ"/>
    <m/>
    <x v="0"/>
    <m/>
    <m/>
    <s v="ABS24403"/>
    <s v="LUCY"/>
    <s v="Lucy"/>
    <x v="112"/>
    <s v="EssilorLuxottica"/>
    <s v="A. Graziani"/>
    <x v="1"/>
    <s v="Operations"/>
    <s v="Tech Lead"/>
    <n v="150"/>
    <n v="70"/>
    <s v="ON GOING"/>
    <n v="0.5"/>
    <n v="2024"/>
    <x v="0"/>
    <n v="0"/>
    <n v="0"/>
    <n v="0"/>
    <n v="0"/>
    <n v="5"/>
    <n v="5"/>
    <n v="0"/>
    <n v="10"/>
    <n v="10"/>
    <n v="10"/>
    <n v="10"/>
    <n v="0"/>
    <n v="0"/>
    <n v="0"/>
    <n v="0"/>
    <n v="0"/>
    <n v="0.25"/>
    <n v="0.2173913043478261"/>
    <n v="0"/>
    <n v="0.4761904761904762"/>
    <n v="0.4347826086956522"/>
    <n v="0.4761904761904762"/>
    <n v="0.4545454545454545"/>
  </r>
  <r>
    <s v="CONTRACT"/>
    <s v="PRJ"/>
    <m/>
    <x v="0"/>
    <m/>
    <m/>
    <s v="ABS24403"/>
    <s v="LUCY"/>
    <s v="Lucy"/>
    <x v="112"/>
    <s v="EssilorLuxottica"/>
    <s v="A. Graziani"/>
    <x v="24"/>
    <s v="Operations"/>
    <s v="Data Scientist"/>
    <n v="150"/>
    <n v="70"/>
    <s v="ON GOING"/>
    <n v="0.5"/>
    <n v="2024"/>
    <x v="0"/>
    <n v="0"/>
    <n v="0"/>
    <n v="0"/>
    <n v="0"/>
    <n v="0"/>
    <n v="0"/>
    <n v="0"/>
    <n v="4"/>
    <n v="7"/>
    <n v="7"/>
    <n v="5"/>
    <n v="0"/>
    <n v="0"/>
    <n v="0"/>
    <n v="0"/>
    <n v="0"/>
    <n v="0"/>
    <n v="0"/>
    <n v="0"/>
    <n v="0.1904761904761905"/>
    <n v="0.3043478260869565"/>
    <n v="0.3333333333333333"/>
    <n v="0.2272727272727273"/>
  </r>
  <r>
    <s v="CONTRACT"/>
    <s v="PRJ"/>
    <m/>
    <x v="0"/>
    <m/>
    <m/>
    <s v="N/A"/>
    <s v="N/A"/>
    <s v="Lucy"/>
    <x v="113"/>
    <s v="EssilorLuxottica"/>
    <s v="A. Graziani"/>
    <x v="21"/>
    <s v="Operations"/>
    <s v="Data Scientist"/>
    <n v="0"/>
    <n v="0"/>
    <s v="PROPOSAL"/>
    <n v="0"/>
    <n v="2024"/>
    <x v="0"/>
    <n v="0"/>
    <n v="0"/>
    <n v="0"/>
    <n v="0"/>
    <n v="0"/>
    <n v="0"/>
    <n v="0"/>
    <n v="0"/>
    <n v="3"/>
    <n v="3"/>
    <n v="3"/>
    <n v="0"/>
    <n v="0"/>
    <n v="0"/>
    <n v="0"/>
    <n v="0"/>
    <n v="0"/>
    <n v="0"/>
    <n v="0"/>
    <n v="0"/>
    <n v="0.1304347826086956"/>
    <n v="0.1428571428571428"/>
    <n v="0.1363636363636364"/>
  </r>
  <r>
    <s v="CONTRACT"/>
    <s v="PRJ"/>
    <m/>
    <x v="0"/>
    <m/>
    <m/>
    <s v="N/A"/>
    <s v="N/A"/>
    <s v="Lucy"/>
    <x v="113"/>
    <s v="EssilorLuxottica"/>
    <s v="A. Graziani"/>
    <x v="22"/>
    <s v="Operations"/>
    <s v="Data Scientist"/>
    <n v="0"/>
    <n v="0"/>
    <s v="PROPOSAL"/>
    <n v="0"/>
    <n v="2024"/>
    <x v="0"/>
    <n v="0"/>
    <n v="0"/>
    <n v="0"/>
    <n v="0"/>
    <n v="0"/>
    <n v="0"/>
    <n v="0"/>
    <n v="0"/>
    <n v="5"/>
    <n v="5"/>
    <n v="5"/>
    <n v="0"/>
    <n v="0"/>
    <n v="0"/>
    <n v="0"/>
    <n v="0"/>
    <n v="0"/>
    <n v="0"/>
    <n v="0"/>
    <n v="0"/>
    <n v="0.2173913043478261"/>
    <n v="0.2380952380952381"/>
    <n v="0.2272727272727273"/>
  </r>
  <r>
    <s v="CONTRACT"/>
    <s v="PRJ"/>
    <m/>
    <x v="0"/>
    <m/>
    <m/>
    <s v="N/A"/>
    <s v="N/A"/>
    <s v="Lucy"/>
    <x v="113"/>
    <s v="EssilorLuxottica"/>
    <s v="A. Graziani"/>
    <x v="0"/>
    <s v="Operations"/>
    <s v="Team Leadership"/>
    <n v="0"/>
    <n v="0"/>
    <s v="PROPOSAL"/>
    <n v="0"/>
    <n v="2024"/>
    <x v="0"/>
    <n v="0"/>
    <n v="0"/>
    <n v="0"/>
    <n v="0"/>
    <n v="0"/>
    <n v="0"/>
    <n v="0"/>
    <n v="0"/>
    <n v="2"/>
    <n v="2"/>
    <n v="2"/>
    <n v="0"/>
    <n v="0"/>
    <n v="0"/>
    <n v="0"/>
    <n v="0"/>
    <n v="0"/>
    <n v="0"/>
    <n v="0"/>
    <n v="0"/>
    <n v="0.08695652173913043"/>
    <n v="0.09523809523809523"/>
    <n v="0.09090909090909091"/>
  </r>
  <r>
    <s v="CONTRACT"/>
    <s v="PRJ"/>
    <m/>
    <x v="0"/>
    <m/>
    <m/>
    <s v="N/A"/>
    <s v="N/A"/>
    <s v="Lucy"/>
    <x v="113"/>
    <s v="EssilorLuxottica"/>
    <s v="A. Graziani"/>
    <x v="1"/>
    <s v="Operations"/>
    <s v="Tech Lead"/>
    <n v="0"/>
    <n v="0"/>
    <s v="PROPOSAL"/>
    <n v="0"/>
    <n v="2024"/>
    <x v="0"/>
    <n v="0"/>
    <n v="0"/>
    <n v="0"/>
    <n v="0"/>
    <n v="0"/>
    <n v="0"/>
    <n v="0"/>
    <n v="0"/>
    <n v="3"/>
    <n v="3"/>
    <n v="3"/>
    <n v="0"/>
    <n v="0"/>
    <n v="0"/>
    <n v="0"/>
    <n v="0"/>
    <n v="0"/>
    <n v="0"/>
    <n v="0"/>
    <n v="0"/>
    <n v="0.1304347826086956"/>
    <n v="0.1428571428571428"/>
    <n v="0.1363636363636364"/>
  </r>
  <r>
    <s v="CONTRACT"/>
    <s v="PRJ"/>
    <m/>
    <x v="0"/>
    <m/>
    <m/>
    <s v="N/A"/>
    <s v="N/A"/>
    <s v="Lucy"/>
    <x v="113"/>
    <s v="EssilorLuxottica"/>
    <s v="A. Graziani"/>
    <x v="24"/>
    <s v="Operations"/>
    <s v="Data Scientist"/>
    <n v="0"/>
    <n v="0"/>
    <s v="PROPOSAL"/>
    <n v="0"/>
    <n v="2024"/>
    <x v="0"/>
    <n v="0"/>
    <n v="0"/>
    <n v="0"/>
    <n v="0"/>
    <n v="0"/>
    <n v="0"/>
    <n v="0"/>
    <n v="0"/>
    <n v="5"/>
    <n v="5"/>
    <n v="5"/>
    <n v="0"/>
    <n v="0"/>
    <n v="0"/>
    <n v="0"/>
    <n v="0"/>
    <n v="0"/>
    <n v="0"/>
    <n v="0"/>
    <n v="0"/>
    <n v="0.2173913043478261"/>
    <n v="0.2380952380952381"/>
    <n v="0.2272727272727273"/>
  </r>
  <r>
    <s v="CONTRACT"/>
    <s v="PRJ"/>
    <m/>
    <x v="0"/>
    <d v="2024-04-01T00:00:00"/>
    <d v="2024-05-31T00:00:00"/>
    <s v="ABS24494"/>
    <s v="ABS24494"/>
    <s v="EPM"/>
    <x v="114"/>
    <s v="EssilorLuxottica"/>
    <s v="A. Albanese"/>
    <x v="14"/>
    <s v="Delivery Projects"/>
    <s v="BackEnd"/>
    <n v="35"/>
    <n v="15"/>
    <s v="CLOSED"/>
    <n v="1"/>
    <n v="2024"/>
    <x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.04347826086956522"/>
    <n v="0.04761904761904762"/>
    <n v="0"/>
  </r>
  <r>
    <s v="CONTRACT"/>
    <s v="PRJ"/>
    <m/>
    <x v="0"/>
    <d v="2024-04-01T00:00:00"/>
    <d v="2024-05-31T00:00:00"/>
    <s v="ABS24494"/>
    <s v="ABS24494"/>
    <s v="EPM"/>
    <x v="114"/>
    <s v="EssilorLuxottica"/>
    <s v="A. Albanese"/>
    <x v="20"/>
    <s v="Operations"/>
    <s v="BackEnd"/>
    <n v="35"/>
    <n v="15"/>
    <s v="CLOSED"/>
    <n v="1"/>
    <n v="2024"/>
    <x v="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0.4347826086956522"/>
    <n v="0"/>
    <n v="0"/>
  </r>
  <r>
    <s v="A CONSUMO"/>
    <s v="PRJ"/>
    <s v="Waterfall"/>
    <x v="3"/>
    <d v="2025-01-01T00:00:00"/>
    <d v="2025-02-28T00:00:00"/>
    <s v="N/A"/>
    <s v="N/A"/>
    <s v="EPM"/>
    <x v="115"/>
    <s v="EssilorLuxottica"/>
    <s v="T. Porzio"/>
    <x v="14"/>
    <s v="Delivery Projects"/>
    <s v="BackEnd"/>
    <n v="24"/>
    <n v="0"/>
    <s v="ON HOLD"/>
    <n v="0"/>
    <n v="2025"/>
    <x v="1"/>
    <n v="0"/>
    <n v="0"/>
    <n v="0"/>
    <n v="0"/>
    <n v="0"/>
    <n v="0"/>
    <n v="0"/>
    <n v="0"/>
    <n v="0"/>
    <n v="0"/>
    <n v="0"/>
    <n v="0.05555555555555555"/>
    <n v="0"/>
    <n v="0"/>
    <n v="0"/>
    <n v="0"/>
    <n v="0"/>
    <n v="0"/>
    <n v="0"/>
    <n v="0"/>
    <n v="0"/>
    <n v="0"/>
    <n v="0"/>
  </r>
  <r>
    <s v="A CONSUMO"/>
    <s v="PRJ"/>
    <s v="Waterfall"/>
    <x v="3"/>
    <d v="2025-01-01T00:00:00"/>
    <d v="2025-02-28T00:00:00"/>
    <s v="N/A"/>
    <s v="N/A"/>
    <s v="EPM"/>
    <x v="115"/>
    <s v="EssilorLuxottica"/>
    <s v="T. Porzio"/>
    <x v="20"/>
    <s v="Operations"/>
    <s v="BackEnd"/>
    <n v="24"/>
    <n v="0"/>
    <s v="ON HOLD"/>
    <n v="0"/>
    <n v="2025"/>
    <x v="11"/>
    <n v="0"/>
    <n v="0"/>
    <n v="0"/>
    <n v="0"/>
    <n v="0"/>
    <n v="0"/>
    <n v="0"/>
    <n v="0"/>
    <n v="0"/>
    <n v="0"/>
    <n v="0"/>
    <n v="0.5555555555555556"/>
    <n v="0"/>
    <n v="0"/>
    <n v="0"/>
    <n v="0"/>
    <n v="0"/>
    <n v="0"/>
    <n v="0"/>
    <n v="0"/>
    <n v="0"/>
    <n v="0"/>
    <n v="0"/>
  </r>
  <r>
    <s v="A CONSUMO"/>
    <s v="PRJ"/>
    <s v="Waterfall"/>
    <x v="3"/>
    <d v="2025-01-01T00:00:00"/>
    <d v="2025-02-28T00:00:00"/>
    <s v="N/A"/>
    <s v="N/A"/>
    <s v="EPM"/>
    <x v="115"/>
    <s v="EssilorLuxottica"/>
    <s v="T. Porzio"/>
    <x v="47"/>
    <s v="Operations"/>
    <s v="BackEnd"/>
    <n v="24"/>
    <n v="0"/>
    <s v="ON HOLD"/>
    <n v="0"/>
    <n v="2025"/>
    <x v="2"/>
    <n v="0"/>
    <n v="0"/>
    <n v="0"/>
    <n v="0"/>
    <n v="0"/>
    <n v="0"/>
    <n v="0"/>
    <n v="0"/>
    <n v="0"/>
    <n v="0"/>
    <n v="0"/>
    <n v="0.1111111111111111"/>
    <n v="0"/>
    <n v="0"/>
    <n v="0"/>
    <n v="0"/>
    <n v="0"/>
    <n v="0"/>
    <n v="0"/>
    <n v="0"/>
    <n v="0"/>
    <n v="0"/>
    <n v="0"/>
  </r>
  <r>
    <s v="A CONSUMO"/>
    <s v="PRJ"/>
    <s v="Waterfall"/>
    <x v="3"/>
    <d v="2025-01-01T00:00:00"/>
    <d v="2025-02-28T00:00:00"/>
    <s v="N/A"/>
    <s v="N/A"/>
    <s v="EPM"/>
    <x v="115"/>
    <s v="EssilorLuxottica"/>
    <s v="T. Porzio"/>
    <x v="99"/>
    <s v="Operations"/>
    <s v="BackEnd"/>
    <n v="31"/>
    <n v="0"/>
    <s v="ON HOLD"/>
    <n v="0"/>
    <n v="2025"/>
    <x v="2"/>
    <n v="0"/>
    <n v="0"/>
    <n v="0"/>
    <n v="0"/>
    <n v="0"/>
    <n v="0"/>
    <n v="0"/>
    <n v="0"/>
    <n v="0"/>
    <n v="0"/>
    <n v="0"/>
    <n v="0.1111111111111111"/>
    <n v="0"/>
    <n v="0"/>
    <n v="0"/>
    <n v="0"/>
    <n v="0"/>
    <n v="0"/>
    <n v="0"/>
    <n v="0"/>
    <n v="0"/>
    <n v="0"/>
    <n v="0"/>
  </r>
  <r>
    <s v="CONTRACT"/>
    <s v="PRJ"/>
    <m/>
    <x v="0"/>
    <d v="2023-11-27T00:00:00"/>
    <d v="2024-03-31T00:00:00"/>
    <s v="ABS23340"/>
    <s v="LMD2"/>
    <s v="OTHER"/>
    <x v="116"/>
    <s v="EssilorLuxottica"/>
    <s v="A. Torone"/>
    <x v="70"/>
    <s v="Delivery AMS"/>
    <s v="PM - Project Governance"/>
    <n v="45"/>
    <n v="65"/>
    <s v="CLOSED"/>
    <n v="1"/>
    <n v="2024"/>
    <x v="37"/>
    <n v="1.4375"/>
    <n v="1"/>
    <n v="0.25"/>
    <n v="0.25"/>
    <n v="0.5"/>
    <n v="0.5"/>
    <n v="0"/>
    <n v="0"/>
    <n v="0"/>
    <n v="0"/>
    <n v="0"/>
    <n v="0.01736111111111111"/>
    <n v="0.07187499999999999"/>
    <n v="0.04761904761904762"/>
    <n v="0.01136363636363636"/>
    <n v="0.01136363636363636"/>
    <n v="0.025"/>
    <n v="0.02173913043478261"/>
    <n v="0"/>
    <n v="0"/>
    <n v="0"/>
    <n v="0"/>
    <n v="0"/>
  </r>
  <r>
    <s v="CONTRACT"/>
    <s v="PRJ"/>
    <m/>
    <x v="0"/>
    <d v="2023-11-27T00:00:00"/>
    <d v="2024-03-31T00:00:00"/>
    <s v="ABS23340"/>
    <s v="LMD2"/>
    <s v="OTHER"/>
    <x v="116"/>
    <s v="EssilorLuxottica"/>
    <s v="A. Torone"/>
    <x v="81"/>
    <s v="AREA TECH"/>
    <s v="DataManagement"/>
    <n v="45"/>
    <n v="65"/>
    <s v="CLOSED"/>
    <n v="1"/>
    <n v="2024"/>
    <x v="38"/>
    <n v="14.125"/>
    <n v="8"/>
    <n v="7"/>
    <n v="0"/>
    <n v="0"/>
    <n v="0"/>
    <n v="0"/>
    <n v="0"/>
    <n v="0"/>
    <n v="0"/>
    <n v="0"/>
    <n v="0.7708333333333334"/>
    <n v="0.70625"/>
    <n v="0.3809523809523809"/>
    <n v="0.3181818181818182"/>
    <n v="0"/>
    <n v="0"/>
    <n v="0"/>
    <n v="0"/>
    <n v="0"/>
    <n v="0"/>
    <n v="0"/>
    <n v="0"/>
  </r>
  <r>
    <s v="CONTRACT"/>
    <s v="PRJ"/>
    <m/>
    <x v="0"/>
    <d v="2023-11-27T00:00:00"/>
    <d v="2024-03-31T00:00:00"/>
    <s v="ABS23340"/>
    <s v="LMD2"/>
    <s v="OTHER"/>
    <x v="116"/>
    <s v="EssilorLuxottica"/>
    <s v="A. Torone"/>
    <x v="78"/>
    <s v="Operations"/>
    <s v="FrontEnd"/>
    <n v="45"/>
    <n v="65"/>
    <s v="CLOSED"/>
    <n v="1"/>
    <n v="2024"/>
    <x v="39"/>
    <n v="3.6875"/>
    <n v="3.59375"/>
    <n v="3.39625"/>
    <n v="1.625"/>
    <n v="0"/>
    <n v="0.5"/>
    <n v="0"/>
    <n v="0"/>
    <n v="0"/>
    <n v="0"/>
    <n v="0"/>
    <n v="0.03472222222222222"/>
    <n v="0.184375"/>
    <n v="0.1711309523809524"/>
    <n v="0.154375"/>
    <n v="0.07386363636363637"/>
    <n v="0"/>
    <n v="0.02173913043478261"/>
    <n v="0"/>
    <n v="0"/>
    <n v="0"/>
    <n v="0"/>
    <n v="0"/>
  </r>
  <r>
    <s v="CONTRACT"/>
    <s v="PRJ"/>
    <m/>
    <x v="0"/>
    <d v="2023-11-27T00:00:00"/>
    <d v="2024-03-31T00:00:00"/>
    <s v="ABS23340"/>
    <s v="LMD2"/>
    <s v="OTHER"/>
    <x v="116"/>
    <s v="EssilorLuxottica"/>
    <s v="A. Torone"/>
    <x v="122"/>
    <s v="SAP ECC"/>
    <s v="Analysis"/>
    <n v="45"/>
    <n v="65"/>
    <s v="CLOSED"/>
    <n v="1"/>
    <n v="2024"/>
    <x v="32"/>
    <n v="3.15"/>
    <n v="0"/>
    <n v="0"/>
    <n v="0"/>
    <n v="0"/>
    <n v="0"/>
    <n v="0"/>
    <n v="0"/>
    <n v="0"/>
    <n v="0"/>
    <n v="0"/>
    <n v="0.15"/>
    <n v="0.1575"/>
    <n v="0"/>
    <n v="0"/>
    <n v="0"/>
    <n v="0"/>
    <n v="0"/>
    <n v="0"/>
    <n v="0"/>
    <n v="0"/>
    <n v="0"/>
    <n v="0"/>
  </r>
  <r>
    <s v="CONTRACT"/>
    <s v="AMS"/>
    <s v="Waterfall"/>
    <x v="0"/>
    <d v="2024-10-01T00:00:00"/>
    <d v="2024-12-31T00:00:00"/>
    <s v="ABS24450"/>
    <s v="ABS24450"/>
    <s v="BIP"/>
    <x v="117"/>
    <s v="EssilorLuxottica"/>
    <s v="F. Taita"/>
    <x v="18"/>
    <s v="Delivery Projects"/>
    <s v="PM - Project Governance"/>
    <n v="55"/>
    <n v="53"/>
    <s v="CLOSED"/>
    <n v="0.9636363636363636"/>
    <n v="2024"/>
    <x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.1739130434782609"/>
    <n v="0"/>
    <n v="0"/>
  </r>
  <r>
    <s v="CONTRACT"/>
    <s v="AMS"/>
    <s v="Waterfall"/>
    <x v="0"/>
    <d v="2024-10-01T00:00:00"/>
    <d v="2024-12-31T00:00:00"/>
    <s v="ABS24450"/>
    <s v="ABS24450"/>
    <s v="BIP"/>
    <x v="117"/>
    <s v="EssilorLuxottica"/>
    <s v="F. Taita"/>
    <x v="18"/>
    <s v="Delivery Projects"/>
    <s v="BackEnd"/>
    <n v="55"/>
    <n v="53"/>
    <s v="CLOSED"/>
    <n v="0.9636363636363636"/>
    <n v="2024"/>
    <x v="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0.4347826086956522"/>
    <n v="0"/>
    <n v="0"/>
  </r>
  <r>
    <s v="CONTRACT"/>
    <s v="AMS"/>
    <s v="Waterfall"/>
    <x v="0"/>
    <d v="2024-10-01T00:00:00"/>
    <d v="2024-12-31T00:00:00"/>
    <s v="ABS24450"/>
    <s v="ABS24450"/>
    <s v="BIP"/>
    <x v="117"/>
    <s v="EssilorLuxottica"/>
    <s v="F. Taita"/>
    <x v="19"/>
    <s v="Operations"/>
    <s v="BackEnd "/>
    <n v="55"/>
    <n v="53"/>
    <s v="CLOSED"/>
    <n v="0.9636363636363636"/>
    <n v="2024"/>
    <x v="0"/>
    <n v="0"/>
    <n v="0"/>
    <n v="0"/>
    <n v="0"/>
    <n v="0"/>
    <n v="0"/>
    <n v="0"/>
    <n v="0"/>
    <n v="16"/>
    <n v="0"/>
    <n v="0"/>
    <n v="0"/>
    <n v="0"/>
    <n v="0"/>
    <n v="0"/>
    <n v="0"/>
    <n v="0"/>
    <n v="0"/>
    <n v="0"/>
    <n v="0"/>
    <n v="0.6956521739130435"/>
    <n v="0"/>
    <n v="0"/>
  </r>
  <r>
    <s v="CONTRACT"/>
    <s v="AMS"/>
    <s v="Waterfall"/>
    <x v="0"/>
    <d v="2024-10-01T00:00:00"/>
    <d v="2024-12-31T00:00:00"/>
    <s v="ABS24450"/>
    <s v="ABS24450"/>
    <s v="BIP"/>
    <x v="117"/>
    <s v="EssilorLuxottica"/>
    <s v="F. Taita"/>
    <x v="20"/>
    <s v="Operations"/>
    <s v="BackEnd "/>
    <n v="55"/>
    <n v="53"/>
    <s v="CLOSED"/>
    <n v="0.9636363636363636"/>
    <n v="2024"/>
    <x v="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0.4347826086956522"/>
    <n v="0"/>
    <n v="0"/>
  </r>
  <r>
    <s v="INTERNAL PRJ"/>
    <s v="PRJ"/>
    <m/>
    <x v="0"/>
    <d v="2024-03-01T00:00:00"/>
    <d v="2024-01-30T00:00:00"/>
    <s v="N/A"/>
    <s v="IAA"/>
    <s v="HR"/>
    <x v="118"/>
    <s v="Abstract"/>
    <s v="L. Roberto"/>
    <x v="90"/>
    <s v="Operations"/>
    <s v="FrontEnd"/>
    <n v="450"/>
    <n v="244"/>
    <s v="ON GOING"/>
    <n v="0.45"/>
    <n v="2024"/>
    <x v="0"/>
    <n v="0"/>
    <n v="0"/>
    <n v="0"/>
    <n v="4"/>
    <n v="12"/>
    <n v="14"/>
    <n v="0"/>
    <n v="16"/>
    <n v="18"/>
    <n v="0"/>
    <n v="0"/>
    <n v="0"/>
    <n v="0"/>
    <n v="0"/>
    <n v="0"/>
    <n v="0.1818181818181818"/>
    <n v="0.6"/>
    <n v="0.6086956521739131"/>
    <n v="0"/>
    <n v="0.7619047619047619"/>
    <n v="0.7826086956521739"/>
    <n v="0"/>
    <n v="0"/>
  </r>
  <r>
    <s v="INTERNAL PRJ"/>
    <s v="PRJ"/>
    <m/>
    <x v="0"/>
    <d v="2024-03-01T00:00:00"/>
    <d v="2024-11-30T00:00:00"/>
    <s v="N/A"/>
    <s v="IAA"/>
    <s v="HR"/>
    <x v="118"/>
    <s v="Abstract"/>
    <s v="L. Roberto"/>
    <x v="28"/>
    <s v="Operations"/>
    <s v="BackEnd"/>
    <n v="450"/>
    <n v="244"/>
    <s v="ON GOING"/>
    <n v="0.45"/>
    <n v="2024"/>
    <x v="0"/>
    <n v="0"/>
    <n v="0"/>
    <n v="0"/>
    <n v="0"/>
    <n v="0"/>
    <n v="10"/>
    <n v="0"/>
    <n v="15"/>
    <n v="15"/>
    <n v="0"/>
    <n v="0"/>
    <n v="0"/>
    <n v="0"/>
    <n v="0"/>
    <n v="0"/>
    <n v="0"/>
    <n v="0"/>
    <n v="0.4347826086956522"/>
    <n v="0"/>
    <n v="0.7142857142857143"/>
    <n v="0.6521739130434783"/>
    <n v="0"/>
    <n v="0"/>
  </r>
  <r>
    <s v="INTERNAL PRJ"/>
    <s v="PRJ"/>
    <m/>
    <x v="0"/>
    <d v="2024-03-01T00:00:00"/>
    <d v="2024-11-30T00:00:00"/>
    <s v="N/A"/>
    <s v="IAA"/>
    <s v="HR"/>
    <x v="118"/>
    <s v="Abstract"/>
    <s v="L. Roberto"/>
    <x v="91"/>
    <s v="Delivery Projects"/>
    <s v="Analysis"/>
    <n v="450"/>
    <n v="244"/>
    <s v="ON GOING"/>
    <n v="0.45"/>
    <n v="2024"/>
    <x v="13"/>
    <n v="5"/>
    <n v="5"/>
    <n v="4"/>
    <n v="4"/>
    <n v="5"/>
    <n v="5"/>
    <n v="0"/>
    <n v="3"/>
    <n v="3"/>
    <n v="1"/>
    <n v="3"/>
    <n v="0.2777777777777778"/>
    <n v="0.25"/>
    <n v="0.2380952380952381"/>
    <n v="0.1818181818181818"/>
    <n v="0.1818181818181818"/>
    <n v="0.25"/>
    <n v="0.2173913043478261"/>
    <n v="0"/>
    <n v="0.1428571428571428"/>
    <n v="0.1304347826086956"/>
    <n v="0.04761904761904762"/>
    <n v="0.1363636363636364"/>
  </r>
  <r>
    <s v="INTERNAL PRJ"/>
    <s v="PRJ"/>
    <m/>
    <x v="0"/>
    <d v="2024-03-01T00:00:00"/>
    <d v="2024-11-30T00:00:00"/>
    <s v="N/A"/>
    <s v="IAA"/>
    <s v="HR"/>
    <x v="118"/>
    <s v="Abstract"/>
    <s v="L. Roberto"/>
    <x v="34"/>
    <s v="Operations"/>
    <s v="Architecture Analysis"/>
    <n v="450"/>
    <n v="244"/>
    <s v="ON GOING"/>
    <n v="0.45"/>
    <n v="2024"/>
    <x v="0"/>
    <n v="0"/>
    <n v="0"/>
    <n v="0"/>
    <n v="0"/>
    <n v="4"/>
    <n v="5"/>
    <n v="0"/>
    <n v="5"/>
    <n v="5"/>
    <n v="0"/>
    <n v="0"/>
    <n v="0"/>
    <n v="0"/>
    <n v="0"/>
    <n v="0"/>
    <n v="0"/>
    <n v="0.2"/>
    <n v="0.2173913043478261"/>
    <n v="0"/>
    <n v="0.2380952380952381"/>
    <n v="0.2173913043478261"/>
    <n v="0"/>
    <n v="0"/>
  </r>
  <r>
    <s v="INTERNAL PRJ"/>
    <s v="PRJ"/>
    <m/>
    <x v="0"/>
    <d v="2024-03-01T00:00:00"/>
    <d v="2024-11-30T00:00:00"/>
    <s v="N/A"/>
    <s v="IAA"/>
    <s v="HR"/>
    <x v="118"/>
    <s v="Abstract"/>
    <s v="L. Roberto"/>
    <x v="123"/>
    <s v="Operations"/>
    <s v="BackEnd"/>
    <n v="450"/>
    <n v="244"/>
    <s v="ON GOING"/>
    <n v="0.45"/>
    <n v="2024"/>
    <x v="0"/>
    <n v="0"/>
    <n v="0"/>
    <n v="0"/>
    <n v="0"/>
    <n v="0"/>
    <n v="15"/>
    <n v="0"/>
    <n v="15"/>
    <n v="15"/>
    <n v="0"/>
    <n v="0"/>
    <n v="0"/>
    <n v="0"/>
    <n v="0"/>
    <n v="0"/>
    <n v="0"/>
    <n v="0"/>
    <n v="0.6521739130434783"/>
    <n v="0"/>
    <n v="0.7142857142857143"/>
    <n v="0.6521739130434783"/>
    <n v="0"/>
    <n v="0"/>
  </r>
  <r>
    <s v="INTERNAL PRJ"/>
    <s v="PRJ"/>
    <m/>
    <x v="0"/>
    <d v="2024-03-01T00:00:00"/>
    <d v="2024-11-30T00:00:00"/>
    <s v="N/A"/>
    <s v="IAA"/>
    <s v="HR"/>
    <x v="118"/>
    <s v="Abstract"/>
    <s v="L. Roberto"/>
    <x v="25"/>
    <s v="Operations"/>
    <s v="BackEnd"/>
    <n v="450"/>
    <n v="244"/>
    <s v="ON GOING"/>
    <n v="0.45"/>
    <n v="2024"/>
    <x v="0"/>
    <n v="0"/>
    <n v="0"/>
    <n v="0"/>
    <n v="2"/>
    <n v="2"/>
    <n v="0"/>
    <n v="0"/>
    <n v="0"/>
    <n v="0"/>
    <n v="0"/>
    <n v="0"/>
    <n v="0"/>
    <n v="0"/>
    <n v="0"/>
    <n v="0"/>
    <n v="0.09090909090909091"/>
    <n v="0.1"/>
    <n v="0"/>
    <n v="0"/>
    <n v="0"/>
    <n v="0"/>
    <n v="0"/>
    <n v="0"/>
  </r>
  <r>
    <s v="INTERNAL PRJ"/>
    <s v="PRJ"/>
    <m/>
    <x v="0"/>
    <d v="2024-03-01T00:00:00"/>
    <d v="2024-11-30T00:00:00"/>
    <s v="N/A"/>
    <s v="IAA"/>
    <s v="HR"/>
    <x v="118"/>
    <s v="Abstract"/>
    <s v="L. Roberto"/>
    <x v="88"/>
    <s v="Delivery Projects"/>
    <s v="BackEnd"/>
    <n v="450"/>
    <n v="244"/>
    <s v="ON GOING"/>
    <n v="0.45"/>
    <n v="2024"/>
    <x v="0"/>
    <n v="0"/>
    <n v="0"/>
    <n v="0"/>
    <n v="0"/>
    <n v="0"/>
    <n v="5"/>
    <n v="0"/>
    <n v="4"/>
    <n v="4"/>
    <n v="3"/>
    <n v="3"/>
    <n v="0"/>
    <n v="0"/>
    <n v="0"/>
    <n v="0"/>
    <n v="0"/>
    <n v="0"/>
    <n v="0.2173913043478261"/>
    <n v="0"/>
    <n v="0.1904761904761905"/>
    <n v="0.1739130434782609"/>
    <n v="0.1428571428571428"/>
    <n v="0.1363636363636364"/>
  </r>
  <r>
    <s v="INTERNAL PRJ"/>
    <s v="PRJ"/>
    <m/>
    <x v="0"/>
    <d v="2024-03-01T00:00:00"/>
    <d v="2024-11-30T00:00:00"/>
    <s v="N/A"/>
    <s v="IAA"/>
    <s v="HR"/>
    <x v="118"/>
    <s v="Abstract"/>
    <s v="L. Roberto"/>
    <x v="93"/>
    <s v="Operations"/>
    <s v="BackEnd"/>
    <n v="450"/>
    <n v="244"/>
    <s v="ON GOING"/>
    <n v="0.45"/>
    <n v="2024"/>
    <x v="0"/>
    <n v="0"/>
    <n v="0"/>
    <n v="0"/>
    <n v="0"/>
    <n v="0"/>
    <n v="15"/>
    <n v="0"/>
    <n v="15"/>
    <n v="15"/>
    <n v="1"/>
    <n v="0"/>
    <n v="0"/>
    <n v="0"/>
    <n v="0"/>
    <n v="0"/>
    <n v="0"/>
    <n v="0"/>
    <n v="0.6521739130434783"/>
    <n v="0"/>
    <n v="0.7142857142857143"/>
    <n v="0.6521739130434783"/>
    <n v="0.04761904761904762"/>
    <n v="0"/>
  </r>
  <r>
    <s v="INTERNAL PRJ"/>
    <s v="PRJ"/>
    <m/>
    <x v="0"/>
    <d v="2024-03-01T00:00:00"/>
    <d v="2024-11-30T00:00:00"/>
    <s v="N/A"/>
    <s v="IAA"/>
    <s v="HR"/>
    <x v="118"/>
    <s v="Abstract"/>
    <s v="L. Roberto"/>
    <x v="49"/>
    <s v="Operations"/>
    <s v="PM - Project Governance"/>
    <n v="450"/>
    <n v="244"/>
    <s v="ON GOING"/>
    <n v="0.45"/>
    <n v="2024"/>
    <x v="1"/>
    <n v="1"/>
    <n v="1"/>
    <n v="3"/>
    <n v="4"/>
    <n v="4"/>
    <n v="5"/>
    <n v="0"/>
    <n v="3"/>
    <n v="3"/>
    <n v="1"/>
    <n v="1"/>
    <n v="0.05555555555555555"/>
    <n v="0.05"/>
    <n v="0.04761904761904762"/>
    <n v="0.1363636363636364"/>
    <n v="0.1818181818181818"/>
    <n v="0.2"/>
    <n v="0.2173913043478261"/>
    <n v="0"/>
    <n v="0.1428571428571428"/>
    <n v="0.1304347826086956"/>
    <n v="0.04761904761904762"/>
    <n v="0.04545454545454546"/>
  </r>
  <r>
    <s v="INTERNAL PRJ"/>
    <s v="PRJ"/>
    <m/>
    <x v="0"/>
    <d v="2024-03-01T00:00:00"/>
    <d v="2024-11-30T00:00:00"/>
    <s v="N/A"/>
    <s v="IAA"/>
    <s v="HR"/>
    <x v="118"/>
    <s v="Abstract"/>
    <s v="L. Roberto"/>
    <x v="4"/>
    <s v="Operations"/>
    <s v="BackEnd"/>
    <n v="450"/>
    <n v="244"/>
    <s v="ON GOING"/>
    <n v="0.45"/>
    <n v="2024"/>
    <x v="0"/>
    <n v="0"/>
    <n v="0"/>
    <n v="0"/>
    <n v="0"/>
    <n v="0"/>
    <n v="5"/>
    <n v="0"/>
    <n v="4"/>
    <n v="5"/>
    <n v="0"/>
    <n v="0"/>
    <n v="0"/>
    <n v="0"/>
    <n v="0"/>
    <n v="0"/>
    <n v="0"/>
    <n v="0"/>
    <n v="0.2173913043478261"/>
    <n v="0"/>
    <n v="0.1904761904761905"/>
    <n v="0.2173913043478261"/>
    <n v="0"/>
    <n v="0"/>
  </r>
  <r>
    <s v="INTERNAL PRJ"/>
    <s v="PRJ"/>
    <m/>
    <x v="0"/>
    <d v="2024-03-01T00:00:00"/>
    <d v="2024-11-30T00:00:00"/>
    <s v="N/A"/>
    <s v="IAA"/>
    <s v="HR"/>
    <x v="118"/>
    <s v="Abstract"/>
    <s v="L. Roberto"/>
    <x v="5"/>
    <s v="Operations"/>
    <s v="BackEnd"/>
    <n v="450"/>
    <n v="244"/>
    <s v="ON GOING"/>
    <n v="0.45"/>
    <n v="2024"/>
    <x v="0"/>
    <n v="0"/>
    <n v="0"/>
    <n v="0"/>
    <n v="0"/>
    <n v="0"/>
    <n v="10"/>
    <n v="0"/>
    <n v="17"/>
    <n v="18"/>
    <n v="0"/>
    <n v="0"/>
    <n v="0"/>
    <n v="0"/>
    <n v="0"/>
    <n v="0"/>
    <n v="0"/>
    <n v="0"/>
    <n v="0.4347826086956522"/>
    <n v="0"/>
    <n v="0.8095238095238095"/>
    <n v="0.7826086956521739"/>
    <n v="0"/>
    <n v="0"/>
  </r>
  <r>
    <s v="INTERNAL PRJ"/>
    <s v="PRJ"/>
    <m/>
    <x v="0"/>
    <d v="2024-03-01T00:00:00"/>
    <d v="2024-11-30T00:00:00"/>
    <s v="N/A"/>
    <s v="IAA"/>
    <s v="HR"/>
    <x v="118"/>
    <s v="Abstract"/>
    <s v="L. Roberto"/>
    <x v="50"/>
    <s v="Operations"/>
    <s v="BackEnd"/>
    <n v="450"/>
    <n v="244"/>
    <s v="ON GOING"/>
    <n v="0.45"/>
    <n v="2024"/>
    <x v="0"/>
    <n v="0"/>
    <n v="0"/>
    <n v="0"/>
    <n v="0"/>
    <n v="4"/>
    <n v="0"/>
    <n v="0"/>
    <n v="0"/>
    <n v="0"/>
    <n v="1"/>
    <n v="6"/>
    <n v="0"/>
    <n v="0"/>
    <n v="0"/>
    <n v="0"/>
    <n v="0"/>
    <n v="0.2"/>
    <n v="0"/>
    <n v="0"/>
    <n v="0"/>
    <n v="0"/>
    <n v="0.04761904761904762"/>
    <n v="0.2727272727272727"/>
  </r>
  <r>
    <s v="INTERNAL PRJ"/>
    <s v="PRJ"/>
    <m/>
    <x v="0"/>
    <d v="2024-03-01T00:00:00"/>
    <d v="2024-11-30T00:00:00"/>
    <s v="N/A"/>
    <s v="IAA"/>
    <s v="HR"/>
    <x v="118"/>
    <s v="Abstract"/>
    <s v="L. Roberto"/>
    <x v="8"/>
    <s v="Operations"/>
    <s v="FrontEnd"/>
    <n v="450"/>
    <n v="244"/>
    <s v="ON GOING"/>
    <n v="0.45"/>
    <n v="2024"/>
    <x v="0"/>
    <n v="0"/>
    <n v="0"/>
    <n v="0"/>
    <n v="0"/>
    <n v="0"/>
    <n v="12"/>
    <n v="0"/>
    <n v="17"/>
    <n v="17"/>
    <n v="0"/>
    <n v="0"/>
    <n v="0"/>
    <n v="0"/>
    <n v="0"/>
    <n v="0"/>
    <n v="0"/>
    <n v="0"/>
    <n v="0.5217391304347826"/>
    <n v="0"/>
    <n v="0.8095238095238095"/>
    <n v="0.7391304347826086"/>
    <n v="0"/>
    <n v="0"/>
  </r>
  <r>
    <s v="INTERNAL PRJ"/>
    <s v="PRJ"/>
    <m/>
    <x v="0"/>
    <d v="2024-03-01T00:00:00"/>
    <d v="2024-11-30T00:00:00"/>
    <s v="N/A"/>
    <s v="IAA"/>
    <s v="HR"/>
    <x v="118"/>
    <s v="Abstract"/>
    <s v="L. Roberto"/>
    <x v="111"/>
    <s v="Operations"/>
    <s v="FrontEnd"/>
    <n v="450"/>
    <n v="244"/>
    <s v="ON GOING"/>
    <n v="0.45"/>
    <n v="2024"/>
    <x v="0"/>
    <n v="0"/>
    <n v="0"/>
    <n v="0"/>
    <n v="0"/>
    <n v="0"/>
    <n v="6"/>
    <n v="0"/>
    <n v="9"/>
    <n v="9"/>
    <n v="1"/>
    <n v="1"/>
    <n v="0"/>
    <n v="0"/>
    <n v="0"/>
    <n v="0"/>
    <n v="0"/>
    <n v="0"/>
    <n v="0.2608695652173913"/>
    <n v="0"/>
    <n v="0.4285714285714285"/>
    <n v="0.391304347826087"/>
    <n v="0.04761904761904762"/>
    <n v="0.04545454545454546"/>
  </r>
  <r>
    <s v="INTERNAL PRJ"/>
    <s v="PRJ"/>
    <m/>
    <x v="4"/>
    <d v="2023-09-01T00:00:00"/>
    <d v="2024-05-31T00:00:00"/>
    <s v="N/A"/>
    <s v="IAA"/>
    <s v="HR"/>
    <x v="119"/>
    <s v="Abstract"/>
    <s v="L. Roberto"/>
    <x v="90"/>
    <s v="Operations"/>
    <s v="FrontEnd"/>
    <n v="0"/>
    <n v="0"/>
    <s v="ON GOING"/>
    <n v="0"/>
    <n v="2024"/>
    <x v="16"/>
    <n v="21"/>
    <n v="18"/>
    <n v="19"/>
    <n v="15"/>
    <n v="10"/>
    <n v="7"/>
    <n v="0"/>
    <n v="5"/>
    <n v="3"/>
    <n v="3"/>
    <n v="3"/>
    <n v="1"/>
    <n v="1.05"/>
    <n v="0.8571428571428571"/>
    <n v="0.8636363636363636"/>
    <n v="0.6818181818181818"/>
    <n v="0.5"/>
    <n v="0.3043478260869565"/>
    <n v="0"/>
    <n v="0.2380952380952381"/>
    <n v="0.1304347826086956"/>
    <n v="0.1428571428571428"/>
    <n v="0.1363636363636364"/>
  </r>
  <r>
    <s v="INTERNAL PRJ"/>
    <s v="PRJ"/>
    <m/>
    <x v="4"/>
    <d v="2023-09-01T00:00:00"/>
    <d v="2024-05-31T00:00:00"/>
    <s v="N/A"/>
    <s v="IAA"/>
    <s v="HR"/>
    <x v="119"/>
    <s v="Abstract"/>
    <s v="L. Roberto"/>
    <x v="124"/>
    <s v="UX/UI"/>
    <s v="Graphic Interface"/>
    <n v="0"/>
    <n v="0"/>
    <s v="ON GOING"/>
    <n v="0"/>
    <n v="2024"/>
    <x v="0"/>
    <n v="0"/>
    <n v="0"/>
    <n v="4.75"/>
    <n v="0"/>
    <n v="0"/>
    <n v="0"/>
    <n v="0"/>
    <n v="0"/>
    <n v="0"/>
    <n v="0"/>
    <n v="0"/>
    <n v="0"/>
    <n v="0"/>
    <n v="0"/>
    <n v="0.2159090909090909"/>
    <n v="0"/>
    <n v="0"/>
    <n v="0"/>
    <n v="0"/>
    <n v="0"/>
    <n v="0"/>
    <n v="0"/>
    <n v="0"/>
  </r>
  <r>
    <s v="INTERNAL PRJ"/>
    <s v="PRJ"/>
    <m/>
    <x v="0"/>
    <d v="2023-09-01T00:00:00"/>
    <d v="2024-05-31T00:00:00"/>
    <s v="N/A"/>
    <s v="IAA"/>
    <s v="HR"/>
    <x v="119"/>
    <s v="Abstract"/>
    <s v="L. Roberto"/>
    <x v="91"/>
    <s v="Delivery Projects"/>
    <s v="Analysis"/>
    <n v="0"/>
    <n v="0"/>
    <s v="ON GOING"/>
    <n v="0"/>
    <n v="2024"/>
    <x v="0"/>
    <n v="0"/>
    <n v="5"/>
    <n v="4"/>
    <n v="4"/>
    <n v="4"/>
    <n v="5"/>
    <n v="0"/>
    <n v="3"/>
    <n v="3"/>
    <n v="2"/>
    <n v="2"/>
    <n v="0"/>
    <n v="0"/>
    <n v="0.2380952380952381"/>
    <n v="0.1818181818181818"/>
    <n v="0.1818181818181818"/>
    <n v="0.2"/>
    <n v="0.2173913043478261"/>
    <n v="0"/>
    <n v="0.1428571428571428"/>
    <n v="0.1304347826086956"/>
    <n v="0.09523809523809523"/>
    <n v="0.09090909090909091"/>
  </r>
  <r>
    <s v="INTERNAL PRJ"/>
    <s v="PRJ"/>
    <m/>
    <x v="4"/>
    <d v="2023-09-01T00:00:00"/>
    <d v="2024-05-31T00:00:00"/>
    <s v="N/A"/>
    <s v="IAA"/>
    <s v="HR"/>
    <x v="119"/>
    <s v="Abstract"/>
    <s v="L. Roberto"/>
    <x v="34"/>
    <s v="Operations"/>
    <s v="BackEnd"/>
    <n v="0"/>
    <n v="0"/>
    <s v="ON GOING"/>
    <n v="0"/>
    <n v="2024"/>
    <x v="9"/>
    <n v="4"/>
    <n v="4"/>
    <n v="3"/>
    <n v="2"/>
    <n v="2"/>
    <n v="2"/>
    <n v="0"/>
    <n v="2"/>
    <n v="2"/>
    <n v="2"/>
    <n v="2"/>
    <n v="0.2222222222222222"/>
    <n v="0.2"/>
    <n v="0.1904761904761905"/>
    <n v="0.1363636363636364"/>
    <n v="0.09090909090909091"/>
    <n v="0.1"/>
    <n v="0.08695652173913043"/>
    <n v="0"/>
    <n v="0.09523809523809523"/>
    <n v="0.08695652173913043"/>
    <n v="0.09523809523809523"/>
    <n v="0.09090909090909091"/>
  </r>
  <r>
    <s v="INTERNAL PRJ"/>
    <s v="PRJ"/>
    <m/>
    <x v="4"/>
    <d v="2023-09-01T00:00:00"/>
    <d v="2024-05-31T00:00:00"/>
    <s v="N/A"/>
    <s v="IAA"/>
    <s v="HR"/>
    <x v="119"/>
    <s v="Abstract"/>
    <s v="L. Roberto"/>
    <x v="25"/>
    <s v="Operations"/>
    <s v="BackEnd"/>
    <n v="0"/>
    <n v="0"/>
    <s v="ON GOING"/>
    <n v="0"/>
    <n v="2024"/>
    <x v="33"/>
    <n v="16.8"/>
    <n v="0"/>
    <n v="2"/>
    <n v="6"/>
    <n v="2"/>
    <n v="2"/>
    <n v="0"/>
    <n v="2"/>
    <n v="2"/>
    <n v="0"/>
    <n v="0"/>
    <n v="0.8"/>
    <n v="0.8400000000000001"/>
    <n v="0"/>
    <n v="0.09090909090909091"/>
    <n v="0.2727272727272727"/>
    <n v="0.1"/>
    <n v="0.08695652173913043"/>
    <n v="0"/>
    <n v="0.09523809523809523"/>
    <n v="0.08695652173913043"/>
    <n v="0"/>
    <n v="0"/>
  </r>
  <r>
    <s v="INTERNAL PRJ"/>
    <s v="PRJ"/>
    <m/>
    <x v="4"/>
    <d v="2023-09-01T00:00:00"/>
    <d v="2024-05-31T00:00:00"/>
    <s v="N/A"/>
    <s v="IAA"/>
    <s v="HR"/>
    <x v="119"/>
    <s v="Abstract"/>
    <s v="L. Roberto"/>
    <x v="109"/>
    <s v="AREA TECH"/>
    <s v="FrontEnd"/>
    <n v="0"/>
    <n v="0"/>
    <s v="ON GOING"/>
    <n v="0"/>
    <n v="2024"/>
    <x v="0"/>
    <n v="0"/>
    <n v="0"/>
    <n v="3"/>
    <n v="2"/>
    <n v="2"/>
    <n v="0"/>
    <n v="0"/>
    <n v="0"/>
    <n v="0"/>
    <n v="0"/>
    <n v="0"/>
    <n v="0"/>
    <n v="0"/>
    <n v="0"/>
    <n v="0.1363636363636364"/>
    <n v="0.09090909090909091"/>
    <n v="0.1"/>
    <n v="0"/>
    <n v="0"/>
    <n v="0"/>
    <n v="0"/>
    <n v="0"/>
    <n v="0"/>
  </r>
  <r>
    <s v="INTERNAL PRJ"/>
    <s v="PRJ"/>
    <m/>
    <x v="4"/>
    <d v="2023-09-01T00:00:00"/>
    <d v="2024-05-31T00:00:00"/>
    <s v="N/A"/>
    <s v="IAA"/>
    <s v="HR"/>
    <x v="119"/>
    <s v="Abstract"/>
    <s v="L. Roberto"/>
    <x v="49"/>
    <s v="Operations"/>
    <s v="PM - Project Governance"/>
    <n v="0"/>
    <n v="0"/>
    <s v="ON GOING"/>
    <n v="0"/>
    <n v="2024"/>
    <x v="9"/>
    <n v="4"/>
    <n v="4"/>
    <n v="5"/>
    <n v="5"/>
    <n v="4"/>
    <n v="4"/>
    <n v="0"/>
    <n v="4"/>
    <n v="4"/>
    <n v="2"/>
    <n v="2"/>
    <n v="0.2222222222222222"/>
    <n v="0.2"/>
    <n v="0.1904761904761905"/>
    <n v="0.2272727272727273"/>
    <n v="0.2272727272727273"/>
    <n v="0.2"/>
    <n v="0.1739130434782609"/>
    <n v="0"/>
    <n v="0.1904761904761905"/>
    <n v="0.1739130434782609"/>
    <n v="0.09523809523809523"/>
    <n v="0.09090909090909091"/>
  </r>
  <r>
    <s v="INTERNAL PRJ"/>
    <s v="PRJ"/>
    <m/>
    <x v="4"/>
    <d v="2023-09-01T00:00:00"/>
    <d v="2024-05-31T00:00:00"/>
    <s v="N/A"/>
    <s v="IAA"/>
    <s v="HR"/>
    <x v="119"/>
    <s v="Abstract"/>
    <s v="L. Roberto"/>
    <x v="125"/>
    <s v="R&amp;D"/>
    <s v="FrontEnd"/>
    <n v="0"/>
    <n v="0"/>
    <s v="ON GOING"/>
    <n v="0"/>
    <n v="2024"/>
    <x v="16"/>
    <n v="21"/>
    <n v="18"/>
    <n v="19"/>
    <n v="10"/>
    <n v="0"/>
    <n v="0"/>
    <n v="0"/>
    <n v="0"/>
    <n v="0"/>
    <n v="0"/>
    <n v="0"/>
    <n v="1"/>
    <n v="1.05"/>
    <n v="0.8571428571428571"/>
    <n v="0.8636363636363636"/>
    <n v="0.4545454545454545"/>
    <n v="0"/>
    <n v="0"/>
    <n v="0"/>
    <n v="0"/>
    <n v="0"/>
    <n v="0"/>
    <n v="0"/>
  </r>
  <r>
    <s v="INTERNAL PRJ"/>
    <s v="PRJ"/>
    <m/>
    <x v="4"/>
    <d v="2023-09-01T00:00:00"/>
    <d v="2024-05-31T00:00:00"/>
    <s v="N/A"/>
    <s v="IAA"/>
    <s v="HR"/>
    <x v="119"/>
    <s v="Abstract"/>
    <s v="L. Roberto"/>
    <x v="85"/>
    <s v="Operations"/>
    <s v="FrontEnd"/>
    <n v="0"/>
    <n v="0"/>
    <s v="ON GOING"/>
    <n v="0"/>
    <n v="2024"/>
    <x v="16"/>
    <n v="21"/>
    <n v="13"/>
    <n v="15"/>
    <n v="19"/>
    <n v="19"/>
    <n v="18"/>
    <n v="0"/>
    <n v="18"/>
    <n v="15"/>
    <n v="15"/>
    <n v="15"/>
    <n v="1"/>
    <n v="1.05"/>
    <n v="0.6190476190476191"/>
    <n v="0.6818181818181818"/>
    <n v="0.8636363636363636"/>
    <n v="0.95"/>
    <n v="0.7826086956521739"/>
    <n v="0"/>
    <n v="0.8571428571428571"/>
    <n v="0.6521739130434783"/>
    <n v="0.7142857142857143"/>
    <n v="0.6818181818181818"/>
  </r>
  <r>
    <s v="CONTRACT"/>
    <s v="AMS"/>
    <s v="Waterfall"/>
    <x v="0"/>
    <d v="2024-01-01T00:00:00"/>
    <d v="2024-12-31T00:00:00"/>
    <s v="ABS24039"/>
    <s v="ALDDAO2"/>
    <s v="RETAIL"/>
    <x v="120"/>
    <s v="EssilorLuxottica"/>
    <s v="G. Luongo"/>
    <x v="126"/>
    <s v="Operations"/>
    <s v="BackEnd"/>
    <n v="1610"/>
    <n v="1067"/>
    <s v="ON GOING"/>
    <n v="0.6627329192546584"/>
    <n v="2024"/>
    <x v="10"/>
    <n v="16"/>
    <n v="16"/>
    <n v="14"/>
    <n v="17"/>
    <n v="12"/>
    <n v="18"/>
    <n v="0"/>
    <n v="16"/>
    <n v="0"/>
    <n v="0"/>
    <n v="0"/>
    <n v="0.7222222222222222"/>
    <n v="0.8"/>
    <n v="0.7619047619047619"/>
    <n v="0.6363636363636364"/>
    <n v="0.7727272727272727"/>
    <n v="0.6"/>
    <n v="0.7826086956521739"/>
    <n v="0"/>
    <n v="0.7619047619047619"/>
    <n v="0"/>
    <n v="0"/>
    <n v="0"/>
  </r>
  <r>
    <s v="CONTRACT"/>
    <s v="AMS"/>
    <s v="Waterfall"/>
    <x v="0"/>
    <d v="2024-01-01T00:00:00"/>
    <d v="2024-12-31T00:00:00"/>
    <s v="ABS24039"/>
    <s v="ALDDAO2"/>
    <s v="RETAIL"/>
    <x v="120"/>
    <s v="EssilorLuxottica"/>
    <s v="G. Luongo"/>
    <x v="9"/>
    <s v="Operations"/>
    <s v="BackEnd"/>
    <n v="1610"/>
    <n v="1067"/>
    <s v="ON GOING"/>
    <n v="0.6627329192546584"/>
    <n v="2024"/>
    <x v="21"/>
    <n v="21"/>
    <n v="21"/>
    <n v="19"/>
    <n v="19"/>
    <n v="15"/>
    <n v="18"/>
    <n v="0"/>
    <n v="16"/>
    <n v="18"/>
    <n v="15"/>
    <n v="12"/>
    <n v="1.055555555555556"/>
    <n v="1.05"/>
    <n v="1"/>
    <n v="0.8636363636363636"/>
    <n v="0.8636363636363636"/>
    <n v="0.75"/>
    <n v="0.7826086956521739"/>
    <n v="0"/>
    <n v="0.7619047619047619"/>
    <n v="0.7826086956521739"/>
    <n v="0.7142857142857143"/>
    <n v="0.5454545454545454"/>
  </r>
  <r>
    <s v="CONTRACT"/>
    <s v="AMS"/>
    <s v="Waterfall"/>
    <x v="0"/>
    <d v="2024-01-01T00:00:00"/>
    <d v="2024-12-31T00:00:00"/>
    <s v="ABS24039"/>
    <s v="ALDDAO2"/>
    <s v="RETAIL"/>
    <x v="120"/>
    <s v="EssilorLuxottica"/>
    <s v="G. Luongo"/>
    <x v="10"/>
    <s v="Operations"/>
    <s v="BackEnd"/>
    <n v="1610"/>
    <n v="1067"/>
    <s v="ON GOING"/>
    <n v="0.6627329192546584"/>
    <n v="2024"/>
    <x v="5"/>
    <n v="18"/>
    <n v="19"/>
    <n v="17"/>
    <n v="20"/>
    <n v="16"/>
    <n v="19"/>
    <n v="0"/>
    <n v="19"/>
    <n v="21"/>
    <n v="18"/>
    <n v="15"/>
    <n v="0.8888888888888888"/>
    <n v="0.9"/>
    <n v="0.9047619047619048"/>
    <n v="0.7727272727272727"/>
    <n v="0.9090909090909091"/>
    <n v="0.8"/>
    <n v="0.8260869565217391"/>
    <n v="0"/>
    <n v="0.9047619047619048"/>
    <n v="0.9130434782608695"/>
    <n v="0.8571428571428571"/>
    <n v="0.6818181818181818"/>
  </r>
  <r>
    <s v="CONTRACT"/>
    <s v="AMS"/>
    <s v="Waterfall"/>
    <x v="0"/>
    <d v="2024-01-01T00:00:00"/>
    <d v="2024-12-31T00:00:00"/>
    <s v="ABS24039"/>
    <s v="ALDDAO2"/>
    <s v="RETAIL"/>
    <x v="120"/>
    <s v="EssilorLuxottica"/>
    <s v="G. Luongo"/>
    <x v="127"/>
    <s v="Operations"/>
    <s v="Analysis"/>
    <n v="1610"/>
    <n v="1067"/>
    <s v="ON GOING"/>
    <n v="0.6627329192546584"/>
    <n v="2024"/>
    <x v="10"/>
    <n v="15"/>
    <n v="16"/>
    <n v="14"/>
    <n v="17"/>
    <n v="15"/>
    <n v="18"/>
    <n v="0"/>
    <n v="7"/>
    <n v="18"/>
    <n v="15"/>
    <n v="12"/>
    <n v="0.7222222222222222"/>
    <n v="0.75"/>
    <n v="0.7619047619047619"/>
    <n v="0.6363636363636364"/>
    <n v="0.7727272727272727"/>
    <n v="0.75"/>
    <n v="0.7826086956521739"/>
    <n v="0"/>
    <n v="0.3333333333333333"/>
    <n v="0.7826086956521739"/>
    <n v="0.7142857142857143"/>
    <n v="0.5454545454545454"/>
  </r>
  <r>
    <s v="CONTRACT"/>
    <s v="AMS"/>
    <s v="Waterfall"/>
    <x v="0"/>
    <d v="2024-01-01T00:00:00"/>
    <d v="2024-12-31T00:00:00"/>
    <s v="ABS24039"/>
    <s v="ALDDAO2"/>
    <s v="RETAIL"/>
    <x v="120"/>
    <s v="EssilorLuxottica"/>
    <s v="G. Luongo"/>
    <x v="75"/>
    <s v="Operations"/>
    <s v="Backend"/>
    <n v="1610"/>
    <n v="1067"/>
    <s v="ON GOING"/>
    <n v="0.6627329192546584"/>
    <n v="2024"/>
    <x v="13"/>
    <n v="5"/>
    <n v="5"/>
    <n v="5"/>
    <n v="5"/>
    <n v="5"/>
    <n v="5"/>
    <n v="0"/>
    <n v="0"/>
    <n v="0"/>
    <n v="0"/>
    <n v="0"/>
    <n v="0.2777777777777778"/>
    <n v="0.25"/>
    <n v="0.2380952380952381"/>
    <n v="0.2272727272727273"/>
    <n v="0.2272727272727273"/>
    <n v="0.25"/>
    <n v="0.2173913043478261"/>
    <n v="0"/>
    <n v="0"/>
    <n v="0"/>
    <n v="0"/>
    <n v="0"/>
  </r>
  <r>
    <s v="CONTRACT"/>
    <s v="AMS"/>
    <s v="Waterfall"/>
    <x v="0"/>
    <d v="2024-01-01T00:00:00"/>
    <d v="2024-12-31T00:00:00"/>
    <s v="ABS24039"/>
    <s v="ALDDAO2"/>
    <s v="RETAIL"/>
    <x v="120"/>
    <s v="EssilorLuxottica"/>
    <s v="G. Luongo"/>
    <x v="11"/>
    <s v="Operations"/>
    <s v="BackEnd"/>
    <n v="1610"/>
    <n v="1067"/>
    <s v="ON GOING"/>
    <n v="0.6627329192546584"/>
    <n v="2024"/>
    <x v="15"/>
    <n v="19"/>
    <n v="21"/>
    <n v="19"/>
    <n v="21"/>
    <n v="17"/>
    <n v="20"/>
    <n v="0"/>
    <n v="21"/>
    <n v="14"/>
    <n v="8"/>
    <n v="0"/>
    <n v="0.9444444444444444"/>
    <n v="0.95"/>
    <n v="1"/>
    <n v="0.8636363636363636"/>
    <n v="0.9545454545454546"/>
    <n v="0.85"/>
    <n v="0.8695652173913043"/>
    <n v="0"/>
    <n v="1"/>
    <n v="0.6086956521739131"/>
    <n v="0.3809523809523809"/>
    <n v="0"/>
  </r>
  <r>
    <s v="CONTRACT"/>
    <s v="AMS"/>
    <s v="Waterfall"/>
    <x v="0"/>
    <d v="2024-01-01T00:00:00"/>
    <d v="2024-12-31T00:00:00"/>
    <s v="ABS24039"/>
    <s v="ALDDAO2"/>
    <s v="RETAIL"/>
    <x v="120"/>
    <s v="EssilorLuxottica"/>
    <s v="G. Luongo"/>
    <x v="119"/>
    <s v="Operations"/>
    <s v="BackEnd"/>
    <n v="1610"/>
    <n v="1067"/>
    <s v="ON GOING"/>
    <n v="0.6627329192546584"/>
    <n v="2024"/>
    <x v="8"/>
    <n v="8"/>
    <n v="8"/>
    <n v="8"/>
    <n v="8"/>
    <n v="8"/>
    <n v="8"/>
    <n v="0"/>
    <n v="8"/>
    <n v="0"/>
    <n v="0"/>
    <n v="0"/>
    <n v="0.4444444444444444"/>
    <n v="0.4"/>
    <n v="0.3809523809523809"/>
    <n v="0.3636363636363636"/>
    <n v="0.3636363636363636"/>
    <n v="0.4"/>
    <n v="0.3478260869565217"/>
    <n v="0"/>
    <n v="0.3809523809523809"/>
    <n v="0"/>
    <n v="0"/>
    <n v="0"/>
  </r>
  <r>
    <s v="CONTRACT"/>
    <s v="AMS"/>
    <s v="Waterfall"/>
    <x v="0"/>
    <d v="2024-01-01T00:00:00"/>
    <d v="2024-12-31T00:00:00"/>
    <s v="ABS24039"/>
    <s v="ALDDAO2"/>
    <s v="RETAIL"/>
    <x v="120"/>
    <s v="EssilorLuxottica"/>
    <s v="G. Luongo"/>
    <x v="12"/>
    <s v="Delivery AMS"/>
    <s v="PM - Project Governance"/>
    <n v="1610"/>
    <n v="1067"/>
    <s v="ON GOING"/>
    <n v="0.6627329192546584"/>
    <n v="2024"/>
    <x v="15"/>
    <n v="20"/>
    <n v="20"/>
    <n v="18"/>
    <n v="19"/>
    <n v="19"/>
    <n v="19"/>
    <n v="0"/>
    <n v="19"/>
    <n v="48"/>
    <n v="42"/>
    <n v="36"/>
    <n v="0.9444444444444444"/>
    <n v="1"/>
    <n v="0.9523809523809523"/>
    <n v="0.8181818181818182"/>
    <n v="0.8636363636363636"/>
    <n v="0.95"/>
    <n v="0.8260869565217391"/>
    <n v="0"/>
    <n v="0.9047619047619048"/>
    <n v="2.08695652173913"/>
    <n v="2"/>
    <n v="1.636363636363636"/>
  </r>
  <r>
    <s v="CONTRACT"/>
    <s v="AMS"/>
    <s v="Waterfall"/>
    <x v="0"/>
    <d v="2024-01-01T00:00:00"/>
    <d v="2024-12-31T00:00:00"/>
    <s v="ABS24039"/>
    <s v="ALDDAO2"/>
    <s v="RETAIL"/>
    <x v="120"/>
    <s v="EssilorLuxottica"/>
    <s v="G. Luongo"/>
    <x v="13"/>
    <s v="Operations"/>
    <s v="BackEnd"/>
    <n v="1610"/>
    <n v="1067"/>
    <s v="ON GOING"/>
    <n v="0.6627329192546584"/>
    <n v="2024"/>
    <x v="15"/>
    <n v="19"/>
    <n v="21"/>
    <n v="19"/>
    <n v="21"/>
    <n v="17"/>
    <n v="20"/>
    <n v="0"/>
    <n v="19"/>
    <n v="23"/>
    <n v="20"/>
    <n v="17"/>
    <n v="0.9444444444444444"/>
    <n v="0.95"/>
    <n v="1"/>
    <n v="0.8636363636363636"/>
    <n v="0.9545454545454546"/>
    <n v="0.85"/>
    <n v="0.8695652173913043"/>
    <n v="0"/>
    <n v="0.9047619047619048"/>
    <n v="1"/>
    <n v="0.9523809523809523"/>
    <n v="0.7727272727272727"/>
  </r>
  <r>
    <s v="CONTRACT"/>
    <s v="AMS"/>
    <s v="Waterfall"/>
    <x v="0"/>
    <d v="2024-01-01T00:00:00"/>
    <d v="2024-12-31T00:00:00"/>
    <s v="ABS24039"/>
    <s v="ALDDAO2"/>
    <s v="RETAIL"/>
    <x v="120"/>
    <s v="EssilorLuxottica"/>
    <s v="G. Luongo"/>
    <x v="76"/>
    <s v="Operations"/>
    <s v="Backend"/>
    <n v="1610"/>
    <n v="1067"/>
    <s v="ON GOING"/>
    <n v="0.6627329192546584"/>
    <n v="2024"/>
    <x v="13"/>
    <n v="5"/>
    <n v="5"/>
    <n v="5"/>
    <n v="5"/>
    <n v="5"/>
    <n v="5"/>
    <n v="0"/>
    <n v="2"/>
    <n v="2"/>
    <n v="2"/>
    <n v="2"/>
    <n v="0.2777777777777778"/>
    <n v="0.25"/>
    <n v="0.2380952380952381"/>
    <n v="0.2272727272727273"/>
    <n v="0.2272727272727273"/>
    <n v="0.25"/>
    <n v="0.2173913043478261"/>
    <n v="0"/>
    <n v="0.09523809523809523"/>
    <n v="0.08695652173913043"/>
    <n v="0.09523809523809523"/>
    <n v="0.09090909090909091"/>
  </r>
  <r>
    <s v="CONTRACT"/>
    <s v="AMS"/>
    <s v="Waterfall"/>
    <x v="0"/>
    <d v="2024-01-01T00:00:00"/>
    <d v="2024-12-31T00:00:00"/>
    <s v="ABS24039"/>
    <s v="ALDDAO2"/>
    <s v="RETAIL"/>
    <x v="120"/>
    <s v="EssilorLuxottica"/>
    <s v="G. Luongo"/>
    <x v="67"/>
    <s v="Operations"/>
    <s v="Technical Leader/Analista"/>
    <n v="1610"/>
    <n v="1067"/>
    <s v="ON GOING"/>
    <n v="0.6627329192546584"/>
    <n v="2024"/>
    <x v="19"/>
    <n v="12"/>
    <n v="12"/>
    <n v="12"/>
    <n v="12"/>
    <n v="12"/>
    <n v="12"/>
    <n v="0"/>
    <n v="10"/>
    <n v="15"/>
    <n v="15"/>
    <n v="15"/>
    <n v="0.6666666666666666"/>
    <n v="0.6"/>
    <n v="0.5714285714285714"/>
    <n v="0.5454545454545454"/>
    <n v="0.5454545454545454"/>
    <n v="0.6"/>
    <n v="0.5217391304347826"/>
    <n v="0"/>
    <n v="0.4761904761904762"/>
    <n v="0.6521739130434783"/>
    <n v="0.7142857142857143"/>
    <n v="0.6818181818181818"/>
  </r>
  <r>
    <s v="CONTRACT"/>
    <s v="AMS"/>
    <s v="Waterfall"/>
    <x v="0"/>
    <d v="2024-01-01T00:00:00"/>
    <d v="2024-12-31T00:00:00"/>
    <s v="ABS24039"/>
    <s v="ALDDAO2"/>
    <s v="RETAIL"/>
    <x v="120"/>
    <s v="EssilorLuxottica"/>
    <s v="G. Luongo"/>
    <x v="20"/>
    <s v="Operations"/>
    <s v="Backend"/>
    <n v="1610"/>
    <n v="1067"/>
    <s v="ON GOING"/>
    <n v="0.6627329192546584"/>
    <n v="2024"/>
    <x v="2"/>
    <n v="2"/>
    <n v="2"/>
    <n v="2"/>
    <n v="2"/>
    <n v="2"/>
    <n v="2"/>
    <n v="0"/>
    <n v="1"/>
    <n v="0"/>
    <n v="0"/>
    <n v="0"/>
    <n v="0.1111111111111111"/>
    <n v="0.1"/>
    <n v="0.09523809523809523"/>
    <n v="0.09090909090909091"/>
    <n v="0.09090909090909091"/>
    <n v="0.1"/>
    <n v="0.08695652173913043"/>
    <n v="0"/>
    <n v="0.04761904761904762"/>
    <n v="0"/>
    <n v="0"/>
    <n v="0"/>
  </r>
  <r>
    <s v="CONTRACT"/>
    <s v="AMS"/>
    <s v="Waterfall"/>
    <x v="1"/>
    <d v="2025-01-01T00:00:00"/>
    <d v="2025-12-31T00:00:00"/>
    <s v="ABS25023"/>
    <s v="ABS25023"/>
    <s v="RETAIL"/>
    <x v="121"/>
    <s v="EssilorLuxottica"/>
    <s v="G. Luongo"/>
    <x v="9"/>
    <s v="Operations"/>
    <s v="BackEnd"/>
    <n v="1610"/>
    <n v="320"/>
    <s v="ONGOING"/>
    <n v="0"/>
    <n v="2025"/>
    <x v="15"/>
    <n v="19"/>
    <n v="20"/>
    <n v="21"/>
    <n v="20"/>
    <n v="18"/>
    <n v="21"/>
    <n v="10"/>
    <n v="19"/>
    <n v="21"/>
    <n v="19"/>
    <n v="20"/>
    <n v="0.9444444444444444"/>
    <n v="0.95"/>
    <n v="0.9523809523809523"/>
    <n v="0.9545454545454546"/>
    <n v="0.9090909090909091"/>
    <n v="0.9"/>
    <n v="0.9130434782608695"/>
    <n v="0.8333333333333334"/>
    <n v="0.9047619047619048"/>
    <n v="0.9130434782608695"/>
    <n v="0.9047619047619048"/>
    <n v="0.9090909090909091"/>
  </r>
  <r>
    <s v="CONTRACT"/>
    <s v="AMS"/>
    <s v="Waterfall"/>
    <x v="1"/>
    <d v="2025-01-01T00:00:00"/>
    <d v="2025-12-31T00:00:00"/>
    <s v="ABS25023"/>
    <s v="ABS25023"/>
    <s v="RETAIL"/>
    <x v="121"/>
    <s v="EssilorLuxottica"/>
    <s v="G. Luongo"/>
    <x v="10"/>
    <s v="Operations"/>
    <s v="BackEnd"/>
    <n v="1610"/>
    <n v="320"/>
    <s v="ONGOING"/>
    <n v="0"/>
    <n v="2025"/>
    <x v="36"/>
    <n v="20"/>
    <n v="21"/>
    <n v="18"/>
    <n v="11"/>
    <n v="0"/>
    <n v="0"/>
    <n v="0"/>
    <n v="0"/>
    <n v="0"/>
    <n v="0"/>
    <n v="0"/>
    <n v="0.3333333333333333"/>
    <n v="1"/>
    <n v="1"/>
    <n v="0.8181818181818182"/>
    <n v="0.5"/>
    <n v="0"/>
    <n v="0"/>
    <n v="0"/>
    <n v="0"/>
    <n v="0"/>
    <n v="0"/>
    <n v="0"/>
  </r>
  <r>
    <s v="CONTRACT"/>
    <s v="AMS"/>
    <s v="Waterfall"/>
    <x v="1"/>
    <d v="2025-01-01T00:00:00"/>
    <d v="2025-12-31T00:00:00"/>
    <s v="ABS25023"/>
    <s v="ABS25023"/>
    <s v="RETAIL"/>
    <x v="121"/>
    <s v="EssilorLuxottica"/>
    <s v="G. Luongo"/>
    <x v="128"/>
    <s v="Operations"/>
    <s v="BackEnd"/>
    <n v="1610"/>
    <n v="320"/>
    <s v="ONGOING"/>
    <n v="0"/>
    <n v="2025"/>
    <x v="0"/>
    <n v="0"/>
    <n v="0"/>
    <n v="22"/>
    <n v="22"/>
    <n v="20"/>
    <n v="18"/>
    <n v="9"/>
    <n v="16"/>
    <n v="18"/>
    <n v="16"/>
    <n v="17"/>
    <n v="0"/>
    <n v="0"/>
    <n v="0"/>
    <n v="1"/>
    <n v="1"/>
    <n v="1"/>
    <n v="0.7826086956521739"/>
    <n v="0.75"/>
    <n v="0.7619047619047619"/>
    <n v="0.7826086956521739"/>
    <n v="0.7619047619047619"/>
    <n v="0.7727272727272727"/>
  </r>
  <r>
    <s v="CONTRACT"/>
    <s v="AMS"/>
    <s v="Waterfall"/>
    <x v="1"/>
    <d v="2025-01-01T00:00:00"/>
    <d v="2025-12-31T00:00:00"/>
    <s v="ABS25023"/>
    <s v="ABS25023"/>
    <s v="RETAIL"/>
    <x v="121"/>
    <s v="EssilorLuxottica"/>
    <s v="G. Luongo"/>
    <x v="127"/>
    <s v="Operations"/>
    <s v="Analysis"/>
    <n v="1610"/>
    <n v="320"/>
    <s v="ONGOING"/>
    <n v="0"/>
    <n v="2025"/>
    <x v="40"/>
    <n v="18"/>
    <n v="19"/>
    <n v="15"/>
    <n v="15"/>
    <n v="13"/>
    <n v="16"/>
    <n v="6"/>
    <n v="14"/>
    <n v="16"/>
    <n v="14"/>
    <n v="15"/>
    <n v="0.7777777777777778"/>
    <n v="0.9"/>
    <n v="0.9047619047619048"/>
    <n v="0.6818181818181818"/>
    <n v="0.6818181818181818"/>
    <n v="0.65"/>
    <n v="0.6956521739130435"/>
    <n v="0.5"/>
    <n v="0.6666666666666666"/>
    <n v="0.6956521739130435"/>
    <n v="0.6666666666666666"/>
    <n v="0.6818181818181818"/>
  </r>
  <r>
    <s v="CONTRACT"/>
    <s v="AMS"/>
    <s v="Waterfall"/>
    <x v="1"/>
    <d v="2025-01-01T00:00:00"/>
    <d v="2025-12-31T00:00:00"/>
    <s v="ABS25023"/>
    <s v="ABS25023"/>
    <s v="RETAIL"/>
    <x v="121"/>
    <s v="EssilorLuxottica"/>
    <s v="G. Luongo"/>
    <x v="12"/>
    <s v="Delivery AMS"/>
    <s v="PM - Project Governance"/>
    <n v="1610"/>
    <n v="320"/>
    <s v="ONGOING"/>
    <n v="0"/>
    <n v="2025"/>
    <x v="20"/>
    <n v="22"/>
    <n v="20"/>
    <n v="19"/>
    <n v="19"/>
    <n v="17"/>
    <n v="20"/>
    <n v="9"/>
    <n v="18"/>
    <n v="20"/>
    <n v="18"/>
    <n v="19"/>
    <n v="1.111111111111111"/>
    <n v="1.1"/>
    <n v="0.9523809523809523"/>
    <n v="0.8636363636363636"/>
    <n v="0.8636363636363636"/>
    <n v="0.85"/>
    <n v="0.8695652173913043"/>
    <n v="0.75"/>
    <n v="0.8571428571428571"/>
    <n v="0.8695652173913043"/>
    <n v="0.8571428571428571"/>
    <n v="0.8636363636363636"/>
  </r>
  <r>
    <s v="CONTRACT"/>
    <s v="AMS"/>
    <s v="Waterfall"/>
    <x v="1"/>
    <d v="2025-01-01T00:00:00"/>
    <d v="2025-12-31T00:00:00"/>
    <s v="ABS25023"/>
    <s v="ABS25023"/>
    <s v="RETAIL"/>
    <x v="121"/>
    <s v="EssilorLuxottica"/>
    <s v="G. Luongo"/>
    <x v="13"/>
    <s v="Operations"/>
    <s v="BackEnd"/>
    <n v="1610"/>
    <n v="320"/>
    <s v="ONGOING"/>
    <n v="0"/>
    <n v="2025"/>
    <x v="15"/>
    <n v="19"/>
    <n v="13"/>
    <n v="16"/>
    <n v="16"/>
    <n v="14"/>
    <n v="17"/>
    <n v="6"/>
    <n v="15"/>
    <n v="17"/>
    <n v="15"/>
    <n v="16"/>
    <n v="0.9444444444444444"/>
    <n v="0.95"/>
    <n v="0.6190476190476191"/>
    <n v="0.7272727272727273"/>
    <n v="0.7272727272727273"/>
    <n v="0.7"/>
    <n v="0.7391304347826086"/>
    <n v="0.5"/>
    <n v="0.7142857142857143"/>
    <n v="0.7391304347826086"/>
    <n v="0.7142857142857143"/>
    <n v="0.7272727272727273"/>
  </r>
  <r>
    <s v="CONTRACT"/>
    <s v="AMS"/>
    <s v="Waterfall"/>
    <x v="1"/>
    <d v="2025-01-01T00:00:00"/>
    <d v="2025-12-31T00:00:00"/>
    <s v="ABS25023"/>
    <s v="ABS25023"/>
    <s v="RETAIL"/>
    <x v="121"/>
    <s v="EssilorLuxottica"/>
    <s v="G. Luongo"/>
    <x v="129"/>
    <s v="Operations"/>
    <s v="BackEnd"/>
    <n v="1610"/>
    <n v="320"/>
    <s v="ONGOING"/>
    <n v="0"/>
    <n v="2025"/>
    <x v="0"/>
    <n v="0"/>
    <n v="0"/>
    <n v="11"/>
    <n v="11"/>
    <n v="10"/>
    <n v="11"/>
    <n v="6"/>
    <n v="11"/>
    <n v="11"/>
    <n v="11"/>
    <n v="11"/>
    <n v="0"/>
    <n v="0"/>
    <n v="0"/>
    <n v="0.5"/>
    <n v="0.5"/>
    <n v="0.5"/>
    <n v="0.4782608695652174"/>
    <n v="0.5"/>
    <n v="0.5238095238095238"/>
    <n v="0.4782608695652174"/>
    <n v="0.5238095238095238"/>
    <n v="0.5"/>
  </r>
  <r>
    <s v="CONTRACT"/>
    <s v="AMS"/>
    <s v="Waterfall"/>
    <x v="1"/>
    <d v="2025-01-01T00:00:00"/>
    <d v="2025-12-31T00:00:00"/>
    <s v="ABS25023"/>
    <s v="ABS25023"/>
    <s v="RETAIL"/>
    <x v="121"/>
    <s v="EssilorLuxottica"/>
    <s v="G. Luongo"/>
    <x v="82"/>
    <s v="Operations"/>
    <s v="Reperibilità"/>
    <n v="1610"/>
    <n v="320"/>
    <s v="ONGOING"/>
    <n v="0"/>
    <n v="2025"/>
    <x v="0"/>
    <n v="0"/>
    <n v="0"/>
    <n v="0"/>
    <n v="0"/>
    <n v="2"/>
    <n v="2"/>
    <n v="2"/>
    <n v="2"/>
    <n v="2"/>
    <n v="2"/>
    <n v="2"/>
    <n v="0"/>
    <n v="0"/>
    <n v="0"/>
    <n v="0"/>
    <n v="0"/>
    <n v="0.1"/>
    <n v="0.1"/>
    <n v="0.1"/>
    <n v="0.1"/>
    <n v="0.1"/>
    <n v="0.1"/>
    <n v="0.1"/>
  </r>
  <r>
    <s v="CONTRACT"/>
    <s v="AMS"/>
    <s v="Waterfall"/>
    <x v="1"/>
    <d v="2025-01-01T00:00:00"/>
    <d v="2025-12-31T00:00:00"/>
    <s v="ABS25023"/>
    <s v="ABS25023"/>
    <s v="RETAIL"/>
    <x v="121"/>
    <s v="EssilorLuxottica"/>
    <s v="G. Luongo"/>
    <x v="67"/>
    <s v="Operations"/>
    <s v="Technical Leader/Analista"/>
    <n v="1610"/>
    <n v="320"/>
    <s v="ONGOING"/>
    <n v="0"/>
    <n v="2025"/>
    <x v="2"/>
    <n v="15"/>
    <n v="13"/>
    <n v="11"/>
    <n v="6"/>
    <n v="9"/>
    <n v="12"/>
    <n v="5"/>
    <n v="5"/>
    <n v="12"/>
    <n v="5"/>
    <n v="6"/>
    <n v="0.1111111111111111"/>
    <n v="0.75"/>
    <n v="0.6190476190476191"/>
    <n v="0.5"/>
    <n v="0.2727272727272727"/>
    <n v="0.45"/>
    <n v="0.5217391304347826"/>
    <n v="0.4166666666666667"/>
    <n v="0.2380952380952381"/>
    <n v="0.5217391304347826"/>
    <n v="0.2380952380952381"/>
    <n v="0.2727272727272727"/>
  </r>
  <r>
    <s v="INTERNAL TRAINING"/>
    <s v="FORMAZIONE"/>
    <m/>
    <x v="0"/>
    <d v="2024-01-01T00:00:00"/>
    <d v="2024-12-31T00:00:00"/>
    <s v="N/A"/>
    <s v="ATD"/>
    <s v="OTHER"/>
    <x v="122"/>
    <m/>
    <s v="C. Paz"/>
    <x v="72"/>
    <s v="Delivery Projects"/>
    <m/>
    <n v="50"/>
    <n v="0"/>
    <m/>
    <n v="0"/>
    <n v="2024"/>
    <x v="31"/>
    <n v="4.2"/>
    <n v="4.2"/>
    <n v="3.8"/>
    <n v="4"/>
    <n v="6"/>
    <n v="5"/>
    <n v="0"/>
    <n v="4"/>
    <n v="4"/>
    <n v="4"/>
    <n v="4"/>
    <n v="0.2"/>
    <n v="0.21"/>
    <n v="0.2"/>
    <n v="0.1727272727272727"/>
    <n v="0.1818181818181818"/>
    <n v="0.3"/>
    <n v="0.2173913043478261"/>
    <n v="0"/>
    <n v="0.1904761904761905"/>
    <n v="0.1739130434782609"/>
    <n v="0.1904761904761905"/>
    <n v="0.1818181818181818"/>
  </r>
  <r>
    <s v="PROSPECT"/>
    <s v="PreSales - DELIVERY"/>
    <m/>
    <x v="0"/>
    <m/>
    <m/>
    <s v="N/A"/>
    <s v="N/A"/>
    <s v="FINANCE/DS"/>
    <x v="123"/>
    <s v="EssilorLuxottica"/>
    <s v="A. Morterra"/>
    <x v="21"/>
    <s v="Operations"/>
    <s v="Data Scientist"/>
    <n v="0"/>
    <n v="0"/>
    <s v="PROPOSAL"/>
    <n v="0"/>
    <n v="2024"/>
    <x v="0"/>
    <n v="0"/>
    <n v="0"/>
    <n v="0"/>
    <n v="2"/>
    <n v="3"/>
    <n v="2"/>
    <n v="0"/>
    <n v="0"/>
    <n v="0"/>
    <n v="0"/>
    <n v="0"/>
    <n v="0"/>
    <n v="0"/>
    <n v="0"/>
    <n v="0"/>
    <n v="0.09090909090909091"/>
    <n v="0.15"/>
    <n v="0.08695652173913043"/>
    <n v="0"/>
    <n v="0"/>
    <n v="0"/>
    <n v="0"/>
    <n v="0"/>
  </r>
  <r>
    <s v="PROSPECT"/>
    <s v="PreSales - DELIVERY"/>
    <m/>
    <x v="0"/>
    <m/>
    <m/>
    <s v="N/A"/>
    <s v="N/A"/>
    <s v="FINANCE/DS"/>
    <x v="123"/>
    <s v="EssilorLuxottica"/>
    <s v="A. Morterra"/>
    <x v="23"/>
    <s v="Operations"/>
    <s v="Data Engineering"/>
    <n v="0"/>
    <n v="0"/>
    <s v="PROPOSAL"/>
    <n v="0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eSales - DELIVERY"/>
    <m/>
    <x v="0"/>
    <m/>
    <m/>
    <s v="N/A"/>
    <s v="N/A"/>
    <s v="FINANCE/DS"/>
    <x v="123"/>
    <s v="EssilorLuxottica"/>
    <s v="A. Morterra"/>
    <x v="0"/>
    <s v="Operations"/>
    <s v="PM - Project Governance"/>
    <n v="0"/>
    <n v="0"/>
    <s v="PROPOSAL"/>
    <n v="0"/>
    <n v="2024"/>
    <x v="0"/>
    <n v="0"/>
    <n v="0"/>
    <n v="0"/>
    <n v="1"/>
    <n v="1"/>
    <n v="1"/>
    <n v="0"/>
    <n v="0"/>
    <n v="0"/>
    <n v="0"/>
    <n v="0"/>
    <n v="0"/>
    <n v="0"/>
    <n v="0"/>
    <n v="0"/>
    <n v="0.04545454545454546"/>
    <n v="0.05"/>
    <n v="0.04347826086956522"/>
    <n v="0"/>
    <n v="0"/>
    <n v="0"/>
    <n v="0"/>
    <n v="0"/>
  </r>
  <r>
    <s v="PROSPECT"/>
    <s v="PreSales - DELIVERY"/>
    <m/>
    <x v="0"/>
    <m/>
    <m/>
    <s v="N/A"/>
    <s v="N/A"/>
    <s v="FINANCE/DS"/>
    <x v="123"/>
    <s v="EssilorLuxottica"/>
    <s v="A. Morterra"/>
    <x v="56"/>
    <s v="Operations"/>
    <s v="DataManagement"/>
    <n v="0"/>
    <n v="0"/>
    <s v="PROPOSAL"/>
    <n v="0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eSales - DELIVERY"/>
    <m/>
    <x v="0"/>
    <m/>
    <m/>
    <s v="N/A"/>
    <s v="N/A"/>
    <s v="FINANCE/DS"/>
    <x v="123"/>
    <s v="EssilorLuxottica"/>
    <s v="A. Morterra"/>
    <x v="1"/>
    <s v="Operations"/>
    <s v="Tech Lead"/>
    <n v="0"/>
    <n v="0"/>
    <s v="PROPOSAL"/>
    <n v="0"/>
    <n v="2024"/>
    <x v="0"/>
    <n v="0"/>
    <n v="0"/>
    <n v="0"/>
    <n v="0"/>
    <n v="1"/>
    <n v="1"/>
    <n v="0"/>
    <n v="0"/>
    <n v="0"/>
    <n v="0"/>
    <n v="0"/>
    <n v="0"/>
    <n v="0"/>
    <n v="0"/>
    <n v="0"/>
    <n v="0"/>
    <n v="0.05"/>
    <n v="0.04347826086956522"/>
    <n v="0"/>
    <n v="0"/>
    <n v="0"/>
    <n v="0"/>
    <n v="0"/>
  </r>
  <r>
    <s v="PROSPECT"/>
    <s v="PreSales - DELIVERY"/>
    <m/>
    <x v="0"/>
    <m/>
    <m/>
    <s v="N/A"/>
    <s v="N/A"/>
    <s v="FINANCE/DS"/>
    <x v="123"/>
    <s v="EssilorLuxottica"/>
    <s v="A. Morterra"/>
    <x v="24"/>
    <s v="Operations"/>
    <s v="Data Scientist"/>
    <n v="0"/>
    <n v="0"/>
    <s v="PROPOSAL"/>
    <n v="0"/>
    <n v="2024"/>
    <x v="0"/>
    <n v="0"/>
    <n v="0"/>
    <n v="0"/>
    <n v="4"/>
    <n v="2"/>
    <n v="1"/>
    <n v="0"/>
    <n v="0"/>
    <n v="0"/>
    <n v="0"/>
    <n v="0"/>
    <n v="0"/>
    <n v="0"/>
    <n v="0"/>
    <n v="0"/>
    <n v="0.1818181818181818"/>
    <n v="0.1"/>
    <n v="0.04347826086956522"/>
    <n v="0"/>
    <n v="0"/>
    <n v="0"/>
    <n v="0"/>
    <n v="0"/>
  </r>
  <r>
    <s v="INTERNAL PRJ"/>
    <s v="PRJ"/>
    <m/>
    <x v="0"/>
    <d v="2024-01-01T00:00:00"/>
    <d v="2024-05-31T00:00:00"/>
    <s v="N/A"/>
    <s v="ABS0007"/>
    <s v="FINANCE"/>
    <x v="124"/>
    <s v="EssilorLuxottica"/>
    <s v="P. Pieroni"/>
    <x v="72"/>
    <s v="Delivery Projects"/>
    <s v="Analysis"/>
    <n v="0"/>
    <n v="0"/>
    <s v="STARTED"/>
    <n v="0"/>
    <n v="2024"/>
    <x v="4"/>
    <n v="10.5"/>
    <n v="10.5"/>
    <n v="5.7"/>
    <n v="0"/>
    <n v="0"/>
    <n v="0"/>
    <n v="0"/>
    <n v="0"/>
    <n v="0"/>
    <n v="0"/>
    <n v="0"/>
    <n v="0.5"/>
    <n v="0.525"/>
    <n v="0.5"/>
    <n v="0.2590909090909091"/>
    <n v="0"/>
    <n v="0"/>
    <n v="0"/>
    <n v="0"/>
    <n v="0"/>
    <n v="0"/>
    <n v="0"/>
    <n v="0"/>
  </r>
  <r>
    <s v="INTERNAL PRJ"/>
    <s v="PRJ"/>
    <m/>
    <x v="0"/>
    <d v="2024-01-01T00:00:00"/>
    <d v="2024-05-31T00:00:00"/>
    <s v="N/A"/>
    <s v="ABS0007"/>
    <s v="FINANCE"/>
    <x v="124"/>
    <s v="EssilorLuxottica"/>
    <s v="P. Pieroni"/>
    <x v="105"/>
    <s v="Operations"/>
    <s v="BackEnd"/>
    <n v="0"/>
    <n v="0"/>
    <s v="STARTED"/>
    <n v="0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TERNAL PRJ"/>
    <s v="PRJ"/>
    <m/>
    <x v="0"/>
    <d v="2024-01-01T00:00:00"/>
    <d v="2024-05-31T00:00:00"/>
    <s v="N/A"/>
    <s v="ABS0007"/>
    <s v="FINANCE"/>
    <x v="124"/>
    <s v="EssilorLuxottica"/>
    <s v="P. Pieroni"/>
    <x v="99"/>
    <s v="Operations"/>
    <s v="BackEnd"/>
    <n v="0"/>
    <n v="0"/>
    <s v="STARTED"/>
    <n v="0"/>
    <n v="2024"/>
    <x v="23"/>
    <n v="10.5"/>
    <n v="10.5"/>
    <n v="0"/>
    <n v="0"/>
    <n v="0"/>
    <n v="0"/>
    <n v="0"/>
    <n v="0"/>
    <n v="0"/>
    <n v="0"/>
    <n v="0"/>
    <n v="0.1"/>
    <n v="0.525"/>
    <n v="0.5"/>
    <n v="0"/>
    <n v="0"/>
    <n v="0"/>
    <n v="0"/>
    <n v="0"/>
    <n v="0"/>
    <n v="0"/>
    <n v="0"/>
    <n v="0"/>
  </r>
  <r>
    <s v="INTERNAL PRJ"/>
    <s v="PRJ"/>
    <m/>
    <x v="0"/>
    <d v="2024-01-01T00:00:00"/>
    <d v="2024-05-31T00:00:00"/>
    <s v="N/A"/>
    <s v="ABS0007"/>
    <s v="FINANCE"/>
    <x v="124"/>
    <s v="EssilorLuxottica"/>
    <s v="P. Pieroni"/>
    <x v="120"/>
    <s v="Operations"/>
    <s v="BackEnd"/>
    <n v="0"/>
    <n v="0"/>
    <s v="STARTED"/>
    <n v="0"/>
    <n v="2024"/>
    <x v="4"/>
    <n v="10.5"/>
    <n v="10.5"/>
    <n v="9.5"/>
    <n v="0"/>
    <n v="0"/>
    <n v="0"/>
    <n v="0"/>
    <n v="0"/>
    <n v="0"/>
    <n v="0"/>
    <n v="0"/>
    <n v="0.5"/>
    <n v="0.525"/>
    <n v="0.5"/>
    <n v="0.4318181818181818"/>
    <n v="0"/>
    <n v="0"/>
    <n v="0"/>
    <n v="0"/>
    <n v="0"/>
    <n v="0"/>
    <n v="0"/>
    <n v="0"/>
  </r>
  <r>
    <s v="INTERNAL PRJ"/>
    <s v="PRJ"/>
    <m/>
    <x v="0"/>
    <d v="2024-01-01T00:00:00"/>
    <d v="2024-05-31T00:00:00"/>
    <s v="N/A"/>
    <s v="ABS0007"/>
    <s v="FINANCE"/>
    <x v="124"/>
    <s v="EssilorLuxottica"/>
    <s v="P. Pieroni"/>
    <x v="97"/>
    <s v="Operations"/>
    <s v="BackEnd"/>
    <n v="0"/>
    <n v="0"/>
    <s v="STARTED"/>
    <n v="0"/>
    <n v="2024"/>
    <x v="4"/>
    <n v="10.5"/>
    <n v="10.5"/>
    <n v="0"/>
    <n v="0"/>
    <n v="0"/>
    <n v="0"/>
    <n v="0"/>
    <n v="0"/>
    <n v="0"/>
    <n v="0"/>
    <n v="0"/>
    <n v="0.5"/>
    <n v="0.525"/>
    <n v="0.5"/>
    <n v="0"/>
    <n v="0"/>
    <n v="0"/>
    <n v="0"/>
    <n v="0"/>
    <n v="0"/>
    <n v="0"/>
    <n v="0"/>
    <n v="0"/>
  </r>
  <r>
    <s v="CONTRACT"/>
    <s v="PRJ"/>
    <m/>
    <x v="0"/>
    <d v="2024-03-15T00:00:00"/>
    <d v="2024-04-30T00:00:00"/>
    <s v="ABS24176"/>
    <s v="AEPP"/>
    <s v="OTHER"/>
    <x v="125"/>
    <s v="EssilorLuxottica"/>
    <s v="L. Roberto"/>
    <x v="124"/>
    <s v="UX/UI"/>
    <s v="Graphic Interface"/>
    <n v="18"/>
    <n v="20"/>
    <s v="CLOSED"/>
    <n v="1"/>
    <n v="2024"/>
    <x v="0"/>
    <n v="0"/>
    <n v="0"/>
    <n v="1"/>
    <n v="0"/>
    <n v="0"/>
    <n v="0"/>
    <n v="0"/>
    <n v="0"/>
    <n v="0"/>
    <n v="0"/>
    <n v="0"/>
    <n v="0"/>
    <n v="0"/>
    <n v="0"/>
    <n v="0.04545454545454546"/>
    <n v="0"/>
    <n v="0"/>
    <n v="0"/>
    <n v="0"/>
    <n v="0"/>
    <n v="0"/>
    <n v="0"/>
    <n v="0"/>
  </r>
  <r>
    <s v="CONTRACT"/>
    <s v="PRJ"/>
    <m/>
    <x v="0"/>
    <d v="2024-03-15T00:00:00"/>
    <d v="2024-04-30T00:00:00"/>
    <s v="ABS24176"/>
    <s v="AEPP"/>
    <s v="OTHER"/>
    <x v="125"/>
    <s v="EssilorLuxottica"/>
    <s v="L. Roberto"/>
    <x v="25"/>
    <s v="Operations"/>
    <s v="BackEnd"/>
    <n v="18"/>
    <n v="20"/>
    <s v="CLOSED"/>
    <n v="1"/>
    <n v="2024"/>
    <x v="0"/>
    <n v="0"/>
    <n v="10"/>
    <n v="5"/>
    <n v="0"/>
    <n v="0"/>
    <n v="0"/>
    <n v="0"/>
    <n v="0"/>
    <n v="0"/>
    <n v="0"/>
    <n v="0"/>
    <n v="0"/>
    <n v="0"/>
    <n v="0.4761904761904762"/>
    <n v="0.2272727272727273"/>
    <n v="0"/>
    <n v="0"/>
    <n v="0"/>
    <n v="0"/>
    <n v="0"/>
    <n v="0"/>
    <n v="0"/>
    <n v="0"/>
  </r>
  <r>
    <s v="CONTRACT"/>
    <s v="PRJ"/>
    <m/>
    <x v="0"/>
    <d v="2024-03-15T00:00:00"/>
    <d v="2024-04-30T00:00:00"/>
    <s v="ABS24176"/>
    <s v="AEPP"/>
    <s v="OTHER"/>
    <x v="125"/>
    <s v="EssilorLuxottica"/>
    <s v="L. Roberto"/>
    <x v="49"/>
    <s v="Operations"/>
    <s v="PM - Project Governance"/>
    <n v="18"/>
    <n v="20"/>
    <s v="CLOSED"/>
    <n v="1"/>
    <n v="2024"/>
    <x v="0"/>
    <n v="0"/>
    <n v="1"/>
    <n v="1"/>
    <n v="0"/>
    <n v="0"/>
    <n v="0"/>
    <n v="0"/>
    <n v="0"/>
    <n v="0"/>
    <n v="0"/>
    <n v="0"/>
    <n v="0"/>
    <n v="0"/>
    <n v="0.04761904761904762"/>
    <n v="0.04545454545454546"/>
    <n v="0"/>
    <n v="0"/>
    <n v="0"/>
    <n v="0"/>
    <n v="0"/>
    <n v="0"/>
    <n v="0"/>
    <n v="0"/>
  </r>
  <r>
    <s v="CONTRACT"/>
    <s v="PRJ"/>
    <m/>
    <x v="0"/>
    <d v="2024-03-15T00:00:00"/>
    <d v="2024-04-30T00:00:00"/>
    <s v="ABS24176"/>
    <s v="AEPP"/>
    <s v="OTHER"/>
    <x v="125"/>
    <s v="EssilorLuxottica"/>
    <s v="L. Roberto"/>
    <x v="85"/>
    <s v="Operations"/>
    <s v="FrontEnd"/>
    <n v="18"/>
    <n v="20"/>
    <s v="CLOSED"/>
    <n v="1"/>
    <n v="2024"/>
    <x v="0"/>
    <n v="0"/>
    <n v="6"/>
    <n v="0"/>
    <n v="0"/>
    <n v="0"/>
    <n v="0"/>
    <n v="0"/>
    <n v="0"/>
    <n v="0"/>
    <n v="0"/>
    <n v="0"/>
    <n v="0"/>
    <n v="0"/>
    <n v="0.2857142857142857"/>
    <n v="0"/>
    <n v="0"/>
    <n v="0"/>
    <n v="0"/>
    <n v="0"/>
    <n v="0"/>
    <n v="0"/>
    <n v="0"/>
    <n v="0"/>
  </r>
  <r>
    <s v="CONTRACT"/>
    <s v="PRJ"/>
    <m/>
    <x v="0"/>
    <d v="2024-01-01T00:00:00"/>
    <d v="2024-06-30T00:00:00"/>
    <s v="ABS23458"/>
    <s v="APLTENCR"/>
    <s v="EPM"/>
    <x v="126"/>
    <s v="EssilorLuxottica"/>
    <s v="A. Albanese"/>
    <x v="105"/>
    <s v="Operations"/>
    <s v="BackEnd"/>
    <n v="50"/>
    <n v="66"/>
    <s v="CLOSED"/>
    <n v="1"/>
    <n v="2024"/>
    <x v="4"/>
    <n v="5.4"/>
    <n v="2.7"/>
    <n v="0"/>
    <n v="0"/>
    <n v="0"/>
    <n v="0"/>
    <n v="0"/>
    <n v="0"/>
    <n v="0"/>
    <n v="0"/>
    <n v="0"/>
    <n v="0.5"/>
    <n v="0.27"/>
    <n v="0.1285714285714286"/>
    <n v="0"/>
    <n v="0"/>
    <n v="0"/>
    <n v="0"/>
    <n v="0"/>
    <n v="0"/>
    <n v="0"/>
    <n v="0"/>
    <n v="0"/>
  </r>
  <r>
    <s v="CONTRACT"/>
    <s v="PRJ"/>
    <m/>
    <x v="0"/>
    <d v="2024-01-01T00:00:00"/>
    <d v="2024-06-30T00:00:00"/>
    <s v="ABS23458"/>
    <s v="APLTENCR"/>
    <s v="EPM"/>
    <x v="126"/>
    <s v="EssilorLuxottica"/>
    <s v="A. Albanese"/>
    <x v="120"/>
    <s v="Operations"/>
    <s v="BackEnd"/>
    <n v="50"/>
    <n v="66"/>
    <s v="CLOSED"/>
    <n v="1"/>
    <n v="2024"/>
    <x v="4"/>
    <n v="5.4"/>
    <n v="2.7"/>
    <n v="0"/>
    <n v="0"/>
    <n v="0"/>
    <n v="0"/>
    <n v="0"/>
    <n v="0"/>
    <n v="0"/>
    <n v="0"/>
    <n v="0"/>
    <n v="0.5"/>
    <n v="0.27"/>
    <n v="0.1285714285714286"/>
    <n v="0"/>
    <n v="0"/>
    <n v="0"/>
    <n v="0"/>
    <n v="0"/>
    <n v="0"/>
    <n v="0"/>
    <n v="0"/>
    <n v="0"/>
  </r>
  <r>
    <s v="CONTRACT"/>
    <s v="PRJ"/>
    <m/>
    <x v="0"/>
    <d v="2024-01-01T00:00:00"/>
    <d v="2024-06-30T00:00:00"/>
    <s v="ABS23458"/>
    <s v="APLTENCR"/>
    <s v="EPM"/>
    <x v="126"/>
    <s v="EssilorLuxottica"/>
    <s v="A. Albanese"/>
    <x v="97"/>
    <s v="Operations"/>
    <s v="BackEnd"/>
    <n v="50"/>
    <n v="66"/>
    <s v="CLOSED"/>
    <n v="1"/>
    <n v="2024"/>
    <x v="4"/>
    <n v="5.4"/>
    <n v="2.7"/>
    <n v="0"/>
    <n v="0"/>
    <n v="0"/>
    <n v="0"/>
    <n v="0"/>
    <n v="0"/>
    <n v="0"/>
    <n v="0"/>
    <n v="0"/>
    <n v="0.5"/>
    <n v="0.27"/>
    <n v="0.1285714285714286"/>
    <n v="0"/>
    <n v="0"/>
    <n v="0"/>
    <n v="0"/>
    <n v="0"/>
    <n v="0"/>
    <n v="0"/>
    <n v="0"/>
    <n v="0"/>
  </r>
  <r>
    <s v="INTERNAL PRJ"/>
    <s v="AMS"/>
    <s v="Waterfall"/>
    <x v="0"/>
    <d v="2024-08-01T00:00:00"/>
    <d v="2024-12-31T00:00:00"/>
    <s v="N/A"/>
    <s v="IAA"/>
    <s v="QA"/>
    <x v="127"/>
    <s v="EssilorLuxottica"/>
    <s v="F. Pinnelli"/>
    <x v="66"/>
    <s v="Consolidated &amp; Tax"/>
    <s v="Analysis"/>
    <n v="220"/>
    <n v="0"/>
    <s v="ON GOING"/>
    <n v="0"/>
    <n v="2024"/>
    <x v="0"/>
    <n v="0"/>
    <n v="0"/>
    <n v="0"/>
    <n v="0"/>
    <n v="0"/>
    <n v="0"/>
    <n v="0"/>
    <n v="4"/>
    <n v="4"/>
    <n v="15"/>
    <n v="15"/>
    <n v="0"/>
    <n v="0"/>
    <n v="0"/>
    <n v="0"/>
    <n v="0"/>
    <n v="0"/>
    <n v="0"/>
    <n v="0"/>
    <n v="0.1904761904761905"/>
    <n v="0.1739130434782609"/>
    <n v="0.7142857142857143"/>
    <n v="0.6818181818181818"/>
  </r>
  <r>
    <s v="INTERNAL PRJ"/>
    <s v="AMS"/>
    <s v="Waterfall"/>
    <x v="0"/>
    <d v="2024-08-01T00:00:00"/>
    <d v="2024-12-31T00:00:00"/>
    <s v="N/A"/>
    <s v="IAA"/>
    <s v="QA"/>
    <x v="127"/>
    <s v="EssilorLuxottica"/>
    <s v="F. Pinnelli"/>
    <x v="130"/>
    <s v="Delivery Maintenance"/>
    <s v="Tester"/>
    <n v="220"/>
    <n v="0"/>
    <s v="ON GOING"/>
    <n v="0"/>
    <n v="2024"/>
    <x v="0"/>
    <n v="0"/>
    <n v="0"/>
    <n v="0"/>
    <n v="0"/>
    <n v="0"/>
    <n v="0"/>
    <n v="0"/>
    <n v="0"/>
    <n v="0"/>
    <n v="20"/>
    <n v="17"/>
    <n v="0"/>
    <n v="0"/>
    <n v="0"/>
    <n v="0"/>
    <n v="0"/>
    <n v="0"/>
    <n v="0"/>
    <n v="0"/>
    <n v="0"/>
    <n v="0"/>
    <n v="0.9523809523809523"/>
    <n v="0.7727272727272727"/>
  </r>
  <r>
    <s v="INTERNAL PRJ"/>
    <s v="AMS"/>
    <s v="Waterfall"/>
    <x v="0"/>
    <d v="2024-08-01T00:00:00"/>
    <d v="2024-12-31T00:00:00"/>
    <s v="N/A"/>
    <s v="IAA"/>
    <s v="QA"/>
    <x v="127"/>
    <s v="EssilorLuxottica"/>
    <s v="F. Pinnelli"/>
    <x v="131"/>
    <s v="Delivery Maintenance"/>
    <s v="Tester"/>
    <n v="220"/>
    <n v="0"/>
    <s v="ON GOING"/>
    <n v="0"/>
    <n v="2024"/>
    <x v="0"/>
    <n v="0"/>
    <n v="0"/>
    <n v="0"/>
    <n v="0"/>
    <n v="0"/>
    <n v="0"/>
    <n v="0"/>
    <n v="0"/>
    <n v="0"/>
    <n v="20"/>
    <n v="17"/>
    <n v="0"/>
    <n v="0"/>
    <n v="0"/>
    <n v="0"/>
    <n v="0"/>
    <n v="0"/>
    <n v="0"/>
    <n v="0"/>
    <n v="0"/>
    <n v="0"/>
    <n v="0.9523809523809523"/>
    <n v="0.7727272727272727"/>
  </r>
  <r>
    <s v="INTERNAL PRJ"/>
    <s v="AMS"/>
    <s v="Waterfall"/>
    <x v="0"/>
    <d v="2024-08-01T00:00:00"/>
    <d v="2024-12-31T00:00:00"/>
    <s v="N/A"/>
    <s v="IAA"/>
    <s v="QA"/>
    <x v="127"/>
    <s v="EssilorLuxottica"/>
    <s v="F. Pinnelli"/>
    <x v="36"/>
    <s v="Delivery Projects"/>
    <s v="Analysis"/>
    <n v="220"/>
    <n v="0"/>
    <s v="ON GOING"/>
    <n v="0"/>
    <n v="2024"/>
    <x v="0"/>
    <n v="0"/>
    <n v="0"/>
    <n v="0"/>
    <n v="0"/>
    <n v="0"/>
    <n v="0"/>
    <n v="0"/>
    <n v="4"/>
    <n v="4"/>
    <n v="4"/>
    <n v="4"/>
    <n v="0"/>
    <n v="0"/>
    <n v="0"/>
    <n v="0"/>
    <n v="0"/>
    <n v="0"/>
    <n v="0"/>
    <n v="0"/>
    <n v="0.1904761904761905"/>
    <n v="0.1739130434782609"/>
    <n v="0.1904761904761905"/>
    <n v="0.1818181818181818"/>
  </r>
  <r>
    <s v="CONTRACT"/>
    <s v="PRJ"/>
    <s v="Waterfall"/>
    <x v="0"/>
    <d v="2024-06-01T00:00:00"/>
    <d v="2024-12-31T00:00:00"/>
    <s v="ABS24299"/>
    <s v="ABS24299"/>
    <s v="HR"/>
    <x v="128"/>
    <s v="EssilorLuxottica"/>
    <s v="L. Roberto"/>
    <x v="72"/>
    <s v="Delivery Projects"/>
    <s v="PMO - Project Management Officer"/>
    <n v="570"/>
    <n v="560"/>
    <s v="CLOSED"/>
    <n v="1"/>
    <n v="2024"/>
    <x v="0"/>
    <n v="0"/>
    <n v="0"/>
    <n v="0"/>
    <n v="0"/>
    <n v="3"/>
    <n v="6"/>
    <n v="0"/>
    <n v="7"/>
    <n v="5"/>
    <n v="3"/>
    <n v="5"/>
    <n v="0"/>
    <n v="0"/>
    <n v="0"/>
    <n v="0"/>
    <n v="0"/>
    <n v="0.15"/>
    <n v="0.2608695652173913"/>
    <n v="0"/>
    <n v="0.3333333333333333"/>
    <n v="0.2173913043478261"/>
    <n v="0.1428571428571428"/>
    <n v="0.2272727272727273"/>
  </r>
  <r>
    <s v="CONTRACT"/>
    <s v="PRJ"/>
    <s v="Waterfall"/>
    <x v="0"/>
    <d v="2024-06-01T00:00:00"/>
    <d v="2024-12-31T00:00:00"/>
    <s v="ABS24299"/>
    <s v="ABS24299"/>
    <s v="HR"/>
    <x v="128"/>
    <s v="EssilorLuxottica"/>
    <s v="L. Roberto"/>
    <x v="88"/>
    <s v="Delivery Projects"/>
    <s v="PMO - Project Management Officer"/>
    <n v="570"/>
    <n v="560"/>
    <s v="CLOSED"/>
    <n v="1"/>
    <n v="2024"/>
    <x v="0"/>
    <n v="0"/>
    <n v="0"/>
    <n v="0"/>
    <n v="0"/>
    <n v="8"/>
    <n v="8"/>
    <n v="0"/>
    <n v="5"/>
    <n v="5"/>
    <n v="5"/>
    <n v="5"/>
    <n v="0"/>
    <n v="0"/>
    <n v="0"/>
    <n v="0"/>
    <n v="0"/>
    <n v="0.4"/>
    <n v="0.3478260869565217"/>
    <n v="0"/>
    <n v="0.2380952380952381"/>
    <n v="0.2173913043478261"/>
    <n v="0.2380952380952381"/>
    <n v="0.2272727272727273"/>
  </r>
  <r>
    <s v="CONTRACT"/>
    <s v="PRJ"/>
    <s v="Waterfall"/>
    <x v="0"/>
    <d v="2024-06-01T00:00:00"/>
    <d v="2024-12-31T00:00:00"/>
    <s v="ABS24299"/>
    <s v="ABS24299"/>
    <s v="HR"/>
    <x v="128"/>
    <s v="EssilorLuxottica"/>
    <s v="L. Roberto"/>
    <x v="49"/>
    <s v="Operations"/>
    <s v="PM - Project Management"/>
    <n v="570"/>
    <n v="560"/>
    <s v="CLOSED"/>
    <n v="1"/>
    <n v="2024"/>
    <x v="0"/>
    <n v="0"/>
    <n v="0"/>
    <n v="0"/>
    <n v="0"/>
    <n v="3"/>
    <n v="9"/>
    <n v="0"/>
    <n v="6"/>
    <n v="6"/>
    <n v="3"/>
    <n v="1"/>
    <n v="0"/>
    <n v="0"/>
    <n v="0"/>
    <n v="0"/>
    <n v="0"/>
    <n v="0.15"/>
    <n v="0.391304347826087"/>
    <n v="0"/>
    <n v="0.2857142857142857"/>
    <n v="0.2608695652173913"/>
    <n v="0.1428571428571428"/>
    <n v="0.04545454545454546"/>
  </r>
  <r>
    <s v="CONTRACT"/>
    <s v="PRJ"/>
    <s v="Waterfall"/>
    <x v="0"/>
    <d v="2024-06-01T00:00:00"/>
    <d v="2024-12-31T00:00:00"/>
    <s v="ABS24299"/>
    <s v="ABS24299"/>
    <s v="HR"/>
    <x v="128"/>
    <s v="EssilorLuxottica"/>
    <s v="L. Roberto"/>
    <x v="59"/>
    <s v="Delivery Projects"/>
    <s v="Analysis"/>
    <n v="570"/>
    <n v="560"/>
    <s v="CLOSED"/>
    <n v="1"/>
    <n v="2024"/>
    <x v="0"/>
    <n v="0"/>
    <n v="0"/>
    <n v="0"/>
    <n v="0"/>
    <n v="3"/>
    <n v="3"/>
    <n v="0"/>
    <n v="3"/>
    <n v="3"/>
    <n v="2"/>
    <n v="1"/>
    <n v="0"/>
    <n v="0"/>
    <n v="0"/>
    <n v="0"/>
    <n v="0"/>
    <n v="0.15"/>
    <n v="0.1304347826086956"/>
    <n v="0"/>
    <n v="0.1428571428571428"/>
    <n v="0.1304347826086956"/>
    <n v="0.09523809523809523"/>
    <n v="0.04545454545454546"/>
  </r>
  <r>
    <s v="CONTRACT"/>
    <s v="PRJ"/>
    <s v="Waterfall"/>
    <x v="0"/>
    <d v="2024-10-01T00:00:00"/>
    <d v="2024-12-31T00:00:00"/>
    <s v="ABS25085"/>
    <s v="ABS25085"/>
    <s v="HR"/>
    <x v="129"/>
    <s v="EssilorLuxottica"/>
    <s v="L. Roberto"/>
    <x v="83"/>
    <s v="Delivery Projects"/>
    <s v="Analysis"/>
    <n v="80"/>
    <n v="60"/>
    <s v="CLOSED"/>
    <n v="1"/>
    <n v="2024"/>
    <x v="0"/>
    <n v="0"/>
    <n v="0"/>
    <n v="0"/>
    <n v="0"/>
    <n v="0"/>
    <n v="0"/>
    <n v="0"/>
    <n v="3"/>
    <n v="3"/>
    <n v="2"/>
    <n v="4"/>
    <n v="0"/>
    <n v="0"/>
    <n v="0"/>
    <n v="0"/>
    <n v="0"/>
    <n v="0"/>
    <n v="0"/>
    <n v="0"/>
    <n v="0.1428571428571428"/>
    <n v="0.1304347826086956"/>
    <n v="0.09523809523809523"/>
    <n v="0.1818181818181818"/>
  </r>
  <r>
    <s v="CONTRACT"/>
    <s v="PRJ"/>
    <s v="Waterfall"/>
    <x v="0"/>
    <d v="2024-10-01T00:00:00"/>
    <d v="2024-12-31T00:00:00"/>
    <s v="ABS25085"/>
    <s v="ABS25085"/>
    <s v="HR"/>
    <x v="129"/>
    <s v="EssilorLuxottica"/>
    <s v="L. Roberto"/>
    <x v="56"/>
    <s v="Operations"/>
    <s v="Data Management"/>
    <n v="80"/>
    <n v="60"/>
    <s v="CLOSED"/>
    <n v="1"/>
    <n v="2024"/>
    <x v="0"/>
    <n v="0"/>
    <n v="0"/>
    <n v="0"/>
    <n v="0"/>
    <n v="0"/>
    <n v="0"/>
    <n v="0"/>
    <n v="0"/>
    <n v="5"/>
    <n v="5"/>
    <n v="0"/>
    <n v="0"/>
    <n v="0"/>
    <n v="0"/>
    <n v="0"/>
    <n v="0"/>
    <n v="0"/>
    <n v="0"/>
    <n v="0"/>
    <n v="0"/>
    <n v="0.2173913043478261"/>
    <n v="0.2380952380952381"/>
    <n v="0"/>
  </r>
  <r>
    <s v="CONTRACT"/>
    <s v="PRJ"/>
    <s v="Waterfall"/>
    <x v="0"/>
    <d v="2024-10-01T00:00:00"/>
    <d v="2024-12-31T00:00:00"/>
    <s v="ABS25085"/>
    <s v="ABS25085"/>
    <s v="HR"/>
    <x v="129"/>
    <s v="EssilorLuxottica"/>
    <s v="L. Roberto"/>
    <x v="49"/>
    <s v="Operations"/>
    <s v="Project Governance"/>
    <n v="80"/>
    <n v="60"/>
    <s v="CLOSED"/>
    <n v="1"/>
    <n v="2024"/>
    <x v="0"/>
    <n v="0"/>
    <n v="0"/>
    <n v="0"/>
    <n v="0"/>
    <n v="0"/>
    <n v="0"/>
    <n v="0"/>
    <n v="2"/>
    <n v="2"/>
    <n v="2"/>
    <n v="1"/>
    <n v="0"/>
    <n v="0"/>
    <n v="0"/>
    <n v="0"/>
    <n v="0"/>
    <n v="0"/>
    <n v="0"/>
    <n v="0"/>
    <n v="0.09523809523809523"/>
    <n v="0.08695652173913043"/>
    <n v="0.09523809523809523"/>
    <n v="0.04545454545454546"/>
  </r>
  <r>
    <s v="CONTRACT"/>
    <s v="PRJ"/>
    <s v="Waterfall"/>
    <x v="0"/>
    <d v="2024-10-01T00:00:00"/>
    <d v="2024-12-31T00:00:00"/>
    <s v="ABS25085"/>
    <s v="ABS25085"/>
    <s v="HR"/>
    <x v="129"/>
    <s v="EssilorLuxottica"/>
    <s v="L. Roberto"/>
    <x v="73"/>
    <s v="Operations"/>
    <s v="FrontEnd"/>
    <n v="80"/>
    <n v="60"/>
    <s v="CLOSED"/>
    <n v="1"/>
    <n v="2024"/>
    <x v="0"/>
    <n v="0"/>
    <n v="0"/>
    <n v="0"/>
    <n v="0"/>
    <n v="0"/>
    <n v="0"/>
    <n v="0"/>
    <n v="0"/>
    <n v="5"/>
    <n v="4"/>
    <n v="0"/>
    <n v="0"/>
    <n v="0"/>
    <n v="0"/>
    <n v="0"/>
    <n v="0"/>
    <n v="0"/>
    <n v="0"/>
    <n v="0"/>
    <n v="0"/>
    <n v="0.2173913043478261"/>
    <n v="0.1904761904761905"/>
    <n v="0"/>
  </r>
  <r>
    <s v="CONTRACT"/>
    <s v="PRJ"/>
    <s v="Waterfall"/>
    <x v="0"/>
    <d v="2024-10-01T00:00:00"/>
    <d v="2024-12-31T00:00:00"/>
    <s v="ABS25085"/>
    <s v="ABS25085"/>
    <s v="HR"/>
    <x v="129"/>
    <s v="EssilorLuxottica"/>
    <s v="L. Roberto"/>
    <x v="40"/>
    <s v="Operations"/>
    <s v="FrontEnd"/>
    <n v="80"/>
    <n v="60"/>
    <s v="CLOSED"/>
    <n v="1"/>
    <n v="2024"/>
    <x v="0"/>
    <n v="0"/>
    <n v="0"/>
    <n v="0"/>
    <n v="0"/>
    <n v="0"/>
    <n v="0"/>
    <n v="0"/>
    <n v="0"/>
    <n v="6"/>
    <n v="10"/>
    <n v="5"/>
    <n v="0"/>
    <n v="0"/>
    <n v="0"/>
    <n v="0"/>
    <n v="0"/>
    <n v="0"/>
    <n v="0"/>
    <n v="0"/>
    <n v="0"/>
    <n v="0.2608695652173913"/>
    <n v="0.4761904761904762"/>
    <n v="0.2272727272727273"/>
  </r>
  <r>
    <s v="CONTRACT"/>
    <s v="PRJ"/>
    <s v="Waterfall"/>
    <x v="0"/>
    <d v="2024-10-01T00:00:00"/>
    <d v="2024-12-31T00:00:00"/>
    <s v="ABS25085"/>
    <s v="ABS25085"/>
    <s v="HR"/>
    <x v="129"/>
    <s v="EssilorLuxottica"/>
    <s v="L. Roberto"/>
    <x v="7"/>
    <s v="Delivery Projects"/>
    <s v="Analysis"/>
    <n v="80"/>
    <n v="60"/>
    <s v="CLOSED"/>
    <n v="1"/>
    <n v="2024"/>
    <x v="0"/>
    <n v="0"/>
    <n v="0"/>
    <n v="0"/>
    <n v="0"/>
    <n v="0"/>
    <n v="0"/>
    <n v="0"/>
    <n v="3"/>
    <n v="3"/>
    <n v="2"/>
    <n v="1"/>
    <n v="0"/>
    <n v="0"/>
    <n v="0"/>
    <n v="0"/>
    <n v="0"/>
    <n v="0"/>
    <n v="0"/>
    <n v="0"/>
    <n v="0.1428571428571428"/>
    <n v="0.1304347826086956"/>
    <n v="0.09523809523809523"/>
    <n v="0.04545454545454546"/>
  </r>
  <r>
    <s v="CONTRACT"/>
    <s v="PRJ"/>
    <s v="Waterfall"/>
    <x v="0"/>
    <d v="2024-06-01T00:00:00"/>
    <d v="2024-12-31T00:00:00"/>
    <s v="ABS24299"/>
    <s v="ABS24299"/>
    <s v="HR"/>
    <x v="130"/>
    <s v="EssilorLuxottica"/>
    <s v="L. Roberto"/>
    <x v="56"/>
    <s v="Operations"/>
    <s v="Data Management"/>
    <n v="570"/>
    <n v="560"/>
    <s v="CLOSED"/>
    <n v="1"/>
    <n v="2024"/>
    <x v="0"/>
    <n v="0"/>
    <n v="0"/>
    <n v="0"/>
    <n v="0"/>
    <n v="3"/>
    <n v="3"/>
    <n v="0"/>
    <n v="4"/>
    <n v="4"/>
    <n v="4"/>
    <n v="4"/>
    <n v="0"/>
    <n v="0"/>
    <n v="0"/>
    <n v="0"/>
    <n v="0"/>
    <n v="0.15"/>
    <n v="0.1304347826086956"/>
    <n v="0"/>
    <n v="0.1904761904761905"/>
    <n v="0.1739130434782609"/>
    <n v="0.1904761904761905"/>
    <n v="0.1818181818181818"/>
  </r>
  <r>
    <s v="CONTRACT"/>
    <s v="PRJ"/>
    <s v="Waterfall"/>
    <x v="0"/>
    <d v="2024-06-01T00:00:00"/>
    <d v="2024-12-31T00:00:00"/>
    <s v="ABS24299"/>
    <s v="ABS24299"/>
    <s v="HR"/>
    <x v="131"/>
    <s v="EssilorLuxottica"/>
    <s v="L. Roberto"/>
    <x v="83"/>
    <s v="Delivery Projects"/>
    <s v="Analysis"/>
    <n v="0"/>
    <n v="560"/>
    <s v="CLOSED"/>
    <n v="1"/>
    <n v="2024"/>
    <x v="0"/>
    <n v="0"/>
    <n v="0"/>
    <n v="0"/>
    <n v="0"/>
    <n v="0"/>
    <n v="0"/>
    <n v="0"/>
    <n v="3"/>
    <n v="4"/>
    <n v="4"/>
    <n v="0"/>
    <n v="0"/>
    <n v="0"/>
    <n v="0"/>
    <n v="0"/>
    <n v="0"/>
    <n v="0"/>
    <n v="0"/>
    <n v="0"/>
    <n v="0.1428571428571428"/>
    <n v="0.1739130434782609"/>
    <n v="0.1904761904761905"/>
    <n v="0"/>
  </r>
  <r>
    <s v="CONTRACT"/>
    <s v="PRJ"/>
    <s v="Waterfall"/>
    <x v="0"/>
    <d v="2024-06-01T00:00:00"/>
    <d v="2024-12-31T00:00:00"/>
    <s v="ABS24299"/>
    <s v="ABS24299"/>
    <s v="HR"/>
    <x v="131"/>
    <s v="EssilorLuxottica"/>
    <s v="L. Roberto"/>
    <x v="40"/>
    <s v="Operations"/>
    <s v="FrontEnd"/>
    <n v="0"/>
    <n v="560"/>
    <s v="CLOSED"/>
    <n v="1"/>
    <n v="2024"/>
    <x v="0"/>
    <n v="0"/>
    <n v="0"/>
    <n v="0"/>
    <n v="0"/>
    <n v="0"/>
    <n v="10"/>
    <n v="0"/>
    <n v="2"/>
    <n v="0"/>
    <n v="0"/>
    <n v="0"/>
    <n v="0"/>
    <n v="0"/>
    <n v="0"/>
    <n v="0"/>
    <n v="0"/>
    <n v="0"/>
    <n v="0.4347826086956522"/>
    <n v="0"/>
    <n v="0.09523809523809523"/>
    <n v="0"/>
    <n v="0"/>
    <n v="0"/>
  </r>
  <r>
    <s v="CONTRACT"/>
    <s v="PRJ"/>
    <s v="Waterfall"/>
    <x v="0"/>
    <d v="2024-06-01T00:00:00"/>
    <d v="2024-12-31T00:00:00"/>
    <s v="ABS24299"/>
    <s v="ABS24299"/>
    <s v="HR"/>
    <x v="131"/>
    <s v="EssilorLuxottica"/>
    <s v="L. Roberto"/>
    <x v="7"/>
    <s v="Delivery Projects"/>
    <s v="Analysis"/>
    <n v="0"/>
    <n v="560"/>
    <s v="CLOSED"/>
    <n v="1"/>
    <n v="2024"/>
    <x v="0"/>
    <n v="0"/>
    <n v="0"/>
    <n v="0"/>
    <n v="0"/>
    <n v="0"/>
    <n v="0"/>
    <n v="0"/>
    <n v="3"/>
    <n v="1"/>
    <n v="1"/>
    <n v="2"/>
    <n v="0"/>
    <n v="0"/>
    <n v="0"/>
    <n v="0"/>
    <n v="0"/>
    <n v="0"/>
    <n v="0"/>
    <n v="0"/>
    <n v="0.1428571428571428"/>
    <n v="0.04347826086956522"/>
    <n v="0.04761904761904762"/>
    <n v="0.09090909090909091"/>
  </r>
  <r>
    <s v="CONTRACT"/>
    <s v="PRJ"/>
    <s v="Waterfall"/>
    <x v="0"/>
    <d v="2024-06-01T00:00:00"/>
    <d v="2024-12-31T00:00:00"/>
    <s v="ABS24299"/>
    <s v="ABS24299"/>
    <s v="HR"/>
    <x v="132"/>
    <s v="EssilorLuxottica"/>
    <s v="L. Roberto"/>
    <x v="83"/>
    <s v="Delivery Projects"/>
    <s v="Analysis"/>
    <n v="570"/>
    <n v="560"/>
    <s v="CLOSED"/>
    <n v="1"/>
    <n v="2024"/>
    <x v="0"/>
    <n v="0"/>
    <n v="0"/>
    <n v="0"/>
    <n v="0"/>
    <n v="3"/>
    <n v="10"/>
    <n v="0"/>
    <n v="6"/>
    <n v="6"/>
    <n v="5"/>
    <n v="6"/>
    <n v="0"/>
    <n v="0"/>
    <n v="0"/>
    <n v="0"/>
    <n v="0"/>
    <n v="0.15"/>
    <n v="0.4347826086956522"/>
    <n v="0"/>
    <n v="0.2857142857142857"/>
    <n v="0.2608695652173913"/>
    <n v="0.2380952380952381"/>
    <n v="0.2727272727272727"/>
  </r>
  <r>
    <s v="CONTRACT"/>
    <s v="PRJ"/>
    <s v="Waterfall"/>
    <x v="0"/>
    <d v="2024-06-01T00:00:00"/>
    <d v="2024-12-31T00:00:00"/>
    <s v="ABS24299"/>
    <s v="ABS24299"/>
    <s v="HR"/>
    <x v="132"/>
    <s v="EssilorLuxottica"/>
    <s v="L. Roberto"/>
    <x v="112"/>
    <s v="Operations"/>
    <s v="Data Management"/>
    <n v="570"/>
    <n v="560"/>
    <s v="CLOSED"/>
    <n v="1"/>
    <n v="2024"/>
    <x v="0"/>
    <n v="0"/>
    <n v="0"/>
    <n v="0"/>
    <n v="0"/>
    <n v="0"/>
    <n v="7.5"/>
    <n v="0"/>
    <n v="0"/>
    <n v="1"/>
    <n v="2"/>
    <n v="1"/>
    <n v="0"/>
    <n v="0"/>
    <n v="0"/>
    <n v="0"/>
    <n v="0"/>
    <n v="0"/>
    <n v="0.3260869565217391"/>
    <n v="0"/>
    <n v="0"/>
    <n v="0.04347826086956522"/>
    <n v="0.09523809523809523"/>
    <n v="0.04545454545454546"/>
  </r>
  <r>
    <s v="CONTRACT"/>
    <s v="PRJ"/>
    <s v="Waterfall"/>
    <x v="0"/>
    <d v="2024-06-01T00:00:00"/>
    <d v="2024-12-31T00:00:00"/>
    <s v="ABS24299"/>
    <s v="ABS24299"/>
    <s v="HR"/>
    <x v="132"/>
    <s v="EssilorLuxottica"/>
    <s v="L. Roberto"/>
    <x v="73"/>
    <s v="Operations"/>
    <s v="FrontEnd"/>
    <n v="570"/>
    <n v="560"/>
    <s v="CLOSED"/>
    <n v="1"/>
    <n v="2024"/>
    <x v="0"/>
    <n v="0"/>
    <n v="0"/>
    <n v="0"/>
    <n v="0"/>
    <n v="0"/>
    <n v="0"/>
    <n v="0"/>
    <n v="3"/>
    <n v="5"/>
    <n v="5"/>
    <n v="0"/>
    <n v="0"/>
    <n v="0"/>
    <n v="0"/>
    <n v="0"/>
    <n v="0"/>
    <n v="0"/>
    <n v="0"/>
    <n v="0"/>
    <n v="0.1428571428571428"/>
    <n v="0.2173913043478261"/>
    <n v="0.2380952380952381"/>
    <n v="0"/>
  </r>
  <r>
    <s v="CONTRACT"/>
    <s v="PRJ"/>
    <s v="Waterfall"/>
    <x v="0"/>
    <d v="2024-06-01T00:00:00"/>
    <d v="2024-12-31T00:00:00"/>
    <s v="ABS24299"/>
    <s v="ABS24299"/>
    <s v="HR"/>
    <x v="132"/>
    <s v="EssilorLuxottica"/>
    <s v="L. Roberto"/>
    <x v="113"/>
    <s v="Operations"/>
    <s v="Data Management"/>
    <n v="570"/>
    <n v="560"/>
    <s v="CLOSED"/>
    <n v="1"/>
    <n v="2024"/>
    <x v="0"/>
    <n v="0"/>
    <n v="0"/>
    <n v="0"/>
    <n v="0"/>
    <n v="0"/>
    <n v="2.5"/>
    <n v="0"/>
    <n v="2"/>
    <n v="15"/>
    <n v="6"/>
    <n v="4"/>
    <n v="0"/>
    <n v="0"/>
    <n v="0"/>
    <n v="0"/>
    <n v="0"/>
    <n v="0"/>
    <n v="0.108695652173913"/>
    <n v="0"/>
    <n v="0.09523809523809523"/>
    <n v="0.6521739130434783"/>
    <n v="0.2857142857142857"/>
    <n v="0.1818181818181818"/>
  </r>
  <r>
    <s v="CONTRACT"/>
    <s v="PRJ"/>
    <s v="Waterfall"/>
    <x v="0"/>
    <d v="2024-06-01T00:00:00"/>
    <d v="2024-12-31T00:00:00"/>
    <s v="ABS24299"/>
    <s v="ABS24299"/>
    <s v="HR"/>
    <x v="132"/>
    <s v="EssilorLuxottica"/>
    <s v="L. Roberto"/>
    <x v="56"/>
    <s v="Operations"/>
    <s v="Data Management"/>
    <n v="570"/>
    <n v="560"/>
    <s v="CLOSED"/>
    <n v="1"/>
    <n v="2024"/>
    <x v="0"/>
    <n v="0"/>
    <n v="0"/>
    <n v="0"/>
    <n v="0"/>
    <n v="3.5"/>
    <n v="3.5"/>
    <n v="0"/>
    <n v="3.5"/>
    <n v="3.5"/>
    <n v="3.5"/>
    <n v="3.5"/>
    <n v="0"/>
    <n v="0"/>
    <n v="0"/>
    <n v="0"/>
    <n v="0"/>
    <n v="0.175"/>
    <n v="0.1521739130434783"/>
    <n v="0"/>
    <n v="0.1666666666666667"/>
    <n v="0.1521739130434783"/>
    <n v="0.1666666666666667"/>
    <n v="0.1590909090909091"/>
  </r>
  <r>
    <s v="CONTRACT"/>
    <s v="PRJ"/>
    <s v="Waterfall"/>
    <x v="0"/>
    <d v="2024-06-01T00:00:00"/>
    <d v="2024-12-31T00:00:00"/>
    <s v="ABS24299"/>
    <s v="ABS24299"/>
    <s v="HR"/>
    <x v="132"/>
    <s v="EssilorLuxottica"/>
    <s v="L. Roberto"/>
    <x v="49"/>
    <s v="Operations"/>
    <s v="Project Governance"/>
    <n v="570"/>
    <n v="560"/>
    <s v="CLOSED"/>
    <n v="1"/>
    <n v="2024"/>
    <x v="0"/>
    <n v="0"/>
    <n v="0"/>
    <n v="0"/>
    <n v="0"/>
    <n v="0"/>
    <n v="0"/>
    <n v="0"/>
    <n v="4"/>
    <n v="4"/>
    <n v="4"/>
    <n v="4"/>
    <n v="0"/>
    <n v="0"/>
    <n v="0"/>
    <n v="0"/>
    <n v="0"/>
    <n v="0"/>
    <n v="0"/>
    <n v="0"/>
    <n v="0.1904761904761905"/>
    <n v="0.1739130434782609"/>
    <n v="0.1904761904761905"/>
    <n v="0.1818181818181818"/>
  </r>
  <r>
    <s v="CONTRACT"/>
    <s v="PRJ"/>
    <s v="Waterfall"/>
    <x v="0"/>
    <d v="2024-06-01T00:00:00"/>
    <d v="2024-12-31T00:00:00"/>
    <s v="ABS24299"/>
    <s v="ABS24299"/>
    <s v="HR"/>
    <x v="132"/>
    <s v="EssilorLuxottica"/>
    <s v="L. Roberto"/>
    <x v="40"/>
    <s v="Operations"/>
    <s v="FrontEnd"/>
    <n v="570"/>
    <n v="560"/>
    <s v="CLOSED"/>
    <n v="1"/>
    <n v="2024"/>
    <x v="0"/>
    <n v="0"/>
    <n v="0"/>
    <n v="0"/>
    <n v="0"/>
    <n v="5"/>
    <n v="5"/>
    <n v="0"/>
    <n v="3"/>
    <n v="3"/>
    <n v="3"/>
    <n v="5"/>
    <n v="0"/>
    <n v="0"/>
    <n v="0"/>
    <n v="0"/>
    <n v="0"/>
    <n v="0.25"/>
    <n v="0.2173913043478261"/>
    <n v="0"/>
    <n v="0.1428571428571428"/>
    <n v="0.1304347826086956"/>
    <n v="0.1428571428571428"/>
    <n v="0.2272727272727273"/>
  </r>
  <r>
    <s v="CONTRACT"/>
    <s v="PRJ"/>
    <s v="Waterfall"/>
    <x v="0"/>
    <d v="2024-06-01T00:00:00"/>
    <d v="2024-12-31T00:00:00"/>
    <s v="ABS24299"/>
    <s v="ABS24299"/>
    <s v="HR"/>
    <x v="132"/>
    <s v="EssilorLuxottica"/>
    <s v="L. Roberto"/>
    <x v="7"/>
    <s v="Delivery Projects"/>
    <s v="Analysis"/>
    <n v="570"/>
    <n v="560"/>
    <s v="CLOSED"/>
    <n v="1"/>
    <n v="2024"/>
    <x v="0"/>
    <n v="0"/>
    <n v="0"/>
    <n v="0"/>
    <n v="0"/>
    <n v="2"/>
    <n v="4"/>
    <n v="0"/>
    <n v="3"/>
    <n v="3"/>
    <n v="3"/>
    <n v="1"/>
    <n v="0"/>
    <n v="0"/>
    <n v="0"/>
    <n v="0"/>
    <n v="0"/>
    <n v="0.1"/>
    <n v="0.1739130434782609"/>
    <n v="0"/>
    <n v="0.1428571428571428"/>
    <n v="0.1304347826086956"/>
    <n v="0.1428571428571428"/>
    <n v="0.04545454545454546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34"/>
    <s v="Operations"/>
    <s v="Data Engineering"/>
    <n v="570"/>
    <n v="560"/>
    <s v="CLOSED"/>
    <n v="1"/>
    <n v="2024"/>
    <x v="0"/>
    <n v="0"/>
    <n v="0"/>
    <n v="0"/>
    <n v="0"/>
    <n v="0"/>
    <n v="12"/>
    <n v="0"/>
    <n v="2"/>
    <n v="0"/>
    <n v="1"/>
    <n v="2"/>
    <n v="0"/>
    <n v="0"/>
    <n v="0"/>
    <n v="0"/>
    <n v="0"/>
    <n v="0"/>
    <n v="0.5217391304347826"/>
    <n v="0"/>
    <n v="0.09523809523809523"/>
    <n v="0"/>
    <n v="0.04761904761904762"/>
    <n v="0.09090909090909091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83"/>
    <s v="Delivery Projects"/>
    <s v="Analysis"/>
    <n v="570"/>
    <n v="560"/>
    <s v="CLOSED"/>
    <n v="1"/>
    <n v="2024"/>
    <x v="0"/>
    <n v="0"/>
    <n v="0"/>
    <n v="0"/>
    <n v="0"/>
    <n v="3"/>
    <n v="10"/>
    <n v="0"/>
    <n v="4"/>
    <n v="4"/>
    <n v="3"/>
    <n v="1"/>
    <n v="0"/>
    <n v="0"/>
    <n v="0"/>
    <n v="0"/>
    <n v="0"/>
    <n v="0.15"/>
    <n v="0.4347826086956522"/>
    <n v="0"/>
    <n v="0.1904761904761905"/>
    <n v="0.1739130434782609"/>
    <n v="0.1428571428571428"/>
    <n v="0.04545454545454546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112"/>
    <s v="Operations"/>
    <s v="Data Management"/>
    <n v="570"/>
    <n v="560"/>
    <s v="CLOSED"/>
    <n v="1"/>
    <n v="2024"/>
    <x v="0"/>
    <n v="0"/>
    <n v="0"/>
    <n v="0"/>
    <n v="0"/>
    <n v="0"/>
    <n v="7.5"/>
    <n v="0"/>
    <n v="8"/>
    <n v="2"/>
    <n v="2"/>
    <n v="0"/>
    <n v="0"/>
    <n v="0"/>
    <n v="0"/>
    <n v="0"/>
    <n v="0"/>
    <n v="0"/>
    <n v="0.3260869565217391"/>
    <n v="0"/>
    <n v="0.3809523809523809"/>
    <n v="0.08695652173913043"/>
    <n v="0.09523809523809523"/>
    <n v="0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113"/>
    <s v="Operations"/>
    <s v="Data Management"/>
    <n v="570"/>
    <n v="560"/>
    <s v="CLOSED"/>
    <n v="1"/>
    <n v="2024"/>
    <x v="0"/>
    <n v="0"/>
    <n v="0"/>
    <n v="0"/>
    <n v="0"/>
    <n v="0"/>
    <n v="2.5"/>
    <n v="0"/>
    <n v="18"/>
    <n v="5"/>
    <n v="4"/>
    <n v="2"/>
    <n v="0"/>
    <n v="0"/>
    <n v="0"/>
    <n v="0"/>
    <n v="0"/>
    <n v="0"/>
    <n v="0.108695652173913"/>
    <n v="0"/>
    <n v="0.8571428571428571"/>
    <n v="0.2173913043478261"/>
    <n v="0.1904761904761905"/>
    <n v="0.09090909090909091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132"/>
    <e v="#N/A"/>
    <s v="UX/UI"/>
    <n v="570"/>
    <n v="560"/>
    <s v="CLOSED"/>
    <n v="1"/>
    <n v="2024"/>
    <x v="0"/>
    <n v="0"/>
    <n v="0"/>
    <n v="0"/>
    <n v="0"/>
    <n v="0"/>
    <n v="12"/>
    <n v="0"/>
    <n v="0"/>
    <n v="0"/>
    <n v="0"/>
    <n v="0"/>
    <n v="0"/>
    <n v="0"/>
    <n v="0"/>
    <n v="0"/>
    <n v="0"/>
    <n v="0"/>
    <n v="0.5217391304347826"/>
    <n v="0"/>
    <n v="0"/>
    <n v="0"/>
    <n v="0"/>
    <n v="0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56"/>
    <s v="Operations"/>
    <s v="Data Management"/>
    <n v="570"/>
    <n v="560"/>
    <s v="CLOSED"/>
    <n v="1"/>
    <n v="2024"/>
    <x v="0"/>
    <n v="0"/>
    <n v="0"/>
    <n v="0"/>
    <n v="0"/>
    <n v="3.5"/>
    <n v="3.5"/>
    <n v="0"/>
    <n v="3.5"/>
    <n v="3.5"/>
    <n v="3.5"/>
    <n v="3.5"/>
    <n v="0"/>
    <n v="0"/>
    <n v="0"/>
    <n v="0"/>
    <n v="0"/>
    <n v="0.175"/>
    <n v="0.1521739130434783"/>
    <n v="0"/>
    <n v="0.1666666666666667"/>
    <n v="0.1521739130434783"/>
    <n v="0.1666666666666667"/>
    <n v="0.1590909090909091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49"/>
    <s v="Operations"/>
    <s v="PM - Project Governance"/>
    <n v="570"/>
    <n v="560"/>
    <s v="CLOSED"/>
    <n v="1"/>
    <n v="2024"/>
    <x v="0"/>
    <n v="0"/>
    <n v="0"/>
    <n v="0"/>
    <n v="0"/>
    <n v="0"/>
    <n v="0"/>
    <n v="0"/>
    <n v="4"/>
    <n v="3"/>
    <n v="3"/>
    <n v="3"/>
    <n v="0"/>
    <n v="0"/>
    <n v="0"/>
    <n v="0"/>
    <n v="0"/>
    <n v="0"/>
    <n v="0"/>
    <n v="0"/>
    <n v="0.1904761904761905"/>
    <n v="0.1304347826086956"/>
    <n v="0.1428571428571428"/>
    <n v="0.1363636363636364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4"/>
    <s v="Operations"/>
    <s v="BackEnd"/>
    <n v="570"/>
    <n v="560"/>
    <s v="CLOSED"/>
    <n v="1"/>
    <n v="2024"/>
    <x v="0"/>
    <n v="0"/>
    <n v="0"/>
    <n v="0"/>
    <n v="0"/>
    <n v="2"/>
    <n v="8"/>
    <n v="0"/>
    <n v="8"/>
    <n v="4"/>
    <n v="1"/>
    <n v="1"/>
    <n v="0"/>
    <n v="0"/>
    <n v="0"/>
    <n v="0"/>
    <n v="0"/>
    <n v="0.1"/>
    <n v="0.3478260869565217"/>
    <n v="0"/>
    <n v="0.3809523809523809"/>
    <n v="0.1739130434782609"/>
    <n v="0.04761904761904762"/>
    <n v="0.04545454545454546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5"/>
    <s v="Operations"/>
    <s v="BackEnd"/>
    <n v="570"/>
    <n v="560"/>
    <s v="CLOSED"/>
    <n v="1"/>
    <n v="2024"/>
    <x v="0"/>
    <n v="0"/>
    <n v="0"/>
    <n v="0"/>
    <n v="0"/>
    <n v="0"/>
    <n v="10"/>
    <n v="0"/>
    <n v="3"/>
    <n v="0"/>
    <n v="0"/>
    <n v="0"/>
    <n v="0"/>
    <n v="0"/>
    <n v="0"/>
    <n v="0"/>
    <n v="0"/>
    <n v="0"/>
    <n v="0.4347826086956522"/>
    <n v="0"/>
    <n v="0.1428571428571428"/>
    <n v="0"/>
    <n v="0"/>
    <n v="0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77"/>
    <s v="Operations"/>
    <s v="Data Management"/>
    <n v="570"/>
    <n v="560"/>
    <s v="CLOSED"/>
    <n v="1"/>
    <n v="2024"/>
    <x v="0"/>
    <n v="0"/>
    <n v="0"/>
    <n v="0"/>
    <n v="0"/>
    <n v="0"/>
    <n v="0"/>
    <n v="0"/>
    <n v="7"/>
    <n v="4"/>
    <n v="3"/>
    <n v="2"/>
    <n v="0"/>
    <n v="0"/>
    <n v="0"/>
    <n v="0"/>
    <n v="0"/>
    <n v="0"/>
    <n v="0"/>
    <n v="0"/>
    <n v="0.3333333333333333"/>
    <n v="0.1739130434782609"/>
    <n v="0.1428571428571428"/>
    <n v="0.09090909090909091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7"/>
    <s v="Delivery Projects"/>
    <s v="Analysis"/>
    <n v="570"/>
    <n v="560"/>
    <s v="CLOSED"/>
    <n v="1"/>
    <n v="2024"/>
    <x v="0"/>
    <n v="0"/>
    <n v="0"/>
    <n v="0"/>
    <n v="0"/>
    <n v="2"/>
    <n v="4"/>
    <n v="0"/>
    <n v="4"/>
    <n v="4"/>
    <n v="2"/>
    <n v="2"/>
    <n v="0"/>
    <n v="0"/>
    <n v="0"/>
    <n v="0"/>
    <n v="0"/>
    <n v="0.1"/>
    <n v="0.1739130434782609"/>
    <n v="0"/>
    <n v="0.1904761904761905"/>
    <n v="0.1739130434782609"/>
    <n v="0.09523809523809523"/>
    <n v="0.09090909090909091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8"/>
    <s v="Operations"/>
    <s v="FrontEnd"/>
    <n v="570"/>
    <n v="560"/>
    <s v="CLOSED"/>
    <n v="1"/>
    <n v="2024"/>
    <x v="0"/>
    <n v="0"/>
    <n v="0"/>
    <n v="0"/>
    <n v="0"/>
    <n v="0"/>
    <n v="12"/>
    <n v="0"/>
    <n v="2"/>
    <n v="0"/>
    <n v="0"/>
    <n v="0"/>
    <n v="0"/>
    <n v="0"/>
    <n v="0"/>
    <n v="0"/>
    <n v="0"/>
    <n v="0"/>
    <n v="0.5217391304347826"/>
    <n v="0"/>
    <n v="0.09523809523809523"/>
    <n v="0"/>
    <n v="0"/>
    <n v="0"/>
  </r>
  <r>
    <s v="CONTRACT"/>
    <s v="PRJ"/>
    <s v="Waterfall"/>
    <x v="0"/>
    <d v="2024-06-01T00:00:00"/>
    <d v="2024-12-31T00:00:00"/>
    <s v="ABS24299"/>
    <s v="ABS24299"/>
    <s v="HR"/>
    <x v="132"/>
    <s v="EssilorLuxottica"/>
    <s v="L. Roberto"/>
    <x v="77"/>
    <s v="Operations"/>
    <s v="Data Management"/>
    <n v="570"/>
    <n v="560"/>
    <s v="CLOSED"/>
    <n v="1"/>
    <n v="2024"/>
    <x v="0"/>
    <n v="0"/>
    <n v="0"/>
    <n v="0"/>
    <n v="0"/>
    <n v="4"/>
    <n v="4"/>
    <n v="0"/>
    <n v="8"/>
    <n v="14"/>
    <n v="7"/>
    <n v="5"/>
    <n v="0"/>
    <n v="0"/>
    <n v="0"/>
    <n v="0"/>
    <n v="0"/>
    <n v="0.2"/>
    <n v="0.1739130434782609"/>
    <n v="0"/>
    <n v="0.3809523809523809"/>
    <n v="0.6086956521739131"/>
    <n v="0.3333333333333333"/>
    <n v="0.2272727272727273"/>
  </r>
  <r>
    <s v="LEAD"/>
    <s v="PRJ"/>
    <m/>
    <x v="0"/>
    <m/>
    <m/>
    <s v="N/A"/>
    <s v="N/A"/>
    <s v="R&amp;D"/>
    <x v="134"/>
    <s v="EssilorLuxottica"/>
    <s v="R. RUGGERI"/>
    <x v="21"/>
    <s v="Operations"/>
    <s v="Data Scientist"/>
    <n v="35"/>
    <n v="27"/>
    <s v="CLOSED"/>
    <n v="1"/>
    <n v="2024"/>
    <x v="0"/>
    <n v="0"/>
    <n v="0"/>
    <n v="5"/>
    <n v="7"/>
    <n v="7"/>
    <n v="7"/>
    <n v="0"/>
    <n v="1"/>
    <n v="0"/>
    <n v="0"/>
    <n v="0"/>
    <n v="0"/>
    <n v="0"/>
    <n v="0"/>
    <n v="0.2272727272727273"/>
    <n v="0.3181818181818182"/>
    <n v="0.35"/>
    <n v="0.3043478260869565"/>
    <n v="0"/>
    <n v="0.04761904761904762"/>
    <n v="0"/>
    <n v="0"/>
    <n v="0"/>
  </r>
  <r>
    <s v="PROSPECT"/>
    <s v="PRJ"/>
    <s v="Waterfall"/>
    <x v="1"/>
    <d v="2025-01-01T00:00:00"/>
    <d v="2025-06-01T00:00:00"/>
    <s v="N/A"/>
    <s v="N/A"/>
    <s v="Lucy"/>
    <x v="135"/>
    <s v="EssilorLuxottica"/>
    <s v="G. SIRONI"/>
    <x v="1"/>
    <s v="Operations"/>
    <s v="Data Scientist"/>
    <n v="6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06-01T00:00:00"/>
    <s v="N/A"/>
    <s v="N/A"/>
    <s v="Lucy"/>
    <x v="135"/>
    <s v="EssilorLuxottica"/>
    <s v="G. SIRONI"/>
    <x v="21"/>
    <s v="Operations"/>
    <s v="Data Scientist"/>
    <n v="6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RETAIL"/>
    <x v="136"/>
    <s v="EssilorLuxottica"/>
    <s v="G. SIRONI"/>
    <x v="21"/>
    <s v="Operations"/>
    <s v="Data Scientist"/>
    <n v="15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RETAIL"/>
    <x v="136"/>
    <s v="EssilorLuxottica"/>
    <s v="G. SIRONI"/>
    <x v="22"/>
    <s v="Operations"/>
    <s v="Data Scientist"/>
    <n v="15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RETAIL"/>
    <x v="136"/>
    <s v="EssilorLuxottica"/>
    <s v="G. SIRONI"/>
    <x v="23"/>
    <s v="Operations"/>
    <s v="Data Engineering"/>
    <n v="15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RETAIL"/>
    <x v="136"/>
    <s v="EssilorLuxottica"/>
    <s v="G. SIRONI"/>
    <x v="0"/>
    <s v="Operations"/>
    <s v="PM - Project Governance"/>
    <n v="15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RETAIL"/>
    <x v="136"/>
    <s v="EssilorLuxottica"/>
    <s v="G. SIRONI"/>
    <x v="1"/>
    <s v="Operations"/>
    <s v="Tech Lead"/>
    <n v="15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RETAIL"/>
    <x v="136"/>
    <s v="EssilorLuxottica"/>
    <s v="G. SIRONI"/>
    <x v="24"/>
    <s v="Operations"/>
    <s v="Data Scientist"/>
    <n v="15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AMS"/>
    <m/>
    <x v="0"/>
    <d v="2025-01-01T00:00:00"/>
    <d v="2025-06-30T00:00:00"/>
    <s v="ABS24060"/>
    <s v="ABS24060"/>
    <s v="EPM"/>
    <x v="137"/>
    <s v="RDM "/>
    <s v="F. Lombardini"/>
    <x v="15"/>
    <s v="Consolidated &amp; Tax"/>
    <s v="PM - Project Governance"/>
    <n v="40"/>
    <n v="8"/>
    <s v="ON GOING"/>
    <n v="0.2"/>
    <n v="2025"/>
    <x v="6"/>
    <n v="1"/>
    <n v="1"/>
    <n v="2"/>
    <n v="1"/>
    <n v="1"/>
    <n v="0"/>
    <n v="0"/>
    <n v="0"/>
    <n v="0"/>
    <n v="0"/>
    <n v="0"/>
    <n v="0.1666666666666667"/>
    <n v="0.05"/>
    <n v="0.04761904761904762"/>
    <n v="0.09090909090909091"/>
    <n v="0.04545454545454546"/>
    <n v="0.05"/>
    <n v="0"/>
    <n v="0"/>
    <n v="0"/>
    <n v="0"/>
    <n v="0"/>
    <n v="0"/>
  </r>
  <r>
    <s v="CONTRACT"/>
    <s v="AMS"/>
    <m/>
    <x v="0"/>
    <d v="2025-01-01T00:00:00"/>
    <d v="2025-06-30T00:00:00"/>
    <s v="ABS24060"/>
    <s v="ABS24060"/>
    <s v="EPM"/>
    <x v="137"/>
    <s v="RDM "/>
    <s v="F. Lombardini"/>
    <x v="66"/>
    <s v="Consolidated &amp; Tax"/>
    <s v="BackEnd"/>
    <n v="40"/>
    <n v="8"/>
    <s v="ON GOING"/>
    <n v="0.2"/>
    <n v="2025"/>
    <x v="6"/>
    <n v="1"/>
    <n v="1"/>
    <n v="2"/>
    <n v="1"/>
    <n v="1"/>
    <n v="0"/>
    <n v="0"/>
    <n v="0"/>
    <n v="0"/>
    <n v="0"/>
    <n v="0"/>
    <n v="0.1666666666666667"/>
    <n v="0.05"/>
    <n v="0.04761904761904762"/>
    <n v="0.09090909090909091"/>
    <n v="0.04545454545454546"/>
    <n v="0.05"/>
    <n v="0"/>
    <n v="0"/>
    <n v="0"/>
    <n v="0"/>
    <n v="0"/>
    <n v="0"/>
  </r>
  <r>
    <s v="CONTRACT"/>
    <s v="AMS"/>
    <m/>
    <x v="0"/>
    <d v="2024-07-01T00:00:00"/>
    <d v="2024-12-31T00:00:00"/>
    <s v="ABS24060"/>
    <s v="ABS24060"/>
    <s v="EPM"/>
    <x v="137"/>
    <s v="RDM "/>
    <s v="F. Lombardini"/>
    <x v="15"/>
    <s v="Consolidated &amp; Tax"/>
    <s v="PM - Project Governance"/>
    <n v="40"/>
    <n v="8"/>
    <s v="ON GOING"/>
    <n v="0.2"/>
    <n v="2024"/>
    <x v="0"/>
    <n v="0"/>
    <n v="0"/>
    <n v="0"/>
    <n v="0"/>
    <n v="0"/>
    <n v="2"/>
    <n v="1"/>
    <n v="1"/>
    <n v="4"/>
    <n v="1"/>
    <n v="2"/>
    <n v="0"/>
    <n v="0"/>
    <n v="0"/>
    <n v="0"/>
    <n v="0"/>
    <n v="0"/>
    <n v="0.08695652173913043"/>
    <n v="0.08333333333333333"/>
    <n v="0.04761904761904762"/>
    <n v="0.1739130434782609"/>
    <n v="0.04761904761904762"/>
    <n v="0.09090909090909091"/>
  </r>
  <r>
    <s v="CONTRACT"/>
    <s v="AMS"/>
    <m/>
    <x v="0"/>
    <d v="2024-07-01T00:00:00"/>
    <d v="2024-12-31T00:00:00"/>
    <s v="ABS24060"/>
    <s v="ABS24060"/>
    <s v="EPM"/>
    <x v="137"/>
    <s v="RDM "/>
    <s v="F. Lombardini"/>
    <x v="66"/>
    <s v="Consolidated &amp; Tax"/>
    <s v="BackEnd"/>
    <n v="40"/>
    <n v="8"/>
    <s v="ON GOING"/>
    <n v="0.2"/>
    <n v="2024"/>
    <x v="0"/>
    <n v="0"/>
    <n v="0"/>
    <n v="0"/>
    <n v="0"/>
    <n v="0"/>
    <n v="2"/>
    <n v="1"/>
    <n v="1"/>
    <n v="4"/>
    <n v="1"/>
    <n v="2"/>
    <n v="0"/>
    <n v="0"/>
    <n v="0"/>
    <n v="0"/>
    <n v="0"/>
    <n v="0"/>
    <n v="0.08695652173913043"/>
    <n v="0.08333333333333333"/>
    <n v="0.04761904761904762"/>
    <n v="0.1739130434782609"/>
    <n v="0.04761904761904762"/>
    <n v="0.09090909090909091"/>
  </r>
  <r>
    <s v="CONTRACT"/>
    <s v="PRJ"/>
    <m/>
    <x v="0"/>
    <d v="2024-05-01T00:00:00"/>
    <d v="2024-10-30T00:00:00"/>
    <s v="ABS24329"/>
    <s v="ABS24329"/>
    <s v="RETAIL"/>
    <x v="138"/>
    <s v="EssilorLuxottica"/>
    <s v="G. SIRONI"/>
    <x v="21"/>
    <s v="Operations"/>
    <s v="Data Scientist"/>
    <n v="94"/>
    <n v="96"/>
    <s v="ON GOING"/>
    <n v="0.95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0"/>
    <d v="2024-05-01T00:00:00"/>
    <d v="2024-10-30T00:00:00"/>
    <s v="ABS24329"/>
    <s v="ABS24329"/>
    <s v="RETAIL"/>
    <x v="138"/>
    <s v="EssilorLuxottica"/>
    <s v="G. SIRONI"/>
    <x v="22"/>
    <s v="Operations"/>
    <s v="Data Scientist"/>
    <n v="94"/>
    <n v="96"/>
    <s v="ON GOING"/>
    <n v="0.95"/>
    <n v="2024"/>
    <x v="0"/>
    <n v="0"/>
    <n v="0"/>
    <n v="0"/>
    <n v="0"/>
    <n v="5"/>
    <n v="5"/>
    <n v="3"/>
    <n v="8"/>
    <n v="8"/>
    <n v="8"/>
    <n v="6"/>
    <n v="0"/>
    <n v="0"/>
    <n v="0"/>
    <n v="0"/>
    <n v="0"/>
    <n v="0.25"/>
    <n v="0.2173913043478261"/>
    <n v="0.25"/>
    <n v="0.3809523809523809"/>
    <n v="0.3478260869565217"/>
    <n v="0.3809523809523809"/>
    <n v="0.2727272727272727"/>
  </r>
  <r>
    <s v="CONTRACT"/>
    <s v="PRJ"/>
    <m/>
    <x v="0"/>
    <d v="2024-05-01T00:00:00"/>
    <d v="2024-10-30T00:00:00"/>
    <s v="ABS24329"/>
    <s v="ABS24329"/>
    <s v="RETAIL"/>
    <x v="138"/>
    <s v="EssilorLuxottica"/>
    <s v="G. SIRONI"/>
    <x v="23"/>
    <s v="Operations"/>
    <s v="Data Engineering"/>
    <n v="94"/>
    <n v="96"/>
    <s v="ON GOING"/>
    <n v="0.95"/>
    <n v="2024"/>
    <x v="0"/>
    <n v="0"/>
    <n v="0"/>
    <n v="0"/>
    <n v="0"/>
    <n v="3"/>
    <n v="3"/>
    <n v="0"/>
    <n v="3"/>
    <n v="4"/>
    <n v="0"/>
    <n v="0"/>
    <n v="0"/>
    <n v="0"/>
    <n v="0"/>
    <n v="0"/>
    <n v="0"/>
    <n v="0.15"/>
    <n v="0.1304347826086956"/>
    <n v="0"/>
    <n v="0.1428571428571428"/>
    <n v="0.1739130434782609"/>
    <n v="0"/>
    <n v="0"/>
  </r>
  <r>
    <s v="CONTRACT"/>
    <s v="PRJ"/>
    <m/>
    <x v="0"/>
    <d v="2024-05-01T00:00:00"/>
    <d v="2024-10-30T00:00:00"/>
    <s v="ABS24329"/>
    <s v="ABS24329"/>
    <s v="RETAIL"/>
    <x v="138"/>
    <s v="EssilorLuxottica"/>
    <s v="G. SIRONI"/>
    <x v="0"/>
    <s v="Operations"/>
    <s v="PM - Project Governance"/>
    <n v="94"/>
    <n v="96"/>
    <s v="ON GOING"/>
    <n v="0.95"/>
    <n v="2024"/>
    <x v="0"/>
    <n v="0"/>
    <n v="0"/>
    <n v="0"/>
    <n v="1"/>
    <n v="1"/>
    <n v="1"/>
    <n v="0"/>
    <n v="1"/>
    <n v="1"/>
    <n v="1"/>
    <n v="1"/>
    <n v="0"/>
    <n v="0"/>
    <n v="0"/>
    <n v="0"/>
    <n v="0.04545454545454546"/>
    <n v="0.05"/>
    <n v="0.04347826086956522"/>
    <n v="0"/>
    <n v="0.04761904761904762"/>
    <n v="0.04347826086956522"/>
    <n v="0.04761904761904762"/>
    <n v="0.04545454545454546"/>
  </r>
  <r>
    <s v="CONTRACT"/>
    <s v="PRJ"/>
    <m/>
    <x v="0"/>
    <d v="2024-05-01T00:00:00"/>
    <d v="2024-10-30T00:00:00"/>
    <s v="ABS24329"/>
    <s v="ABS24329"/>
    <s v="RETAIL"/>
    <x v="138"/>
    <s v="EssilorLuxottica"/>
    <s v="G. SIRONI"/>
    <x v="1"/>
    <s v="Operations"/>
    <s v="Tech Lead"/>
    <n v="94"/>
    <n v="96"/>
    <s v="ON GOING"/>
    <n v="0.95"/>
    <n v="2024"/>
    <x v="0"/>
    <n v="0"/>
    <n v="0"/>
    <n v="0"/>
    <n v="0"/>
    <n v="0"/>
    <n v="3"/>
    <n v="0"/>
    <n v="2"/>
    <n v="2"/>
    <n v="4"/>
    <n v="3"/>
    <n v="0"/>
    <n v="0"/>
    <n v="0"/>
    <n v="0"/>
    <n v="0"/>
    <n v="0"/>
    <n v="0.1304347826086956"/>
    <n v="0"/>
    <n v="0.09523809523809523"/>
    <n v="0.08695652173913043"/>
    <n v="0.1904761904761905"/>
    <n v="0.1363636363636364"/>
  </r>
  <r>
    <s v="CONTRACT"/>
    <s v="PRJ"/>
    <m/>
    <x v="0"/>
    <d v="2024-05-01T00:00:00"/>
    <d v="2024-10-30T00:00:00"/>
    <s v="ABS24329"/>
    <s v="ABS24329"/>
    <s v="RETAIL"/>
    <x v="138"/>
    <s v="EssilorLuxottica"/>
    <s v="G. SIRONI"/>
    <x v="24"/>
    <s v="Operations"/>
    <s v="Data Scientist"/>
    <n v="94"/>
    <n v="96"/>
    <s v="ON GOING"/>
    <n v="0.95"/>
    <n v="2024"/>
    <x v="0"/>
    <n v="0"/>
    <n v="0"/>
    <n v="0"/>
    <n v="3"/>
    <n v="5"/>
    <n v="5"/>
    <n v="3"/>
    <n v="8"/>
    <n v="8"/>
    <n v="10"/>
    <n v="6"/>
    <n v="0"/>
    <n v="0"/>
    <n v="0"/>
    <n v="0"/>
    <n v="0.1363636363636364"/>
    <n v="0.25"/>
    <n v="0.2173913043478261"/>
    <n v="0.25"/>
    <n v="0.3809523809523809"/>
    <n v="0.3478260869565217"/>
    <n v="0.4761904761904762"/>
    <n v="0.2727272727272727"/>
  </r>
  <r>
    <s v="PROSPECT"/>
    <s v="PRJ"/>
    <s v="Waterfall"/>
    <x v="1"/>
    <d v="2025-01-01T00:00:00"/>
    <d v="2025-12-31T00:00:00"/>
    <s v="N/A"/>
    <s v="N/A"/>
    <s v="RETAIL"/>
    <x v="139"/>
    <s v="EssilorLuxottica"/>
    <s v="G. SIRONI"/>
    <x v="21"/>
    <s v="Operations"/>
    <s v="Data Scientist"/>
    <n v="80"/>
    <n v="0"/>
    <s v="PROPOSAL"/>
    <n v="0"/>
    <n v="2025"/>
    <x v="0"/>
    <n v="1"/>
    <n v="0"/>
    <n v="0"/>
    <n v="0"/>
    <n v="0"/>
    <n v="1"/>
    <n v="0"/>
    <n v="0"/>
    <n v="0"/>
    <n v="1"/>
    <n v="0"/>
    <n v="0"/>
    <n v="0.05"/>
    <n v="0"/>
    <n v="0"/>
    <n v="0"/>
    <n v="0"/>
    <n v="0.04347826086956522"/>
    <n v="0"/>
    <n v="0"/>
    <n v="0"/>
    <n v="0.04761904761904762"/>
    <n v="0"/>
  </r>
  <r>
    <s v="PROSPECT"/>
    <s v="PRJ"/>
    <s v="Waterfall"/>
    <x v="1"/>
    <d v="2025-01-01T00:00:00"/>
    <d v="2025-12-31T00:00:00"/>
    <s v="N/A"/>
    <s v="N/A"/>
    <s v="RETAIL"/>
    <x v="139"/>
    <s v="EssilorLuxottica"/>
    <s v="G. SIRONI"/>
    <x v="22"/>
    <s v="Operations"/>
    <s v="Data Scientist"/>
    <n v="80"/>
    <n v="0"/>
    <s v="PROPOSAL"/>
    <n v="0"/>
    <n v="2025"/>
    <x v="2"/>
    <n v="6"/>
    <n v="3"/>
    <n v="3"/>
    <n v="3"/>
    <n v="3"/>
    <n v="3"/>
    <n v="3"/>
    <n v="2"/>
    <n v="3"/>
    <n v="5"/>
    <n v="2"/>
    <n v="0.1111111111111111"/>
    <n v="0.3"/>
    <n v="0.1428571428571428"/>
    <n v="0.1363636363636364"/>
    <n v="0.1363636363636364"/>
    <n v="0.15"/>
    <n v="0.1304347826086956"/>
    <n v="0.25"/>
    <n v="0.09523809523809523"/>
    <n v="0.1304347826086956"/>
    <n v="0.2380952380952381"/>
    <n v="0.09090909090909091"/>
  </r>
  <r>
    <s v="PROSPECT"/>
    <s v="PRJ"/>
    <s v="Waterfall"/>
    <x v="1"/>
    <d v="2025-01-01T00:00:00"/>
    <d v="2025-12-31T00:00:00"/>
    <s v="N/A"/>
    <s v="N/A"/>
    <s v="RETAIL"/>
    <x v="139"/>
    <s v="EssilorLuxottica"/>
    <s v="G. SIRONI"/>
    <x v="23"/>
    <s v="Operations"/>
    <s v="Data Engineering"/>
    <n v="80"/>
    <n v="0"/>
    <s v="PROPOSAL"/>
    <n v="0"/>
    <n v="2025"/>
    <x v="1"/>
    <n v="1"/>
    <n v="0"/>
    <n v="0"/>
    <n v="0"/>
    <n v="1"/>
    <n v="1"/>
    <n v="0"/>
    <n v="1"/>
    <n v="1"/>
    <n v="1"/>
    <n v="1"/>
    <n v="0.05555555555555555"/>
    <n v="0.05"/>
    <n v="0"/>
    <n v="0"/>
    <n v="0"/>
    <n v="0.05"/>
    <n v="0.04347826086956522"/>
    <n v="0"/>
    <n v="0.04761904761904762"/>
    <n v="0.04347826086956522"/>
    <n v="0.04761904761904762"/>
    <n v="0.04545454545454546"/>
  </r>
  <r>
    <s v="PROSPECT"/>
    <s v="PRJ"/>
    <s v="Waterfall"/>
    <x v="1"/>
    <d v="2025-01-01T00:00:00"/>
    <d v="2025-12-31T00:00:00"/>
    <s v="N/A"/>
    <s v="N/A"/>
    <s v="RETAIL"/>
    <x v="139"/>
    <s v="EssilorLuxottica"/>
    <s v="G. SIRONI"/>
    <x v="0"/>
    <s v="Operations"/>
    <s v="PM - Project Governance"/>
    <n v="80"/>
    <n v="0"/>
    <s v="PROPOSAL"/>
    <n v="0"/>
    <n v="2025"/>
    <x v="1"/>
    <n v="2"/>
    <n v="0"/>
    <n v="0"/>
    <n v="0"/>
    <n v="1"/>
    <n v="2"/>
    <n v="0"/>
    <n v="1"/>
    <n v="1"/>
    <n v="2"/>
    <n v="1"/>
    <n v="0.05555555555555555"/>
    <n v="0.1"/>
    <n v="0"/>
    <n v="0"/>
    <n v="0"/>
    <n v="0.05"/>
    <n v="0.08695652173913043"/>
    <n v="0"/>
    <n v="0.04761904761904762"/>
    <n v="0.04347826086956522"/>
    <n v="0.09523809523809523"/>
    <n v="0.04545454545454546"/>
  </r>
  <r>
    <s v="PROSPECT"/>
    <s v="PRJ"/>
    <s v="Waterfall"/>
    <x v="1"/>
    <d v="2025-01-01T00:00:00"/>
    <d v="2025-12-31T00:00:00"/>
    <s v="N/A"/>
    <s v="N/A"/>
    <s v="RETAIL"/>
    <x v="139"/>
    <s v="EssilorLuxottica"/>
    <s v="G. SIRONI"/>
    <x v="1"/>
    <s v="Operations"/>
    <s v="Tech Lead"/>
    <n v="80"/>
    <n v="0"/>
    <s v="PROPOSAL"/>
    <n v="0"/>
    <n v="2025"/>
    <x v="1"/>
    <n v="2"/>
    <n v="0"/>
    <n v="0"/>
    <n v="0"/>
    <n v="1"/>
    <n v="2"/>
    <n v="0"/>
    <n v="1"/>
    <n v="1"/>
    <n v="2"/>
    <n v="1"/>
    <n v="0.05555555555555555"/>
    <n v="0.1"/>
    <n v="0"/>
    <n v="0"/>
    <n v="0"/>
    <n v="0.05"/>
    <n v="0.08695652173913043"/>
    <n v="0"/>
    <n v="0.04761904761904762"/>
    <n v="0.04347826086956522"/>
    <n v="0.09523809523809523"/>
    <n v="0.04545454545454546"/>
  </r>
  <r>
    <s v="CONTRACT"/>
    <s v="PRJ"/>
    <s v="Time&amp;Materials"/>
    <x v="0"/>
    <d v="2024-01-01T00:00:00"/>
    <d v="2024-06-30T00:00:00"/>
    <s v="ABS23496"/>
    <s v="AERSSDVF"/>
    <s v="EPM"/>
    <x v="140"/>
    <s v="Reply"/>
    <s v="A. Albanese"/>
    <x v="105"/>
    <s v="Operations"/>
    <s v="BackEnd"/>
    <n v="160"/>
    <n v="123"/>
    <s v="CLOSED"/>
    <n v="1"/>
    <n v="2024"/>
    <x v="4"/>
    <n v="10.5"/>
    <n v="11.55"/>
    <n v="0"/>
    <n v="0"/>
    <n v="0"/>
    <n v="0"/>
    <n v="0"/>
    <n v="0"/>
    <n v="0"/>
    <n v="0"/>
    <n v="0"/>
    <n v="0.5"/>
    <n v="0.525"/>
    <n v="0.55"/>
    <n v="0"/>
    <n v="0"/>
    <n v="0"/>
    <n v="0"/>
    <n v="0"/>
    <n v="0"/>
    <n v="0"/>
    <n v="0"/>
    <n v="0"/>
  </r>
  <r>
    <s v="CONTRACT"/>
    <s v="PRJ"/>
    <s v="Time&amp;Materials"/>
    <x v="0"/>
    <d v="2024-01-01T00:00:00"/>
    <d v="2024-06-30T00:00:00"/>
    <s v="ABS23496"/>
    <s v="AERSSDVF"/>
    <s v="EPM"/>
    <x v="140"/>
    <s v="Reply"/>
    <s v="A. Albanese"/>
    <x v="106"/>
    <s v="Operations"/>
    <s v="BackEnd"/>
    <n v="160"/>
    <n v="123"/>
    <s v="CLOSED"/>
    <n v="1"/>
    <n v="2024"/>
    <x v="0"/>
    <n v="0"/>
    <n v="0"/>
    <n v="0"/>
    <n v="10"/>
    <n v="15"/>
    <n v="0"/>
    <n v="0"/>
    <n v="0"/>
    <n v="0"/>
    <n v="0"/>
    <n v="0"/>
    <n v="0"/>
    <n v="0"/>
    <n v="0"/>
    <n v="0"/>
    <n v="0.4545454545454545"/>
    <n v="0.75"/>
    <n v="0"/>
    <n v="0"/>
    <n v="0"/>
    <n v="0"/>
    <n v="0"/>
    <n v="0"/>
  </r>
  <r>
    <s v="CONTRACT"/>
    <s v="PRJ"/>
    <s v="Time&amp;Materials"/>
    <x v="0"/>
    <d v="2024-01-01T00:00:00"/>
    <d v="2024-06-30T00:00:00"/>
    <s v="ABS23496"/>
    <s v="AERSSDVF"/>
    <s v="EPM"/>
    <x v="140"/>
    <s v="Reply"/>
    <s v="A. Albanese"/>
    <x v="120"/>
    <s v="Operations"/>
    <s v="BackEnd"/>
    <n v="160"/>
    <n v="123"/>
    <s v="CLOSED"/>
    <n v="1"/>
    <n v="2024"/>
    <x v="0"/>
    <n v="0"/>
    <n v="0"/>
    <n v="19"/>
    <n v="10"/>
    <n v="0"/>
    <n v="0"/>
    <n v="0"/>
    <n v="0"/>
    <n v="0"/>
    <n v="0"/>
    <n v="0"/>
    <n v="0"/>
    <n v="0"/>
    <n v="0"/>
    <n v="0.8636363636363636"/>
    <n v="0.4545454545454545"/>
    <n v="0"/>
    <n v="0"/>
    <n v="0"/>
    <n v="0"/>
    <n v="0"/>
    <n v="0"/>
    <n v="0"/>
  </r>
  <r>
    <s v="CONTRACT"/>
    <s v="PRJ"/>
    <s v="Time&amp;Materials"/>
    <x v="0"/>
    <d v="2024-01-01T00:00:00"/>
    <d v="2024-06-30T00:00:00"/>
    <s v="ABS23496"/>
    <s v="AERSSDVF"/>
    <s v="EPM"/>
    <x v="140"/>
    <s v="Reply"/>
    <s v="A. Albanese"/>
    <x v="97"/>
    <s v="Operations"/>
    <s v="BackEnd"/>
    <n v="160"/>
    <n v="123"/>
    <s v="CLOSED"/>
    <n v="1"/>
    <n v="2024"/>
    <x v="0"/>
    <n v="0"/>
    <n v="0"/>
    <n v="19"/>
    <n v="22"/>
    <n v="5"/>
    <n v="0"/>
    <n v="0"/>
    <n v="0"/>
    <n v="0"/>
    <n v="0"/>
    <n v="0"/>
    <n v="0"/>
    <n v="0"/>
    <n v="0"/>
    <n v="0.8636363636363636"/>
    <n v="1"/>
    <n v="0.25"/>
    <n v="0"/>
    <n v="0"/>
    <n v="0"/>
    <n v="0"/>
    <n v="0"/>
    <n v="0"/>
  </r>
  <r>
    <s v="CONTRACT"/>
    <s v="PRJ"/>
    <s v="Time&amp;Materials"/>
    <x v="0"/>
    <d v="2024-07-01T00:00:00"/>
    <d v="2024-12-31T00:00:00"/>
    <s v="ABS24230"/>
    <s v="ABS24230"/>
    <s v="EPM"/>
    <x v="140"/>
    <s v="Reply"/>
    <s v="A. Albanese"/>
    <x v="106"/>
    <s v="Operations"/>
    <s v="BackEnd"/>
    <n v="160"/>
    <n v="130"/>
    <s v="ON GOING"/>
    <n v="0.9"/>
    <n v="2024"/>
    <x v="0"/>
    <n v="0"/>
    <n v="0"/>
    <n v="0"/>
    <n v="0"/>
    <n v="0"/>
    <n v="5"/>
    <n v="0"/>
    <n v="6"/>
    <n v="5"/>
    <n v="0"/>
    <n v="0"/>
    <n v="0"/>
    <n v="0"/>
    <n v="0"/>
    <n v="0"/>
    <n v="0"/>
    <n v="0"/>
    <n v="0.2173913043478261"/>
    <n v="0"/>
    <n v="0.2857142857142857"/>
    <n v="0.2173913043478261"/>
    <n v="0"/>
    <n v="0"/>
  </r>
  <r>
    <s v="CONTRACT"/>
    <s v="PRJ"/>
    <s v="Time&amp;Materials"/>
    <x v="0"/>
    <d v="2024-07-01T00:00:00"/>
    <d v="2024-12-31T00:00:00"/>
    <s v="ABS24230"/>
    <s v="ABS24230"/>
    <s v="EPM"/>
    <x v="140"/>
    <s v="Reply"/>
    <s v="A. Albanese"/>
    <x v="120"/>
    <s v="Operations"/>
    <s v="BackEnd"/>
    <n v="160"/>
    <n v="130"/>
    <s v="ON GOING"/>
    <n v="0.9"/>
    <n v="2024"/>
    <x v="0"/>
    <n v="0"/>
    <n v="0"/>
    <n v="0"/>
    <n v="10"/>
    <n v="20"/>
    <n v="5"/>
    <n v="0"/>
    <n v="10"/>
    <n v="0"/>
    <n v="0"/>
    <n v="0"/>
    <n v="0"/>
    <n v="0"/>
    <n v="0"/>
    <n v="0"/>
    <n v="0.4545454545454545"/>
    <n v="1"/>
    <n v="0.2173913043478261"/>
    <n v="0"/>
    <n v="0.4761904761904762"/>
    <n v="0"/>
    <n v="0"/>
    <n v="0"/>
  </r>
  <r>
    <s v="CONTRACT"/>
    <s v="AMS"/>
    <m/>
    <x v="0"/>
    <d v="2023-10-01T00:00:00"/>
    <d v="2024-03-31T00:00:00"/>
    <s v="ABS23397"/>
    <s v="AR"/>
    <s v="CRM/CS"/>
    <x v="141"/>
    <s v="EssilorLuxottica"/>
    <s v="L. Roberto"/>
    <x v="91"/>
    <s v="Delivery Projects"/>
    <s v="Analysis"/>
    <n v="51"/>
    <n v="47"/>
    <s v="CLOSED"/>
    <n v="1"/>
    <n v="2024"/>
    <x v="9"/>
    <n v="6"/>
    <n v="6"/>
    <n v="0"/>
    <n v="0"/>
    <n v="0"/>
    <n v="0"/>
    <n v="0"/>
    <n v="0"/>
    <n v="0"/>
    <n v="0"/>
    <n v="0"/>
    <n v="0.2222222222222222"/>
    <n v="0.3"/>
    <n v="0.2857142857142857"/>
    <n v="0"/>
    <n v="0"/>
    <n v="0"/>
    <n v="0"/>
    <n v="0"/>
    <n v="0"/>
    <n v="0"/>
    <n v="0"/>
    <n v="0"/>
  </r>
  <r>
    <s v="CONTRACT"/>
    <s v="AMS"/>
    <m/>
    <x v="0"/>
    <d v="2023-10-01T00:00:00"/>
    <d v="2024-03-31T00:00:00"/>
    <s v="ABS23397"/>
    <s v="AR"/>
    <s v="CRM/CS"/>
    <x v="141"/>
    <s v="EssilorLuxottica"/>
    <s v="L. Roberto"/>
    <x v="34"/>
    <s v="Operations"/>
    <s v="BackEnd"/>
    <n v="51"/>
    <n v="47"/>
    <s v="CLOSED"/>
    <n v="1"/>
    <n v="2024"/>
    <x v="13"/>
    <n v="5"/>
    <n v="5"/>
    <n v="0"/>
    <n v="0"/>
    <n v="0"/>
    <n v="0"/>
    <n v="0"/>
    <n v="0"/>
    <n v="0"/>
    <n v="0"/>
    <n v="0"/>
    <n v="0.2777777777777778"/>
    <n v="0.25"/>
    <n v="0.2380952380952381"/>
    <n v="0"/>
    <n v="0"/>
    <n v="0"/>
    <n v="0"/>
    <n v="0"/>
    <n v="0"/>
    <n v="0"/>
    <n v="0"/>
    <n v="0"/>
  </r>
  <r>
    <s v="CONTRACT"/>
    <s v="AMS"/>
    <m/>
    <x v="0"/>
    <d v="2023-10-01T00:00:00"/>
    <d v="2024-03-31T00:00:00"/>
    <s v="ABS23397"/>
    <s v="AR"/>
    <s v="CRM/CS"/>
    <x v="141"/>
    <s v="EssilorLuxottica"/>
    <s v="L. Roberto"/>
    <x v="49"/>
    <s v="Operations"/>
    <s v="PM - Project Governance"/>
    <n v="51"/>
    <n v="47"/>
    <s v="CLOSED"/>
    <n v="1"/>
    <n v="2024"/>
    <x v="32"/>
    <n v="3.15"/>
    <n v="3"/>
    <n v="0"/>
    <n v="0"/>
    <n v="0"/>
    <n v="0"/>
    <n v="0"/>
    <n v="0"/>
    <n v="0"/>
    <n v="0"/>
    <n v="0"/>
    <n v="0.15"/>
    <n v="0.1575"/>
    <n v="0.1428571428571428"/>
    <n v="0"/>
    <n v="0"/>
    <n v="0"/>
    <n v="0"/>
    <n v="0"/>
    <n v="0"/>
    <n v="0"/>
    <n v="0"/>
    <n v="0"/>
  </r>
  <r>
    <s v="LEAD"/>
    <s v="PRJ"/>
    <m/>
    <x v="0"/>
    <d v="2024-07-01T00:00:00"/>
    <d v="2024-12-31T00:00:00"/>
    <s v="ABS24317"/>
    <s v="ABS24317"/>
    <s v="CRM/CS"/>
    <x v="142"/>
    <s v="EssilorLuxottica"/>
    <s v="L. Roberto"/>
    <x v="91"/>
    <s v="Delivery Projects"/>
    <s v="Analysis"/>
    <n v="65"/>
    <n v="0"/>
    <s v="PROPOSAL"/>
    <n v="0"/>
    <n v="2025"/>
    <x v="0"/>
    <n v="0"/>
    <n v="0"/>
    <n v="0"/>
    <n v="3"/>
    <n v="3"/>
    <n v="2"/>
    <n v="3"/>
    <n v="3"/>
    <n v="3"/>
    <n v="0"/>
    <n v="0"/>
    <n v="0"/>
    <n v="0"/>
    <n v="0"/>
    <n v="0"/>
    <n v="0.1363636363636364"/>
    <n v="0.15"/>
    <n v="0.08695652173913043"/>
    <n v="0.25"/>
    <n v="0.1428571428571428"/>
    <n v="0.1304347826086956"/>
    <n v="0"/>
    <n v="0"/>
  </r>
  <r>
    <s v="LEAD"/>
    <s v="PRJ"/>
    <m/>
    <x v="0"/>
    <d v="2024-07-01T00:00:00"/>
    <d v="2024-12-31T00:00:00"/>
    <s v="ABS24317"/>
    <s v="ABS24317"/>
    <s v="CRM/CS"/>
    <x v="142"/>
    <s v="EssilorLuxottica"/>
    <s v="L. Roberto"/>
    <x v="34"/>
    <s v="Operations"/>
    <s v="BackEnd"/>
    <n v="65"/>
    <n v="0"/>
    <s v="PROPOSAL"/>
    <n v="0"/>
    <n v="2025"/>
    <x v="0"/>
    <n v="0"/>
    <n v="0"/>
    <n v="0"/>
    <n v="3"/>
    <n v="3"/>
    <n v="3"/>
    <n v="2"/>
    <n v="3"/>
    <n v="3"/>
    <n v="0"/>
    <n v="0"/>
    <n v="0"/>
    <n v="0"/>
    <n v="0"/>
    <n v="0"/>
    <n v="0.1363636363636364"/>
    <n v="0.15"/>
    <n v="0.1304347826086956"/>
    <n v="0.1666666666666667"/>
    <n v="0.1428571428571428"/>
    <n v="0.1304347826086956"/>
    <n v="0"/>
    <n v="0"/>
  </r>
  <r>
    <s v="LEAD"/>
    <s v="PRJ"/>
    <m/>
    <x v="0"/>
    <d v="2024-07-01T00:00:00"/>
    <d v="2024-12-31T00:00:00"/>
    <s v="ABS24317"/>
    <s v="ABS24317"/>
    <s v="CRM/CS"/>
    <x v="142"/>
    <s v="EssilorLuxottica"/>
    <s v="L. Roberto"/>
    <x v="49"/>
    <s v="Operations"/>
    <s v="PM - Project Governance"/>
    <n v="65"/>
    <n v="0"/>
    <s v="PROPOSAL"/>
    <n v="0"/>
    <n v="2025"/>
    <x v="0"/>
    <n v="0"/>
    <n v="0"/>
    <n v="0"/>
    <n v="3"/>
    <n v="3"/>
    <n v="3"/>
    <n v="1"/>
    <n v="1"/>
    <n v="1"/>
    <n v="0"/>
    <n v="0"/>
    <n v="0"/>
    <n v="0"/>
    <n v="0"/>
    <n v="0"/>
    <n v="0.1363636363636364"/>
    <n v="0.15"/>
    <n v="0.1304347826086956"/>
    <n v="0.08333333333333333"/>
    <n v="0.04761904761904762"/>
    <n v="0.04347826086956522"/>
    <n v="0"/>
    <n v="0"/>
  </r>
  <r>
    <s v="LEAD"/>
    <s v="PRJ"/>
    <m/>
    <x v="0"/>
    <d v="2024-07-01T00:00:00"/>
    <d v="2024-12-31T00:00:00"/>
    <s v="ABS24317"/>
    <s v="ABS24317"/>
    <s v="CRM/CS"/>
    <x v="142"/>
    <s v="EssilorLuxottica"/>
    <s v="L. Roberto"/>
    <x v="85"/>
    <s v="Operations"/>
    <s v="BackEnd"/>
    <n v="65"/>
    <n v="0"/>
    <s v="PROPOSAL"/>
    <n v="0"/>
    <n v="2025"/>
    <x v="0"/>
    <n v="0"/>
    <n v="0"/>
    <n v="0"/>
    <n v="3"/>
    <n v="3"/>
    <n v="3"/>
    <n v="2"/>
    <n v="1"/>
    <n v="0"/>
    <n v="0"/>
    <n v="0"/>
    <n v="0"/>
    <n v="0"/>
    <n v="0"/>
    <n v="0"/>
    <n v="0.1363636363636364"/>
    <n v="0.15"/>
    <n v="0.1304347826086956"/>
    <n v="0.1666666666666667"/>
    <n v="0.04761904761904762"/>
    <n v="0"/>
    <n v="0"/>
    <n v="0"/>
  </r>
  <r>
    <s v="CONTRACT"/>
    <s v="PRJ"/>
    <m/>
    <x v="0"/>
    <d v="2024-03-15T00:00:00"/>
    <d v="2024-05-31T00:00:00"/>
    <s v="ABS24158"/>
    <s v="AER30E"/>
    <s v="CRM/CS"/>
    <x v="143"/>
    <s v="EssilorLuxottica"/>
    <s v="L. Roberto"/>
    <x v="124"/>
    <s v="UX/UI"/>
    <s v="Graphic Interface"/>
    <n v="192"/>
    <n v="155"/>
    <s v="CLOSED"/>
    <n v="1"/>
    <n v="2024"/>
    <x v="0"/>
    <n v="0"/>
    <n v="0"/>
    <n v="7.6"/>
    <n v="0"/>
    <n v="0"/>
    <n v="0"/>
    <n v="0"/>
    <n v="0"/>
    <n v="0"/>
    <n v="0"/>
    <n v="0"/>
    <n v="0"/>
    <n v="0"/>
    <n v="0"/>
    <n v="0.3454545454545455"/>
    <n v="0"/>
    <n v="0"/>
    <n v="0"/>
    <n v="0"/>
    <n v="0"/>
    <n v="0"/>
    <n v="0"/>
    <n v="0"/>
  </r>
  <r>
    <s v="CONTRACT"/>
    <s v="PRJ"/>
    <m/>
    <x v="0"/>
    <d v="2024-03-15T00:00:00"/>
    <d v="2024-05-31T00:00:00"/>
    <s v="ABS24158"/>
    <s v="AER30E"/>
    <s v="CRM/CS"/>
    <x v="143"/>
    <s v="EssilorLuxottica"/>
    <s v="L. Roberto"/>
    <x v="91"/>
    <s v="Delivery Projects"/>
    <s v="Analysis"/>
    <n v="192"/>
    <n v="155"/>
    <s v="CLOSED"/>
    <n v="1"/>
    <n v="2024"/>
    <x v="4"/>
    <n v="10"/>
    <n v="5"/>
    <n v="11"/>
    <n v="12"/>
    <n v="12"/>
    <n v="0"/>
    <n v="0"/>
    <n v="0"/>
    <n v="0"/>
    <n v="0"/>
    <n v="0"/>
    <n v="0.5"/>
    <n v="0.5"/>
    <n v="0.2380952380952381"/>
    <n v="0.5"/>
    <n v="0.5454545454545454"/>
    <n v="0.6"/>
    <n v="0"/>
    <n v="0"/>
    <n v="0"/>
    <n v="0"/>
    <n v="0"/>
    <n v="0"/>
  </r>
  <r>
    <s v="CONTRACT"/>
    <s v="PRJ"/>
    <m/>
    <x v="0"/>
    <d v="2024-03-15T00:00:00"/>
    <d v="2024-05-31T00:00:00"/>
    <s v="ABS24158"/>
    <s v="AER30E"/>
    <s v="CRM/CS"/>
    <x v="143"/>
    <s v="EssilorLuxottica"/>
    <s v="L. Roberto"/>
    <x v="34"/>
    <s v="Operations"/>
    <s v="BackEnd"/>
    <n v="192"/>
    <n v="155"/>
    <s v="CLOSED"/>
    <n v="1"/>
    <n v="2024"/>
    <x v="0"/>
    <n v="0"/>
    <n v="5"/>
    <n v="19"/>
    <n v="14"/>
    <n v="5"/>
    <n v="0"/>
    <n v="0"/>
    <n v="0"/>
    <n v="0"/>
    <n v="0"/>
    <n v="0"/>
    <n v="0"/>
    <n v="0"/>
    <n v="0.2380952380952381"/>
    <n v="0.8636363636363636"/>
    <n v="0.6363636363636364"/>
    <n v="0.25"/>
    <n v="0"/>
    <n v="0"/>
    <n v="0"/>
    <n v="0"/>
    <n v="0"/>
    <n v="0"/>
  </r>
  <r>
    <s v="CONTRACT"/>
    <s v="PRJ"/>
    <m/>
    <x v="0"/>
    <d v="2024-03-15T00:00:00"/>
    <d v="2024-05-31T00:00:00"/>
    <s v="ABS24158"/>
    <s v="AER30E"/>
    <s v="CRM/CS"/>
    <x v="143"/>
    <s v="EssilorLuxottica"/>
    <s v="L. Roberto"/>
    <x v="109"/>
    <s v="AREA TECH"/>
    <s v="FrontEnd"/>
    <n v="192"/>
    <n v="155"/>
    <s v="CLOSED"/>
    <n v="1"/>
    <n v="2024"/>
    <x v="0"/>
    <n v="0"/>
    <n v="10"/>
    <n v="19"/>
    <n v="20"/>
    <n v="7"/>
    <n v="0"/>
    <n v="0"/>
    <n v="0"/>
    <n v="0"/>
    <n v="0"/>
    <n v="0"/>
    <n v="0"/>
    <n v="0"/>
    <n v="0.4761904761904762"/>
    <n v="0.8636363636363636"/>
    <n v="0.9090909090909091"/>
    <n v="0.35"/>
    <n v="0"/>
    <n v="0"/>
    <n v="0"/>
    <n v="0"/>
    <n v="0"/>
    <n v="0"/>
  </r>
  <r>
    <s v="CONTRACT"/>
    <s v="PRJ"/>
    <m/>
    <x v="0"/>
    <d v="2024-03-15T00:00:00"/>
    <d v="2024-05-31T00:00:00"/>
    <s v="ABS24158"/>
    <s v="AER30E"/>
    <s v="CRM/CS"/>
    <x v="143"/>
    <s v="EssilorLuxottica"/>
    <s v="L. Roberto"/>
    <x v="49"/>
    <s v="Operations"/>
    <s v="PM - Project Governance"/>
    <n v="192"/>
    <n v="155"/>
    <s v="CLOSED"/>
    <n v="1"/>
    <n v="2024"/>
    <x v="0"/>
    <n v="0"/>
    <n v="5"/>
    <n v="9.5"/>
    <n v="10"/>
    <n v="5"/>
    <n v="0"/>
    <n v="0"/>
    <n v="0"/>
    <n v="0"/>
    <n v="0"/>
    <n v="0"/>
    <n v="0"/>
    <n v="0"/>
    <n v="0.2380952380952381"/>
    <n v="0.4318181818181818"/>
    <n v="0.4545454545454545"/>
    <n v="0.25"/>
    <n v="0"/>
    <n v="0"/>
    <n v="0"/>
    <n v="0"/>
    <n v="0"/>
    <n v="0"/>
  </r>
  <r>
    <s v="CONTRACT"/>
    <s v="PRJ"/>
    <m/>
    <x v="0"/>
    <d v="2024-03-15T00:00:00"/>
    <d v="2024-05-31T00:00:00"/>
    <s v="ABS24158"/>
    <s v="AER30E"/>
    <s v="CRM/CS"/>
    <x v="143"/>
    <s v="EssilorLuxottica"/>
    <s v="L. Roberto"/>
    <x v="117"/>
    <s v="Operations"/>
    <s v="FrontEnd"/>
    <n v="192"/>
    <n v="155"/>
    <s v="CLOSED"/>
    <n v="1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s v="Time&amp;Materials"/>
    <x v="0"/>
    <d v="2024-04-01T00:00:00"/>
    <d v="2024-12-31T00:00:00"/>
    <s v="ABS24342"/>
    <s v="ABS24342"/>
    <s v="EPM"/>
    <x v="144"/>
    <s v="RTT"/>
    <s v="P. Pieroni"/>
    <x v="120"/>
    <s v="Operations"/>
    <s v="BackEnd"/>
    <n v="10"/>
    <n v="10"/>
    <s v="CLOSED"/>
    <n v="1"/>
    <n v="2024"/>
    <x v="0"/>
    <n v="0"/>
    <n v="0"/>
    <n v="0"/>
    <n v="0"/>
    <n v="0"/>
    <n v="5"/>
    <n v="0"/>
    <n v="0"/>
    <n v="0"/>
    <n v="0"/>
    <n v="0"/>
    <n v="0"/>
    <n v="0"/>
    <n v="0"/>
    <n v="0"/>
    <n v="0"/>
    <n v="0"/>
    <n v="0.2173913043478261"/>
    <n v="0"/>
    <n v="0"/>
    <n v="0"/>
    <n v="0"/>
    <n v="0"/>
  </r>
  <r>
    <s v="CONTRACT"/>
    <s v="PRJ"/>
    <s v="Time&amp;Materials"/>
    <x v="0"/>
    <d v="2024-04-01T00:00:00"/>
    <d v="2024-12-31T00:00:00"/>
    <s v="ABS24342"/>
    <s v="ABS24342"/>
    <s v="EPM"/>
    <x v="144"/>
    <s v="RTT"/>
    <s v="P. Pieroni"/>
    <x v="47"/>
    <s v="Operations"/>
    <s v="BackEnd"/>
    <n v="10"/>
    <n v="10"/>
    <s v="CLOSED"/>
    <n v="1"/>
    <n v="2024"/>
    <x v="0"/>
    <n v="0"/>
    <n v="0"/>
    <n v="2"/>
    <n v="1"/>
    <n v="4"/>
    <n v="0.5"/>
    <n v="0"/>
    <n v="0"/>
    <n v="0"/>
    <n v="0"/>
    <n v="0"/>
    <n v="0"/>
    <n v="0"/>
    <n v="0"/>
    <n v="0.09090909090909091"/>
    <n v="0.04545454545454546"/>
    <n v="0.2"/>
    <n v="0.02173913043478261"/>
    <n v="0"/>
    <n v="0"/>
    <n v="0"/>
    <n v="0"/>
    <n v="0"/>
  </r>
  <r>
    <s v="CONTRACT"/>
    <s v="PRJ"/>
    <s v="Scrum"/>
    <x v="0"/>
    <d v="2024-03-01T00:00:00"/>
    <d v="2024-12-31T00:00:00"/>
    <s v="ABS24163"/>
    <s v="BS24163"/>
    <s v="LOGISTIC"/>
    <x v="145"/>
    <s v="EssilorLuxottica"/>
    <s v="F. Taita"/>
    <x v="71"/>
    <s v="Operations"/>
    <s v="BackEnd "/>
    <n v="100"/>
    <n v="100"/>
    <s v="CLOSED"/>
    <n v="1"/>
    <n v="2024"/>
    <x v="0"/>
    <n v="0"/>
    <n v="0"/>
    <n v="0"/>
    <n v="8"/>
    <n v="10"/>
    <n v="13"/>
    <n v="0"/>
    <n v="0"/>
    <n v="0"/>
    <n v="0"/>
    <n v="0"/>
    <n v="0"/>
    <n v="0"/>
    <n v="0"/>
    <n v="0"/>
    <n v="0.3636363636363636"/>
    <n v="0.5"/>
    <n v="0.5652173913043478"/>
    <n v="0"/>
    <n v="0"/>
    <n v="0"/>
    <n v="0"/>
    <n v="0"/>
  </r>
  <r>
    <s v="CONTRACT"/>
    <s v="PRJ"/>
    <s v="Scrum"/>
    <x v="0"/>
    <d v="2024-03-01T00:00:00"/>
    <d v="2024-12-31T00:00:00"/>
    <s v="ABS24163"/>
    <s v="BS24163"/>
    <s v="LOGISTIC"/>
    <x v="145"/>
    <s v="EssilorLuxottica"/>
    <s v="F. Taita"/>
    <x v="39"/>
    <s v="Operations"/>
    <s v="DataManagement"/>
    <n v="100"/>
    <n v="100"/>
    <s v="CLOSED"/>
    <n v="1"/>
    <n v="2024"/>
    <x v="0"/>
    <n v="0"/>
    <n v="0"/>
    <n v="0"/>
    <n v="2"/>
    <n v="1"/>
    <n v="1"/>
    <n v="0"/>
    <n v="0"/>
    <n v="0"/>
    <n v="0"/>
    <n v="0"/>
    <n v="0"/>
    <n v="0"/>
    <n v="0"/>
    <n v="0"/>
    <n v="0.09090909090909091"/>
    <n v="0.05"/>
    <n v="0.04347826086956522"/>
    <n v="0"/>
    <n v="0"/>
    <n v="0"/>
    <n v="0"/>
    <n v="0"/>
  </r>
  <r>
    <s v="CONTRACT"/>
    <s v="PRJ"/>
    <s v="Scrum"/>
    <x v="0"/>
    <d v="2024-03-01T00:00:00"/>
    <d v="2024-12-31T00:00:00"/>
    <s v="ABS24163"/>
    <s v="BS24163"/>
    <s v="LOGISTIC"/>
    <x v="145"/>
    <s v="EssilorLuxottica"/>
    <s v="F. Taita"/>
    <x v="18"/>
    <s v="Delivery Projects"/>
    <s v="PM - Project Governance"/>
    <n v="100"/>
    <n v="100"/>
    <s v="CLOSED"/>
    <n v="1"/>
    <n v="2024"/>
    <x v="0"/>
    <n v="0"/>
    <n v="0"/>
    <n v="4"/>
    <n v="5"/>
    <n v="4"/>
    <n v="4"/>
    <n v="0"/>
    <n v="3"/>
    <n v="0"/>
    <n v="0"/>
    <n v="0"/>
    <n v="0"/>
    <n v="0"/>
    <n v="0"/>
    <n v="0.1818181818181818"/>
    <n v="0.2272727272727273"/>
    <n v="0.2"/>
    <n v="0.1739130434782609"/>
    <n v="0"/>
    <n v="0.1428571428571428"/>
    <n v="0"/>
    <n v="0"/>
    <n v="0"/>
  </r>
  <r>
    <s v="CONTRACT"/>
    <s v="PRJ"/>
    <s v="Scrum"/>
    <x v="0"/>
    <d v="2024-03-01T00:00:00"/>
    <d v="2024-12-31T00:00:00"/>
    <s v="ABS24163"/>
    <s v="BS24163"/>
    <s v="LOGISTIC"/>
    <x v="145"/>
    <s v="EssilorLuxottica"/>
    <s v="F. Taita"/>
    <x v="59"/>
    <s v="Delivery Projects"/>
    <s v="Analysis"/>
    <n v="100"/>
    <n v="100"/>
    <s v="CLOSED"/>
    <n v="1"/>
    <n v="2024"/>
    <x v="0"/>
    <n v="0"/>
    <n v="0"/>
    <n v="0"/>
    <n v="1"/>
    <n v="0"/>
    <n v="0"/>
    <n v="0"/>
    <n v="0"/>
    <n v="0"/>
    <n v="0"/>
    <n v="0"/>
    <n v="0"/>
    <n v="0"/>
    <n v="0"/>
    <n v="0"/>
    <n v="0.04545454545454546"/>
    <n v="0"/>
    <n v="0"/>
    <n v="0"/>
    <n v="0"/>
    <n v="0"/>
    <n v="0"/>
    <n v="0"/>
  </r>
  <r>
    <s v="CONTRACT"/>
    <s v="PRJ"/>
    <s v="Scrum"/>
    <x v="0"/>
    <d v="2024-03-01T00:00:00"/>
    <d v="2024-12-31T00:00:00"/>
    <s v="ABS24163"/>
    <s v="BS24163"/>
    <s v="LOGISTIC"/>
    <x v="145"/>
    <s v="EssilorLuxottica"/>
    <s v="F. Taita"/>
    <x v="77"/>
    <s v="Operations"/>
    <s v="FrontEnd"/>
    <n v="100"/>
    <n v="100"/>
    <s v="CLOSED"/>
    <n v="1"/>
    <n v="2024"/>
    <x v="0"/>
    <n v="0"/>
    <n v="0"/>
    <n v="0"/>
    <n v="1"/>
    <n v="0"/>
    <n v="0"/>
    <n v="0"/>
    <n v="0"/>
    <n v="0"/>
    <n v="0"/>
    <n v="0"/>
    <n v="0"/>
    <n v="0"/>
    <n v="0"/>
    <n v="0"/>
    <n v="0.04545454545454546"/>
    <n v="0"/>
    <n v="0"/>
    <n v="0"/>
    <n v="0"/>
    <n v="0"/>
    <n v="0"/>
    <n v="0"/>
  </r>
  <r>
    <s v="CONTRACT"/>
    <s v="PRJ"/>
    <s v="Scrum"/>
    <x v="0"/>
    <d v="2024-03-01T00:00:00"/>
    <d v="2024-12-31T00:00:00"/>
    <s v="ABS24163"/>
    <s v="BS24163"/>
    <s v="LOGISTIC"/>
    <x v="145"/>
    <s v="EssilorLuxottica"/>
    <s v="F. Taita"/>
    <x v="40"/>
    <s v="Operations"/>
    <s v="FrontEnd"/>
    <n v="100"/>
    <n v="100"/>
    <s v="CLOSED"/>
    <n v="1"/>
    <n v="2024"/>
    <x v="0"/>
    <n v="0"/>
    <n v="0"/>
    <n v="0.5"/>
    <n v="4.5"/>
    <n v="2"/>
    <n v="5"/>
    <n v="0"/>
    <n v="1"/>
    <n v="0"/>
    <n v="0"/>
    <n v="0"/>
    <n v="0"/>
    <n v="0"/>
    <n v="0"/>
    <n v="0.02272727272727273"/>
    <n v="0.2045454545454546"/>
    <n v="0.1"/>
    <n v="0.2173913043478261"/>
    <n v="0"/>
    <n v="0.04761904761904762"/>
    <n v="0"/>
    <n v="0"/>
    <n v="0"/>
  </r>
  <r>
    <s v="CONTRACT"/>
    <s v="PRJ"/>
    <s v="Scrum"/>
    <x v="0"/>
    <d v="2024-03-01T00:00:00"/>
    <d v="2024-12-31T00:00:00"/>
    <s v="ABS24163"/>
    <s v="BS24163"/>
    <s v="LOGISTIC"/>
    <x v="145"/>
    <s v="EssilorLuxottica"/>
    <s v="F. Taita"/>
    <x v="74"/>
    <s v="Operations"/>
    <s v="BackEnd "/>
    <n v="100"/>
    <n v="100"/>
    <s v="CLOSED"/>
    <n v="1"/>
    <n v="2024"/>
    <x v="0"/>
    <n v="0"/>
    <n v="0"/>
    <n v="0"/>
    <n v="7"/>
    <n v="10"/>
    <n v="10"/>
    <n v="0"/>
    <n v="2"/>
    <n v="0"/>
    <n v="0"/>
    <n v="0"/>
    <n v="0"/>
    <n v="0"/>
    <n v="0"/>
    <n v="0"/>
    <n v="0.3181818181818182"/>
    <n v="0.5"/>
    <n v="0.4347826086956522"/>
    <n v="0"/>
    <n v="0.09523809523809523"/>
    <n v="0"/>
    <n v="0"/>
    <n v="0"/>
  </r>
  <r>
    <s v="CONTRACT"/>
    <s v="PRJ"/>
    <s v="Scrum"/>
    <x v="1"/>
    <d v="2025-01-01T00:00:00"/>
    <d v="2025-12-31T00:00:00"/>
    <s v="ABS25083"/>
    <s v="ABS25083"/>
    <s v="LOGISTIC"/>
    <x v="146"/>
    <s v="EssilorLuxottica"/>
    <s v="F. Taita"/>
    <x v="18"/>
    <s v="Delivery Projects"/>
    <s v="PM - Project Governance"/>
    <n v="13"/>
    <n v="0"/>
    <s v="CLOSED"/>
    <n v="0"/>
    <n v="2025"/>
    <x v="1"/>
    <n v="2"/>
    <n v="0"/>
    <n v="0"/>
    <n v="0"/>
    <n v="0"/>
    <n v="0"/>
    <n v="0"/>
    <n v="0"/>
    <n v="0"/>
    <n v="0"/>
    <n v="0"/>
    <n v="0.05555555555555555"/>
    <n v="0.1"/>
    <n v="0"/>
    <n v="0"/>
    <n v="0"/>
    <n v="0"/>
    <n v="0"/>
    <n v="0"/>
    <n v="0"/>
    <n v="0"/>
    <n v="0"/>
    <n v="0"/>
  </r>
  <r>
    <s v="CONTRACT"/>
    <s v="PRJ"/>
    <s v="Scrum"/>
    <x v="1"/>
    <d v="2025-01-01T00:00:00"/>
    <d v="2025-12-31T00:00:00"/>
    <s v="ABS25083"/>
    <s v="ABS25083"/>
    <s v="LOGISTIC"/>
    <x v="146"/>
    <s v="EssilorLuxottica"/>
    <s v="F. Taita"/>
    <x v="77"/>
    <s v="Operations"/>
    <s v="FrontEnd"/>
    <n v="13"/>
    <n v="0"/>
    <s v="CLOSED"/>
    <n v="0"/>
    <n v="2025"/>
    <x v="0"/>
    <n v="1"/>
    <n v="0"/>
    <n v="0"/>
    <n v="0"/>
    <n v="0"/>
    <n v="0"/>
    <n v="0"/>
    <n v="0"/>
    <n v="0"/>
    <n v="0"/>
    <n v="0"/>
    <n v="0"/>
    <n v="0.05"/>
    <n v="0"/>
    <n v="0"/>
    <n v="0"/>
    <n v="0"/>
    <n v="0"/>
    <n v="0"/>
    <n v="0"/>
    <n v="0"/>
    <n v="0"/>
    <n v="0"/>
  </r>
  <r>
    <s v="CONTRACT"/>
    <s v="PRJ"/>
    <s v="Scrum"/>
    <x v="1"/>
    <d v="2025-01-01T00:00:00"/>
    <d v="2025-12-31T00:00:00"/>
    <s v="ABS25083"/>
    <s v="ABS25083"/>
    <s v="LOGISTIC"/>
    <x v="146"/>
    <s v="EssilorLuxottica"/>
    <s v="F. Taita"/>
    <x v="41"/>
    <s v="Operations"/>
    <s v="BackEnd "/>
    <n v="13"/>
    <n v="0"/>
    <s v="CLOSED"/>
    <n v="0"/>
    <n v="2025"/>
    <x v="1"/>
    <n v="8"/>
    <n v="0"/>
    <n v="0"/>
    <n v="0"/>
    <n v="0"/>
    <n v="0"/>
    <n v="0"/>
    <n v="0"/>
    <n v="0"/>
    <n v="0"/>
    <n v="0"/>
    <n v="0.05555555555555555"/>
    <n v="0.4"/>
    <n v="0"/>
    <n v="0"/>
    <n v="0"/>
    <n v="0"/>
    <n v="0"/>
    <n v="0"/>
    <n v="0"/>
    <n v="0"/>
    <n v="0"/>
    <n v="0"/>
  </r>
  <r>
    <s v="INTERNAL TRAINING"/>
    <s v="FORMAZIONE"/>
    <m/>
    <x v="0"/>
    <d v="2024-01-01T00:00:00"/>
    <d v="2024-12-31T00:00:00"/>
    <s v="N/A"/>
    <s v="ATD"/>
    <s v="OTHER"/>
    <x v="147"/>
    <s v="Abstract"/>
    <s v="M. COCCHI"/>
    <x v="66"/>
    <s v="Consolidated &amp; Tax"/>
    <s v="Training"/>
    <n v="5"/>
    <n v="0"/>
    <s v="ON GOING"/>
    <n v="0.2"/>
    <n v="2024"/>
    <x v="0"/>
    <n v="0"/>
    <n v="0"/>
    <n v="0"/>
    <n v="0"/>
    <n v="1"/>
    <n v="1"/>
    <n v="0"/>
    <n v="1"/>
    <n v="1"/>
    <n v="1"/>
    <n v="0"/>
    <n v="0"/>
    <n v="0"/>
    <n v="0"/>
    <n v="0"/>
    <n v="0"/>
    <n v="0.05"/>
    <n v="0.04347826086956522"/>
    <n v="0"/>
    <n v="0.04761904761904762"/>
    <n v="0.04347826086956522"/>
    <n v="0.04761904761904762"/>
    <n v="0"/>
  </r>
  <r>
    <s v="CONTRACT"/>
    <s v="PRJ"/>
    <s v="Agile"/>
    <x v="0"/>
    <d v="2024-04-01T00:00:00"/>
    <d v="2024-07-31T00:00:00"/>
    <s v="ABS23342"/>
    <s v="ATAW2"/>
    <s v="HR"/>
    <x v="148"/>
    <s v="EssilorLuxottica"/>
    <s v="L. Roberto"/>
    <x v="73"/>
    <s v="Operations"/>
    <s v="FrontEnd"/>
    <n v="0"/>
    <n v="0"/>
    <s v="PROPOSAL"/>
    <n v="0"/>
    <n v="2024"/>
    <x v="0"/>
    <n v="0"/>
    <n v="0"/>
    <n v="0"/>
    <n v="0"/>
    <n v="3"/>
    <n v="0"/>
    <n v="0"/>
    <n v="0"/>
    <n v="0"/>
    <n v="0"/>
    <n v="0"/>
    <n v="0"/>
    <n v="0"/>
    <n v="0"/>
    <n v="0"/>
    <n v="0"/>
    <n v="0.15"/>
    <n v="0"/>
    <n v="0"/>
    <n v="0"/>
    <n v="0"/>
    <n v="0"/>
    <n v="0"/>
  </r>
  <r>
    <s v="CONTRACT"/>
    <s v="PRJ"/>
    <s v="Agile"/>
    <x v="0"/>
    <d v="2024-04-01T00:00:00"/>
    <d v="2024-07-31T00:00:00"/>
    <s v="ABS23342"/>
    <s v="ATAW2"/>
    <s v="HR"/>
    <x v="148"/>
    <s v="EssilorLuxottica"/>
    <s v="L. Roberto"/>
    <x v="113"/>
    <s v="Operations"/>
    <s v="Data Engineering"/>
    <n v="0"/>
    <n v="0"/>
    <s v="PROPOSAL"/>
    <n v="0"/>
    <n v="2024"/>
    <x v="0"/>
    <n v="0"/>
    <n v="0"/>
    <n v="0"/>
    <n v="0"/>
    <n v="3"/>
    <n v="0"/>
    <n v="0"/>
    <n v="0"/>
    <n v="0"/>
    <n v="0"/>
    <n v="0"/>
    <n v="0"/>
    <n v="0"/>
    <n v="0"/>
    <n v="0"/>
    <n v="0"/>
    <n v="0.15"/>
    <n v="0"/>
    <n v="0"/>
    <n v="0"/>
    <n v="0"/>
    <n v="0"/>
    <n v="0"/>
  </r>
  <r>
    <s v="CONTRACT"/>
    <s v="PRJ"/>
    <s v="Agile"/>
    <x v="0"/>
    <d v="2024-04-01T00:00:00"/>
    <d v="2024-07-31T00:00:00"/>
    <s v="ABS23342"/>
    <s v="ATAW2"/>
    <s v="HR"/>
    <x v="148"/>
    <s v="EssilorLuxottica"/>
    <s v="L. Roberto"/>
    <x v="77"/>
    <s v="Operations"/>
    <s v="PM - Project Governance"/>
    <n v="0"/>
    <n v="0"/>
    <s v="PROPOSAL"/>
    <n v="0"/>
    <n v="2024"/>
    <x v="0"/>
    <n v="0"/>
    <n v="0"/>
    <n v="1"/>
    <n v="5"/>
    <n v="3"/>
    <n v="2"/>
    <n v="0"/>
    <n v="0"/>
    <n v="0"/>
    <n v="0"/>
    <n v="0"/>
    <n v="0"/>
    <n v="0"/>
    <n v="0"/>
    <n v="0.04545454545454546"/>
    <n v="0.2272727272727273"/>
    <n v="0.15"/>
    <n v="0.08695652173913043"/>
    <n v="0"/>
    <n v="0"/>
    <n v="0"/>
    <n v="0"/>
    <n v="0"/>
  </r>
  <r>
    <s v="LEAD"/>
    <s v="PreSales - DELIVERY "/>
    <m/>
    <x v="3"/>
    <d v="2024-09-01T00:00:00"/>
    <d v="2025-01-31T00:00:00"/>
    <s v="ABS24523"/>
    <s v="ABS24523"/>
    <s v="EPM"/>
    <x v="149"/>
    <s v="EssilorLuxottica"/>
    <s v="L. Bariani"/>
    <x v="43"/>
    <s v="Operations"/>
    <s v="BackEnd"/>
    <n v="180"/>
    <n v="0"/>
    <s v="ON HOLD"/>
    <n v="0"/>
    <n v="2024"/>
    <x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08695652173913043"/>
    <n v="0"/>
    <n v="0"/>
  </r>
  <r>
    <s v="LEAD"/>
    <s v="PreSales - DELIVERY "/>
    <m/>
    <x v="3"/>
    <d v="2024-09-01T00:00:00"/>
    <d v="2025-01-31T00:00:00"/>
    <s v="ABS24523"/>
    <s v="ABS24523"/>
    <s v="EPM"/>
    <x v="149"/>
    <s v="EssilorLuxottica"/>
    <s v="L. Bariani"/>
    <x v="43"/>
    <s v="Operations"/>
    <s v="BackEnd"/>
    <n v="180"/>
    <n v="0"/>
    <s v="ON HOLD"/>
    <n v="0"/>
    <n v="2025"/>
    <x v="11"/>
    <n v="0"/>
    <n v="0"/>
    <n v="0"/>
    <n v="0"/>
    <n v="0"/>
    <n v="0"/>
    <n v="0"/>
    <n v="0"/>
    <n v="0"/>
    <n v="0"/>
    <n v="0"/>
    <n v="0.5555555555555556"/>
    <n v="0"/>
    <n v="0"/>
    <n v="0"/>
    <n v="0"/>
    <n v="0"/>
    <n v="0"/>
    <n v="0"/>
    <n v="0"/>
    <n v="0"/>
    <n v="0"/>
    <n v="0"/>
  </r>
  <r>
    <s v="LEAD"/>
    <s v="PreSales - DELIVERY "/>
    <m/>
    <x v="3"/>
    <d v="2024-09-01T00:00:00"/>
    <d v="2025-01-31T00:00:00"/>
    <s v="ABS24523"/>
    <s v="ABS24523"/>
    <s v="EPM"/>
    <x v="149"/>
    <s v="EssilorLuxottica"/>
    <s v="L. Bariani"/>
    <x v="83"/>
    <s v="Delivery Projects"/>
    <s v="Analisys"/>
    <n v="180"/>
    <n v="0"/>
    <s v="ON HOLD"/>
    <n v="0"/>
    <n v="2024"/>
    <x v="0"/>
    <n v="0"/>
    <n v="0"/>
    <n v="0"/>
    <n v="0"/>
    <n v="0"/>
    <n v="0"/>
    <n v="0"/>
    <n v="10"/>
    <n v="2"/>
    <n v="0"/>
    <n v="0"/>
    <n v="0"/>
    <n v="0"/>
    <n v="0"/>
    <n v="0"/>
    <n v="0"/>
    <n v="0"/>
    <n v="0"/>
    <n v="0"/>
    <n v="0.4761904761904762"/>
    <n v="0.08695652173913043"/>
    <n v="0"/>
    <n v="0"/>
  </r>
  <r>
    <s v="LEAD"/>
    <s v="PreSales - DELIVERY "/>
    <m/>
    <x v="3"/>
    <d v="2024-09-01T00:00:00"/>
    <d v="2025-01-31T00:00:00"/>
    <s v="ABS24523"/>
    <s v="ABS24523"/>
    <s v="EPM"/>
    <x v="149"/>
    <s v="EssilorLuxottica"/>
    <s v="L. Bariani"/>
    <x v="83"/>
    <s v="Delivery Projects"/>
    <s v="Analisys"/>
    <n v="180"/>
    <n v="0"/>
    <s v="ON HOLD"/>
    <n v="0"/>
    <n v="2025"/>
    <x v="9"/>
    <n v="0"/>
    <n v="0"/>
    <n v="0"/>
    <n v="0"/>
    <n v="0"/>
    <n v="0"/>
    <n v="0"/>
    <n v="0"/>
    <n v="0"/>
    <n v="0"/>
    <n v="0"/>
    <n v="0.2222222222222222"/>
    <n v="0"/>
    <n v="0"/>
    <n v="0"/>
    <n v="0"/>
    <n v="0"/>
    <n v="0"/>
    <n v="0"/>
    <n v="0"/>
    <n v="0"/>
    <n v="0"/>
    <n v="0"/>
  </r>
  <r>
    <s v="LEAD"/>
    <s v="PreSales - DELIVERY "/>
    <m/>
    <x v="3"/>
    <d v="2024-09-01T00:00:00"/>
    <d v="2025-01-31T00:00:00"/>
    <s v="ABS24523"/>
    <s v="ABS24523"/>
    <s v="EPM"/>
    <x v="149"/>
    <s v="EssilorLuxottica"/>
    <s v="L. Bariani"/>
    <x v="105"/>
    <s v="Operations"/>
    <s v="BackEnd"/>
    <n v="180"/>
    <n v="0"/>
    <s v="ON HOLD"/>
    <n v="0"/>
    <n v="2024"/>
    <x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08695652173913043"/>
    <n v="0"/>
    <n v="0"/>
  </r>
  <r>
    <s v="LEAD"/>
    <s v="PreSales - DELIVERY "/>
    <m/>
    <x v="3"/>
    <d v="2024-09-01T00:00:00"/>
    <d v="2025-01-31T00:00:00"/>
    <s v="ABS24523"/>
    <s v="ABS24523"/>
    <s v="EPM"/>
    <x v="149"/>
    <s v="EssilorLuxottica"/>
    <s v="L. Bariani"/>
    <x v="105"/>
    <s v="Operations"/>
    <s v="BackEnd"/>
    <n v="180"/>
    <n v="0"/>
    <s v="ON HOLD"/>
    <n v="0"/>
    <n v="2025"/>
    <x v="11"/>
    <n v="0"/>
    <n v="0"/>
    <n v="0"/>
    <n v="0"/>
    <n v="0"/>
    <n v="0"/>
    <n v="0"/>
    <n v="0"/>
    <n v="0"/>
    <n v="0"/>
    <n v="0"/>
    <n v="0.5555555555555556"/>
    <n v="0"/>
    <n v="0"/>
    <n v="0"/>
    <n v="0"/>
    <n v="0"/>
    <n v="0"/>
    <n v="0"/>
    <n v="0"/>
    <n v="0"/>
    <n v="0"/>
    <n v="0"/>
  </r>
  <r>
    <s v="LEAD"/>
    <s v="PreSales - DELIVERY "/>
    <m/>
    <x v="3"/>
    <d v="2024-09-01T00:00:00"/>
    <d v="2025-01-31T00:00:00"/>
    <s v="ABS24523"/>
    <s v="ABS24523"/>
    <s v="EPM"/>
    <x v="149"/>
    <s v="EssilorLuxottica"/>
    <s v="L. Bariani"/>
    <x v="44"/>
    <s v="Operations"/>
    <s v="Architecture Analysis"/>
    <n v="180"/>
    <n v="0"/>
    <s v="ON HOLD"/>
    <n v="0"/>
    <n v="2024"/>
    <x v="0"/>
    <n v="0"/>
    <n v="0"/>
    <n v="0"/>
    <n v="0"/>
    <n v="0"/>
    <n v="0"/>
    <n v="0"/>
    <n v="10"/>
    <n v="2"/>
    <n v="0"/>
    <n v="0"/>
    <n v="0"/>
    <n v="0"/>
    <n v="0"/>
    <n v="0"/>
    <n v="0"/>
    <n v="0"/>
    <n v="0"/>
    <n v="0"/>
    <n v="0.4761904761904762"/>
    <n v="0.08695652173913043"/>
    <n v="0"/>
    <n v="0"/>
  </r>
  <r>
    <s v="LEAD"/>
    <s v="PreSales - DELIVERY "/>
    <m/>
    <x v="3"/>
    <d v="2024-09-01T00:00:00"/>
    <d v="2025-01-31T00:00:00"/>
    <s v="ABS24523"/>
    <s v="ABS24523"/>
    <s v="EPM"/>
    <x v="149"/>
    <s v="EssilorLuxottica"/>
    <s v="L. Bariani"/>
    <x v="84"/>
    <s v="Delivery Projects"/>
    <s v="PM - Project Governance"/>
    <n v="180"/>
    <n v="0"/>
    <s v="ON HOLD"/>
    <n v="0"/>
    <n v="2024"/>
    <x v="0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.09523809523809523"/>
    <n v="0.08695652173913043"/>
    <n v="0"/>
    <n v="0"/>
  </r>
  <r>
    <s v="LEAD"/>
    <s v="PreSales - DELIVERY "/>
    <m/>
    <x v="3"/>
    <d v="2024-09-01T00:00:00"/>
    <d v="2025-01-31T00:00:00"/>
    <s v="ABS24523"/>
    <s v="ABS24523"/>
    <s v="EPM"/>
    <x v="149"/>
    <s v="EssilorLuxottica"/>
    <s v="L. Bariani"/>
    <x v="48"/>
    <s v="Delivery Projects"/>
    <s v="Analisys"/>
    <n v="180"/>
    <n v="0"/>
    <s v="ON HOLD"/>
    <n v="0"/>
    <n v="2024"/>
    <x v="0"/>
    <n v="0"/>
    <n v="0"/>
    <n v="0"/>
    <n v="0"/>
    <n v="0"/>
    <n v="0"/>
    <n v="0"/>
    <n v="4"/>
    <n v="2"/>
    <n v="0"/>
    <n v="0"/>
    <n v="0"/>
    <n v="0"/>
    <n v="0"/>
    <n v="0"/>
    <n v="0"/>
    <n v="0"/>
    <n v="0"/>
    <n v="0"/>
    <n v="0.1904761904761905"/>
    <n v="0.08695652173913043"/>
    <n v="0"/>
    <n v="0"/>
  </r>
  <r>
    <s v="CONTRACT"/>
    <s v="PRJ"/>
    <m/>
    <x v="0"/>
    <d v="2024-09-01T00:00:00"/>
    <d v="2024-11-30T00:00:00"/>
    <s v="ABS24384"/>
    <s v="ABS24384"/>
    <s v="EPM"/>
    <x v="150"/>
    <s v="EssilorLuxottica"/>
    <s v="A. Albanese"/>
    <x v="14"/>
    <s v="Delivery Projects"/>
    <s v="PM - Project Governance"/>
    <n v="46"/>
    <n v="25"/>
    <s v="ON GOING"/>
    <n v="0.5"/>
    <n v="2024"/>
    <x v="0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.09523809523809523"/>
    <n v="0.08695652173913043"/>
    <n v="0"/>
    <n v="0"/>
  </r>
  <r>
    <s v="CONTRACT"/>
    <s v="PRJ"/>
    <m/>
    <x v="0"/>
    <d v="2024-09-01T00:00:00"/>
    <d v="2024-11-30T00:00:00"/>
    <s v="ABS24384"/>
    <s v="ABS24384"/>
    <s v="EPM"/>
    <x v="150"/>
    <s v="EssilorLuxottica"/>
    <s v="A. Albanese"/>
    <x v="105"/>
    <s v="Operations"/>
    <s v="BackEnd"/>
    <n v="46"/>
    <n v="25"/>
    <s v="ON GOING"/>
    <n v="0.5"/>
    <n v="2024"/>
    <x v="0"/>
    <n v="0"/>
    <n v="0"/>
    <n v="0"/>
    <n v="0"/>
    <n v="0"/>
    <n v="0"/>
    <n v="0"/>
    <n v="0"/>
    <n v="8"/>
    <n v="0"/>
    <n v="5"/>
    <n v="0"/>
    <n v="0"/>
    <n v="0"/>
    <n v="0"/>
    <n v="0"/>
    <n v="0"/>
    <n v="0"/>
    <n v="0"/>
    <n v="0"/>
    <n v="0.3478260869565217"/>
    <n v="0"/>
    <n v="0.2272727272727273"/>
  </r>
  <r>
    <s v="CONTRACT"/>
    <s v="PRJ"/>
    <m/>
    <x v="0"/>
    <d v="2024-09-01T00:00:00"/>
    <d v="2024-11-30T00:00:00"/>
    <s v="ABS24384"/>
    <s v="ABS24384"/>
    <s v="EPM"/>
    <x v="150"/>
    <s v="EssilorLuxottica"/>
    <s v="A. Albanese"/>
    <x v="99"/>
    <s v="Operations"/>
    <s v="BackEnd"/>
    <n v="46"/>
    <n v="25"/>
    <s v="ON GOING"/>
    <n v="0.5"/>
    <n v="2024"/>
    <x v="0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.2727272727272727"/>
  </r>
  <r>
    <s v="CONTRACT"/>
    <s v="PRJ"/>
    <m/>
    <x v="0"/>
    <d v="2024-09-01T00:00:00"/>
    <d v="2024-11-30T00:00:00"/>
    <s v="ABS24384"/>
    <s v="ABS24384"/>
    <s v="EPM"/>
    <x v="150"/>
    <s v="EssilorLuxottica"/>
    <s v="A. Albanese"/>
    <x v="15"/>
    <s v="Consolidated &amp; Tax"/>
    <s v="Analysis"/>
    <n v="46"/>
    <n v="25"/>
    <s v="ON GOING"/>
    <n v="0.5"/>
    <n v="2024"/>
    <x v="0"/>
    <n v="0"/>
    <n v="0"/>
    <n v="0"/>
    <n v="0"/>
    <n v="0"/>
    <n v="0"/>
    <n v="0"/>
    <n v="3"/>
    <n v="3"/>
    <n v="2"/>
    <n v="0"/>
    <n v="0"/>
    <n v="0"/>
    <n v="0"/>
    <n v="0"/>
    <n v="0"/>
    <n v="0"/>
    <n v="0"/>
    <n v="0"/>
    <n v="0.1428571428571428"/>
    <n v="0.1304347826086956"/>
    <n v="0.09523809523809523"/>
    <n v="0"/>
  </r>
  <r>
    <s v="CONTRACT"/>
    <s v="PRJ"/>
    <m/>
    <x v="0"/>
    <d v="2024-09-01T00:00:00"/>
    <d v="2024-11-30T00:00:00"/>
    <s v="ABS24384"/>
    <s v="ABS24384"/>
    <s v="EPM"/>
    <x v="150"/>
    <s v="EssilorLuxottica"/>
    <s v="A. Albanese"/>
    <x v="103"/>
    <s v="Consolidated &amp; Tax"/>
    <s v="Analysis"/>
    <n v="46"/>
    <n v="25"/>
    <s v="ON GOING"/>
    <n v="0.5"/>
    <n v="2024"/>
    <x v="0"/>
    <n v="0"/>
    <n v="0"/>
    <n v="0"/>
    <n v="0"/>
    <n v="0"/>
    <n v="0"/>
    <n v="0"/>
    <n v="3"/>
    <n v="3"/>
    <n v="2"/>
    <n v="0"/>
    <n v="0"/>
    <n v="0"/>
    <n v="0"/>
    <n v="0"/>
    <n v="0"/>
    <n v="0"/>
    <n v="0"/>
    <n v="0"/>
    <n v="0.1428571428571428"/>
    <n v="0.1304347826086956"/>
    <n v="0.09523809523809523"/>
    <n v="0"/>
  </r>
  <r>
    <s v="CONTRACT"/>
    <s v="PRJ"/>
    <m/>
    <x v="0"/>
    <d v="2024-09-01T00:00:00"/>
    <d v="2024-11-30T00:00:00"/>
    <s v="ABS24384"/>
    <s v="ABS24384"/>
    <s v="EPM"/>
    <x v="150"/>
    <s v="EssilorLuxottica"/>
    <s v="A. Albanese"/>
    <x v="95"/>
    <s v="Consolidated &amp; Tax"/>
    <s v="Analysis"/>
    <n v="46"/>
    <n v="25"/>
    <s v="ON GOING"/>
    <n v="0.5"/>
    <n v="2024"/>
    <x v="0"/>
    <n v="0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.08695652173913043"/>
    <n v="0.09523809523809523"/>
    <n v="0"/>
  </r>
  <r>
    <s v="CONTRACT"/>
    <s v="PRJ"/>
    <m/>
    <x v="0"/>
    <d v="2024-09-01T00:00:00"/>
    <d v="2024-11-30T00:00:00"/>
    <s v="ABS24384"/>
    <s v="ABS24384"/>
    <s v="EPM"/>
    <x v="150"/>
    <s v="EssilorLuxottica"/>
    <s v="A. Albanese"/>
    <x v="47"/>
    <s v="Operations"/>
    <s v="Solution Architect"/>
    <n v="46"/>
    <n v="25"/>
    <s v="ON GOING"/>
    <n v="0.5"/>
    <n v="2024"/>
    <x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.08695652173913043"/>
    <n v="0.04761904761904762"/>
    <n v="0"/>
  </r>
  <r>
    <s v="CONTRACT"/>
    <s v="AMS"/>
    <m/>
    <x v="0"/>
    <d v="2023-07-01T00:00:00"/>
    <d v="2024-06-30T00:00:00"/>
    <s v="ABS24334"/>
    <s v="ABS24334"/>
    <s v="EPM"/>
    <x v="151"/>
    <s v="Thom Browne"/>
    <s v="F. Lombardini"/>
    <x v="15"/>
    <s v="Consolidated &amp; Tax"/>
    <s v="Analysis"/>
    <n v="16"/>
    <n v="0"/>
    <s v="ON GOING"/>
    <n v="0"/>
    <n v="2024"/>
    <x v="1"/>
    <n v="1"/>
    <n v="1"/>
    <n v="1"/>
    <n v="2"/>
    <n v="2"/>
    <n v="0"/>
    <n v="0"/>
    <n v="0"/>
    <n v="0"/>
    <n v="0"/>
    <n v="0"/>
    <n v="0.05555555555555555"/>
    <n v="0.05"/>
    <n v="0.04761904761904762"/>
    <n v="0.04545454545454546"/>
    <n v="0.09090909090909091"/>
    <n v="0.1"/>
    <n v="0"/>
    <n v="0"/>
    <n v="0"/>
    <n v="0"/>
    <n v="0"/>
    <n v="0"/>
  </r>
  <r>
    <s v="CONTRACT"/>
    <s v="AMS"/>
    <m/>
    <x v="3"/>
    <d v="2024-07-01T00:00:00"/>
    <d v="2025-06-30T00:00:00"/>
    <s v="ABS24334"/>
    <s v="ABS24334"/>
    <s v="EPM"/>
    <x v="151"/>
    <s v="Thom Browne"/>
    <s v="F. Lombardini"/>
    <x v="15"/>
    <s v="Consolidated &amp; Tax"/>
    <s v="Analysis"/>
    <n v="20"/>
    <n v="0"/>
    <s v="ON GOING"/>
    <n v="0"/>
    <n v="2024"/>
    <x v="0"/>
    <n v="0"/>
    <n v="0"/>
    <n v="0"/>
    <n v="0"/>
    <n v="0"/>
    <n v="1"/>
    <n v="0"/>
    <n v="1"/>
    <n v="1"/>
    <n v="1"/>
    <n v="1"/>
    <n v="0"/>
    <n v="0"/>
    <n v="0"/>
    <n v="0"/>
    <n v="0"/>
    <n v="0"/>
    <n v="0.04347826086956522"/>
    <n v="0"/>
    <n v="0.04761904761904762"/>
    <n v="0.04347826086956522"/>
    <n v="0.04761904761904762"/>
    <n v="0.04545454545454546"/>
  </r>
  <r>
    <s v="CONTRACT"/>
    <s v="AMS"/>
    <m/>
    <x v="3"/>
    <d v="2024-07-01T00:00:00"/>
    <d v="2025-06-30T00:00:00"/>
    <s v="ABS24334"/>
    <s v="ABS24334"/>
    <s v="EPM"/>
    <x v="151"/>
    <s v="Thom Browne"/>
    <s v="F. Lombardini"/>
    <x v="15"/>
    <s v="Consolidated &amp; Tax"/>
    <s v="Analysis"/>
    <n v="20"/>
    <n v="0"/>
    <s v="ON GOING"/>
    <n v="0"/>
    <n v="2025"/>
    <x v="1"/>
    <n v="1"/>
    <n v="0.5"/>
    <n v="0.5"/>
    <n v="0.5"/>
    <n v="0.5"/>
    <n v="0"/>
    <n v="0"/>
    <n v="0"/>
    <n v="0"/>
    <n v="0"/>
    <n v="0"/>
    <n v="0.05555555555555555"/>
    <n v="0.05"/>
    <n v="0.02380952380952381"/>
    <n v="0.02272727272727273"/>
    <n v="0.02272727272727273"/>
    <n v="0.025"/>
    <n v="0"/>
    <n v="0"/>
    <n v="0"/>
    <n v="0"/>
    <n v="0"/>
    <n v="0"/>
  </r>
  <r>
    <s v="CONTRACT"/>
    <s v="AMS"/>
    <m/>
    <x v="0"/>
    <d v="2023-07-01T00:00:00"/>
    <d v="2024-06-30T00:00:00"/>
    <s v="ABS24334"/>
    <s v="ABS24334"/>
    <s v="EPM"/>
    <x v="151"/>
    <s v="Thom Browne"/>
    <s v="F. Lombardini"/>
    <x v="66"/>
    <s v="Consolidated &amp; Tax"/>
    <s v="Analysis"/>
    <n v="16"/>
    <n v="0"/>
    <s v="ON GOING"/>
    <n v="0"/>
    <n v="2024"/>
    <x v="1"/>
    <n v="1"/>
    <n v="1"/>
    <n v="1"/>
    <n v="2"/>
    <n v="2"/>
    <n v="0"/>
    <n v="0"/>
    <n v="0"/>
    <n v="0"/>
    <n v="0"/>
    <n v="0"/>
    <n v="0.05555555555555555"/>
    <n v="0.05"/>
    <n v="0.04761904761904762"/>
    <n v="0.04545454545454546"/>
    <n v="0.09090909090909091"/>
    <n v="0.1"/>
    <n v="0"/>
    <n v="0"/>
    <n v="0"/>
    <n v="0"/>
    <n v="0"/>
    <n v="0"/>
  </r>
  <r>
    <s v="CONTRACT"/>
    <s v="AMS"/>
    <m/>
    <x v="3"/>
    <d v="2024-07-01T00:00:00"/>
    <d v="2025-06-30T00:00:00"/>
    <s v="ABS24334"/>
    <s v="ABS24334"/>
    <s v="EPM"/>
    <x v="151"/>
    <s v="Thom Browne"/>
    <s v="F. Lombardini"/>
    <x v="66"/>
    <s v="Consolidated &amp; Tax"/>
    <s v="Analysis"/>
    <n v="20"/>
    <n v="0"/>
    <s v="ON GOING"/>
    <n v="0"/>
    <n v="2024"/>
    <x v="0"/>
    <n v="0"/>
    <n v="0"/>
    <n v="0"/>
    <n v="0"/>
    <n v="0"/>
    <n v="1"/>
    <n v="0"/>
    <n v="1"/>
    <n v="1"/>
    <n v="1"/>
    <n v="1"/>
    <n v="0"/>
    <n v="0"/>
    <n v="0"/>
    <n v="0"/>
    <n v="0"/>
    <n v="0"/>
    <n v="0.04347826086956522"/>
    <n v="0"/>
    <n v="0.04761904761904762"/>
    <n v="0.04347826086956522"/>
    <n v="0.04761904761904762"/>
    <n v="0.04545454545454546"/>
  </r>
  <r>
    <s v="CONTRACT"/>
    <s v="AMS"/>
    <m/>
    <x v="3"/>
    <d v="2024-07-01T00:00:00"/>
    <d v="2025-06-30T00:00:00"/>
    <s v="ABS24334"/>
    <s v="ABS24334"/>
    <s v="EPM"/>
    <x v="151"/>
    <s v="Thom Browne"/>
    <s v="F. Lombardini"/>
    <x v="66"/>
    <s v="Consolidated &amp; Tax"/>
    <s v="Analysis"/>
    <n v="20"/>
    <n v="0"/>
    <s v="ON GOING"/>
    <n v="0"/>
    <n v="2025"/>
    <x v="1"/>
    <n v="1"/>
    <n v="1"/>
    <n v="1"/>
    <n v="1"/>
    <n v="1"/>
    <n v="0"/>
    <n v="0"/>
    <n v="0"/>
    <n v="0"/>
    <n v="0"/>
    <n v="0"/>
    <n v="0.05555555555555555"/>
    <n v="0.05"/>
    <n v="0.04761904761904762"/>
    <n v="0.04545454545454546"/>
    <n v="0.04545454545454546"/>
    <n v="0.05"/>
    <n v="0"/>
    <n v="0"/>
    <n v="0"/>
    <n v="0"/>
    <n v="0"/>
    <n v="0"/>
  </r>
  <r>
    <s v="INTERNAL TRAINING"/>
    <s v="FORMAZIONE"/>
    <m/>
    <x v="0"/>
    <d v="2024-09-01T00:00:00"/>
    <d v="2024-11-30T00:00:00"/>
    <s v="N/A"/>
    <s v="ATD"/>
    <s v="OTHER"/>
    <x v="152"/>
    <s v="Abstract"/>
    <s v="P. Pieroni"/>
    <x v="105"/>
    <s v="Operations"/>
    <s v="BackEnd"/>
    <n v="10"/>
    <n v="0"/>
    <s v="ON GOING"/>
    <n v="0"/>
    <n v="2024"/>
    <x v="0"/>
    <n v="0"/>
    <n v="0"/>
    <n v="0"/>
    <n v="0"/>
    <n v="0"/>
    <n v="0"/>
    <n v="0"/>
    <n v="3"/>
    <n v="5"/>
    <n v="2"/>
    <n v="0"/>
    <n v="0"/>
    <n v="0"/>
    <n v="0"/>
    <n v="0"/>
    <n v="0"/>
    <n v="0"/>
    <n v="0"/>
    <n v="0"/>
    <n v="0.1428571428571428"/>
    <n v="0.2173913043478261"/>
    <n v="0.09523809523809523"/>
    <n v="0"/>
  </r>
  <r>
    <s v="INTERNAL TRAINING"/>
    <s v="FORMAZIONE"/>
    <m/>
    <x v="0"/>
    <d v="2024-09-01T00:00:00"/>
    <d v="2024-11-30T00:00:00"/>
    <s v="N/A"/>
    <s v="ATD"/>
    <s v="OTHER"/>
    <x v="152"/>
    <s v="Abstract"/>
    <s v="P. Pieroni"/>
    <x v="106"/>
    <s v="Operations"/>
    <s v="BackEnd"/>
    <n v="10"/>
    <n v="0"/>
    <s v="ON GOING"/>
    <n v="0"/>
    <n v="2024"/>
    <x v="0"/>
    <n v="0"/>
    <n v="0"/>
    <n v="0"/>
    <n v="0"/>
    <n v="0"/>
    <n v="0"/>
    <n v="0"/>
    <n v="3"/>
    <n v="5"/>
    <n v="2"/>
    <n v="0"/>
    <n v="0"/>
    <n v="0"/>
    <n v="0"/>
    <n v="0"/>
    <n v="0"/>
    <n v="0"/>
    <n v="0"/>
    <n v="0"/>
    <n v="0.1428571428571428"/>
    <n v="0.2173913043478261"/>
    <n v="0.09523809523809523"/>
    <n v="0"/>
  </r>
  <r>
    <s v="INTERNAL TRAINING"/>
    <s v="FORMAZIONE"/>
    <m/>
    <x v="0"/>
    <d v="2024-09-01T00:00:00"/>
    <d v="2024-11-30T00:00:00"/>
    <s v="N/A"/>
    <s v="ATD"/>
    <s v="OTHER"/>
    <x v="152"/>
    <s v="Abstract"/>
    <s v="M. COCCHI"/>
    <x v="95"/>
    <s v="Consolidated &amp; Tax"/>
    <s v="BackEnd"/>
    <n v="10"/>
    <n v="0"/>
    <s v="ON GOING"/>
    <n v="0"/>
    <n v="2024"/>
    <x v="0"/>
    <n v="0"/>
    <n v="0"/>
    <n v="0"/>
    <n v="0"/>
    <n v="0"/>
    <n v="0"/>
    <n v="0"/>
    <n v="3"/>
    <n v="5"/>
    <n v="2"/>
    <n v="0"/>
    <n v="0"/>
    <n v="0"/>
    <n v="0"/>
    <n v="0"/>
    <n v="0"/>
    <n v="0"/>
    <n v="0"/>
    <n v="0"/>
    <n v="0.1428571428571428"/>
    <n v="0.2173913043478261"/>
    <n v="0.09523809523809523"/>
    <n v="0"/>
  </r>
  <r>
    <s v="INTERNAL TRAINING"/>
    <s v="FORMAZIONE"/>
    <m/>
    <x v="0"/>
    <d v="2024-09-01T00:00:00"/>
    <d v="2024-11-30T00:00:00"/>
    <s v="N/A"/>
    <s v="ATD"/>
    <s v="OTHER"/>
    <x v="152"/>
    <s v="Abstract"/>
    <s v="P. Pieroni"/>
    <x v="101"/>
    <s v="Consolidated &amp; Tax"/>
    <s v="BackEnd"/>
    <n v="10"/>
    <n v="0"/>
    <s v="ON GOING"/>
    <n v="0"/>
    <n v="2024"/>
    <x v="0"/>
    <n v="0"/>
    <n v="0"/>
    <n v="0"/>
    <n v="0"/>
    <n v="0"/>
    <n v="0"/>
    <n v="0"/>
    <n v="3"/>
    <n v="5"/>
    <n v="2"/>
    <n v="0"/>
    <n v="0"/>
    <n v="0"/>
    <n v="0"/>
    <n v="0"/>
    <n v="0"/>
    <n v="0"/>
    <n v="0"/>
    <n v="0"/>
    <n v="0.1428571428571428"/>
    <n v="0.2173913043478261"/>
    <n v="0.09523809523809523"/>
    <n v="0"/>
  </r>
  <r>
    <s v="CONTRACT"/>
    <s v="AMS"/>
    <m/>
    <x v="0"/>
    <d v="2024-01-01T00:00:00"/>
    <d v="2024-06-30T00:00:00"/>
    <s v="ABS23317"/>
    <s v="AETHA"/>
    <s v="EPM"/>
    <x v="153"/>
    <s v="Transmec"/>
    <s v="M. Salcini"/>
    <x v="107"/>
    <s v="Delivery AMS"/>
    <s v="BackEnd"/>
    <n v="30"/>
    <n v="0"/>
    <s v="CLOSED"/>
    <n v="0"/>
    <n v="2024"/>
    <x v="23"/>
    <n v="2.1"/>
    <n v="2.1"/>
    <n v="1.9"/>
    <n v="2"/>
    <n v="2"/>
    <n v="2"/>
    <n v="0"/>
    <n v="2"/>
    <n v="2"/>
    <n v="2"/>
    <n v="2"/>
    <n v="0.1"/>
    <n v="0.105"/>
    <n v="0.1"/>
    <n v="0.08636363636363636"/>
    <n v="0.09090909090909091"/>
    <n v="0.1"/>
    <n v="0.08695652173913043"/>
    <n v="0"/>
    <n v="0.09523809523809523"/>
    <n v="0.08695652173913043"/>
    <n v="0.09523809523809523"/>
    <n v="0.09090909090909091"/>
  </r>
  <r>
    <s v="CONTRACT"/>
    <s v="AMS"/>
    <m/>
    <x v="0"/>
    <d v="2024-01-01T00:00:00"/>
    <d v="2024-06-30T00:00:00"/>
    <s v="ABS23317"/>
    <s v="AETHA"/>
    <s v="EPM"/>
    <x v="153"/>
    <s v="Transmec"/>
    <s v="M. Salcini"/>
    <x v="95"/>
    <s v="Consolidated &amp; Tax"/>
    <s v="PM - Project Governance"/>
    <n v="30"/>
    <n v="0"/>
    <s v="CLOSED"/>
    <n v="0"/>
    <n v="2024"/>
    <x v="1"/>
    <n v="1"/>
    <n v="1"/>
    <n v="1"/>
    <n v="1"/>
    <n v="1"/>
    <n v="1"/>
    <n v="0"/>
    <n v="1"/>
    <n v="1"/>
    <n v="1"/>
    <n v="1"/>
    <n v="0.05555555555555555"/>
    <n v="0.05"/>
    <n v="0.04761904761904762"/>
    <n v="0.04545454545454546"/>
    <n v="0.04545454545454546"/>
    <n v="0.05"/>
    <n v="0.04347826086956522"/>
    <n v="0"/>
    <n v="0.04761904761904762"/>
    <n v="0.04347826086956522"/>
    <n v="0.04761904761904762"/>
    <n v="0.04545454545454546"/>
  </r>
  <r>
    <s v="CONTRACT"/>
    <s v="AMS"/>
    <m/>
    <x v="0"/>
    <d v="2024-01-01T00:00:00"/>
    <d v="2024-06-30T00:00:00"/>
    <s v="ABS23317"/>
    <s v="AETHA"/>
    <s v="EPM"/>
    <x v="153"/>
    <s v="Transmec"/>
    <s v="M. Salcini"/>
    <x v="101"/>
    <s v="Consolidated &amp; Tax"/>
    <s v="Analysis"/>
    <n v="30"/>
    <n v="0"/>
    <s v="CLOSED"/>
    <n v="0"/>
    <n v="2024"/>
    <x v="23"/>
    <n v="2.1"/>
    <n v="2.1"/>
    <n v="1.9"/>
    <n v="3"/>
    <n v="3"/>
    <n v="0"/>
    <n v="0"/>
    <n v="0"/>
    <n v="0"/>
    <n v="0"/>
    <n v="0"/>
    <n v="0.1"/>
    <n v="0.105"/>
    <n v="0.1"/>
    <n v="0.08636363636363636"/>
    <n v="0.1363636363636364"/>
    <n v="0.15"/>
    <n v="0"/>
    <n v="0"/>
    <n v="0"/>
    <n v="0"/>
    <n v="0"/>
    <n v="0"/>
  </r>
  <r>
    <s v="CONTRACT"/>
    <s v="AMS"/>
    <m/>
    <x v="0"/>
    <d v="2024-01-01T00:00:00"/>
    <d v="2024-12-31T00:00:00"/>
    <s v="N/A"/>
    <s v="EURMP"/>
    <s v="EPM"/>
    <x v="154"/>
    <s v="URMET"/>
    <s v="P. Pieroni"/>
    <x v="43"/>
    <s v="Operations"/>
    <s v="BackEnd"/>
    <n v="30"/>
    <n v="0"/>
    <s v="ON GOING"/>
    <n v="0"/>
    <n v="2024"/>
    <x v="22"/>
    <n v="1.05"/>
    <n v="2.1"/>
    <n v="0.95"/>
    <n v="1"/>
    <n v="0"/>
    <n v="0"/>
    <n v="0"/>
    <n v="0"/>
    <n v="0"/>
    <n v="0"/>
    <n v="0"/>
    <n v="0.05"/>
    <n v="0.0525"/>
    <n v="0.1"/>
    <n v="0.04318181818181818"/>
    <n v="0.04545454545454546"/>
    <n v="0"/>
    <n v="0"/>
    <n v="0"/>
    <n v="0"/>
    <n v="0"/>
    <n v="0"/>
    <n v="0"/>
  </r>
  <r>
    <s v="CONTRACT"/>
    <s v="AMS"/>
    <m/>
    <x v="0"/>
    <d v="2024-01-01T00:00:00"/>
    <d v="2024-12-31T00:00:00"/>
    <s v="N/A"/>
    <s v="EURMP"/>
    <s v="EPM"/>
    <x v="154"/>
    <s v="URMET"/>
    <s v="P. Pieroni"/>
    <x v="47"/>
    <s v="Operations"/>
    <s v="Analysis"/>
    <n v="30"/>
    <n v="0"/>
    <s v="ON GOING"/>
    <n v="0"/>
    <n v="2024"/>
    <x v="22"/>
    <n v="1.05"/>
    <n v="2.1"/>
    <n v="0.95"/>
    <n v="1"/>
    <n v="0"/>
    <n v="0"/>
    <n v="0"/>
    <n v="0"/>
    <n v="0"/>
    <n v="0"/>
    <n v="0"/>
    <n v="0.05"/>
    <n v="0.0525"/>
    <n v="0.1"/>
    <n v="0.04318181818181818"/>
    <n v="0.04545454545454546"/>
    <n v="0"/>
    <n v="0"/>
    <n v="0"/>
    <n v="0"/>
    <n v="0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28"/>
    <s v="Operations"/>
    <s v="FrontEnd"/>
    <n v="1210"/>
    <n v="755"/>
    <s v="ON GOING"/>
    <n v="0.6239669421487604"/>
    <n v="2024"/>
    <x v="0"/>
    <n v="0"/>
    <n v="0"/>
    <n v="10"/>
    <n v="10"/>
    <n v="5"/>
    <n v="0"/>
    <n v="0"/>
    <n v="0"/>
    <n v="0"/>
    <n v="0"/>
    <n v="0"/>
    <n v="0"/>
    <n v="0"/>
    <n v="0"/>
    <n v="0.4545454545454545"/>
    <n v="0.4545454545454545"/>
    <n v="0.25"/>
    <n v="0"/>
    <n v="0"/>
    <n v="0"/>
    <n v="0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133"/>
    <s v="Operations"/>
    <s v="BackEnd"/>
    <n v="1210"/>
    <n v="755"/>
    <s v="ON GOING"/>
    <n v="0.6239669421487604"/>
    <n v="2024"/>
    <x v="0"/>
    <n v="0"/>
    <n v="0"/>
    <n v="0"/>
    <n v="0"/>
    <n v="0"/>
    <n v="0"/>
    <n v="0"/>
    <n v="5"/>
    <n v="15"/>
    <n v="20"/>
    <n v="15"/>
    <n v="0"/>
    <n v="0"/>
    <n v="0"/>
    <n v="0"/>
    <n v="0"/>
    <n v="0"/>
    <n v="0"/>
    <n v="0"/>
    <n v="0.2380952380952381"/>
    <n v="0.6521739130434783"/>
    <n v="0.9523809523809523"/>
    <n v="0.6818181818181818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30"/>
    <s v="Operations"/>
    <s v="BackEnd"/>
    <n v="1210"/>
    <n v="755"/>
    <s v="ON GOING"/>
    <n v="0.6239669421487604"/>
    <n v="2024"/>
    <x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09090909090909091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35"/>
    <s v="Operations"/>
    <s v="Technical Leader"/>
    <n v="1210"/>
    <n v="755"/>
    <s v="ON GOING"/>
    <n v="0.6239669421487604"/>
    <n v="2024"/>
    <x v="0"/>
    <n v="0"/>
    <n v="0"/>
    <n v="2"/>
    <n v="3"/>
    <n v="0"/>
    <n v="0"/>
    <n v="0"/>
    <n v="0"/>
    <n v="0"/>
    <n v="0"/>
    <n v="0"/>
    <n v="0"/>
    <n v="0"/>
    <n v="0"/>
    <n v="0.09090909090909091"/>
    <n v="0.1363636363636364"/>
    <n v="0"/>
    <n v="0"/>
    <n v="0"/>
    <n v="0"/>
    <n v="0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134"/>
    <s v="Delivery AMS"/>
    <s v="PM - Project Governance"/>
    <n v="1210"/>
    <n v="755"/>
    <s v="ON GOING"/>
    <n v="0.6239669421487604"/>
    <n v="2024"/>
    <x v="41"/>
    <n v="25"/>
    <n v="25"/>
    <n v="25"/>
    <n v="25"/>
    <n v="25"/>
    <n v="25"/>
    <n v="25"/>
    <n v="25"/>
    <n v="25"/>
    <n v="25"/>
    <n v="25"/>
    <n v="1.388888888888889"/>
    <n v="1.25"/>
    <n v="1.19047619047619"/>
    <n v="1.136363636363636"/>
    <n v="1.136363636363636"/>
    <n v="1.25"/>
    <n v="1.08695652173913"/>
    <n v="2.083333333333333"/>
    <n v="1.19047619047619"/>
    <n v="1.08695652173913"/>
    <n v="1.19047619047619"/>
    <n v="1.136363636363636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3"/>
    <s v="Operations"/>
    <s v="BackEnd"/>
    <n v="1210"/>
    <n v="755"/>
    <s v="ON GOING"/>
    <n v="0.6239669421487604"/>
    <n v="2024"/>
    <x v="19"/>
    <n v="12"/>
    <n v="12"/>
    <n v="5"/>
    <n v="5"/>
    <n v="5"/>
    <n v="5"/>
    <n v="5"/>
    <n v="10"/>
    <n v="15"/>
    <n v="12"/>
    <n v="12"/>
    <n v="0.6666666666666666"/>
    <n v="0.6"/>
    <n v="0.5714285714285714"/>
    <n v="0.2272727272727273"/>
    <n v="0.2272727272727273"/>
    <n v="0.25"/>
    <n v="0.2173913043478261"/>
    <n v="0.4166666666666667"/>
    <n v="0.4761904761904762"/>
    <n v="0.6521739130434783"/>
    <n v="0.5714285714285714"/>
    <n v="0.5454545454545454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36"/>
    <s v="Delivery Projects"/>
    <s v="Analysis"/>
    <n v="1210"/>
    <n v="755"/>
    <s v="ON GOING"/>
    <n v="0.6239669421487604"/>
    <n v="2024"/>
    <x v="13"/>
    <n v="6"/>
    <n v="6"/>
    <n v="5"/>
    <n v="6"/>
    <n v="6"/>
    <n v="6"/>
    <n v="5"/>
    <n v="3"/>
    <n v="5"/>
    <n v="5"/>
    <n v="5"/>
    <n v="0.2777777777777778"/>
    <n v="0.3"/>
    <n v="0.2857142857142857"/>
    <n v="0.2272727272727273"/>
    <n v="0.2727272727272727"/>
    <n v="0.3"/>
    <n v="0.2608695652173913"/>
    <n v="0.4166666666666667"/>
    <n v="0.1428571428571428"/>
    <n v="0.2173913043478261"/>
    <n v="0.2380952380952381"/>
    <n v="0.2272727272727273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98"/>
    <s v="Operations"/>
    <s v="Data Management"/>
    <n v="1210"/>
    <n v="755"/>
    <s v="ON GOING"/>
    <n v="0.6239669421487604"/>
    <n v="2024"/>
    <x v="11"/>
    <n v="10"/>
    <n v="10"/>
    <n v="10"/>
    <n v="10"/>
    <n v="10"/>
    <n v="10"/>
    <n v="5"/>
    <n v="15"/>
    <n v="15"/>
    <n v="20"/>
    <n v="20"/>
    <n v="0.5555555555555556"/>
    <n v="0.5"/>
    <n v="0.4761904761904762"/>
    <n v="0.4545454545454545"/>
    <n v="0.4545454545454545"/>
    <n v="0.5"/>
    <n v="0.4347826086956522"/>
    <n v="0.4166666666666667"/>
    <n v="0.7142857142857143"/>
    <n v="0.6521739130434783"/>
    <n v="0.9523809523809523"/>
    <n v="0.9090909090909091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135"/>
    <s v="Operations"/>
    <s v="Data Management"/>
    <n v="1210"/>
    <n v="755"/>
    <s v="ON GOING"/>
    <n v="0.6239669421487604"/>
    <n v="2024"/>
    <x v="0"/>
    <n v="0"/>
    <n v="0"/>
    <n v="0"/>
    <n v="0"/>
    <n v="5"/>
    <n v="10"/>
    <n v="5"/>
    <n v="15"/>
    <n v="15"/>
    <n v="15"/>
    <n v="15"/>
    <n v="0"/>
    <n v="0"/>
    <n v="0"/>
    <n v="0"/>
    <n v="0"/>
    <n v="0.25"/>
    <n v="0.4347826086956522"/>
    <n v="0.4166666666666667"/>
    <n v="0.7142857142857143"/>
    <n v="0.6521739130434783"/>
    <n v="0.7142857142857143"/>
    <n v="0.6818181818181818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75"/>
    <s v="Operations"/>
    <s v="Data Management"/>
    <n v="1210"/>
    <n v="755"/>
    <s v="ON GOING"/>
    <n v="0.6239669421487604"/>
    <n v="2024"/>
    <x v="0"/>
    <n v="0"/>
    <n v="0"/>
    <n v="0"/>
    <n v="0"/>
    <n v="0"/>
    <n v="0"/>
    <n v="0"/>
    <n v="0"/>
    <n v="0"/>
    <n v="5"/>
    <n v="5"/>
    <n v="0"/>
    <n v="0"/>
    <n v="0"/>
    <n v="0"/>
    <n v="0"/>
    <n v="0"/>
    <n v="0"/>
    <n v="0"/>
    <n v="0"/>
    <n v="0"/>
    <n v="0.2380952380952381"/>
    <n v="0.2272727272727273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136"/>
    <s v="Delivery AMS"/>
    <s v="Data Management"/>
    <n v="1210"/>
    <n v="755"/>
    <s v="ON GOING"/>
    <n v="0.6239669421487604"/>
    <n v="2024"/>
    <x v="11"/>
    <n v="10"/>
    <n v="10"/>
    <n v="10"/>
    <n v="10"/>
    <n v="10"/>
    <n v="10"/>
    <n v="3"/>
    <n v="2"/>
    <n v="4"/>
    <n v="0"/>
    <n v="0"/>
    <n v="0.5555555555555556"/>
    <n v="0.5"/>
    <n v="0.4761904761904762"/>
    <n v="0.4545454545454545"/>
    <n v="0.4545454545454545"/>
    <n v="0.5"/>
    <n v="0.4347826086956522"/>
    <n v="0.25"/>
    <n v="0.09523809523809523"/>
    <n v="0.1739130434782609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6"/>
    <s v="Delivery AMS"/>
    <s v="Monitoraggio WE"/>
    <n v="1210"/>
    <n v="755"/>
    <s v="ON GOING"/>
    <n v="0.6239669421487604"/>
    <n v="2024"/>
    <x v="2"/>
    <n v="2"/>
    <n v="2"/>
    <n v="2"/>
    <n v="2"/>
    <n v="2"/>
    <n v="2"/>
    <n v="1"/>
    <n v="2"/>
    <n v="2"/>
    <n v="0"/>
    <n v="0"/>
    <n v="0.1111111111111111"/>
    <n v="0.1"/>
    <n v="0.09523809523809523"/>
    <n v="0.09090909090909091"/>
    <n v="0.09090909090909091"/>
    <n v="0.1"/>
    <n v="0.08695652173913043"/>
    <n v="0.08333333333333333"/>
    <n v="0.09523809523809523"/>
    <n v="0.08695652173913043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80"/>
    <s v="Operations"/>
    <s v="Monitoraggio WE"/>
    <n v="1210"/>
    <n v="755"/>
    <s v="ON GOING"/>
    <n v="0.6239669421487604"/>
    <n v="2024"/>
    <x v="2"/>
    <n v="2"/>
    <n v="2"/>
    <n v="2"/>
    <n v="2"/>
    <n v="2"/>
    <n v="2"/>
    <n v="2"/>
    <n v="2"/>
    <n v="2"/>
    <n v="0"/>
    <n v="0"/>
    <n v="0.1111111111111111"/>
    <n v="0.1"/>
    <n v="0.09523809523809523"/>
    <n v="0.09090909090909091"/>
    <n v="0.09090909090909091"/>
    <n v="0.1"/>
    <n v="0.08695652173913043"/>
    <n v="0.1666666666666667"/>
    <n v="0.09523809523809523"/>
    <n v="0.08695652173913043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50"/>
    <s v="Operations"/>
    <s v="Monitoraggio WE"/>
    <n v="1210"/>
    <n v="755"/>
    <s v="ON GOING"/>
    <n v="0.6239669421487604"/>
    <n v="2024"/>
    <x v="2"/>
    <n v="2"/>
    <n v="2"/>
    <n v="2"/>
    <n v="2"/>
    <n v="2"/>
    <n v="2"/>
    <n v="2"/>
    <n v="2"/>
    <n v="2"/>
    <n v="0"/>
    <n v="0"/>
    <n v="0.1111111111111111"/>
    <n v="0.1"/>
    <n v="0.09523809523809523"/>
    <n v="0.09090909090909091"/>
    <n v="0.09090909090909091"/>
    <n v="0.1"/>
    <n v="0.08695652173913043"/>
    <n v="0.1666666666666667"/>
    <n v="0.09523809523809523"/>
    <n v="0.08695652173913043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93"/>
    <s v="Operations"/>
    <s v="Monitoraggio WE"/>
    <n v="1210"/>
    <n v="755"/>
    <s v="ON GOING"/>
    <n v="0.6239669421487604"/>
    <n v="2024"/>
    <x v="2"/>
    <n v="2"/>
    <n v="2"/>
    <n v="2"/>
    <n v="2"/>
    <n v="2"/>
    <n v="2"/>
    <n v="2"/>
    <n v="2"/>
    <n v="2"/>
    <n v="0"/>
    <n v="0"/>
    <n v="0.1111111111111111"/>
    <n v="0.1"/>
    <n v="0.09523809523809523"/>
    <n v="0.09090909090909091"/>
    <n v="0.09090909090909091"/>
    <n v="0.1"/>
    <n v="0.08695652173913043"/>
    <n v="0.1666666666666667"/>
    <n v="0.09523809523809523"/>
    <n v="0.08695652173913043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32"/>
    <s v="Operations"/>
    <s v="Monitoraggio WE"/>
    <n v="1210"/>
    <n v="755"/>
    <s v="ON GOING"/>
    <n v="0.6239669421487604"/>
    <n v="2024"/>
    <x v="2"/>
    <n v="2"/>
    <n v="2"/>
    <n v="2"/>
    <n v="2"/>
    <n v="2"/>
    <n v="2"/>
    <n v="2"/>
    <n v="2"/>
    <n v="2"/>
    <n v="0"/>
    <n v="0"/>
    <n v="0.1111111111111111"/>
    <n v="0.1"/>
    <n v="0.09523809523809523"/>
    <n v="0.09090909090909091"/>
    <n v="0.09090909090909091"/>
    <n v="0.1"/>
    <n v="0.08695652173913043"/>
    <n v="0.1666666666666667"/>
    <n v="0.09523809523809523"/>
    <n v="0.08695652173913043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27"/>
    <s v="Operations"/>
    <s v="Reperibilità"/>
    <n v="1210"/>
    <n v="755"/>
    <s v="ON GOING"/>
    <n v="0.6239669421487604"/>
    <n v="2024"/>
    <x v="2"/>
    <n v="2"/>
    <n v="2"/>
    <n v="2"/>
    <n v="2"/>
    <n v="2"/>
    <n v="2"/>
    <n v="5"/>
    <n v="2"/>
    <n v="2"/>
    <n v="0"/>
    <n v="0"/>
    <n v="0.1111111111111111"/>
    <n v="0.1"/>
    <n v="0.09523809523809523"/>
    <n v="0.09090909090909091"/>
    <n v="0.09090909090909091"/>
    <n v="0.1"/>
    <n v="0.08695652173913043"/>
    <n v="0.4166666666666667"/>
    <n v="0.09523809523809523"/>
    <n v="0.08695652173913043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134"/>
    <s v="Delivery AMS"/>
    <s v="Reperibilità"/>
    <n v="1210"/>
    <n v="755"/>
    <s v="ON GOING"/>
    <n v="0.6239669421487604"/>
    <n v="2024"/>
    <x v="8"/>
    <n v="8"/>
    <n v="8"/>
    <n v="8"/>
    <n v="8"/>
    <n v="8"/>
    <n v="4"/>
    <n v="4"/>
    <n v="4"/>
    <n v="4"/>
    <n v="0"/>
    <n v="0"/>
    <n v="0.4444444444444444"/>
    <n v="0.4"/>
    <n v="0.3809523809523809"/>
    <n v="0.3636363636363636"/>
    <n v="0.3636363636363636"/>
    <n v="0.4"/>
    <n v="0.1739130434782609"/>
    <n v="0.3333333333333333"/>
    <n v="0.1904761904761905"/>
    <n v="0.1739130434782609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133"/>
    <s v="Operations"/>
    <s v="Reperibilità"/>
    <n v="1210"/>
    <n v="755"/>
    <s v="ON GOING"/>
    <n v="0.6239669421487604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AMS"/>
    <s v="Waterfall"/>
    <x v="0"/>
    <d v="2024-01-01T00:00:00"/>
    <d v="2024-12-31T00:00:00"/>
    <s v="ABS24010"/>
    <s v="ALDAV2"/>
    <s v="RETAIL"/>
    <x v="49"/>
    <s v="EssilorLuxottica"/>
    <s v="F. Vassallo"/>
    <x v="3"/>
    <s v="Operations"/>
    <s v="Reperibilità"/>
    <n v="1210"/>
    <n v="755"/>
    <s v="ON GOING"/>
    <n v="0.6239669421487604"/>
    <n v="2024"/>
    <x v="2"/>
    <n v="2"/>
    <n v="2"/>
    <n v="2"/>
    <n v="2"/>
    <n v="2"/>
    <n v="2"/>
    <n v="5"/>
    <n v="2"/>
    <n v="2"/>
    <n v="0"/>
    <n v="0"/>
    <n v="0.1111111111111111"/>
    <n v="0.1"/>
    <n v="0.09523809523809523"/>
    <n v="0.09090909090909091"/>
    <n v="0.09090909090909091"/>
    <n v="0.1"/>
    <n v="0.08695652173913043"/>
    <n v="0.4166666666666667"/>
    <n v="0.09523809523809523"/>
    <n v="0.08695652173913043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28"/>
    <s v="Operations"/>
    <s v="FrontEnd"/>
    <n v="188"/>
    <n v="170"/>
    <s v="CLOSED"/>
    <n v="0.99"/>
    <n v="2024"/>
    <x v="0"/>
    <n v="0"/>
    <n v="0"/>
    <n v="5"/>
    <n v="5"/>
    <n v="6"/>
    <n v="10"/>
    <n v="2"/>
    <n v="5"/>
    <n v="0"/>
    <n v="0"/>
    <n v="0"/>
    <n v="0"/>
    <n v="0"/>
    <n v="0"/>
    <n v="0.2272727272727273"/>
    <n v="0.2272727272727273"/>
    <n v="0.3"/>
    <n v="0.4347826086956522"/>
    <n v="0.1666666666666667"/>
    <n v="0.2380952380952381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35"/>
    <s v="Operations"/>
    <s v="Architecture Analysis"/>
    <n v="188"/>
    <n v="170"/>
    <s v="CLOSED"/>
    <n v="0.99"/>
    <n v="2024"/>
    <x v="0"/>
    <n v="0.5"/>
    <n v="0.5"/>
    <n v="0.5"/>
    <n v="0.5"/>
    <n v="0.5"/>
    <n v="0"/>
    <n v="0"/>
    <n v="0"/>
    <n v="0"/>
    <n v="0"/>
    <n v="0"/>
    <n v="0"/>
    <n v="0.025"/>
    <n v="0.02380952380952381"/>
    <n v="0.02272727272727273"/>
    <n v="0.02272727272727273"/>
    <n v="0.025"/>
    <n v="0"/>
    <n v="0"/>
    <n v="0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50"/>
    <s v="Operations"/>
    <s v="Technical Leader"/>
    <n v="188"/>
    <n v="170"/>
    <s v="CLOSED"/>
    <n v="0.99"/>
    <n v="2024"/>
    <x v="0"/>
    <n v="0"/>
    <n v="0.2"/>
    <n v="0.2"/>
    <n v="0.2"/>
    <n v="0.2"/>
    <n v="0.2"/>
    <n v="0"/>
    <n v="0"/>
    <n v="0"/>
    <n v="0"/>
    <n v="0"/>
    <n v="0"/>
    <n v="0"/>
    <n v="0.009523809523809525"/>
    <n v="0.009090909090909092"/>
    <n v="0.009090909090909092"/>
    <n v="0.01"/>
    <n v="0.008695652173913044"/>
    <n v="0"/>
    <n v="0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134"/>
    <s v="Delivery AMS"/>
    <s v="PM - Project Governance"/>
    <n v="188"/>
    <n v="170"/>
    <s v="CLOSED"/>
    <n v="0.99"/>
    <n v="2024"/>
    <x v="0"/>
    <n v="1"/>
    <n v="1"/>
    <n v="1"/>
    <n v="1"/>
    <n v="1"/>
    <n v="1"/>
    <n v="0"/>
    <n v="0"/>
    <n v="0"/>
    <n v="0"/>
    <n v="0"/>
    <n v="0"/>
    <n v="0.05"/>
    <n v="0.04761904761904762"/>
    <n v="0.04545454545454546"/>
    <n v="0.04545454545454546"/>
    <n v="0.05"/>
    <n v="0.04347826086956522"/>
    <n v="0"/>
    <n v="0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133"/>
    <s v="Operations"/>
    <s v="BackEnd"/>
    <n v="188"/>
    <n v="170"/>
    <s v="CLOSED"/>
    <n v="0.99"/>
    <n v="2024"/>
    <x v="0"/>
    <n v="2"/>
    <n v="10"/>
    <n v="0"/>
    <n v="0"/>
    <n v="0"/>
    <n v="0"/>
    <n v="0"/>
    <n v="0"/>
    <n v="0"/>
    <n v="0"/>
    <n v="0"/>
    <n v="0"/>
    <n v="0.1"/>
    <n v="0.4761904761904762"/>
    <n v="0"/>
    <n v="0"/>
    <n v="0"/>
    <n v="0"/>
    <n v="0"/>
    <n v="0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3"/>
    <s v="Operations"/>
    <s v="BackEnd"/>
    <n v="188"/>
    <n v="170"/>
    <s v="CLOSED"/>
    <n v="0.99"/>
    <n v="2024"/>
    <x v="0"/>
    <n v="10"/>
    <n v="10"/>
    <n v="10"/>
    <n v="10"/>
    <n v="10"/>
    <n v="10"/>
    <n v="0"/>
    <n v="0"/>
    <n v="0"/>
    <n v="0"/>
    <n v="0"/>
    <n v="0"/>
    <n v="0.5"/>
    <n v="0.4761904761904762"/>
    <n v="0.4545454545454545"/>
    <n v="0.4545454545454545"/>
    <n v="0.5"/>
    <n v="0.4347826086956522"/>
    <n v="0"/>
    <n v="0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36"/>
    <s v="Delivery Projects"/>
    <s v="Analysis"/>
    <n v="188"/>
    <n v="170"/>
    <s v="CLOSED"/>
    <n v="0.99"/>
    <n v="2024"/>
    <x v="0"/>
    <n v="5"/>
    <n v="5"/>
    <n v="5"/>
    <n v="0"/>
    <n v="0"/>
    <n v="0"/>
    <n v="0"/>
    <n v="0"/>
    <n v="0"/>
    <n v="0"/>
    <n v="0"/>
    <n v="0"/>
    <n v="0.25"/>
    <n v="0.2380952380952381"/>
    <n v="0.2272727272727273"/>
    <n v="0"/>
    <n v="0"/>
    <n v="0"/>
    <n v="0"/>
    <n v="0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98"/>
    <s v="Operations"/>
    <s v="Data Management"/>
    <n v="188"/>
    <n v="170"/>
    <s v="CLOSED"/>
    <n v="0.99"/>
    <n v="2024"/>
    <x v="0"/>
    <n v="10"/>
    <n v="10"/>
    <n v="10"/>
    <n v="10"/>
    <n v="10"/>
    <n v="10"/>
    <n v="0"/>
    <n v="0"/>
    <n v="0"/>
    <n v="0"/>
    <n v="0"/>
    <n v="0"/>
    <n v="0.5"/>
    <n v="0.4761904761904762"/>
    <n v="0.4545454545454545"/>
    <n v="0.4545454545454545"/>
    <n v="0.5"/>
    <n v="0.4347826086956522"/>
    <n v="0"/>
    <n v="0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111"/>
    <s v="Operations"/>
    <s v="FrontEnd"/>
    <n v="188"/>
    <n v="170"/>
    <s v="CLOSED"/>
    <n v="0.99"/>
    <n v="2024"/>
    <x v="0"/>
    <n v="2"/>
    <n v="2"/>
    <n v="0"/>
    <n v="2"/>
    <n v="0"/>
    <n v="0"/>
    <n v="0"/>
    <n v="0"/>
    <n v="0"/>
    <n v="0"/>
    <n v="0"/>
    <n v="0"/>
    <n v="0.1"/>
    <n v="0.09523809523809523"/>
    <n v="0"/>
    <n v="0.09090909090909091"/>
    <n v="0"/>
    <n v="0"/>
    <n v="0"/>
    <n v="0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136"/>
    <s v="Delivery AMS"/>
    <s v="Data Management"/>
    <n v="188"/>
    <n v="170"/>
    <s v="CLOSED"/>
    <n v="0.99"/>
    <n v="2024"/>
    <x v="0"/>
    <n v="3"/>
    <n v="3"/>
    <n v="3"/>
    <n v="3"/>
    <n v="3"/>
    <n v="3"/>
    <n v="0"/>
    <n v="1"/>
    <n v="1"/>
    <n v="0"/>
    <n v="0"/>
    <n v="0"/>
    <n v="0.15"/>
    <n v="0.1428571428571428"/>
    <n v="0.1363636363636364"/>
    <n v="0.1363636363636364"/>
    <n v="0.15"/>
    <n v="0.1304347826086956"/>
    <n v="0"/>
    <n v="0.04761904761904762"/>
    <n v="0.04347826086956522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126"/>
    <s v="Operations"/>
    <s v="BackEnd"/>
    <n v="188"/>
    <n v="170"/>
    <s v="CLOSED"/>
    <n v="0.9042553191489362"/>
    <n v="2024"/>
    <x v="13"/>
    <n v="4"/>
    <n v="5"/>
    <n v="5"/>
    <n v="5"/>
    <n v="2"/>
    <n v="0"/>
    <n v="0"/>
    <n v="0"/>
    <n v="0"/>
    <n v="0"/>
    <n v="0"/>
    <n v="0.2777777777777778"/>
    <n v="0.2"/>
    <n v="0.2380952380952381"/>
    <n v="0.2272727272727273"/>
    <n v="0.2272727272727273"/>
    <n v="0.1"/>
    <n v="0"/>
    <n v="0"/>
    <n v="0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127"/>
    <s v="Operations"/>
    <s v="BackEnd"/>
    <n v="188"/>
    <n v="170"/>
    <s v="CLOSED"/>
    <n v="0.9042553191489362"/>
    <n v="2024"/>
    <x v="13"/>
    <n v="5"/>
    <n v="5"/>
    <n v="5"/>
    <n v="5"/>
    <n v="5"/>
    <n v="0"/>
    <n v="0"/>
    <n v="0"/>
    <n v="0"/>
    <n v="0"/>
    <n v="0"/>
    <n v="0.2777777777777778"/>
    <n v="0.25"/>
    <n v="0.2380952380952381"/>
    <n v="0.2272727272727273"/>
    <n v="0.2272727272727273"/>
    <n v="0.25"/>
    <n v="0"/>
    <n v="0"/>
    <n v="0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119"/>
    <s v="Operations"/>
    <s v="BackEnd"/>
    <n v="188"/>
    <n v="170"/>
    <s v="CLOSED"/>
    <n v="0.9042553191489362"/>
    <n v="2024"/>
    <x v="2"/>
    <n v="2"/>
    <n v="2"/>
    <n v="2"/>
    <n v="2"/>
    <n v="2"/>
    <n v="0"/>
    <n v="0"/>
    <n v="0"/>
    <n v="0"/>
    <n v="0"/>
    <n v="0"/>
    <n v="0.1111111111111111"/>
    <n v="0.1"/>
    <n v="0.09523809523809523"/>
    <n v="0.09090909090909091"/>
    <n v="0.09090909090909091"/>
    <n v="0.1"/>
    <n v="0"/>
    <n v="0"/>
    <n v="0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12"/>
    <s v="Delivery AMS"/>
    <s v="PM - Project Governance"/>
    <n v="188"/>
    <n v="170"/>
    <s v="CLOSED"/>
    <n v="0.9042553191489362"/>
    <n v="2024"/>
    <x v="1"/>
    <n v="1"/>
    <n v="1"/>
    <n v="1"/>
    <n v="1"/>
    <n v="1"/>
    <n v="0"/>
    <n v="0"/>
    <n v="0"/>
    <n v="0"/>
    <n v="0"/>
    <n v="0"/>
    <n v="0.05555555555555555"/>
    <n v="0.05"/>
    <n v="0.04761904761904762"/>
    <n v="0.04545454545454546"/>
    <n v="0.04545454545454546"/>
    <n v="0.05"/>
    <n v="0"/>
    <n v="0"/>
    <n v="0"/>
    <n v="0"/>
    <n v="0"/>
    <n v="0"/>
  </r>
  <r>
    <s v="CONTRACT"/>
    <s v="AMS"/>
    <s v="Waterfall"/>
    <x v="0"/>
    <d v="2024-01-01T00:00:00"/>
    <d v="2024-06-30T00:00:00"/>
    <s v="ABS24043"/>
    <s v="ALDVEPQ2"/>
    <s v="RETAIL"/>
    <x v="155"/>
    <s v="EssilorLuxottica"/>
    <s v="F. Vassallo"/>
    <x v="67"/>
    <s v="Operations"/>
    <s v="Technical Leader"/>
    <n v="188"/>
    <n v="170"/>
    <s v="CLOSED"/>
    <n v="0.9042553191489362"/>
    <n v="2024"/>
    <x v="36"/>
    <n v="6"/>
    <n v="6"/>
    <n v="6"/>
    <n v="6"/>
    <n v="6"/>
    <n v="0"/>
    <n v="0"/>
    <n v="0"/>
    <n v="0"/>
    <n v="0"/>
    <n v="0"/>
    <n v="0.3333333333333333"/>
    <n v="0.3"/>
    <n v="0.2857142857142857"/>
    <n v="0.2727272727272727"/>
    <n v="0.2727272727272727"/>
    <n v="0.3"/>
    <n v="0"/>
    <n v="0"/>
    <n v="0"/>
    <n v="0"/>
    <n v="0"/>
    <n v="0"/>
  </r>
  <r>
    <s v="CONTRACT"/>
    <s v="AMS"/>
    <s v="Waterfall"/>
    <x v="0"/>
    <d v="2024-07-01T00:00:00"/>
    <d v="2024-12-31T00:00:00"/>
    <s v="ABS24377"/>
    <s v="ABS24377"/>
    <s v="RETAIL"/>
    <x v="156"/>
    <s v="EssilorLuxottica"/>
    <s v="F. Vassallo"/>
    <x v="133"/>
    <s v="Operations"/>
    <s v="BackEnd"/>
    <n v="50"/>
    <n v="0"/>
    <s v="ON GOING"/>
    <n v="0"/>
    <n v="2024"/>
    <x v="0"/>
    <n v="0"/>
    <n v="0"/>
    <n v="0"/>
    <n v="0"/>
    <n v="0"/>
    <n v="5"/>
    <n v="0"/>
    <n v="15"/>
    <n v="5"/>
    <n v="0"/>
    <n v="0"/>
    <n v="0"/>
    <n v="0"/>
    <n v="0"/>
    <n v="0"/>
    <n v="0"/>
    <n v="0"/>
    <n v="0.2173913043478261"/>
    <n v="0"/>
    <n v="0.7142857142857143"/>
    <n v="0.2173913043478261"/>
    <n v="0"/>
    <n v="0"/>
  </r>
  <r>
    <s v="CONTRACT"/>
    <s v="AMS"/>
    <s v="Waterfall"/>
    <x v="0"/>
    <d v="2024-07-01T00:00:00"/>
    <d v="2024-12-31T00:00:00"/>
    <s v="ABS24377"/>
    <s v="ABS24377"/>
    <s v="RETAIL"/>
    <x v="156"/>
    <s v="EssilorLuxottica"/>
    <s v="F. Vassallo"/>
    <x v="134"/>
    <s v="Delivery AMS"/>
    <s v="PM - Project Governance"/>
    <n v="50"/>
    <n v="0"/>
    <s v="ON GOING"/>
    <n v="0"/>
    <n v="2024"/>
    <x v="0"/>
    <n v="0"/>
    <n v="0"/>
    <n v="0"/>
    <n v="0"/>
    <n v="0"/>
    <n v="5"/>
    <n v="0"/>
    <n v="5"/>
    <n v="5"/>
    <n v="0"/>
    <n v="0"/>
    <n v="0"/>
    <n v="0"/>
    <n v="0"/>
    <n v="0"/>
    <n v="0"/>
    <n v="0"/>
    <n v="0.2173913043478261"/>
    <n v="0"/>
    <n v="0.2380952380952381"/>
    <n v="0.2173913043478261"/>
    <n v="0"/>
    <n v="0"/>
  </r>
  <r>
    <s v="CONTRACT"/>
    <s v="AMS"/>
    <s v="Waterfall"/>
    <x v="0"/>
    <d v="2024-07-01T00:00:00"/>
    <d v="2024-12-31T00:00:00"/>
    <s v="ABS24377"/>
    <s v="ABS24377"/>
    <s v="RETAIL"/>
    <x v="156"/>
    <s v="EssilorLuxottica"/>
    <s v="F. Vassallo"/>
    <x v="3"/>
    <s v="Operations"/>
    <s v="Data Engineer"/>
    <n v="50"/>
    <n v="0"/>
    <s v="ON GOING"/>
    <n v="0"/>
    <n v="2024"/>
    <x v="0"/>
    <n v="0"/>
    <n v="0"/>
    <n v="0"/>
    <n v="0"/>
    <n v="0"/>
    <n v="5"/>
    <n v="0"/>
    <n v="15"/>
    <n v="0"/>
    <n v="0"/>
    <n v="0"/>
    <n v="0"/>
    <n v="0"/>
    <n v="0"/>
    <n v="0"/>
    <n v="0"/>
    <n v="0"/>
    <n v="0.2173913043478261"/>
    <n v="0"/>
    <n v="0.7142857142857143"/>
    <n v="0"/>
    <n v="0"/>
    <n v="0"/>
  </r>
  <r>
    <s v="CONTRACT"/>
    <s v="AMS"/>
    <s v="Waterfall"/>
    <x v="0"/>
    <d v="2024-07-01T00:00:00"/>
    <d v="2024-12-31T00:00:00"/>
    <s v="ABS24377"/>
    <s v="ABS24377"/>
    <s v="RETAIL"/>
    <x v="156"/>
    <s v="EssilorLuxottica"/>
    <s v="F. Vassallo"/>
    <x v="36"/>
    <s v="Delivery Projects"/>
    <s v="Analysis"/>
    <n v="50"/>
    <n v="0"/>
    <s v="ON GOING"/>
    <n v="0"/>
    <n v="2024"/>
    <x v="0"/>
    <n v="0"/>
    <n v="0"/>
    <n v="0"/>
    <n v="0"/>
    <n v="0"/>
    <n v="0"/>
    <n v="0"/>
    <n v="5"/>
    <n v="5"/>
    <n v="5"/>
    <n v="4"/>
    <n v="0"/>
    <n v="0"/>
    <n v="0"/>
    <n v="0"/>
    <n v="0"/>
    <n v="0"/>
    <n v="0"/>
    <n v="0"/>
    <n v="0.2380952380952381"/>
    <n v="0.2173913043478261"/>
    <n v="0.2380952380952381"/>
    <n v="0.1818181818181818"/>
  </r>
  <r>
    <s v="CONTRACT"/>
    <s v="AMS"/>
    <s v="Waterfall"/>
    <x v="0"/>
    <d v="2024-07-01T00:00:00"/>
    <d v="2024-12-31T00:00:00"/>
    <s v="ABS24377"/>
    <s v="ABS24377"/>
    <s v="RETAIL"/>
    <x v="156"/>
    <s v="EssilorLuxottica"/>
    <s v="F. Vassallo"/>
    <x v="98"/>
    <s v="Operations"/>
    <s v="Data Management"/>
    <n v="50"/>
    <n v="0"/>
    <s v="ON GOING"/>
    <n v="0"/>
    <n v="2024"/>
    <x v="0"/>
    <n v="0"/>
    <n v="0"/>
    <n v="0"/>
    <n v="0"/>
    <n v="0"/>
    <n v="5"/>
    <n v="0"/>
    <n v="10"/>
    <n v="5"/>
    <n v="0"/>
    <n v="0"/>
    <n v="0"/>
    <n v="0"/>
    <n v="0"/>
    <n v="0"/>
    <n v="0"/>
    <n v="0"/>
    <n v="0.2173913043478261"/>
    <n v="0"/>
    <n v="0.4761904761904762"/>
    <n v="0.2173913043478261"/>
    <n v="0"/>
    <n v="0"/>
  </r>
  <r>
    <s v="CONTRACT"/>
    <s v="AMS"/>
    <s v="Waterfall"/>
    <x v="0"/>
    <d v="2024-07-01T00:00:00"/>
    <d v="2024-12-31T00:00:00"/>
    <s v="ABS24377"/>
    <s v="ABS24377"/>
    <s v="RETAIL"/>
    <x v="156"/>
    <s v="EssilorLuxottica"/>
    <s v="F. Vassallo"/>
    <x v="135"/>
    <s v="Operations"/>
    <s v="Data Management"/>
    <n v="50"/>
    <n v="0"/>
    <s v="ON GOING"/>
    <n v="0"/>
    <n v="2024"/>
    <x v="0"/>
    <n v="0"/>
    <n v="0"/>
    <n v="0"/>
    <n v="0"/>
    <n v="0"/>
    <n v="5"/>
    <n v="0"/>
    <n v="10"/>
    <n v="5"/>
    <n v="0"/>
    <n v="0"/>
    <n v="0"/>
    <n v="0"/>
    <n v="0"/>
    <n v="0"/>
    <n v="0"/>
    <n v="0"/>
    <n v="0.2173913043478261"/>
    <n v="0"/>
    <n v="0.4761904761904762"/>
    <n v="0.2173913043478261"/>
    <n v="0"/>
    <n v="0"/>
  </r>
  <r>
    <s v="CONTRACT"/>
    <s v="AMS"/>
    <s v="Waterfall"/>
    <x v="0"/>
    <d v="2024-07-01T00:00:00"/>
    <d v="2024-12-31T00:00:00"/>
    <s v="ABS24377"/>
    <s v="ABS24377"/>
    <s v="RETAIL"/>
    <x v="156"/>
    <s v="EssilorLuxottica"/>
    <s v="F. Vassallo"/>
    <x v="8"/>
    <s v="Operations"/>
    <s v="FrontEnd"/>
    <n v="50"/>
    <n v="0"/>
    <s v="ON GOING"/>
    <n v="0"/>
    <n v="2024"/>
    <x v="0"/>
    <n v="0"/>
    <n v="0"/>
    <n v="0"/>
    <n v="0"/>
    <n v="0"/>
    <n v="5"/>
    <n v="0"/>
    <n v="21"/>
    <n v="14"/>
    <n v="0"/>
    <n v="0"/>
    <n v="0"/>
    <n v="0"/>
    <n v="0"/>
    <n v="0"/>
    <n v="0"/>
    <n v="0"/>
    <n v="0.2173913043478261"/>
    <n v="0"/>
    <n v="1"/>
    <n v="0.6086956521739131"/>
    <n v="0"/>
    <n v="0"/>
  </r>
  <r>
    <s v="CONTRACT"/>
    <s v="AMS"/>
    <s v="Waterfall"/>
    <x v="0"/>
    <d v="2024-07-01T00:00:00"/>
    <d v="2024-12-31T00:00:00"/>
    <s v="ABS24377"/>
    <s v="ABS24377"/>
    <s v="RETAIL"/>
    <x v="156"/>
    <s v="EssilorLuxottica"/>
    <s v="F. Vassallo"/>
    <x v="111"/>
    <s v="Operations"/>
    <s v="FrontEnd"/>
    <n v="50"/>
    <n v="0"/>
    <s v="ON GOING"/>
    <n v="0"/>
    <n v="2024"/>
    <x v="0"/>
    <n v="0"/>
    <n v="0"/>
    <n v="0"/>
    <n v="0"/>
    <n v="0"/>
    <n v="5"/>
    <n v="0"/>
    <n v="10"/>
    <n v="0"/>
    <n v="0"/>
    <n v="0"/>
    <n v="0"/>
    <n v="0"/>
    <n v="0"/>
    <n v="0"/>
    <n v="0"/>
    <n v="0"/>
    <n v="0.2173913043478261"/>
    <n v="0"/>
    <n v="0.4761904761904762"/>
    <n v="0"/>
    <n v="0"/>
    <n v="0"/>
  </r>
  <r>
    <s v="CONTRACT"/>
    <s v="AMS"/>
    <s v="Waterfall"/>
    <x v="0"/>
    <d v="2024-07-01T00:00:00"/>
    <d v="2024-12-31T00:00:00"/>
    <s v="ABS24377"/>
    <s v="ABS24377"/>
    <s v="RETAIL"/>
    <x v="156"/>
    <s v="EssilorLuxottica"/>
    <s v="F. Vassallo"/>
    <x v="136"/>
    <s v="Delivery AMS"/>
    <s v="Data Management"/>
    <n v="50"/>
    <n v="0"/>
    <s v="ON GOING"/>
    <n v="0"/>
    <n v="2024"/>
    <x v="0"/>
    <n v="0"/>
    <n v="0"/>
    <n v="0"/>
    <n v="0"/>
    <n v="0"/>
    <n v="2"/>
    <n v="0"/>
    <n v="5"/>
    <n v="2"/>
    <n v="0"/>
    <n v="0"/>
    <n v="0"/>
    <n v="0"/>
    <n v="0"/>
    <n v="0"/>
    <n v="0"/>
    <n v="0"/>
    <n v="0.08695652173913043"/>
    <n v="0"/>
    <n v="0.2380952380952381"/>
    <n v="0.08695652173913043"/>
    <n v="0"/>
    <n v="0"/>
  </r>
  <r>
    <s v="CONTRACT"/>
    <s v="PRJ"/>
    <m/>
    <x v="3"/>
    <d v="2024-10-15T00:00:00"/>
    <d v="2024-05-30T00:00:00"/>
    <s v="ABS24025"/>
    <s v="ABS24025"/>
    <s v="EPM"/>
    <x v="157"/>
    <s v="WeBuild"/>
    <s v="M. COCCHI"/>
    <x v="14"/>
    <s v="Delivery Projects"/>
    <s v="PM - Project Governance"/>
    <n v="115"/>
    <n v="15"/>
    <s v="ON GOING"/>
    <n v="0"/>
    <n v="2024"/>
    <x v="0"/>
    <n v="0"/>
    <n v="0"/>
    <n v="0"/>
    <n v="0"/>
    <n v="0"/>
    <n v="0"/>
    <n v="0"/>
    <n v="0"/>
    <n v="0.5"/>
    <n v="0.5"/>
    <n v="0.5"/>
    <n v="0"/>
    <n v="0"/>
    <n v="0"/>
    <n v="0"/>
    <n v="0"/>
    <n v="0"/>
    <n v="0"/>
    <n v="0"/>
    <n v="0"/>
    <n v="0.02173913043478261"/>
    <n v="0.02380952380952381"/>
    <n v="0.02272727272727273"/>
  </r>
  <r>
    <s v="CONTRACT"/>
    <s v="PRJ"/>
    <m/>
    <x v="3"/>
    <d v="2024-10-15T00:00:00"/>
    <d v="2024-05-30T00:00:00"/>
    <s v="ABS24025"/>
    <s v="ABS24025"/>
    <s v="EPM"/>
    <x v="157"/>
    <s v="WeBuild"/>
    <s v="M. COCCHI"/>
    <x v="137"/>
    <e v="#N/A"/>
    <s v="PM - Project Governance"/>
    <n v="115"/>
    <n v="15"/>
    <s v="ON GOING"/>
    <n v="0"/>
    <n v="2024"/>
    <x v="0"/>
    <n v="0"/>
    <n v="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0.4545454545454545"/>
  </r>
  <r>
    <s v="CONTRACT"/>
    <s v="PRJ"/>
    <m/>
    <x v="3"/>
    <d v="2024-10-15T00:00:00"/>
    <d v="2024-05-30T00:00:00"/>
    <s v="ABS24025"/>
    <s v="ABS24025"/>
    <s v="EPM"/>
    <x v="157"/>
    <s v="WeBuild"/>
    <s v="M. COCCHI"/>
    <x v="106"/>
    <s v="Operations"/>
    <s v="BackEnd"/>
    <n v="115"/>
    <n v="15"/>
    <s v="ON GOING"/>
    <n v="0"/>
    <n v="2024"/>
    <x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09090909090909091"/>
  </r>
  <r>
    <s v="CONTRACT"/>
    <s v="PRJ"/>
    <m/>
    <x v="3"/>
    <d v="2024-10-15T00:00:00"/>
    <d v="2024-05-30T00:00:00"/>
    <s v="ABS24025"/>
    <s v="ABS24025"/>
    <s v="EPM"/>
    <x v="157"/>
    <s v="WeBuild"/>
    <s v="M. COCCHI"/>
    <x v="44"/>
    <s v="Operations"/>
    <s v="Technical Leader"/>
    <n v="115"/>
    <n v="15"/>
    <s v="ON GOING"/>
    <n v="0"/>
    <n v="2024"/>
    <x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.1363636363636364"/>
  </r>
  <r>
    <s v="CONTRACT"/>
    <s v="PRJ"/>
    <m/>
    <x v="3"/>
    <d v="2024-10-15T00:00:00"/>
    <d v="2024-05-30T00:00:00"/>
    <s v="ABS24025"/>
    <s v="ABS24025"/>
    <s v="EPM"/>
    <x v="157"/>
    <s v="WeBuild"/>
    <s v="M. COCCHI"/>
    <x v="95"/>
    <s v="Consolidated &amp; Tax"/>
    <s v="Analysis"/>
    <n v="115"/>
    <n v="15"/>
    <s v="ON GOING"/>
    <n v="0"/>
    <n v="2024"/>
    <x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09523809523809523"/>
    <n v="0"/>
  </r>
  <r>
    <s v="CONTRACT"/>
    <s v="PRJ"/>
    <m/>
    <x v="3"/>
    <d v="2024-10-15T00:00:00"/>
    <d v="2024-05-30T00:00:00"/>
    <s v="ABS24025"/>
    <s v="ABS24025"/>
    <s v="EPM"/>
    <x v="157"/>
    <s v="WeBuild"/>
    <s v="M. COCCHI"/>
    <x v="14"/>
    <s v="Delivery Projects"/>
    <s v="PM - Project Governance"/>
    <n v="115"/>
    <n v="15"/>
    <s v="ON GOING"/>
    <n v="0"/>
    <n v="2025"/>
    <x v="3"/>
    <n v="0.5"/>
    <n v="0.5"/>
    <n v="0.5"/>
    <n v="0"/>
    <n v="0"/>
    <n v="0"/>
    <n v="0"/>
    <n v="0"/>
    <n v="0"/>
    <n v="0"/>
    <n v="0"/>
    <n v="0.02777777777777778"/>
    <n v="0.025"/>
    <n v="0.02380952380952381"/>
    <n v="0.02272727272727273"/>
    <n v="0"/>
    <n v="0"/>
    <n v="0"/>
    <n v="0"/>
    <n v="0"/>
    <n v="0"/>
    <n v="0"/>
    <n v="0"/>
  </r>
  <r>
    <s v="CONTRACT"/>
    <s v="PRJ"/>
    <m/>
    <x v="3"/>
    <d v="2024-10-15T00:00:00"/>
    <d v="2024-05-30T00:00:00"/>
    <s v="ABS24025"/>
    <s v="ABS24025"/>
    <s v="EPM"/>
    <x v="157"/>
    <s v="WeBuild"/>
    <s v="M. COCCHI"/>
    <x v="137"/>
    <e v="#N/A"/>
    <s v="PM - Project Governance"/>
    <n v="115"/>
    <n v="15"/>
    <s v="ON GOING"/>
    <n v="0"/>
    <n v="2025"/>
    <x v="0"/>
    <n v="0"/>
    <n v="0"/>
    <n v="1"/>
    <n v="0"/>
    <n v="0"/>
    <n v="0"/>
    <n v="0"/>
    <n v="0"/>
    <n v="0"/>
    <n v="0"/>
    <n v="0"/>
    <n v="0"/>
    <n v="0"/>
    <n v="0"/>
    <n v="0.04545454545454546"/>
    <n v="0"/>
    <n v="0"/>
    <n v="0"/>
    <n v="0"/>
    <n v="0"/>
    <n v="0"/>
    <n v="0"/>
    <n v="0"/>
  </r>
  <r>
    <s v="CONTRACT"/>
    <s v="PRJ"/>
    <m/>
    <x v="3"/>
    <d v="2024-10-15T00:00:00"/>
    <d v="2024-05-30T00:00:00"/>
    <s v="ABS24025"/>
    <s v="ABS24025"/>
    <s v="EPM"/>
    <x v="157"/>
    <s v="WeBuild"/>
    <s v="M. COCCHI"/>
    <x v="106"/>
    <s v="Operations"/>
    <s v="BackEnd"/>
    <n v="115"/>
    <n v="15"/>
    <s v="ON GOING"/>
    <n v="0"/>
    <n v="2025"/>
    <x v="16"/>
    <n v="15"/>
    <n v="15"/>
    <n v="2"/>
    <n v="1"/>
    <n v="0"/>
    <n v="0"/>
    <n v="0"/>
    <n v="0"/>
    <n v="0"/>
    <n v="0"/>
    <n v="0"/>
    <n v="1"/>
    <n v="0.75"/>
    <n v="0.7142857142857143"/>
    <n v="0.09090909090909091"/>
    <n v="0.04545454545454546"/>
    <n v="0"/>
    <n v="0"/>
    <n v="0"/>
    <n v="0"/>
    <n v="0"/>
    <n v="0"/>
    <n v="0"/>
  </r>
  <r>
    <s v="CONTRACT"/>
    <s v="PRJ"/>
    <m/>
    <x v="3"/>
    <d v="2024-10-15T00:00:00"/>
    <d v="2024-05-30T00:00:00"/>
    <s v="ABS24025"/>
    <s v="ABS24025"/>
    <s v="EPM"/>
    <x v="157"/>
    <s v="WeBuild"/>
    <s v="M. COCCHI"/>
    <x v="44"/>
    <s v="Operations"/>
    <s v="Technical Leader"/>
    <n v="115"/>
    <n v="15"/>
    <s v="ON GOING"/>
    <n v="0"/>
    <n v="2025"/>
    <x v="10"/>
    <n v="13"/>
    <n v="13"/>
    <n v="2"/>
    <n v="1"/>
    <n v="0"/>
    <n v="0"/>
    <n v="0"/>
    <n v="0"/>
    <n v="0"/>
    <n v="0"/>
    <n v="0"/>
    <n v="0.7222222222222222"/>
    <n v="0.65"/>
    <n v="0.6190476190476191"/>
    <n v="0.09090909090909091"/>
    <n v="0.04545454545454546"/>
    <n v="0"/>
    <n v="0"/>
    <n v="0"/>
    <n v="0"/>
    <n v="0"/>
    <n v="0"/>
    <n v="0"/>
  </r>
  <r>
    <s v="CONTRACT"/>
    <s v="PRJ"/>
    <s v="Waterfall"/>
    <x v="0"/>
    <d v="2024-09-18T00:00:00"/>
    <d v="2024-11-18T00:00:00"/>
    <s v="N/A"/>
    <s v="ABS0008-9"/>
    <s v="HR"/>
    <x v="158"/>
    <s v="EssilorLuxottica"/>
    <s v="L. Roberto"/>
    <x v="49"/>
    <s v="Operations"/>
    <s v="PM - Project Governance"/>
    <n v="34"/>
    <n v="3"/>
    <s v="ON GOING"/>
    <n v="0.95"/>
    <n v="2024"/>
    <x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.04347826086956522"/>
    <n v="0.04761904761904762"/>
    <n v="0.04545454545454546"/>
  </r>
  <r>
    <s v="CONTRACT"/>
    <s v="PRJ"/>
    <s v="Waterfall"/>
    <x v="0"/>
    <d v="2024-09-18T00:00:00"/>
    <d v="2024-11-18T00:00:00"/>
    <s v="N/A"/>
    <s v="ABS0008-9"/>
    <s v="HR"/>
    <x v="159"/>
    <s v="EssilorLuxottica"/>
    <s v="L. Roberto"/>
    <x v="56"/>
    <s v="Operations"/>
    <s v="Data Management"/>
    <n v="34"/>
    <n v="3"/>
    <s v="ON GOING"/>
    <n v="0.95"/>
    <n v="2024"/>
    <x v="0"/>
    <n v="0"/>
    <n v="0"/>
    <n v="0"/>
    <n v="0"/>
    <n v="0"/>
    <n v="0"/>
    <n v="0"/>
    <n v="0"/>
    <n v="3"/>
    <n v="1"/>
    <n v="1"/>
    <n v="0"/>
    <n v="0"/>
    <n v="0"/>
    <n v="0"/>
    <n v="0"/>
    <n v="0"/>
    <n v="0"/>
    <n v="0"/>
    <n v="0"/>
    <n v="0.1304347826086956"/>
    <n v="0.04761904761904762"/>
    <n v="0.04545454545454546"/>
  </r>
  <r>
    <s v="CONTRACT"/>
    <s v="PRJ"/>
    <s v="Waterfall"/>
    <x v="0"/>
    <d v="2024-09-18T00:00:00"/>
    <d v="2024-11-18T00:00:00"/>
    <s v="N/A"/>
    <s v="ABS0008-9"/>
    <s v="HR"/>
    <x v="158"/>
    <s v="EssilorLuxottica"/>
    <s v="L. Roberto"/>
    <x v="38"/>
    <s v="Operations"/>
    <s v="Data Management"/>
    <n v="34"/>
    <n v="3"/>
    <s v="ON GOING"/>
    <n v="0.95"/>
    <n v="2024"/>
    <x v="0"/>
    <n v="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.1304347826086956"/>
    <n v="0.04761904761904762"/>
    <n v="0"/>
  </r>
  <r>
    <s v="CONTRACT"/>
    <s v="PRJ"/>
    <s v="Waterfall"/>
    <x v="0"/>
    <d v="2024-09-18T00:00:00"/>
    <d v="2024-11-18T00:00:00"/>
    <s v="N/A"/>
    <s v="ABS0008-9"/>
    <s v="HR"/>
    <x v="158"/>
    <s v="EssilorLuxottica"/>
    <s v="L. Roberto"/>
    <x v="34"/>
    <s v="Operations"/>
    <s v="Data Engineer"/>
    <n v="34"/>
    <n v="3"/>
    <s v="ON GOING"/>
    <n v="0.95"/>
    <n v="2024"/>
    <x v="0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.04347826086956522"/>
    <n v="0.09523809523809523"/>
    <n v="0"/>
  </r>
  <r>
    <s v="CONTRACT"/>
    <s v="PRJ"/>
    <s v="Waterfall"/>
    <x v="0"/>
    <d v="2024-09-18T00:00:00"/>
    <d v="2024-11-18T00:00:00"/>
    <s v="N/A"/>
    <s v="ABS0008-9"/>
    <s v="HR"/>
    <x v="158"/>
    <s v="EssilorLuxottica"/>
    <s v="L. Roberto"/>
    <x v="4"/>
    <s v="Operations"/>
    <s v="BackEnd"/>
    <n v="34"/>
    <n v="3"/>
    <s v="ON GOING"/>
    <n v="0.95"/>
    <n v="2024"/>
    <x v="0"/>
    <n v="0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.04347826086956522"/>
    <n v="0.09523809523809523"/>
    <n v="0.04545454545454546"/>
  </r>
  <r>
    <s v="CONTRACT"/>
    <s v="PRJ"/>
    <s v="Waterfall"/>
    <x v="0"/>
    <d v="2024-09-18T00:00:00"/>
    <d v="2024-11-18T00:00:00"/>
    <s v="N/A"/>
    <s v="ABS0008-9"/>
    <s v="HR"/>
    <x v="158"/>
    <s v="EssilorLuxottica"/>
    <s v="L. Roberto"/>
    <x v="7"/>
    <s v="Delivery Projects"/>
    <s v="Analysis"/>
    <n v="34"/>
    <n v="0"/>
    <s v="ON GOING"/>
    <n v="0.95"/>
    <n v="2024"/>
    <x v="0"/>
    <n v="0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.04347826086956522"/>
    <n v="0.09523809523809523"/>
    <n v="0.04545454545454546"/>
  </r>
  <r>
    <s v="CONTRACT"/>
    <s v="PRJ"/>
    <m/>
    <x v="1"/>
    <d v="2025-01-01T00:00:00"/>
    <d v="2025-12-31T00:00:00"/>
    <s v="N/A"/>
    <s v="N/A"/>
    <s v="RETAIL"/>
    <x v="160"/>
    <s v="EssilorLuxottica"/>
    <s v="G. SIRONI"/>
    <x v="21"/>
    <s v="Operations"/>
    <s v="Data Scientist"/>
    <n v="105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m/>
    <x v="1"/>
    <d v="2025-01-01T00:00:00"/>
    <d v="2025-12-31T00:00:00"/>
    <s v="N/A"/>
    <s v="N/A"/>
    <s v="RETAIL"/>
    <x v="160"/>
    <s v="EssilorLuxottica"/>
    <s v="G. SIRONI"/>
    <x v="79"/>
    <s v="Operations"/>
    <s v="FrontEnd"/>
    <n v="105"/>
    <n v="0"/>
    <s v="PROPOSAL"/>
    <n v="0"/>
    <n v="2025"/>
    <x v="0"/>
    <n v="0"/>
    <n v="0"/>
    <n v="0"/>
    <n v="5"/>
    <n v="5"/>
    <n v="5"/>
    <n v="2"/>
    <n v="5"/>
    <n v="0"/>
    <n v="0"/>
    <n v="0"/>
    <n v="0"/>
    <n v="0"/>
    <n v="0"/>
    <n v="0"/>
    <n v="0.2272727272727273"/>
    <n v="0.25"/>
    <n v="0.2173913043478261"/>
    <n v="0.1666666666666667"/>
    <n v="0.2380952380952381"/>
    <n v="0"/>
    <n v="0"/>
    <n v="0"/>
  </r>
  <r>
    <s v="CONTRACT"/>
    <s v="PRJ"/>
    <m/>
    <x v="1"/>
    <d v="2025-01-01T00:00:00"/>
    <d v="2025-12-31T00:00:00"/>
    <s v="N/A"/>
    <s v="N/A"/>
    <s v="RETAIL"/>
    <x v="160"/>
    <s v="EssilorLuxottica"/>
    <s v="G. SIRONI"/>
    <x v="0"/>
    <s v="Operations"/>
    <s v="PM - Project Governance"/>
    <n v="105"/>
    <n v="0"/>
    <s v="PROPOSAL"/>
    <n v="0"/>
    <n v="2025"/>
    <x v="0"/>
    <n v="0"/>
    <n v="0"/>
    <n v="1"/>
    <n v="1"/>
    <n v="1"/>
    <n v="1"/>
    <n v="0"/>
    <n v="1"/>
    <n v="0"/>
    <n v="0"/>
    <n v="0"/>
    <n v="0"/>
    <n v="0"/>
    <n v="0"/>
    <n v="0.04545454545454546"/>
    <n v="0.04545454545454546"/>
    <n v="0.05"/>
    <n v="0.04347826086956522"/>
    <n v="0"/>
    <n v="0.04761904761904762"/>
    <n v="0"/>
    <n v="0"/>
    <n v="0"/>
  </r>
  <r>
    <s v="CONTRACT"/>
    <s v="PRJ"/>
    <m/>
    <x v="1"/>
    <d v="2025-01-01T00:00:00"/>
    <d v="2025-12-31T00:00:00"/>
    <s v="N/A"/>
    <s v="N/A"/>
    <s v="RETAIL"/>
    <x v="160"/>
    <s v="EssilorLuxottica"/>
    <s v="G. SIRONI"/>
    <x v="80"/>
    <s v="Operations"/>
    <s v="BackEnd"/>
    <n v="105"/>
    <n v="0"/>
    <s v="PROPOSAL"/>
    <n v="0"/>
    <n v="2025"/>
    <x v="0"/>
    <n v="0"/>
    <n v="0"/>
    <n v="5"/>
    <n v="10"/>
    <n v="10"/>
    <n v="5"/>
    <n v="5"/>
    <n v="5"/>
    <n v="0"/>
    <n v="0"/>
    <n v="0"/>
    <n v="0"/>
    <n v="0"/>
    <n v="0"/>
    <n v="0.2272727272727273"/>
    <n v="0.4545454545454545"/>
    <n v="0.5"/>
    <n v="0.2173913043478261"/>
    <n v="0.4166666666666667"/>
    <n v="0.2380952380952381"/>
    <n v="0"/>
    <n v="0"/>
    <n v="0"/>
  </r>
  <r>
    <s v="CONTRACT"/>
    <s v="PRJ"/>
    <m/>
    <x v="1"/>
    <d v="2025-01-01T00:00:00"/>
    <d v="2025-12-31T00:00:00"/>
    <s v="N/A"/>
    <s v="N/A"/>
    <s v="RETAIL"/>
    <x v="160"/>
    <s v="EssilorLuxottica"/>
    <s v="G. SIRONI"/>
    <x v="50"/>
    <s v="Operations"/>
    <s v="Team Leadership Support"/>
    <n v="105"/>
    <n v="0"/>
    <s v="PROPOSAL"/>
    <n v="0"/>
    <n v="2025"/>
    <x v="0"/>
    <n v="0"/>
    <n v="0"/>
    <n v="3"/>
    <n v="3"/>
    <n v="3"/>
    <n v="2"/>
    <n v="1"/>
    <n v="0"/>
    <n v="0"/>
    <n v="0"/>
    <n v="0"/>
    <n v="0"/>
    <n v="0"/>
    <n v="0"/>
    <n v="0.1363636363636364"/>
    <n v="0.1363636363636364"/>
    <n v="0.15"/>
    <n v="0.08695652173913043"/>
    <n v="0.08333333333333333"/>
    <n v="0"/>
    <n v="0"/>
    <n v="0"/>
    <n v="0"/>
  </r>
  <r>
    <s v="CONTRACT"/>
    <s v="PRJ"/>
    <m/>
    <x v="1"/>
    <d v="2025-01-01T00:00:00"/>
    <d v="2025-12-31T00:00:00"/>
    <s v="N/A"/>
    <s v="N/A"/>
    <s v="RETAIL"/>
    <x v="160"/>
    <s v="EssilorLuxottica"/>
    <s v="G. SIRONI"/>
    <x v="82"/>
    <s v="Operations"/>
    <s v="DataManagement"/>
    <n v="105"/>
    <n v="0"/>
    <s v="PROPOSAL"/>
    <n v="0"/>
    <n v="2025"/>
    <x v="0"/>
    <n v="0"/>
    <n v="0"/>
    <n v="1"/>
    <n v="1"/>
    <n v="0"/>
    <n v="0"/>
    <n v="0"/>
    <n v="0"/>
    <n v="0"/>
    <n v="0"/>
    <n v="0"/>
    <n v="0"/>
    <n v="0"/>
    <n v="0"/>
    <n v="0.04545454545454546"/>
    <n v="0.04545454545454546"/>
    <n v="0"/>
    <n v="0"/>
    <n v="0"/>
    <n v="0"/>
    <n v="0"/>
    <n v="0"/>
    <n v="0"/>
  </r>
  <r>
    <s v="CONTRACT"/>
    <s v="PRJ"/>
    <m/>
    <x v="1"/>
    <d v="2025-01-01T00:00:00"/>
    <d v="2025-12-31T00:00:00"/>
    <s v="N/A"/>
    <s v="ALRTTW"/>
    <s v="RETAIL"/>
    <x v="161"/>
    <s v="EssilorLuxottica"/>
    <s v="G. SIRONI"/>
    <x v="21"/>
    <s v="Operations"/>
    <s v="Data Scientist"/>
    <n v="105"/>
    <n v="0"/>
    <s v="PROPOSAL"/>
    <n v="0"/>
    <n v="2025"/>
    <x v="0"/>
    <n v="0"/>
    <n v="0"/>
    <n v="1"/>
    <n v="1"/>
    <n v="1"/>
    <n v="1"/>
    <n v="0"/>
    <n v="1"/>
    <n v="0"/>
    <n v="0"/>
    <n v="0"/>
    <n v="0"/>
    <n v="0"/>
    <n v="0"/>
    <n v="0.04545454545454546"/>
    <n v="0.04545454545454546"/>
    <n v="0.05"/>
    <n v="0.04347826086956522"/>
    <n v="0"/>
    <n v="0.04761904761904762"/>
    <n v="0"/>
    <n v="0"/>
    <n v="0"/>
  </r>
  <r>
    <s v="CONTRACT"/>
    <s v="PRJ"/>
    <m/>
    <x v="1"/>
    <d v="2025-01-01T00:00:00"/>
    <d v="2025-12-31T00:00:00"/>
    <s v="N/A"/>
    <s v="ALRTTW"/>
    <s v="RETAIL"/>
    <x v="161"/>
    <s v="EssilorLuxottica"/>
    <s v="G. SIRONI"/>
    <x v="28"/>
    <s v="Operations"/>
    <s v="FrontEnd"/>
    <n v="105"/>
    <n v="0"/>
    <s v="PROPOSAL"/>
    <n v="0"/>
    <n v="2025"/>
    <x v="1"/>
    <n v="1"/>
    <n v="1"/>
    <n v="2"/>
    <n v="1"/>
    <n v="2"/>
    <n v="2"/>
    <n v="2"/>
    <n v="1"/>
    <n v="0"/>
    <n v="0"/>
    <n v="0"/>
    <n v="0.05555555555555555"/>
    <n v="0.05"/>
    <n v="0.04761904761904762"/>
    <n v="0.09090909090909091"/>
    <n v="0.04545454545454546"/>
    <n v="0.1"/>
    <n v="0.08695652173913043"/>
    <n v="0.1666666666666667"/>
    <n v="0.04761904761904762"/>
    <n v="0"/>
    <n v="0"/>
    <n v="0"/>
  </r>
  <r>
    <s v="CONTRACT"/>
    <s v="PRJ"/>
    <m/>
    <x v="1"/>
    <d v="2025-01-01T00:00:00"/>
    <d v="2025-12-31T00:00:00"/>
    <s v="N/A"/>
    <s v="ALRTTW"/>
    <s v="RETAIL"/>
    <x v="161"/>
    <s v="EssilorLuxottica"/>
    <s v="G. SIRONI"/>
    <x v="79"/>
    <s v="Operations"/>
    <s v="FrontEnd"/>
    <n v="105"/>
    <n v="0"/>
    <s v="PROPOSAL"/>
    <n v="0"/>
    <n v="2025"/>
    <x v="1"/>
    <n v="10"/>
    <n v="5"/>
    <n v="0"/>
    <n v="0"/>
    <n v="0"/>
    <n v="0"/>
    <n v="0"/>
    <n v="0"/>
    <n v="0"/>
    <n v="0"/>
    <n v="0"/>
    <n v="0.05555555555555555"/>
    <n v="0.5"/>
    <n v="0.2380952380952381"/>
    <n v="0"/>
    <n v="0"/>
    <n v="0"/>
    <n v="0"/>
    <n v="0"/>
    <n v="0"/>
    <n v="0"/>
    <n v="0"/>
    <n v="0"/>
  </r>
  <r>
    <s v="CONTRACT"/>
    <s v="PRJ"/>
    <m/>
    <x v="1"/>
    <d v="2025-01-01T00:00:00"/>
    <d v="2025-12-31T00:00:00"/>
    <s v="N/A"/>
    <s v="ALRTTW"/>
    <s v="RETAIL"/>
    <x v="161"/>
    <s v="EssilorLuxottica"/>
    <s v="G. SIRONI"/>
    <x v="0"/>
    <s v="Operations"/>
    <s v="PM - Project Governance"/>
    <n v="105"/>
    <n v="0"/>
    <s v="PROPOSAL"/>
    <n v="0"/>
    <n v="2025"/>
    <x v="1"/>
    <n v="1"/>
    <n v="1"/>
    <n v="0"/>
    <n v="0"/>
    <n v="0"/>
    <n v="0"/>
    <n v="0"/>
    <n v="0"/>
    <n v="0"/>
    <n v="0"/>
    <n v="0"/>
    <n v="0.05555555555555555"/>
    <n v="0.05"/>
    <n v="0.04761904761904762"/>
    <n v="0"/>
    <n v="0"/>
    <n v="0"/>
    <n v="0"/>
    <n v="0"/>
    <n v="0"/>
    <n v="0"/>
    <n v="0"/>
    <n v="0"/>
  </r>
  <r>
    <s v="CONTRACT"/>
    <s v="PRJ"/>
    <m/>
    <x v="1"/>
    <d v="2025-01-01T00:00:00"/>
    <d v="2025-12-31T00:00:00"/>
    <s v="N/A"/>
    <s v="ALRTTW"/>
    <s v="RETAIL"/>
    <x v="161"/>
    <s v="EssilorLuxottica"/>
    <s v="G. SIRONI"/>
    <x v="36"/>
    <s v="Delivery Projects"/>
    <s v="Analysis"/>
    <n v="105"/>
    <n v="0"/>
    <s v="PROPOSAL"/>
    <n v="0"/>
    <n v="2025"/>
    <x v="1"/>
    <n v="0"/>
    <n v="0"/>
    <n v="1"/>
    <n v="3"/>
    <n v="1"/>
    <n v="1"/>
    <n v="0"/>
    <n v="1"/>
    <n v="0"/>
    <n v="0"/>
    <n v="0"/>
    <n v="0.05555555555555555"/>
    <n v="0"/>
    <n v="0"/>
    <n v="0.04545454545454546"/>
    <n v="0.1363636363636364"/>
    <n v="0.05"/>
    <n v="0.04347826086956522"/>
    <n v="0"/>
    <n v="0.04761904761904762"/>
    <n v="0"/>
    <n v="0"/>
    <n v="0"/>
  </r>
  <r>
    <s v="CONTRACT"/>
    <s v="PRJ"/>
    <m/>
    <x v="1"/>
    <d v="2025-01-01T00:00:00"/>
    <d v="2025-12-31T00:00:00"/>
    <s v="N/A"/>
    <s v="ALRTTW"/>
    <s v="RETAIL"/>
    <x v="161"/>
    <s v="EssilorLuxottica"/>
    <s v="G. SIRONI"/>
    <x v="80"/>
    <s v="Operations"/>
    <s v="BackEnd"/>
    <n v="105"/>
    <n v="0"/>
    <s v="PROPOSAL"/>
    <n v="0"/>
    <n v="2025"/>
    <x v="1"/>
    <n v="10"/>
    <n v="5"/>
    <n v="0"/>
    <n v="0"/>
    <n v="0"/>
    <n v="0"/>
    <n v="0"/>
    <n v="0"/>
    <n v="0"/>
    <n v="0"/>
    <n v="0"/>
    <n v="0.05555555555555555"/>
    <n v="0.5"/>
    <n v="0.2380952380952381"/>
    <n v="0"/>
    <n v="0"/>
    <n v="0"/>
    <n v="0"/>
    <n v="0"/>
    <n v="0"/>
    <n v="0"/>
    <n v="0"/>
    <n v="0"/>
  </r>
  <r>
    <s v="CONTRACT"/>
    <s v="PRJ"/>
    <m/>
    <x v="1"/>
    <d v="2025-01-01T00:00:00"/>
    <d v="2025-12-31T00:00:00"/>
    <s v="N/A"/>
    <s v="ALRTTW"/>
    <s v="RETAIL"/>
    <x v="161"/>
    <s v="EssilorLuxottica"/>
    <s v="G. SIRONI"/>
    <x v="50"/>
    <s v="Operations"/>
    <s v="Team Leadership Support"/>
    <n v="105"/>
    <n v="0"/>
    <s v="PROPOSAL"/>
    <n v="0"/>
    <n v="2025"/>
    <x v="6"/>
    <n v="3"/>
    <n v="3"/>
    <n v="0"/>
    <n v="0"/>
    <n v="0"/>
    <n v="0"/>
    <n v="0"/>
    <n v="0"/>
    <n v="0"/>
    <n v="0"/>
    <n v="0"/>
    <n v="0.1666666666666667"/>
    <n v="0.15"/>
    <n v="0.1428571428571428"/>
    <n v="0"/>
    <n v="0"/>
    <n v="0"/>
    <n v="0"/>
    <n v="0"/>
    <n v="0"/>
    <n v="0"/>
    <n v="0"/>
    <n v="0"/>
  </r>
  <r>
    <s v="CONTRACT"/>
    <s v="PRJ"/>
    <m/>
    <x v="1"/>
    <d v="2025-01-01T00:00:00"/>
    <d v="2025-12-31T00:00:00"/>
    <s v="N/A"/>
    <s v="ALRTTW"/>
    <s v="RETAIL"/>
    <x v="161"/>
    <s v="EssilorLuxottica"/>
    <s v="G. SIRONI"/>
    <x v="82"/>
    <s v="Operations"/>
    <s v="DataManagement"/>
    <n v="105"/>
    <n v="0"/>
    <s v="PROPOSAL"/>
    <n v="0"/>
    <n v="2025"/>
    <x v="1"/>
    <n v="1"/>
    <n v="1"/>
    <n v="0"/>
    <n v="0"/>
    <n v="0"/>
    <n v="0"/>
    <n v="0"/>
    <n v="0"/>
    <n v="0"/>
    <n v="0"/>
    <n v="0"/>
    <n v="0.05555555555555555"/>
    <n v="0.05"/>
    <n v="0.04761904761904762"/>
    <n v="0"/>
    <n v="0"/>
    <n v="0"/>
    <n v="0"/>
    <n v="0"/>
    <n v="0"/>
    <n v="0"/>
    <n v="0"/>
    <n v="0"/>
  </r>
  <r>
    <s v="CONTRACT"/>
    <s v="PRJ"/>
    <s v="Waterfall"/>
    <x v="0"/>
    <d v="2024-10-21T00:00:00"/>
    <d v="2024-11-30T00:00:00"/>
    <s v="ABS25085"/>
    <s v="ABS25085"/>
    <s v="HR"/>
    <x v="162"/>
    <s v="EssilorLuxottica"/>
    <s v="L. Roberto"/>
    <x v="49"/>
    <s v="Operations"/>
    <s v="PM - Project Governance"/>
    <n v="65"/>
    <n v="60"/>
    <s v="ON HOLD"/>
    <n v="0.9"/>
    <n v="2024"/>
    <x v="0"/>
    <n v="0"/>
    <n v="0"/>
    <n v="0"/>
    <n v="0"/>
    <n v="0"/>
    <n v="0"/>
    <n v="0"/>
    <n v="0"/>
    <n v="2"/>
    <n v="2"/>
    <n v="1"/>
    <n v="0"/>
    <n v="0"/>
    <n v="0"/>
    <n v="0"/>
    <n v="0"/>
    <n v="0"/>
    <n v="0"/>
    <n v="0"/>
    <n v="0"/>
    <n v="0.08695652173913043"/>
    <n v="0.09523809523809523"/>
    <n v="0.04545454545454546"/>
  </r>
  <r>
    <s v="CONTRACT"/>
    <s v="PRJ"/>
    <s v="Waterfall"/>
    <x v="0"/>
    <d v="2024-10-21T00:00:00"/>
    <d v="2024-11-30T00:00:00"/>
    <s v="ABS25085"/>
    <s v="ABS25085"/>
    <s v="HR"/>
    <x v="162"/>
    <s v="EssilorLuxottica"/>
    <s v="L. Roberto"/>
    <x v="7"/>
    <s v="Delivery Projects"/>
    <s v="Analysis"/>
    <n v="65"/>
    <n v="60"/>
    <s v="ON HOLD"/>
    <n v="0.9"/>
    <n v="2024"/>
    <x v="0"/>
    <n v="0"/>
    <n v="0"/>
    <n v="0"/>
    <n v="0"/>
    <n v="0"/>
    <n v="0"/>
    <n v="0"/>
    <n v="0"/>
    <n v="2"/>
    <n v="2"/>
    <n v="3"/>
    <n v="0"/>
    <n v="0"/>
    <n v="0"/>
    <n v="0"/>
    <n v="0"/>
    <n v="0"/>
    <n v="0"/>
    <n v="0"/>
    <n v="0"/>
    <n v="0.08695652173913043"/>
    <n v="0.09523809523809523"/>
    <n v="0.1363636363636364"/>
  </r>
  <r>
    <s v="CONTRACT"/>
    <s v="PRJ"/>
    <s v="Waterfall"/>
    <x v="0"/>
    <d v="2024-10-21T00:00:00"/>
    <d v="2024-11-30T00:00:00"/>
    <s v="ABS25085"/>
    <s v="ABS25085"/>
    <s v="HR"/>
    <x v="162"/>
    <s v="EssilorLuxottica"/>
    <s v="L. Roberto"/>
    <x v="34"/>
    <s v="Operations"/>
    <s v="BackEnd"/>
    <n v="65"/>
    <n v="60"/>
    <s v="ON HOLD"/>
    <n v="0.9"/>
    <n v="2024"/>
    <x v="0"/>
    <n v="0"/>
    <n v="0"/>
    <n v="0"/>
    <n v="0"/>
    <n v="0"/>
    <n v="0"/>
    <n v="0"/>
    <n v="0"/>
    <n v="6"/>
    <n v="6"/>
    <n v="5"/>
    <n v="0"/>
    <n v="0"/>
    <n v="0"/>
    <n v="0"/>
    <n v="0"/>
    <n v="0"/>
    <n v="0"/>
    <n v="0"/>
    <n v="0"/>
    <n v="0.2608695652173913"/>
    <n v="0.2857142857142857"/>
    <n v="0.2272727272727273"/>
  </r>
  <r>
    <s v="CONTRACT"/>
    <s v="PRJ"/>
    <s v="Waterfall"/>
    <x v="0"/>
    <d v="2024-10-21T00:00:00"/>
    <d v="2024-11-30T00:00:00"/>
    <s v="ABS25085"/>
    <s v="ABS25085"/>
    <s v="HR"/>
    <x v="162"/>
    <s v="EssilorLuxottica"/>
    <s v="L. Roberto"/>
    <x v="4"/>
    <s v="Operations"/>
    <s v="BackEnd"/>
    <n v="65"/>
    <n v="60"/>
    <s v="ON HOLD"/>
    <n v="0.9"/>
    <n v="2024"/>
    <x v="0"/>
    <n v="0"/>
    <n v="0"/>
    <n v="0"/>
    <n v="0"/>
    <n v="0"/>
    <n v="0"/>
    <n v="0"/>
    <n v="0"/>
    <n v="5"/>
    <n v="4"/>
    <n v="3"/>
    <n v="0"/>
    <n v="0"/>
    <n v="0"/>
    <n v="0"/>
    <n v="0"/>
    <n v="0"/>
    <n v="0"/>
    <n v="0"/>
    <n v="0"/>
    <n v="0.2173913043478261"/>
    <n v="0.1904761904761905"/>
    <n v="0.1363636363636364"/>
  </r>
  <r>
    <s v="CONTRACT"/>
    <s v="PRJ"/>
    <s v="Waterfall"/>
    <x v="0"/>
    <d v="2024-10-21T00:00:00"/>
    <d v="2024-11-30T00:00:00"/>
    <s v="ABS25085"/>
    <s v="ABS25085"/>
    <s v="HR"/>
    <x v="162"/>
    <s v="EssilorLuxottica"/>
    <s v="L. Roberto"/>
    <x v="111"/>
    <s v="Operations"/>
    <s v="FrontEnd"/>
    <n v="65"/>
    <n v="60"/>
    <s v="ON HOLD"/>
    <n v="0.9"/>
    <n v="2024"/>
    <x v="0"/>
    <n v="0"/>
    <n v="0"/>
    <n v="0"/>
    <n v="0"/>
    <n v="0"/>
    <n v="0"/>
    <n v="0"/>
    <n v="0"/>
    <n v="2"/>
    <n v="2"/>
    <n v="2"/>
    <n v="0"/>
    <n v="0"/>
    <n v="0"/>
    <n v="0"/>
    <n v="0"/>
    <n v="0"/>
    <n v="0"/>
    <n v="0"/>
    <n v="0"/>
    <n v="0.08695652173913043"/>
    <n v="0.09523809523809523"/>
    <n v="0.09090909090909091"/>
  </r>
  <r>
    <s v="LEAD"/>
    <s v="AMS"/>
    <s v="Waterfall"/>
    <x v="1"/>
    <d v="2025-01-01T00:00:00"/>
    <d v="2025-12-31T00:00:00"/>
    <s v="N/A"/>
    <s v="N/A"/>
    <s v="HR"/>
    <x v="163"/>
    <s v="EssilorLuxottica"/>
    <s v="N. GUERRERO"/>
    <x v="3"/>
    <s v="Operations"/>
    <s v="Data Engineering"/>
    <n v="112"/>
    <n v="0"/>
    <s v="TO START"/>
    <n v="0"/>
    <n v="2025"/>
    <x v="1"/>
    <n v="1"/>
    <n v="1"/>
    <n v="1"/>
    <n v="0"/>
    <n v="0"/>
    <n v="0"/>
    <n v="0"/>
    <n v="0"/>
    <n v="0"/>
    <n v="0"/>
    <n v="0"/>
    <n v="0.05555555555555555"/>
    <n v="0.05"/>
    <n v="0.04761904761904762"/>
    <n v="0.04545454545454546"/>
    <n v="0"/>
    <n v="0"/>
    <n v="0"/>
    <n v="0"/>
    <n v="0"/>
    <n v="0"/>
    <n v="0"/>
    <n v="0"/>
  </r>
  <r>
    <s v="LEAD"/>
    <s v="AMS"/>
    <s v="Waterfall"/>
    <x v="1"/>
    <d v="2025-01-01T00:00:00"/>
    <d v="2025-12-31T00:00:00"/>
    <s v="N/A"/>
    <s v="N/A"/>
    <s v="HR"/>
    <x v="163"/>
    <s v="EssilorLuxottica"/>
    <s v="N. GUERRERO"/>
    <x v="4"/>
    <s v="Operations"/>
    <s v="Technical Leader"/>
    <n v="112"/>
    <n v="0"/>
    <s v="TO START"/>
    <n v="0"/>
    <n v="2025"/>
    <x v="2"/>
    <n v="2"/>
    <n v="2"/>
    <n v="2"/>
    <n v="2"/>
    <n v="2"/>
    <n v="2"/>
    <n v="1"/>
    <n v="2"/>
    <n v="2"/>
    <n v="2"/>
    <n v="1"/>
    <n v="0.1111111111111111"/>
    <n v="0.1"/>
    <n v="0.09523809523809523"/>
    <n v="0.09090909090909091"/>
    <n v="0.09090909090909091"/>
    <n v="0.1"/>
    <n v="0.08695652173913043"/>
    <n v="0.08333333333333333"/>
    <n v="0.09523809523809523"/>
    <n v="0.08695652173913043"/>
    <n v="0.09523809523809523"/>
    <n v="0.04545454545454546"/>
  </r>
  <r>
    <s v="LEAD"/>
    <s v="AMS"/>
    <s v="Waterfall"/>
    <x v="1"/>
    <d v="2025-01-01T00:00:00"/>
    <d v="2025-12-31T00:00:00"/>
    <s v="N/A"/>
    <s v="N/A"/>
    <s v="HR"/>
    <x v="163"/>
    <s v="EssilorLuxottica"/>
    <s v="N. GUERRERO"/>
    <x v="5"/>
    <s v="Operations"/>
    <s v="BackEnd"/>
    <n v="112"/>
    <n v="0"/>
    <s v="TO START"/>
    <n v="0"/>
    <n v="2025"/>
    <x v="2"/>
    <n v="2"/>
    <n v="1.5"/>
    <n v="1.5"/>
    <n v="2"/>
    <n v="1.5"/>
    <n v="2"/>
    <n v="1"/>
    <n v="1"/>
    <n v="2"/>
    <n v="2"/>
    <n v="1"/>
    <n v="0.1111111111111111"/>
    <n v="0.1"/>
    <n v="0.07142857142857142"/>
    <n v="0.06818181818181818"/>
    <n v="0.09090909090909091"/>
    <n v="0.075"/>
    <n v="0.08695652173913043"/>
    <n v="0.08333333333333333"/>
    <n v="0.04761904761904762"/>
    <n v="0.08695652173913043"/>
    <n v="0.09523809523809523"/>
    <n v="0.04545454545454546"/>
  </r>
  <r>
    <s v="LEAD"/>
    <s v="AMS"/>
    <s v="Waterfall"/>
    <x v="1"/>
    <d v="2025-01-01T00:00:00"/>
    <d v="2025-12-31T00:00:00"/>
    <s v="N/A"/>
    <s v="N/A"/>
    <s v="HR"/>
    <x v="163"/>
    <s v="EssilorLuxottica"/>
    <s v="N. GUERRERO"/>
    <x v="6"/>
    <s v="Delivery AMS"/>
    <s v="PM - Project Governance"/>
    <n v="112"/>
    <n v="0"/>
    <s v="TO START"/>
    <n v="0"/>
    <n v="2025"/>
    <x v="42"/>
    <n v="1.5"/>
    <n v="1.5"/>
    <n v="1.5"/>
    <n v="1.5"/>
    <n v="1.5"/>
    <n v="1.5"/>
    <n v="0.5"/>
    <n v="1.5"/>
    <n v="1.5"/>
    <n v="1.5"/>
    <n v="1"/>
    <n v="0.08333333333333333"/>
    <n v="0.075"/>
    <n v="0.07142857142857142"/>
    <n v="0.06818181818181818"/>
    <n v="0.06818181818181818"/>
    <n v="0.075"/>
    <n v="0.06521739130434782"/>
    <n v="0.04166666666666666"/>
    <n v="0.07142857142857142"/>
    <n v="0.06521739130434782"/>
    <n v="0.07142857142857142"/>
    <n v="0.04545454545454546"/>
  </r>
  <r>
    <s v="LEAD"/>
    <s v="AMS"/>
    <s v="Waterfall"/>
    <x v="1"/>
    <d v="2025-01-01T00:00:00"/>
    <d v="2025-12-31T00:00:00"/>
    <s v="N/A"/>
    <s v="N/A"/>
    <s v="HR"/>
    <x v="163"/>
    <s v="EssilorLuxottica"/>
    <s v="N. GUERRERO"/>
    <x v="7"/>
    <s v="Delivery Projects"/>
    <s v="Analysis"/>
    <n v="112"/>
    <n v="0"/>
    <s v="TO START"/>
    <n v="0"/>
    <n v="2025"/>
    <x v="3"/>
    <n v="0.5"/>
    <n v="0.5"/>
    <n v="0.5"/>
    <n v="0.5"/>
    <n v="0.5"/>
    <n v="0.5"/>
    <n v="0.5"/>
    <n v="0.5"/>
    <n v="0.5"/>
    <n v="0.5"/>
    <n v="0.5"/>
    <n v="0.02777777777777778"/>
    <n v="0.025"/>
    <n v="0.02380952380952381"/>
    <n v="0.02272727272727273"/>
    <n v="0.02272727272727273"/>
    <n v="0.025"/>
    <n v="0.02173913043478261"/>
    <n v="0.04166666666666666"/>
    <n v="0.02380952380952381"/>
    <n v="0.02173913043478261"/>
    <n v="0.02380952380952381"/>
    <n v="0.02272727272727273"/>
  </r>
  <r>
    <s v="LEAD"/>
    <s v="AMS"/>
    <s v="Waterfall"/>
    <x v="1"/>
    <d v="2025-01-01T00:00:00"/>
    <d v="2025-12-31T00:00:00"/>
    <s v="N/A"/>
    <s v="N/A"/>
    <s v="HR"/>
    <x v="163"/>
    <s v="EssilorLuxottica"/>
    <s v="N. GUERRERO"/>
    <x v="91"/>
    <s v="Delivery Projects"/>
    <s v="Analysis"/>
    <n v="112"/>
    <n v="0"/>
    <s v="TO START"/>
    <n v="0"/>
    <n v="2025"/>
    <x v="3"/>
    <n v="0.5"/>
    <n v="0.5"/>
    <n v="0.5"/>
    <n v="0.5"/>
    <n v="0.5"/>
    <n v="0.5"/>
    <n v="0.5"/>
    <n v="0.5"/>
    <n v="0.5"/>
    <n v="0.5"/>
    <n v="0.5"/>
    <n v="0.02777777777777778"/>
    <n v="0.025"/>
    <n v="0.02380952380952381"/>
    <n v="0.02272727272727273"/>
    <n v="0.02272727272727273"/>
    <n v="0.025"/>
    <n v="0.02173913043478261"/>
    <n v="0.04166666666666666"/>
    <n v="0.02380952380952381"/>
    <n v="0.02173913043478261"/>
    <n v="0.02380952380952381"/>
    <n v="0.02272727272727273"/>
  </r>
  <r>
    <s v="LEAD"/>
    <s v="AMS"/>
    <s v="Waterfall"/>
    <x v="1"/>
    <d v="2025-01-01T00:00:00"/>
    <d v="2025-12-31T00:00:00"/>
    <s v="N/A"/>
    <s v="N/A"/>
    <s v="HR"/>
    <x v="163"/>
    <s v="EssilorLuxottica"/>
    <s v="N. GUERRERO"/>
    <x v="8"/>
    <s v="Operations"/>
    <s v="FrontEnd"/>
    <n v="112"/>
    <n v="0"/>
    <s v="TO START"/>
    <n v="0"/>
    <n v="2025"/>
    <x v="1"/>
    <n v="1.5"/>
    <n v="1.5"/>
    <n v="1.5"/>
    <n v="1.5"/>
    <n v="2"/>
    <n v="1.5"/>
    <n v="0.5"/>
    <n v="1"/>
    <n v="1.5"/>
    <n v="1.5"/>
    <n v="1.5"/>
    <n v="0.05555555555555555"/>
    <n v="0.075"/>
    <n v="0.07142857142857142"/>
    <n v="0.06818181818181818"/>
    <n v="0.06818181818181818"/>
    <n v="0.1"/>
    <n v="0.06521739130434782"/>
    <n v="0.04166666666666666"/>
    <n v="0.04761904761904762"/>
    <n v="0.06521739130434782"/>
    <n v="0.07142857142857142"/>
    <n v="0.06818181818181818"/>
  </r>
  <r>
    <s v="LEAD"/>
    <s v="AMS"/>
    <s v="Waterfall"/>
    <x v="1"/>
    <d v="2025-01-01T00:00:00"/>
    <d v="2025-12-31T00:00:00"/>
    <s v="N/A"/>
    <s v="N/A"/>
    <s v="HR"/>
    <x v="163"/>
    <s v="EssilorLuxottica"/>
    <s v="N. GUERRERO"/>
    <x v="2"/>
    <s v="Operations"/>
    <s v="Data Engineering"/>
    <n v="112"/>
    <n v="0"/>
    <s v="TO START"/>
    <n v="0"/>
    <n v="2025"/>
    <x v="3"/>
    <n v="0.5"/>
    <n v="1"/>
    <n v="1"/>
    <n v="1"/>
    <n v="1"/>
    <n v="1"/>
    <n v="0.5"/>
    <n v="1"/>
    <n v="1"/>
    <n v="1"/>
    <n v="0.5"/>
    <n v="0.02777777777777778"/>
    <n v="0.025"/>
    <n v="0.04761904761904762"/>
    <n v="0.04545454545454546"/>
    <n v="0.04545454545454546"/>
    <n v="0.05"/>
    <n v="0.04347826086956522"/>
    <n v="0.04166666666666666"/>
    <n v="0.04761904761904762"/>
    <n v="0.04347826086956522"/>
    <n v="0.04761904761904762"/>
    <n v="0.02272727272727273"/>
  </r>
  <r>
    <s v="LEAD"/>
    <s v="AMS"/>
    <s v="Waterfall"/>
    <x v="1"/>
    <d v="2025-01-01T00:00:00"/>
    <d v="2025-12-31T00:00:00"/>
    <s v="N/A"/>
    <s v="N/A"/>
    <s v="HR"/>
    <x v="163"/>
    <s v="EssilorLuxottica"/>
    <s v="N. GUERRERO"/>
    <x v="32"/>
    <s v="Operations"/>
    <s v="Data Engineering"/>
    <n v="112"/>
    <n v="0"/>
    <s v="TO START"/>
    <n v="0"/>
    <n v="2025"/>
    <x v="3"/>
    <n v="0.5"/>
    <n v="1"/>
    <n v="1"/>
    <n v="1"/>
    <n v="1"/>
    <n v="1"/>
    <n v="0.5"/>
    <n v="1"/>
    <n v="1"/>
    <n v="1"/>
    <n v="0.5"/>
    <n v="0.02777777777777778"/>
    <n v="0.025"/>
    <n v="0.04761904761904762"/>
    <n v="0.04545454545454546"/>
    <n v="0.04545454545454546"/>
    <n v="0.05"/>
    <n v="0.04347826086956522"/>
    <n v="0.04166666666666666"/>
    <n v="0.04761904761904762"/>
    <n v="0.04347826086956522"/>
    <n v="0.04761904761904762"/>
    <n v="0.02272727272727273"/>
  </r>
  <r>
    <s v="CONTRACT"/>
    <s v="AMS"/>
    <s v="Waterfall"/>
    <x v="1"/>
    <d v="2025-01-01T00:00:00"/>
    <d v="2025-12-31T00:00:00"/>
    <s v="ABS25002"/>
    <s v="ABS25002"/>
    <s v="RETAIL"/>
    <x v="164"/>
    <s v="EssilorLuxottica"/>
    <s v="F. Vassallo"/>
    <x v="28"/>
    <s v="Operations"/>
    <s v="FrontEnd"/>
    <n v="800"/>
    <n v="200"/>
    <s v="ON GOING"/>
    <n v="0.1652892561983471"/>
    <n v="2025"/>
    <x v="2"/>
    <n v="2"/>
    <n v="2"/>
    <n v="2"/>
    <n v="2"/>
    <n v="2"/>
    <n v="2"/>
    <n v="2"/>
    <n v="2"/>
    <n v="2"/>
    <n v="2"/>
    <n v="2"/>
    <n v="0.1111111111111111"/>
    <n v="0.1"/>
    <n v="0.09523809523809523"/>
    <n v="0.09090909090909091"/>
    <n v="0.09090909090909091"/>
    <n v="0.1"/>
    <n v="0.08695652173913043"/>
    <n v="0.1666666666666667"/>
    <n v="0.09523809523809523"/>
    <n v="0.08695652173913043"/>
    <n v="0.09523809523809523"/>
    <n v="0.09090909090909091"/>
  </r>
  <r>
    <s v="CONTRACT"/>
    <s v="AMS"/>
    <s v="Waterfall"/>
    <x v="1"/>
    <d v="2025-01-01T00:00:00"/>
    <d v="2025-12-31T00:00:00"/>
    <s v="ABS25002"/>
    <s v="ABS25002"/>
    <s v="RETAIL"/>
    <x v="164"/>
    <s v="EssilorLuxottica"/>
    <s v="F. Vassallo"/>
    <x v="22"/>
    <s v="Operations"/>
    <s v="Data Engineer"/>
    <n v="800"/>
    <n v="200"/>
    <s v="ON GOING"/>
    <n v="0.1652892561983471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AMS"/>
    <s v="Waterfall"/>
    <x v="1"/>
    <d v="2025-01-01T00:00:00"/>
    <d v="2025-12-31T00:00:00"/>
    <s v="ABS25002"/>
    <s v="ABS25002"/>
    <s v="RETAIL"/>
    <x v="164"/>
    <s v="EssilorLuxottica"/>
    <s v="F. Vassallo"/>
    <x v="50"/>
    <s v="Operations"/>
    <s v="Technical Leader"/>
    <n v="800"/>
    <n v="200"/>
    <s v="ON GOING"/>
    <n v="0.1652892561983471"/>
    <n v="2025"/>
    <x v="2"/>
    <n v="2"/>
    <n v="2"/>
    <n v="0"/>
    <n v="0"/>
    <n v="0"/>
    <n v="0"/>
    <n v="0"/>
    <n v="0"/>
    <n v="0"/>
    <n v="0"/>
    <n v="0"/>
    <n v="0.1111111111111111"/>
    <n v="0.1"/>
    <n v="0.09523809523809523"/>
    <n v="0"/>
    <n v="0"/>
    <n v="0"/>
    <n v="0"/>
    <n v="0"/>
    <n v="0"/>
    <n v="0"/>
    <n v="0"/>
    <n v="0"/>
  </r>
  <r>
    <s v="CONTRACT"/>
    <s v="AMS"/>
    <s v="Waterfall"/>
    <x v="1"/>
    <d v="2025-01-01T00:00:00"/>
    <d v="2025-12-31T00:00:00"/>
    <s v="ABS25002"/>
    <s v="ABS25002"/>
    <s v="RETAIL"/>
    <x v="164"/>
    <s v="EssilorLuxottica"/>
    <s v="F. Vassallo"/>
    <x v="82"/>
    <s v="Operations"/>
    <s v="Data Management"/>
    <n v="800"/>
    <n v="200"/>
    <s v="ON GOING"/>
    <n v="0.1652892561983471"/>
    <n v="2025"/>
    <x v="2"/>
    <n v="2"/>
    <n v="2"/>
    <n v="2"/>
    <n v="2"/>
    <n v="2"/>
    <n v="2"/>
    <n v="0"/>
    <n v="2"/>
    <n v="2"/>
    <n v="2"/>
    <n v="2"/>
    <n v="0.1111111111111111"/>
    <n v="0.1"/>
    <n v="0.09523809523809523"/>
    <n v="0.09090909090909091"/>
    <n v="0.09090909090909091"/>
    <n v="0.1"/>
    <n v="0.08695652173913043"/>
    <n v="0"/>
    <n v="0.09523809523809523"/>
    <n v="0.08695652173913043"/>
    <n v="0.09523809523809523"/>
    <n v="0.09090909090909091"/>
  </r>
  <r>
    <s v="CONTRACT"/>
    <s v="AMS"/>
    <s v="Waterfall"/>
    <x v="1"/>
    <d v="2025-01-01T00:00:00"/>
    <d v="2025-12-31T00:00:00"/>
    <s v="ABS25002"/>
    <s v="ABS25002"/>
    <s v="RETAIL"/>
    <x v="164"/>
    <s v="EssilorLuxottica"/>
    <s v="F. Vassallo"/>
    <x v="133"/>
    <s v="Operations"/>
    <s v="BackEnd"/>
    <n v="800"/>
    <n v="200"/>
    <s v="ON GOING"/>
    <n v="0.1652892561983471"/>
    <n v="2025"/>
    <x v="5"/>
    <n v="16"/>
    <n v="17"/>
    <n v="15"/>
    <n v="15"/>
    <n v="17"/>
    <n v="15"/>
    <n v="10"/>
    <n v="17"/>
    <n v="16"/>
    <n v="16"/>
    <n v="15"/>
    <n v="0.8888888888888888"/>
    <n v="0.8"/>
    <n v="0.8095238095238095"/>
    <n v="0.6818181818181818"/>
    <n v="0.6818181818181818"/>
    <n v="0.85"/>
    <n v="0.6521739130434783"/>
    <n v="0.8333333333333334"/>
    <n v="0.8095238095238095"/>
    <n v="0.6956521739130435"/>
    <n v="0.7619047619047619"/>
    <n v="0.6818181818181818"/>
  </r>
  <r>
    <s v="CONTRACT"/>
    <s v="AMS"/>
    <s v="Waterfall"/>
    <x v="1"/>
    <d v="2025-01-01T00:00:00"/>
    <d v="2025-12-31T00:00:00"/>
    <s v="ABS25002"/>
    <s v="ABS25002"/>
    <s v="RETAIL"/>
    <x v="164"/>
    <s v="EssilorLuxottica"/>
    <s v="F. Vassallo"/>
    <x v="134"/>
    <s v="Delivery AMS"/>
    <s v="PM - Project Governance"/>
    <n v="800"/>
    <n v="200"/>
    <s v="ON GOING"/>
    <n v="0.1652892561983471"/>
    <n v="2025"/>
    <x v="16"/>
    <n v="18"/>
    <n v="20"/>
    <n v="17"/>
    <n v="18"/>
    <n v="18"/>
    <n v="18"/>
    <n v="10"/>
    <n v="18"/>
    <n v="18"/>
    <n v="18"/>
    <n v="15"/>
    <n v="1"/>
    <n v="0.9"/>
    <n v="0.9523809523809523"/>
    <n v="0.7727272727272727"/>
    <n v="0.8181818181818182"/>
    <n v="0.9"/>
    <n v="0.7826086956521739"/>
    <n v="0.8333333333333334"/>
    <n v="0.8571428571428571"/>
    <n v="0.7826086956521739"/>
    <n v="0.8571428571428571"/>
    <n v="0.6818181818181818"/>
  </r>
  <r>
    <s v="CONTRACT"/>
    <s v="AMS"/>
    <s v="Waterfall"/>
    <x v="1"/>
    <d v="2025-01-01T00:00:00"/>
    <d v="2025-12-31T00:00:00"/>
    <s v="ABS25002"/>
    <s v="ABS25002"/>
    <s v="RETAIL"/>
    <x v="164"/>
    <s v="EssilorLuxottica"/>
    <s v="F. Vassallo"/>
    <x v="3"/>
    <s v="Operations"/>
    <s v="BackEnd"/>
    <n v="800"/>
    <n v="200"/>
    <s v="ON GOING"/>
    <n v="0.1652892561983471"/>
    <n v="2025"/>
    <x v="36"/>
    <n v="6"/>
    <n v="6"/>
    <n v="6"/>
    <n v="6"/>
    <n v="6"/>
    <n v="6"/>
    <n v="6"/>
    <n v="6"/>
    <n v="6"/>
    <n v="6"/>
    <n v="6"/>
    <n v="0.3333333333333333"/>
    <n v="0.3"/>
    <n v="0.2857142857142857"/>
    <n v="0.2727272727272727"/>
    <n v="0.2727272727272727"/>
    <n v="0.3"/>
    <n v="0.2608695652173913"/>
    <n v="0.5"/>
    <n v="0.2857142857142857"/>
    <n v="0.2608695652173913"/>
    <n v="0.2857142857142857"/>
    <n v="0.2727272727272727"/>
  </r>
  <r>
    <s v="CONTRACT"/>
    <s v="AMS"/>
    <s v="Waterfall"/>
    <x v="1"/>
    <d v="2025-01-01T00:00:00"/>
    <d v="2025-12-31T00:00:00"/>
    <s v="ABS25002"/>
    <s v="ABS25002"/>
    <s v="RETAIL"/>
    <x v="164"/>
    <s v="EssilorLuxottica"/>
    <s v="F. Vassallo"/>
    <x v="36"/>
    <s v="Delivery Projects"/>
    <s v="Analysis"/>
    <n v="800"/>
    <n v="200"/>
    <s v="ON GOING"/>
    <n v="0.1652892561983471"/>
    <n v="2025"/>
    <x v="6"/>
    <n v="5"/>
    <n v="5"/>
    <n v="5"/>
    <n v="5"/>
    <n v="5"/>
    <n v="5"/>
    <n v="5"/>
    <n v="5"/>
    <n v="5"/>
    <n v="5"/>
    <n v="5"/>
    <n v="0.1666666666666667"/>
    <n v="0.25"/>
    <n v="0.2380952380952381"/>
    <n v="0.2272727272727273"/>
    <n v="0.2272727272727273"/>
    <n v="0.25"/>
    <n v="0.2173913043478261"/>
    <n v="0.4166666666666667"/>
    <n v="0.2380952380952381"/>
    <n v="0.2173913043478261"/>
    <n v="0.2380952380952381"/>
    <n v="0.2272727272727273"/>
  </r>
  <r>
    <s v="CONTRACT"/>
    <s v="AMS"/>
    <s v="Waterfall"/>
    <x v="1"/>
    <d v="2025-01-01T00:00:00"/>
    <d v="2025-12-31T00:00:00"/>
    <s v="ABS25002"/>
    <s v="ABS25002"/>
    <s v="RETAIL"/>
    <x v="164"/>
    <s v="EssilorLuxottica"/>
    <s v="F. Vassallo"/>
    <x v="98"/>
    <s v="Operations"/>
    <s v="Data Management"/>
    <n v="800"/>
    <n v="200"/>
    <s v="ON GOING"/>
    <n v="0.1652892561983471"/>
    <n v="2025"/>
    <x v="7"/>
    <n v="18"/>
    <n v="15"/>
    <n v="15"/>
    <n v="10"/>
    <n v="15"/>
    <n v="15"/>
    <n v="10"/>
    <n v="15"/>
    <n v="15"/>
    <n v="15"/>
    <n v="15"/>
    <n v="0.8333333333333334"/>
    <n v="0.9"/>
    <n v="0.7142857142857143"/>
    <n v="0.6818181818181818"/>
    <n v="0.4545454545454545"/>
    <n v="0.75"/>
    <n v="0.6521739130434783"/>
    <n v="0.8333333333333334"/>
    <n v="0.7142857142857143"/>
    <n v="0.6521739130434783"/>
    <n v="0.7142857142857143"/>
    <n v="0.6818181818181818"/>
  </r>
  <r>
    <s v="CONTRACT"/>
    <s v="AMS"/>
    <s v="Waterfall"/>
    <x v="1"/>
    <d v="2025-01-01T00:00:00"/>
    <d v="2025-12-31T00:00:00"/>
    <s v="ABS25002"/>
    <s v="ABS25002"/>
    <s v="RETAIL"/>
    <x v="164"/>
    <s v="EssilorLuxottica"/>
    <s v="F. Vassallo"/>
    <x v="75"/>
    <s v="Operations"/>
    <s v="Data Management"/>
    <n v="800"/>
    <n v="200"/>
    <s v="ON GOING"/>
    <n v="0.1652892561983471"/>
    <n v="2025"/>
    <x v="0"/>
    <n v="0"/>
    <n v="5"/>
    <n v="5"/>
    <n v="5"/>
    <n v="5"/>
    <n v="5"/>
    <n v="5"/>
    <n v="5"/>
    <n v="5"/>
    <n v="7"/>
    <n v="7"/>
    <n v="0"/>
    <n v="0"/>
    <n v="0.2380952380952381"/>
    <n v="0.2272727272727273"/>
    <n v="0.2272727272727273"/>
    <n v="0.25"/>
    <n v="0.2173913043478261"/>
    <n v="0.4166666666666667"/>
    <n v="0.2380952380952381"/>
    <n v="0.2173913043478261"/>
    <n v="0.3333333333333333"/>
    <n v="0.3181818181818182"/>
  </r>
  <r>
    <s v="CONTRACT"/>
    <s v="AMS"/>
    <s v="Watefall"/>
    <x v="3"/>
    <d v="2025-10-01T00:00:00"/>
    <d v="2025-09-30T00:00:00"/>
    <s v="ABS24217"/>
    <s v="ABS24217"/>
    <s v="CRM"/>
    <x v="165"/>
    <s v="EssilorLuxottica"/>
    <s v="G. Galati"/>
    <x v="5"/>
    <s v="Operations"/>
    <s v="Backend"/>
    <n v="12"/>
    <n v="0"/>
    <s v="ON GOING"/>
    <n v="0"/>
    <n v="2025"/>
    <x v="43"/>
    <n v="0.75"/>
    <n v="0.75"/>
    <n v="0.75"/>
    <n v="0.75"/>
    <n v="0.75"/>
    <n v="0.75"/>
    <n v="0"/>
    <n v="0.75"/>
    <n v="0"/>
    <n v="0"/>
    <n v="0"/>
    <n v="0.04166666666666666"/>
    <n v="0.0375"/>
    <n v="0.03571428571428571"/>
    <n v="0.03409090909090909"/>
    <n v="0.03409090909090909"/>
    <n v="0.0375"/>
    <n v="0.03260869565217391"/>
    <n v="0"/>
    <n v="0.03571428571428571"/>
    <n v="0"/>
    <n v="0"/>
    <n v="0"/>
  </r>
  <r>
    <s v="CONTRACT"/>
    <s v="AMS"/>
    <s v="Watefall"/>
    <x v="3"/>
    <d v="2025-10-01T00:00:00"/>
    <d v="2025-09-30T00:00:00"/>
    <s v="ABS24217"/>
    <s v="ABS24217"/>
    <s v="CRM"/>
    <x v="165"/>
    <s v="EssilorLuxottica"/>
    <s v="G. Galati"/>
    <x v="107"/>
    <s v="Delivery AMS"/>
    <s v="PM - Project Governance"/>
    <n v="12"/>
    <n v="0"/>
    <s v="ON GOING"/>
    <n v="0"/>
    <n v="2025"/>
    <x v="28"/>
    <n v="0.25"/>
    <n v="0.25"/>
    <n v="0.25"/>
    <n v="0.25"/>
    <n v="0.25"/>
    <n v="0.25"/>
    <n v="0"/>
    <n v="0.25"/>
    <n v="0"/>
    <n v="0"/>
    <n v="0"/>
    <n v="0.01388888888888889"/>
    <n v="0.0125"/>
    <n v="0.0119047619047619"/>
    <n v="0.01136363636363636"/>
    <n v="0.01136363636363636"/>
    <n v="0.0125"/>
    <n v="0.0108695652173913"/>
    <n v="0"/>
    <n v="0.0119047619047619"/>
    <n v="0"/>
    <n v="0"/>
    <n v="0"/>
  </r>
  <r>
    <s v="CONTRACT"/>
    <s v="AMS"/>
    <s v="Waterfall"/>
    <x v="0"/>
    <d v="2024-07-01T00:00:00"/>
    <d v="2024-12-01T00:00:00"/>
    <s v="ABS24568"/>
    <s v="N/A"/>
    <s v="RETAIL"/>
    <x v="166"/>
    <s v="EssilorLuxottica"/>
    <s v="G. Luongo"/>
    <x v="126"/>
    <s v="Operations"/>
    <s v="BackEnd"/>
    <n v="250"/>
    <n v="79"/>
    <s v="ON GOING"/>
    <n v="0.316"/>
    <n v="2024"/>
    <x v="13"/>
    <n v="4"/>
    <n v="5"/>
    <n v="5"/>
    <n v="5"/>
    <n v="2"/>
    <n v="5"/>
    <n v="0"/>
    <n v="5"/>
    <n v="0"/>
    <n v="0"/>
    <n v="0"/>
    <n v="0.2777777777777778"/>
    <n v="0.2"/>
    <n v="0.2380952380952381"/>
    <n v="0.2272727272727273"/>
    <n v="0.2272727272727273"/>
    <n v="0.1"/>
    <n v="0.2173913043478261"/>
    <n v="0"/>
    <n v="0.2380952380952381"/>
    <n v="0"/>
    <n v="0"/>
    <n v="0"/>
  </r>
  <r>
    <s v="CONTRACT"/>
    <s v="AMS"/>
    <s v="Waterfall"/>
    <x v="0"/>
    <d v="2024-07-01T00:00:00"/>
    <d v="2024-12-01T00:00:00"/>
    <s v="ABS24568"/>
    <s v="N/A"/>
    <s v="RETAIL"/>
    <x v="166"/>
    <s v="EssilorLuxottica"/>
    <s v="G. Luongo"/>
    <x v="127"/>
    <s v="Operations"/>
    <s v="BackEnd"/>
    <n v="250"/>
    <n v="79"/>
    <s v="ON GOING"/>
    <n v="0.316"/>
    <n v="2024"/>
    <x v="0"/>
    <n v="0"/>
    <n v="0"/>
    <n v="0"/>
    <n v="0"/>
    <n v="0"/>
    <n v="5"/>
    <n v="0"/>
    <n v="5"/>
    <n v="10"/>
    <n v="7"/>
    <n v="10"/>
    <n v="0"/>
    <n v="0"/>
    <n v="0"/>
    <n v="0"/>
    <n v="0"/>
    <n v="0"/>
    <n v="0.2173913043478261"/>
    <n v="0"/>
    <n v="0.2380952380952381"/>
    <n v="0.4347826086956522"/>
    <n v="0.3333333333333333"/>
    <n v="0.4545454545454545"/>
  </r>
  <r>
    <s v="CONTRACT"/>
    <s v="AMS"/>
    <s v="Waterfall"/>
    <x v="0"/>
    <d v="2024-07-01T00:00:00"/>
    <d v="2024-12-01T00:00:00"/>
    <s v="ABS24568"/>
    <s v="N/A"/>
    <s v="RETAIL"/>
    <x v="166"/>
    <s v="EssilorLuxottica"/>
    <s v="G. Luongo"/>
    <x v="119"/>
    <s v="Operations"/>
    <s v="BackEnd"/>
    <n v="250"/>
    <n v="79"/>
    <s v="ON GOING"/>
    <n v="0.316"/>
    <n v="2024"/>
    <x v="0"/>
    <n v="0"/>
    <n v="0"/>
    <n v="0"/>
    <n v="0"/>
    <n v="0"/>
    <n v="2"/>
    <n v="0"/>
    <n v="2"/>
    <n v="0"/>
    <n v="0"/>
    <n v="0"/>
    <n v="0"/>
    <n v="0"/>
    <n v="0"/>
    <n v="0"/>
    <n v="0"/>
    <n v="0"/>
    <n v="0.08695652173913043"/>
    <n v="0"/>
    <n v="0.09523809523809523"/>
    <n v="0"/>
    <n v="0"/>
    <n v="0"/>
  </r>
  <r>
    <s v="CONTRACT"/>
    <s v="AMS"/>
    <s v="Waterfall"/>
    <x v="0"/>
    <d v="2024-07-01T00:00:00"/>
    <d v="2024-12-01T00:00:00"/>
    <s v="ABS24568"/>
    <s v="N/A"/>
    <s v="RETAIL"/>
    <x v="166"/>
    <s v="EssilorLuxottica"/>
    <s v="G. Luongo"/>
    <x v="12"/>
    <s v="Delivery AMS"/>
    <s v="PM - Project Governance"/>
    <n v="250"/>
    <n v="79"/>
    <s v="ON GOING"/>
    <n v="0.316"/>
    <n v="2024"/>
    <x v="0"/>
    <n v="0"/>
    <n v="0"/>
    <n v="0"/>
    <n v="0"/>
    <n v="0"/>
    <n v="1"/>
    <n v="0"/>
    <n v="1"/>
    <n v="1"/>
    <n v="1"/>
    <n v="1"/>
    <n v="0"/>
    <n v="0"/>
    <n v="0"/>
    <n v="0"/>
    <n v="0"/>
    <n v="0"/>
    <n v="0.04347826086956522"/>
    <n v="0"/>
    <n v="0.04761904761904762"/>
    <n v="0.04347826086956522"/>
    <n v="0.04761904761904762"/>
    <n v="0.04545454545454546"/>
  </r>
  <r>
    <s v="CONTRACT"/>
    <s v="AMS"/>
    <s v="Waterfall"/>
    <x v="0"/>
    <d v="2024-07-01T00:00:00"/>
    <d v="2024-12-01T00:00:00"/>
    <s v="ABS24568"/>
    <s v="N/A"/>
    <s v="RETAIL"/>
    <x v="166"/>
    <s v="EssilorLuxottica"/>
    <s v="G. Luongo"/>
    <x v="67"/>
    <s v="Operations"/>
    <s v="Technical Leader"/>
    <n v="250"/>
    <n v="79"/>
    <s v="ON GOING"/>
    <n v="0.316"/>
    <n v="2024"/>
    <x v="0"/>
    <n v="0"/>
    <n v="0"/>
    <n v="0"/>
    <n v="0"/>
    <n v="0"/>
    <n v="5"/>
    <n v="0"/>
    <n v="5"/>
    <n v="7"/>
    <n v="7"/>
    <n v="7"/>
    <n v="0"/>
    <n v="0"/>
    <n v="0"/>
    <n v="0"/>
    <n v="0"/>
    <n v="0"/>
    <n v="0.2173913043478261"/>
    <n v="0"/>
    <n v="0.2380952380952381"/>
    <n v="0.3043478260869565"/>
    <n v="0.3333333333333333"/>
    <n v="0.3181818181818182"/>
  </r>
  <r>
    <s v="A CONSUMO"/>
    <s v="AMS"/>
    <s v="Waterfall"/>
    <x v="1"/>
    <d v="2025-01-01T00:00:00"/>
    <d v="2025-06-30T00:00:00"/>
    <s v="ABS25032"/>
    <s v="ABS25032"/>
    <s v="RETAIL"/>
    <x v="167"/>
    <s v="EssilorLuxottica"/>
    <s v="F. Vassallo"/>
    <x v="98"/>
    <s v="Operations"/>
    <s v="Data Management"/>
    <n v="100"/>
    <n v="0"/>
    <s v="PROPOSAL"/>
    <n v="0"/>
    <n v="2025"/>
    <x v="0"/>
    <n v="0"/>
    <n v="3"/>
    <n v="10"/>
    <n v="5"/>
    <n v="5"/>
    <n v="0"/>
    <n v="0"/>
    <n v="0"/>
    <n v="0"/>
    <n v="0"/>
    <n v="0"/>
    <n v="0"/>
    <n v="0"/>
    <n v="0.1428571428571428"/>
    <n v="0.4545454545454545"/>
    <n v="0.2272727272727273"/>
    <n v="0.25"/>
    <n v="0"/>
    <n v="0"/>
    <n v="0"/>
    <n v="0"/>
    <n v="0"/>
    <n v="0"/>
  </r>
  <r>
    <s v="A CONSUMO"/>
    <s v="AMS"/>
    <s v="Waterfall"/>
    <x v="1"/>
    <d v="2025-01-01T00:00:00"/>
    <d v="2025-06-30T00:00:00"/>
    <s v="ABS25032"/>
    <s v="ABS25032"/>
    <s v="RETAIL"/>
    <x v="167"/>
    <s v="EssilorLuxottica"/>
    <s v="F. Vassallo"/>
    <x v="134"/>
    <s v="Delivery AMS"/>
    <s v="PM - Project Governance"/>
    <n v="100"/>
    <n v="0"/>
    <s v="PROPOSAL"/>
    <n v="0"/>
    <n v="2025"/>
    <x v="2"/>
    <n v="0"/>
    <n v="1"/>
    <n v="6"/>
    <n v="6"/>
    <n v="6"/>
    <n v="0"/>
    <n v="0"/>
    <n v="0"/>
    <n v="0"/>
    <n v="0"/>
    <n v="0"/>
    <n v="0.1111111111111111"/>
    <n v="0"/>
    <n v="0.04761904761904762"/>
    <n v="0.2727272727272727"/>
    <n v="0.2727272727272727"/>
    <n v="0.3"/>
    <n v="0"/>
    <n v="0"/>
    <n v="0"/>
    <n v="0"/>
    <n v="0"/>
    <n v="0"/>
  </r>
  <r>
    <s v="A CONSUMO"/>
    <s v="AMS"/>
    <s v="Waterfall"/>
    <x v="1"/>
    <d v="2025-01-01T00:00:00"/>
    <d v="2025-06-30T00:00:00"/>
    <s v="ABS25032"/>
    <s v="ABS25032"/>
    <s v="RETAIL"/>
    <x v="167"/>
    <s v="EssilorLuxottica"/>
    <s v="F. Vassallo"/>
    <x v="3"/>
    <s v="Operations"/>
    <s v="Data Engineer"/>
    <n v="100"/>
    <n v="0"/>
    <s v="PROPOSAL"/>
    <n v="0"/>
    <n v="2025"/>
    <x v="36"/>
    <n v="4"/>
    <n v="3"/>
    <n v="6"/>
    <n v="6"/>
    <n v="6"/>
    <n v="0"/>
    <n v="0"/>
    <n v="0"/>
    <n v="0"/>
    <n v="0"/>
    <n v="0"/>
    <n v="0.3333333333333333"/>
    <n v="0.2"/>
    <n v="0.1428571428571428"/>
    <n v="0.2727272727272727"/>
    <n v="0.2727272727272727"/>
    <n v="0.3"/>
    <n v="0"/>
    <n v="0"/>
    <n v="0"/>
    <n v="0"/>
    <n v="0"/>
    <n v="0"/>
  </r>
  <r>
    <s v="A CONSUMO"/>
    <s v="AMS"/>
    <s v="Waterfall"/>
    <x v="1"/>
    <d v="2025-01-01T00:00:00"/>
    <d v="2025-06-30T00:00:00"/>
    <s v="ABS25032"/>
    <s v="ABS25032"/>
    <s v="RETAIL"/>
    <x v="167"/>
    <s v="EssilorLuxottica"/>
    <s v="F. Vassallo"/>
    <x v="36"/>
    <s v="Delivery Projects"/>
    <s v="Analysis"/>
    <n v="100"/>
    <n v="0"/>
    <s v="PROPOSAL"/>
    <n v="0"/>
    <n v="2025"/>
    <x v="0"/>
    <n v="0"/>
    <n v="3"/>
    <n v="2"/>
    <n v="2"/>
    <n v="2"/>
    <n v="0"/>
    <n v="0"/>
    <n v="0"/>
    <n v="0"/>
    <n v="0"/>
    <n v="0"/>
    <n v="0"/>
    <n v="0"/>
    <n v="0.1428571428571428"/>
    <n v="0.09090909090909091"/>
    <n v="0.09090909090909091"/>
    <n v="0.1"/>
    <n v="0"/>
    <n v="0"/>
    <n v="0"/>
    <n v="0"/>
    <n v="0"/>
    <n v="0"/>
  </r>
  <r>
    <s v="A CONSUMO"/>
    <s v="AMS"/>
    <s v="Waterfall"/>
    <x v="1"/>
    <d v="2025-01-01T00:00:00"/>
    <d v="2025-06-30T00:00:00"/>
    <s v="ABS25032"/>
    <s v="ABS25032"/>
    <s v="RETAIL"/>
    <x v="167"/>
    <s v="EssilorLuxottica"/>
    <s v="F. Vassallo"/>
    <x v="133"/>
    <s v="Operations"/>
    <s v="BackEnd"/>
    <n v="100"/>
    <n v="0"/>
    <s v="PROPOSAL"/>
    <n v="0"/>
    <n v="2025"/>
    <x v="2"/>
    <n v="1"/>
    <n v="3"/>
    <n v="6"/>
    <n v="6"/>
    <n v="6"/>
    <n v="0"/>
    <n v="0"/>
    <n v="0"/>
    <n v="0"/>
    <n v="0"/>
    <n v="0"/>
    <n v="0.1111111111111111"/>
    <n v="0.05"/>
    <n v="0.1428571428571428"/>
    <n v="0.2727272727272727"/>
    <n v="0.2727272727272727"/>
    <n v="0.3"/>
    <n v="0"/>
    <n v="0"/>
    <n v="0"/>
    <n v="0"/>
    <n v="0"/>
    <n v="0"/>
  </r>
  <r>
    <s v="A CONSUMO"/>
    <m/>
    <s v="Waterfall"/>
    <x v="1"/>
    <d v="2025-01-01T00:00:00"/>
    <d v="2025-06-30T00:00:00"/>
    <s v="ABS25032"/>
    <s v="ABS25032"/>
    <s v="RETAIL"/>
    <x v="167"/>
    <s v="EssilorLuxottica"/>
    <s v="F. Vassallo"/>
    <x v="75"/>
    <s v="Operations"/>
    <s v="Data Management"/>
    <n v="100"/>
    <n v="0"/>
    <s v="PROPOSAL"/>
    <n v="0"/>
    <n v="2025"/>
    <x v="0"/>
    <n v="0"/>
    <n v="1"/>
    <n v="0"/>
    <n v="0"/>
    <n v="0"/>
    <n v="0"/>
    <n v="0"/>
    <n v="0"/>
    <n v="0"/>
    <n v="0"/>
    <n v="0"/>
    <n v="0"/>
    <n v="0"/>
    <n v="0.04761904761904762"/>
    <n v="0"/>
    <n v="0"/>
    <n v="0"/>
    <n v="0"/>
    <n v="0"/>
    <n v="0"/>
    <n v="0"/>
    <n v="0"/>
    <n v="0"/>
  </r>
  <r>
    <s v="A CONSUMO"/>
    <s v="AMS"/>
    <s v="Waterfall"/>
    <x v="1"/>
    <d v="2025-01-01T00:00:00"/>
    <d v="2025-06-30T00:00:00"/>
    <s v="ABS25032"/>
    <s v="ABS25032"/>
    <s v="RETAIL"/>
    <x v="167"/>
    <s v="EssilorLuxottica"/>
    <s v="F. Vassallo"/>
    <x v="28"/>
    <s v="Operations"/>
    <s v="FrontEnd"/>
    <n v="100"/>
    <n v="0"/>
    <s v="PROPOSAL"/>
    <n v="0"/>
    <n v="2025"/>
    <x v="0"/>
    <n v="0"/>
    <n v="1"/>
    <n v="4"/>
    <n v="4"/>
    <n v="4"/>
    <n v="0"/>
    <n v="0"/>
    <n v="0"/>
    <n v="0"/>
    <n v="0"/>
    <n v="0"/>
    <n v="0"/>
    <n v="0"/>
    <n v="0.04761904761904762"/>
    <n v="0.1818181818181818"/>
    <n v="0.1818181818181818"/>
    <n v="0.2"/>
    <n v="0"/>
    <n v="0"/>
    <n v="0"/>
    <n v="0"/>
    <n v="0"/>
    <n v="0"/>
  </r>
  <r>
    <s v="CONTRACT"/>
    <s v="AMS"/>
    <s v="Waterfall"/>
    <x v="1"/>
    <d v="2025-01-01T00:00:00"/>
    <d v="2025-04-30T00:00:00"/>
    <s v="ABS25030"/>
    <s v="ABS25030"/>
    <s v="RETAIL"/>
    <x v="168"/>
    <s v="EssilorLuxottica"/>
    <s v="G. Luongo"/>
    <x v="127"/>
    <s v="Operations"/>
    <s v="BackEnd"/>
    <n v="78"/>
    <n v="75"/>
    <s v="CLOSED"/>
    <n v="1"/>
    <n v="2025"/>
    <x v="9"/>
    <n v="2"/>
    <n v="2"/>
    <n v="0"/>
    <n v="0"/>
    <n v="0"/>
    <n v="0"/>
    <n v="0"/>
    <n v="0"/>
    <n v="0"/>
    <n v="0"/>
    <n v="0"/>
    <n v="0.2222222222222222"/>
    <n v="0.1"/>
    <n v="0.09523809523809523"/>
    <n v="0"/>
    <n v="0"/>
    <n v="0"/>
    <n v="0"/>
    <n v="0"/>
    <n v="0"/>
    <n v="0"/>
    <n v="0"/>
    <n v="0"/>
  </r>
  <r>
    <s v="CONTRACT"/>
    <s v="AMS"/>
    <s v="Waterfall"/>
    <x v="1"/>
    <d v="2025-01-01T00:00:00"/>
    <d v="2025-04-30T00:00:00"/>
    <s v="ABS25030"/>
    <s v="ABS25030"/>
    <s v="RETAIL"/>
    <x v="168"/>
    <s v="EssilorLuxottica"/>
    <s v="G. Luongo"/>
    <x v="13"/>
    <s v="Operations"/>
    <s v="BackEnd"/>
    <n v="78"/>
    <n v="75"/>
    <s v="CLOSED"/>
    <n v="1"/>
    <n v="2025"/>
    <x v="0"/>
    <n v="0"/>
    <n v="7"/>
    <n v="0"/>
    <n v="0"/>
    <n v="0"/>
    <n v="0"/>
    <n v="0"/>
    <n v="0"/>
    <n v="0"/>
    <n v="0"/>
    <n v="0"/>
    <n v="0"/>
    <n v="0"/>
    <n v="0.3333333333333333"/>
    <n v="0"/>
    <n v="0"/>
    <n v="0"/>
    <n v="0"/>
    <n v="0"/>
    <n v="0"/>
    <n v="0"/>
    <n v="0"/>
    <n v="0"/>
  </r>
  <r>
    <s v="CONTRACT"/>
    <s v="AMS"/>
    <s v="Waterfall"/>
    <x v="1"/>
    <d v="2025-01-01T00:00:00"/>
    <d v="2025-04-30T00:00:00"/>
    <s v="ABS25030"/>
    <s v="ABS25030"/>
    <s v="RETAIL"/>
    <x v="168"/>
    <s v="EssilorLuxottica"/>
    <s v="G. Luongo"/>
    <x v="12"/>
    <s v="Delivery AMS"/>
    <s v="PM - Project Governance"/>
    <n v="78"/>
    <n v="75"/>
    <s v="CLOSED"/>
    <n v="1"/>
    <n v="2025"/>
    <x v="2"/>
    <n v="2"/>
    <n v="2"/>
    <n v="0"/>
    <n v="0"/>
    <n v="0"/>
    <n v="0"/>
    <n v="0"/>
    <n v="0"/>
    <n v="0"/>
    <n v="0"/>
    <n v="0"/>
    <n v="0.1111111111111111"/>
    <n v="0.1"/>
    <n v="0.09523809523809523"/>
    <n v="0"/>
    <n v="0"/>
    <n v="0"/>
    <n v="0"/>
    <n v="0"/>
    <n v="0"/>
    <n v="0"/>
    <n v="0"/>
    <n v="0"/>
  </r>
  <r>
    <s v="CONTRACT"/>
    <s v="AMS"/>
    <s v="Waterfall"/>
    <x v="1"/>
    <d v="2025-01-01T00:00:00"/>
    <d v="2025-04-30T00:00:00"/>
    <s v="ABS25030"/>
    <s v="ABS25030"/>
    <s v="RETAIL"/>
    <x v="168"/>
    <s v="EssilorLuxottica"/>
    <s v="G. Luongo"/>
    <x v="67"/>
    <s v="Operations"/>
    <s v="Technical Leader"/>
    <n v="78"/>
    <n v="75"/>
    <s v="CLOSED"/>
    <n v="1"/>
    <n v="2025"/>
    <x v="7"/>
    <n v="4"/>
    <n v="7"/>
    <n v="0"/>
    <n v="0"/>
    <n v="0"/>
    <n v="0"/>
    <n v="0"/>
    <n v="0"/>
    <n v="0"/>
    <n v="0"/>
    <n v="0"/>
    <n v="0.8333333333333334"/>
    <n v="0.2"/>
    <n v="0.3333333333333333"/>
    <n v="0"/>
    <n v="0"/>
    <n v="0"/>
    <n v="0"/>
    <n v="0"/>
    <n v="0"/>
    <n v="0"/>
    <n v="0"/>
    <n v="0"/>
  </r>
  <r>
    <s v="CONTRACT"/>
    <s v="AMS"/>
    <s v="Waterfall"/>
    <x v="1"/>
    <d v="2025-01-01T00:00:00"/>
    <d v="2025-04-30T00:00:00"/>
    <s v="ABS25030"/>
    <s v="ABS25030"/>
    <s v="RETAIL"/>
    <x v="168"/>
    <s v="EssilorLuxottica"/>
    <s v="G. Luongo"/>
    <x v="75"/>
    <s v="Operations"/>
    <s v="BackEnd"/>
    <n v="78"/>
    <n v="75"/>
    <s v="CLOSED"/>
    <n v="1"/>
    <n v="2025"/>
    <x v="0"/>
    <n v="1"/>
    <n v="0"/>
    <n v="0"/>
    <n v="0"/>
    <n v="0"/>
    <n v="0"/>
    <n v="0"/>
    <n v="0"/>
    <n v="0"/>
    <n v="0"/>
    <n v="0"/>
    <n v="0"/>
    <n v="0.05"/>
    <n v="0"/>
    <n v="0"/>
    <n v="0"/>
    <n v="0"/>
    <n v="0"/>
    <n v="0"/>
    <n v="0"/>
    <n v="0"/>
    <n v="0"/>
    <n v="0"/>
  </r>
  <r>
    <s v="CONTRACT"/>
    <s v="AMS"/>
    <s v="Waterfall"/>
    <x v="1"/>
    <d v="2025-01-01T00:00:00"/>
    <d v="2025-04-30T00:00:00"/>
    <s v="ABS25030"/>
    <s v="ABS25030"/>
    <s v="RETAIL"/>
    <x v="168"/>
    <s v="EssilorLuxottica"/>
    <s v="G. Luongo"/>
    <x v="76"/>
    <s v="Operations"/>
    <s v="BackEnd"/>
    <n v="78"/>
    <n v="75"/>
    <s v="CLOSED"/>
    <n v="1"/>
    <n v="2025"/>
    <x v="0"/>
    <n v="1"/>
    <n v="0"/>
    <n v="0"/>
    <n v="0"/>
    <n v="0"/>
    <n v="0"/>
    <n v="0"/>
    <n v="0"/>
    <n v="0"/>
    <n v="0"/>
    <n v="0"/>
    <n v="0"/>
    <n v="0.05"/>
    <n v="0"/>
    <n v="0"/>
    <n v="0"/>
    <n v="0"/>
    <n v="0"/>
    <n v="0"/>
    <n v="0"/>
    <n v="0"/>
    <n v="0"/>
    <n v="0"/>
  </r>
  <r>
    <s v="CONTRACT"/>
    <s v="AMS"/>
    <s v="Waterfall"/>
    <x v="0"/>
    <d v="2024-10-01T00:00:00"/>
    <d v="2024-12-31T00:00:00"/>
    <s v="ABS24450"/>
    <s v="ABS24450"/>
    <s v="BIP"/>
    <x v="117"/>
    <s v="EssilorLuxottica"/>
    <s v="F. Taita"/>
    <x v="17"/>
    <s v="Operations"/>
    <s v="BackEnd "/>
    <n v="55"/>
    <n v="50"/>
    <s v="ON GOING"/>
    <n v="0.9090909090909091"/>
    <n v="2024"/>
    <x v="0"/>
    <n v="0"/>
    <n v="0"/>
    <n v="0"/>
    <n v="0"/>
    <n v="0"/>
    <n v="0"/>
    <n v="0"/>
    <n v="0"/>
    <n v="21"/>
    <n v="0"/>
    <n v="0"/>
    <n v="0"/>
    <n v="0"/>
    <n v="0"/>
    <n v="0"/>
    <n v="0"/>
    <n v="0"/>
    <n v="0"/>
    <n v="0"/>
    <n v="0"/>
    <n v="0.9130434782608695"/>
    <n v="0"/>
    <n v="0"/>
  </r>
  <r>
    <s v="CONTRACT"/>
    <s v="AMS"/>
    <s v="Waterfall"/>
    <x v="0"/>
    <d v="2024-11-01T00:00:00"/>
    <d v="2024-12-31T00:00:00"/>
    <s v="ABS24526"/>
    <s v="ABS24526"/>
    <s v="BIP"/>
    <x v="169"/>
    <s v="EssilorLuxottica"/>
    <s v="F. Taita"/>
    <x v="17"/>
    <s v="Operations"/>
    <s v="BackEnd "/>
    <n v="60"/>
    <n v="44"/>
    <s v="ON GOING"/>
    <n v="0.7333333333333333"/>
    <n v="2024"/>
    <x v="0"/>
    <n v="0"/>
    <n v="0"/>
    <n v="0"/>
    <n v="0"/>
    <n v="0"/>
    <n v="0"/>
    <n v="0"/>
    <n v="0"/>
    <n v="0"/>
    <n v="20"/>
    <n v="10"/>
    <n v="0"/>
    <n v="0"/>
    <n v="0"/>
    <n v="0"/>
    <n v="0"/>
    <n v="0"/>
    <n v="0"/>
    <n v="0"/>
    <n v="0"/>
    <n v="0"/>
    <n v="0.9523809523809523"/>
    <n v="0.4545454545454545"/>
  </r>
  <r>
    <s v="CONTRACT"/>
    <s v="AMS"/>
    <s v="Waterfall"/>
    <x v="0"/>
    <d v="2024-11-01T00:00:00"/>
    <d v="2024-12-31T00:00:00"/>
    <s v="ABS24526"/>
    <s v="ABS24526"/>
    <s v="BIP"/>
    <x v="169"/>
    <s v="EssilorLuxottica"/>
    <s v="F. Taita"/>
    <x v="18"/>
    <s v="Delivery Projects"/>
    <s v="PM - Project Governance"/>
    <n v="60"/>
    <n v="44"/>
    <s v="ON GOING"/>
    <n v="0.7333333333333333"/>
    <n v="2024"/>
    <x v="0"/>
    <n v="0"/>
    <n v="0"/>
    <n v="0"/>
    <n v="0"/>
    <n v="0"/>
    <n v="0"/>
    <n v="0"/>
    <n v="0"/>
    <n v="0"/>
    <n v="4"/>
    <n v="2"/>
    <n v="0"/>
    <n v="0"/>
    <n v="0"/>
    <n v="0"/>
    <n v="0"/>
    <n v="0"/>
    <n v="0"/>
    <n v="0"/>
    <n v="0"/>
    <n v="0"/>
    <n v="0.1904761904761905"/>
    <n v="0.09090909090909091"/>
  </r>
  <r>
    <s v="CONTRACT"/>
    <s v="AMS"/>
    <s v="Waterfall"/>
    <x v="0"/>
    <d v="2024-11-01T00:00:00"/>
    <d v="2024-12-31T00:00:00"/>
    <s v="ABS24526"/>
    <s v="ABS24526"/>
    <s v="BIP"/>
    <x v="169"/>
    <s v="EssilorLuxottica"/>
    <s v="F. Taita"/>
    <x v="18"/>
    <s v="Delivery Projects"/>
    <s v="BackEnd"/>
    <n v="60"/>
    <n v="44"/>
    <s v="ON GOING"/>
    <n v="0.7333333333333333"/>
    <n v="2024"/>
    <x v="0"/>
    <n v="0"/>
    <n v="0"/>
    <n v="0"/>
    <n v="0"/>
    <n v="0"/>
    <n v="0"/>
    <n v="0"/>
    <n v="0"/>
    <n v="0"/>
    <n v="10"/>
    <n v="3"/>
    <n v="0"/>
    <n v="0"/>
    <n v="0"/>
    <n v="0"/>
    <n v="0"/>
    <n v="0"/>
    <n v="0"/>
    <n v="0"/>
    <n v="0"/>
    <n v="0"/>
    <n v="0.4761904761904762"/>
    <n v="0.1363636363636364"/>
  </r>
  <r>
    <s v="CONTRACT"/>
    <s v="AMS"/>
    <s v="Waterfall"/>
    <x v="0"/>
    <d v="2024-11-01T00:00:00"/>
    <d v="2024-12-31T00:00:00"/>
    <s v="ABS24526"/>
    <s v="ABS24526"/>
    <s v="BIP"/>
    <x v="169"/>
    <s v="EssilorLuxottica"/>
    <s v="F. Taita"/>
    <x v="19"/>
    <s v="Operations"/>
    <s v="BackEnd "/>
    <n v="60"/>
    <n v="44"/>
    <s v="ON GOING"/>
    <n v="0.7333333333333333"/>
    <n v="2024"/>
    <x v="0"/>
    <n v="0"/>
    <n v="0"/>
    <n v="0"/>
    <n v="0"/>
    <n v="0"/>
    <n v="0"/>
    <n v="0"/>
    <n v="0"/>
    <n v="0"/>
    <n v="14"/>
    <n v="6"/>
    <n v="0"/>
    <n v="0"/>
    <n v="0"/>
    <n v="0"/>
    <n v="0"/>
    <n v="0"/>
    <n v="0"/>
    <n v="0"/>
    <n v="0"/>
    <n v="0"/>
    <n v="0.6666666666666666"/>
    <n v="0.2727272727272727"/>
  </r>
  <r>
    <s v="CONTRACT"/>
    <s v="AMS"/>
    <s v="Waterfall"/>
    <x v="0"/>
    <d v="2024-11-01T00:00:00"/>
    <d v="2024-12-31T00:00:00"/>
    <s v="ABS24526"/>
    <s v="ABS24526"/>
    <s v="BIP"/>
    <x v="169"/>
    <s v="EssilorLuxottica"/>
    <s v="F. Taita"/>
    <x v="20"/>
    <s v="Operations"/>
    <s v="BackEnd "/>
    <n v="60"/>
    <n v="44"/>
    <s v="ON GOING"/>
    <n v="0.7333333333333333"/>
    <n v="2024"/>
    <x v="0"/>
    <n v="0"/>
    <n v="0"/>
    <n v="0"/>
    <n v="0"/>
    <n v="0"/>
    <n v="0"/>
    <n v="0"/>
    <n v="0"/>
    <n v="0"/>
    <n v="14"/>
    <n v="6"/>
    <n v="0"/>
    <n v="0"/>
    <n v="0"/>
    <n v="0"/>
    <n v="0"/>
    <n v="0"/>
    <n v="0"/>
    <n v="0"/>
    <n v="0"/>
    <n v="0"/>
    <n v="0.6666666666666666"/>
    <n v="0.2727272727272727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138"/>
    <s v="Operations"/>
    <s v="BACK END"/>
    <n v="220"/>
    <n v="190"/>
    <s v="ON GOING"/>
    <n v="0"/>
    <n v="2024"/>
    <x v="0"/>
    <n v="0"/>
    <n v="0"/>
    <n v="0"/>
    <n v="0"/>
    <n v="0"/>
    <n v="0"/>
    <n v="0"/>
    <n v="0"/>
    <n v="10"/>
    <n v="20"/>
    <n v="17"/>
    <n v="0"/>
    <n v="0"/>
    <n v="0"/>
    <n v="0"/>
    <n v="0"/>
    <n v="0"/>
    <n v="0"/>
    <n v="0"/>
    <n v="0"/>
    <n v="0.4347826086956522"/>
    <n v="0.9523809523809523"/>
    <n v="0.7727272727272727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134"/>
    <s v="Delivery AMS"/>
    <s v="Analysis"/>
    <n v="220"/>
    <n v="190"/>
    <s v="ON GOING"/>
    <n v="0"/>
    <n v="2024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.04761904761904762"/>
    <n v="0"/>
    <n v="0"/>
    <n v="0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139"/>
    <e v="#N/A"/>
    <s v="Analysis"/>
    <n v="220"/>
    <n v="190"/>
    <s v="ON GOING"/>
    <n v="0"/>
    <n v="2024"/>
    <x v="0"/>
    <n v="0"/>
    <n v="0"/>
    <n v="0"/>
    <n v="0"/>
    <n v="0"/>
    <n v="0"/>
    <n v="0"/>
    <n v="10"/>
    <n v="10"/>
    <n v="10"/>
    <n v="7"/>
    <n v="0"/>
    <n v="0"/>
    <n v="0"/>
    <n v="0"/>
    <n v="0"/>
    <n v="0"/>
    <n v="0"/>
    <n v="0"/>
    <n v="0.4761904761904762"/>
    <n v="0.4347826086956522"/>
    <n v="0.4761904761904762"/>
    <n v="0.3181818181818182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140"/>
    <e v="#N/A"/>
    <s v="Analysis"/>
    <n v="220"/>
    <n v="190"/>
    <s v="ON GOING"/>
    <n v="0"/>
    <n v="2024"/>
    <x v="0"/>
    <n v="0"/>
    <n v="0"/>
    <n v="0"/>
    <n v="0"/>
    <n v="0"/>
    <n v="0"/>
    <n v="0"/>
    <n v="6"/>
    <n v="10"/>
    <n v="10"/>
    <n v="7"/>
    <n v="0"/>
    <n v="0"/>
    <n v="0"/>
    <n v="0"/>
    <n v="0"/>
    <n v="0"/>
    <n v="0"/>
    <n v="0"/>
    <n v="0.2857142857142857"/>
    <n v="0.4347826086956522"/>
    <n v="0.4761904761904762"/>
    <n v="0.3181818181818182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77"/>
    <s v="Operations"/>
    <s v="Analysis"/>
    <n v="220"/>
    <n v="190"/>
    <s v="ON GOING"/>
    <n v="0"/>
    <n v="2024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.04761904761904762"/>
    <n v="0"/>
    <n v="0"/>
    <n v="0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50"/>
    <s v="Operations"/>
    <s v="Analysis"/>
    <n v="220"/>
    <n v="190"/>
    <s v="ON GOING"/>
    <n v="0"/>
    <n v="2024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.04761904761904762"/>
    <n v="0"/>
    <n v="0"/>
    <n v="0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111"/>
    <s v="Operations"/>
    <s v="FRONT END"/>
    <n v="220"/>
    <n v="190"/>
    <s v="ON GOING"/>
    <n v="0"/>
    <n v="2024"/>
    <x v="0"/>
    <n v="0"/>
    <n v="0"/>
    <n v="0"/>
    <n v="0"/>
    <n v="0"/>
    <n v="0"/>
    <n v="0"/>
    <n v="1"/>
    <n v="19"/>
    <n v="16"/>
    <n v="13.6"/>
    <n v="0"/>
    <n v="0"/>
    <n v="0"/>
    <n v="0"/>
    <n v="0"/>
    <n v="0"/>
    <n v="0"/>
    <n v="0"/>
    <n v="0.04761904761904762"/>
    <n v="0.8260869565217391"/>
    <n v="0.7619047619047619"/>
    <n v="0.6181818181818183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65"/>
    <s v="Operations"/>
    <s v="Analysis"/>
    <n v="220"/>
    <n v="190"/>
    <s v="ON GOING"/>
    <n v="0"/>
    <n v="2024"/>
    <x v="0"/>
    <n v="0"/>
    <n v="0"/>
    <n v="0"/>
    <n v="0"/>
    <n v="0"/>
    <n v="0"/>
    <n v="0"/>
    <n v="0"/>
    <n v="23"/>
    <n v="20"/>
    <n v="17"/>
    <n v="0"/>
    <n v="0"/>
    <n v="0"/>
    <n v="0"/>
    <n v="0"/>
    <n v="0"/>
    <n v="0"/>
    <n v="0"/>
    <n v="0"/>
    <n v="1"/>
    <n v="0.9523809523809523"/>
    <n v="0.7727272727272727"/>
  </r>
  <r>
    <s v="CONTRACT"/>
    <s v="PRJ"/>
    <s v="Waterfall"/>
    <x v="0"/>
    <d v="2022-01-01T00:00:00"/>
    <d v="2024-05-31T00:00:00"/>
    <s v="ABS24208"/>
    <s v="ALDSE2ER"/>
    <s v="LOGISTIC"/>
    <x v="170"/>
    <s v="EssilorLuxottica"/>
    <s v="F. Taita"/>
    <x v="75"/>
    <s v="Operations"/>
    <s v="Data Engineering"/>
    <n v="50"/>
    <n v="43.5"/>
    <s v="ON GOING"/>
    <n v="0.87"/>
    <n v="2024"/>
    <x v="0"/>
    <n v="0"/>
    <n v="0"/>
    <n v="1"/>
    <n v="0.25"/>
    <n v="0.5"/>
    <n v="2"/>
    <n v="0.25"/>
    <n v="1.8"/>
    <n v="3"/>
    <n v="3"/>
    <n v="3"/>
    <n v="0"/>
    <n v="0"/>
    <n v="0"/>
    <n v="0.04545454545454546"/>
    <n v="0.01136363636363636"/>
    <n v="0.025"/>
    <n v="0.08695652173913043"/>
    <n v="0.02083333333333333"/>
    <n v="0.08571428571428572"/>
    <n v="0.1304347826086956"/>
    <n v="0.1428571428571428"/>
    <n v="0.1363636363636364"/>
  </r>
  <r>
    <s v="CONTRACT"/>
    <s v="PRJ"/>
    <s v="Waterfall"/>
    <x v="0"/>
    <d v="2022-01-01T00:00:00"/>
    <d v="2024-05-31T00:00:00"/>
    <s v="ABS24208"/>
    <s v="ALDSE2ER"/>
    <s v="LOGISTIC"/>
    <x v="170"/>
    <s v="EssilorLuxottica"/>
    <s v="F. Taita"/>
    <x v="18"/>
    <s v="Delivery Projects"/>
    <s v="DataManagement"/>
    <n v="50"/>
    <n v="43.5"/>
    <s v="ON GOING"/>
    <n v="0.87"/>
    <n v="2024"/>
    <x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.04347826086956522"/>
    <n v="0.04761904761904762"/>
    <n v="0.04545454545454546"/>
  </r>
  <r>
    <s v="CONTRACT"/>
    <s v="PRJ"/>
    <s v="Waterfall"/>
    <x v="0"/>
    <d v="2022-01-01T00:00:00"/>
    <d v="2024-05-31T00:00:00"/>
    <s v="ABS24208"/>
    <s v="ALDSE2ER"/>
    <s v="LOGISTIC"/>
    <x v="170"/>
    <s v="EssilorLuxottica"/>
    <s v="F. Taita"/>
    <x v="76"/>
    <s v="Operations"/>
    <s v="BackEnd"/>
    <n v="50"/>
    <n v="43.5"/>
    <s v="ON GOING"/>
    <n v="0.87"/>
    <n v="2024"/>
    <x v="0"/>
    <n v="0"/>
    <n v="0"/>
    <n v="3"/>
    <n v="3"/>
    <n v="2.5"/>
    <n v="5"/>
    <n v="1.5"/>
    <n v="5"/>
    <n v="6"/>
    <n v="3"/>
    <n v="3"/>
    <n v="0"/>
    <n v="0"/>
    <n v="0"/>
    <n v="0.1363636363636364"/>
    <n v="0.1363636363636364"/>
    <n v="0.125"/>
    <n v="0.2173913043478261"/>
    <n v="0.125"/>
    <n v="0.2380952380952381"/>
    <n v="0.2608695652173913"/>
    <n v="0.1428571428571428"/>
    <n v="0.1363636363636364"/>
  </r>
  <r>
    <s v="CONTRACT"/>
    <s v="AMS"/>
    <s v="Waterfall"/>
    <x v="0"/>
    <d v="2024-01-01T00:00:00"/>
    <d v="2024-12-31T00:00:00"/>
    <s v="ABS24044"/>
    <s v="ABA2W"/>
    <s v="RETAIL"/>
    <x v="171"/>
    <s v="EssilorLuxottica"/>
    <s v="T. Porzio"/>
    <x v="32"/>
    <s v="Operations"/>
    <s v="DataManagement"/>
    <n v="200"/>
    <n v="78.3"/>
    <s v="CLOSED"/>
    <n v="0"/>
    <n v="2024"/>
    <x v="1"/>
    <n v="1"/>
    <n v="1"/>
    <n v="1"/>
    <n v="1"/>
    <n v="1"/>
    <n v="1"/>
    <n v="0"/>
    <n v="1"/>
    <n v="1"/>
    <n v="1"/>
    <n v="0"/>
    <n v="0.05555555555555555"/>
    <n v="0.05"/>
    <n v="0.04761904761904762"/>
    <n v="0.04545454545454546"/>
    <n v="0.04545454545454546"/>
    <n v="0.05"/>
    <n v="0.04347826086956522"/>
    <n v="0"/>
    <n v="0.04761904761904762"/>
    <n v="0.04347826086956522"/>
    <n v="0.04761904761904762"/>
    <n v="0"/>
  </r>
  <r>
    <s v="CONTRACT"/>
    <s v="AMS"/>
    <s v="Waterfall"/>
    <x v="0"/>
    <d v="2024-01-01T00:00:00"/>
    <d v="2024-12-31T00:00:00"/>
    <s v="ABS24044"/>
    <s v="ABA2W"/>
    <s v="RETAIL"/>
    <x v="171"/>
    <s v="EssilorLuxottica"/>
    <s v="T. Porzio"/>
    <x v="33"/>
    <s v="Operations"/>
    <s v="FrontEnd"/>
    <n v="200"/>
    <n v="78.3"/>
    <s v="CLOSED"/>
    <n v="0"/>
    <n v="2024"/>
    <x v="2"/>
    <n v="2"/>
    <n v="2"/>
    <n v="2"/>
    <n v="2"/>
    <n v="2"/>
    <n v="2"/>
    <n v="1"/>
    <n v="2"/>
    <n v="2"/>
    <n v="2"/>
    <n v="1"/>
    <n v="0.1111111111111111"/>
    <n v="0.1"/>
    <n v="0.09523809523809523"/>
    <n v="0.09090909090909091"/>
    <n v="0.09090909090909091"/>
    <n v="0.1"/>
    <n v="0.08695652173913043"/>
    <n v="0.08333333333333333"/>
    <n v="0.09523809523809523"/>
    <n v="0.08695652173913043"/>
    <n v="0.09523809523809523"/>
    <n v="0.04545454545454546"/>
  </r>
  <r>
    <s v="CONTRACT"/>
    <s v="AMS"/>
    <s v="Waterfall"/>
    <x v="0"/>
    <d v="2024-01-01T00:00:00"/>
    <d v="2024-12-31T00:00:00"/>
    <s v="ABS24044"/>
    <s v="ABA2W"/>
    <s v="RETAIL"/>
    <x v="171"/>
    <s v="EssilorLuxottica"/>
    <s v="T. Porzio"/>
    <x v="28"/>
    <s v="Operations"/>
    <s v="FrontEnd"/>
    <n v="200"/>
    <n v="78.3"/>
    <s v="CLOSED"/>
    <n v="0"/>
    <n v="2024"/>
    <x v="1"/>
    <n v="1"/>
    <n v="1"/>
    <n v="1"/>
    <n v="1"/>
    <n v="1"/>
    <n v="1"/>
    <n v="1"/>
    <n v="1"/>
    <n v="1"/>
    <n v="1"/>
    <n v="1"/>
    <n v="0.05555555555555555"/>
    <n v="0.05"/>
    <n v="0.04761904761904762"/>
    <n v="0.04545454545454546"/>
    <n v="0.04545454545454546"/>
    <n v="0.05"/>
    <n v="0.04347826086956522"/>
    <n v="0.08333333333333333"/>
    <n v="0.04761904761904762"/>
    <n v="0.04347826086956522"/>
    <n v="0.04761904761904762"/>
    <n v="0.04545454545454546"/>
  </r>
  <r>
    <s v="CONTRACT"/>
    <s v="AMS"/>
    <s v="Waterfall"/>
    <x v="0"/>
    <d v="2024-01-01T00:00:00"/>
    <d v="2024-12-31T00:00:00"/>
    <s v="ABS24044"/>
    <s v="ABA2W"/>
    <s v="RETAIL"/>
    <x v="171"/>
    <s v="EssilorLuxottica"/>
    <s v="T. Porzio"/>
    <x v="27"/>
    <s v="Operations"/>
    <s v="DataManagement"/>
    <n v="200"/>
    <n v="78.3"/>
    <s v="CLOSED"/>
    <n v="0"/>
    <n v="2024"/>
    <x v="2"/>
    <n v="2"/>
    <n v="2"/>
    <n v="2"/>
    <n v="2"/>
    <n v="2"/>
    <n v="2"/>
    <n v="2"/>
    <n v="2"/>
    <n v="2"/>
    <n v="2"/>
    <n v="2"/>
    <n v="0.1111111111111111"/>
    <n v="0.1"/>
    <n v="0.09523809523809523"/>
    <n v="0.09090909090909091"/>
    <n v="0.09090909090909091"/>
    <n v="0.1"/>
    <n v="0.08695652173913043"/>
    <n v="0.1666666666666667"/>
    <n v="0.09523809523809523"/>
    <n v="0.08695652173913043"/>
    <n v="0.09523809523809523"/>
    <n v="0.09090909090909091"/>
  </r>
  <r>
    <s v="CONTRACT"/>
    <s v="AMS"/>
    <s v="Waterfall"/>
    <x v="0"/>
    <d v="2024-01-01T00:00:00"/>
    <d v="2024-12-31T00:00:00"/>
    <s v="ABS24044"/>
    <s v="ABA2W"/>
    <s v="RETAIL"/>
    <x v="171"/>
    <s v="EssilorLuxottica"/>
    <s v="T. Porzio"/>
    <x v="30"/>
    <s v="Operations"/>
    <s v="DataManagement/SQL"/>
    <n v="200"/>
    <n v="78.3"/>
    <s v="CLOSED"/>
    <n v="0"/>
    <n v="2024"/>
    <x v="0"/>
    <n v="6"/>
    <n v="6"/>
    <n v="6"/>
    <n v="6"/>
    <n v="6"/>
    <n v="6"/>
    <n v="4"/>
    <n v="6"/>
    <n v="6"/>
    <n v="6"/>
    <n v="5"/>
    <n v="0"/>
    <n v="0.3"/>
    <n v="0.2857142857142857"/>
    <n v="0.2727272727272727"/>
    <n v="0.2727272727272727"/>
    <n v="0.3"/>
    <n v="0.2608695652173913"/>
    <n v="0.3333333333333333"/>
    <n v="0.2857142857142857"/>
    <n v="0.2608695652173913"/>
    <n v="0.2857142857142857"/>
    <n v="0.2272727272727273"/>
  </r>
  <r>
    <s v="CONTRACT"/>
    <s v="AMS"/>
    <s v="Waterfall"/>
    <x v="0"/>
    <d v="2024-01-01T00:00:00"/>
    <d v="2024-12-31T00:00:00"/>
    <s v="ABS24044"/>
    <s v="ABA2W"/>
    <s v="RETAIL"/>
    <x v="171"/>
    <s v="EssilorLuxottica"/>
    <s v="T. Porzio"/>
    <x v="35"/>
    <s v="Operations"/>
    <s v="Architecture Analysis"/>
    <n v="200"/>
    <n v="78.3"/>
    <s v="CLOSED"/>
    <n v="0"/>
    <n v="2024"/>
    <x v="3"/>
    <n v="0.5"/>
    <n v="0.5"/>
    <n v="0.5"/>
    <n v="0.5"/>
    <n v="0"/>
    <n v="0"/>
    <n v="0"/>
    <n v="0"/>
    <n v="0"/>
    <n v="0"/>
    <n v="0"/>
    <n v="0.02777777777777778"/>
    <n v="0.025"/>
    <n v="0.02380952380952381"/>
    <n v="0.02272727272727273"/>
    <n v="0.02272727272727273"/>
    <n v="0"/>
    <n v="0"/>
    <n v="0"/>
    <n v="0"/>
    <n v="0"/>
    <n v="0"/>
    <n v="0"/>
  </r>
  <r>
    <s v="CONTRACT"/>
    <s v="AMS"/>
    <s v="Waterfall"/>
    <x v="0"/>
    <d v="2024-01-01T00:00:00"/>
    <d v="2024-12-31T00:00:00"/>
    <s v="ABS24044"/>
    <s v="ABA2W"/>
    <s v="RETAIL"/>
    <x v="171"/>
    <s v="EssilorLuxottica"/>
    <s v="T. Porzio"/>
    <x v="35"/>
    <s v="Operations"/>
    <s v="BackEnd"/>
    <n v="200"/>
    <n v="78.3"/>
    <s v="CLOSED"/>
    <n v="0"/>
    <n v="2024"/>
    <x v="1"/>
    <n v="1"/>
    <n v="1"/>
    <n v="1"/>
    <n v="1"/>
    <n v="0"/>
    <n v="0"/>
    <n v="0"/>
    <n v="0"/>
    <n v="0"/>
    <n v="0"/>
    <n v="0"/>
    <n v="0.05555555555555555"/>
    <n v="0.05"/>
    <n v="0.04761904761904762"/>
    <n v="0.04545454545454546"/>
    <n v="0.04545454545454546"/>
    <n v="0"/>
    <n v="0"/>
    <n v="0"/>
    <n v="0"/>
    <n v="0"/>
    <n v="0"/>
    <n v="0"/>
  </r>
  <r>
    <s v="CONTRACT"/>
    <s v="AMS"/>
    <s v="Waterfall"/>
    <x v="0"/>
    <d v="2024-01-01T00:00:00"/>
    <d v="2024-12-31T00:00:00"/>
    <s v="ABS24044"/>
    <s v="ABA2W"/>
    <s v="RETAIL"/>
    <x v="171"/>
    <s v="EssilorLuxottica"/>
    <s v="T. Porzio"/>
    <x v="25"/>
    <s v="Operations"/>
    <s v="BackEnd"/>
    <n v="200"/>
    <n v="78.3"/>
    <s v="CLOSED"/>
    <n v="0"/>
    <n v="2024"/>
    <x v="0"/>
    <n v="0"/>
    <n v="0"/>
    <n v="0"/>
    <n v="0"/>
    <n v="0"/>
    <n v="1"/>
    <n v="1"/>
    <n v="1"/>
    <n v="1"/>
    <n v="1"/>
    <n v="2"/>
    <n v="0"/>
    <n v="0"/>
    <n v="0"/>
    <n v="0"/>
    <n v="0"/>
    <n v="0"/>
    <n v="0.04347826086956522"/>
    <n v="0.08333333333333333"/>
    <n v="0.04761904761904762"/>
    <n v="0.04347826086956522"/>
    <n v="0.04761904761904762"/>
    <n v="0.09090909090909091"/>
  </r>
  <r>
    <s v="CONTRACT"/>
    <s v="AMS"/>
    <s v="Waterfall"/>
    <x v="0"/>
    <d v="2024-01-01T00:00:00"/>
    <d v="2024-12-31T00:00:00"/>
    <s v="ABS24044"/>
    <s v="ABA2W"/>
    <s v="RETAIL"/>
    <x v="171"/>
    <s v="EssilorLuxottica"/>
    <s v="T. Porzio"/>
    <x v="29"/>
    <s v="Delivery Projects"/>
    <s v="PM - Project Governance"/>
    <n v="200"/>
    <n v="78.3"/>
    <s v="CLOSED"/>
    <n v="0"/>
    <n v="2024"/>
    <x v="1"/>
    <n v="2"/>
    <n v="2"/>
    <n v="2"/>
    <n v="2"/>
    <n v="0"/>
    <n v="0"/>
    <n v="0"/>
    <n v="0"/>
    <n v="0"/>
    <n v="0"/>
    <n v="0"/>
    <n v="0.05555555555555555"/>
    <n v="0.1"/>
    <n v="0.09523809523809523"/>
    <n v="0.09090909090909091"/>
    <n v="0.09090909090909091"/>
    <n v="0"/>
    <n v="0"/>
    <n v="0"/>
    <n v="0"/>
    <n v="0"/>
    <n v="0"/>
    <n v="0"/>
  </r>
  <r>
    <s v="CONTRACT"/>
    <s v="AMS"/>
    <s v="Waterfall"/>
    <x v="0"/>
    <d v="2024-01-01T00:00:00"/>
    <d v="2024-12-31T00:00:00"/>
    <s v="ABS24044"/>
    <s v="ABA2W"/>
    <s v="RETAIL"/>
    <x v="171"/>
    <s v="EssilorLuxottica"/>
    <s v="T. Porzio"/>
    <x v="36"/>
    <s v="Delivery Projects"/>
    <s v="Analysis"/>
    <n v="200"/>
    <n v="78.3"/>
    <s v="CLOSED"/>
    <n v="0"/>
    <n v="2024"/>
    <x v="2"/>
    <n v="2"/>
    <n v="2"/>
    <n v="2"/>
    <n v="2"/>
    <n v="2"/>
    <n v="2"/>
    <n v="0"/>
    <n v="2"/>
    <n v="2"/>
    <n v="2"/>
    <n v="0"/>
    <n v="0.1111111111111111"/>
    <n v="0.1"/>
    <n v="0.09523809523809523"/>
    <n v="0.09090909090909091"/>
    <n v="0.09090909090909091"/>
    <n v="0.1"/>
    <n v="0.08695652173913043"/>
    <n v="0"/>
    <n v="0.09523809523809523"/>
    <n v="0.08695652173913043"/>
    <n v="0.09523809523809523"/>
    <n v="0"/>
  </r>
  <r>
    <s v="CONTRACT"/>
    <s v="AMS"/>
    <s v="Waterfall"/>
    <x v="0"/>
    <d v="2024-01-01T00:00:00"/>
    <d v="2024-12-31T00:00:00"/>
    <s v="ABS24044"/>
    <s v="ABA2W"/>
    <s v="RETAIL"/>
    <x v="171"/>
    <s v="EssilorLuxottica"/>
    <s v="T. Porzio"/>
    <x v="136"/>
    <s v="Delivery AMS"/>
    <s v="PM - Project Governance"/>
    <n v="200"/>
    <n v="78.3"/>
    <s v="CLOSED"/>
    <n v="0"/>
    <n v="2024"/>
    <x v="0"/>
    <n v="0"/>
    <n v="0"/>
    <n v="0"/>
    <n v="0"/>
    <n v="3"/>
    <n v="3"/>
    <n v="0.5"/>
    <n v="2"/>
    <n v="3"/>
    <n v="5"/>
    <n v="5"/>
    <n v="0"/>
    <n v="0"/>
    <n v="0"/>
    <n v="0"/>
    <n v="0"/>
    <n v="0.15"/>
    <n v="0.1304347826086956"/>
    <n v="0.04166666666666666"/>
    <n v="0.09523809523809523"/>
    <n v="0.1304347826086956"/>
    <n v="0.2380952380952381"/>
    <n v="0.2272727272727273"/>
  </r>
  <r>
    <s v="CONTRACT"/>
    <s v="AMS"/>
    <s v="Waterfall"/>
    <x v="1"/>
    <d v="2025-01-01T00:00:00"/>
    <d v="2025-12-31T00:00:00"/>
    <s v="ABS25018"/>
    <s v="ABS25018"/>
    <s v="RETAIL"/>
    <x v="172"/>
    <s v="EssilorLuxottica"/>
    <s v="T. Porzio"/>
    <x v="28"/>
    <s v="Operations"/>
    <s v="FrontEnd"/>
    <n v="200"/>
    <n v="47.46"/>
    <s v="ON GOING"/>
    <n v="0"/>
    <n v="2025"/>
    <x v="1"/>
    <n v="1"/>
    <n v="1"/>
    <n v="1"/>
    <n v="1"/>
    <n v="1"/>
    <n v="1"/>
    <n v="1"/>
    <n v="1"/>
    <n v="1"/>
    <n v="1"/>
    <n v="1"/>
    <n v="0.05555555555555555"/>
    <n v="0.05"/>
    <n v="0.04761904761904762"/>
    <n v="0.04545454545454546"/>
    <n v="0.04545454545454546"/>
    <n v="0.05"/>
    <n v="0.04347826086956522"/>
    <n v="0.08333333333333333"/>
    <n v="0.04761904761904762"/>
    <n v="0.04347826086956522"/>
    <n v="0.04761904761904762"/>
    <n v="0.04545454545454546"/>
  </r>
  <r>
    <s v="CONTRACT"/>
    <s v="AMS"/>
    <s v="Waterfall"/>
    <x v="1"/>
    <d v="2025-01-01T00:00:00"/>
    <d v="2025-12-31T00:00:00"/>
    <s v="ABS25018"/>
    <s v="ABS25018"/>
    <s v="RETAIL"/>
    <x v="172"/>
    <s v="EssilorLuxottica"/>
    <s v="T. Porzio"/>
    <x v="27"/>
    <s v="Operations"/>
    <s v="DataManagement"/>
    <n v="200"/>
    <n v="47.46"/>
    <s v="ON GOING"/>
    <n v="0"/>
    <n v="2025"/>
    <x v="6"/>
    <n v="4"/>
    <n v="4"/>
    <n v="4"/>
    <n v="4"/>
    <n v="4"/>
    <n v="4"/>
    <n v="1"/>
    <n v="4"/>
    <n v="4"/>
    <n v="4"/>
    <n v="2"/>
    <n v="0.1666666666666667"/>
    <n v="0.2"/>
    <n v="0.1904761904761905"/>
    <n v="0.1818181818181818"/>
    <n v="0.1818181818181818"/>
    <n v="0.2"/>
    <n v="0.1739130434782609"/>
    <n v="0.08333333333333333"/>
    <n v="0.1904761904761905"/>
    <n v="0.1739130434782609"/>
    <n v="0.1904761904761905"/>
    <n v="0.09090909090909091"/>
  </r>
  <r>
    <s v="CONTRACT"/>
    <s v="AMS"/>
    <s v="Waterfall"/>
    <x v="1"/>
    <d v="2025-01-01T00:00:00"/>
    <d v="2025-12-31T00:00:00"/>
    <s v="ABS25018"/>
    <s v="ABS25018"/>
    <s v="RETAIL"/>
    <x v="172"/>
    <s v="EssilorLuxottica"/>
    <s v="T. Porzio"/>
    <x v="30"/>
    <s v="Operations"/>
    <s v="DataManagement/SQL"/>
    <n v="200"/>
    <n v="47.46"/>
    <s v="ON GOING"/>
    <n v="0"/>
    <n v="2025"/>
    <x v="6"/>
    <n v="7"/>
    <n v="5"/>
    <n v="0"/>
    <n v="10"/>
    <n v="10"/>
    <n v="10"/>
    <n v="3"/>
    <n v="10"/>
    <n v="10"/>
    <n v="10"/>
    <n v="5"/>
    <n v="0.1666666666666667"/>
    <n v="0.35"/>
    <n v="0.2380952380952381"/>
    <n v="0"/>
    <n v="0.4545454545454545"/>
    <n v="0.5"/>
    <n v="0.4347826086956522"/>
    <n v="0.25"/>
    <n v="0.4761904761904762"/>
    <n v="0.4347826086956522"/>
    <n v="0.4761904761904762"/>
    <n v="0.2272727272727273"/>
  </r>
  <r>
    <s v="CONTRACT"/>
    <s v="AMS"/>
    <s v="Waterfall"/>
    <x v="1"/>
    <d v="2025-01-01T00:00:00"/>
    <d v="2025-12-31T00:00:00"/>
    <s v="ABS25018"/>
    <s v="ABS25018"/>
    <s v="RETAIL"/>
    <x v="172"/>
    <s v="EssilorLuxottica"/>
    <s v="T. Porzio"/>
    <x v="37"/>
    <s v="Operations"/>
    <s v="DataManagement/SQL"/>
    <n v="200"/>
    <n v="47.46"/>
    <s v="ON GOING"/>
    <n v="0"/>
    <n v="2025"/>
    <x v="9"/>
    <n v="4"/>
    <n v="4"/>
    <n v="4"/>
    <n v="4"/>
    <n v="4"/>
    <n v="4"/>
    <n v="1"/>
    <n v="4"/>
    <n v="4"/>
    <n v="4"/>
    <n v="2"/>
    <n v="0.2222222222222222"/>
    <n v="0.2"/>
    <n v="0.1904761904761905"/>
    <n v="0.1818181818181818"/>
    <n v="0.1818181818181818"/>
    <n v="0.2"/>
    <n v="0.1739130434782609"/>
    <n v="0.08333333333333333"/>
    <n v="0.1904761904761905"/>
    <n v="0.1739130434782609"/>
    <n v="0.1904761904761905"/>
    <n v="0.09090909090909091"/>
  </r>
  <r>
    <s v="CONTRACT"/>
    <s v="AMS"/>
    <s v="Waterfall"/>
    <x v="1"/>
    <d v="2025-01-01T00:00:00"/>
    <d v="2025-12-31T00:00:00"/>
    <s v="ABS25018"/>
    <s v="ABS25018"/>
    <s v="RETAIL"/>
    <x v="172"/>
    <s v="EssilorLuxottica"/>
    <s v="T. Porzio"/>
    <x v="25"/>
    <s v="Operations"/>
    <s v="BackEnd"/>
    <n v="200"/>
    <n v="47.46"/>
    <s v="ON GOING"/>
    <n v="0"/>
    <n v="2025"/>
    <x v="1"/>
    <n v="1"/>
    <n v="1"/>
    <n v="1"/>
    <n v="1"/>
    <n v="1"/>
    <n v="1"/>
    <n v="1"/>
    <n v="1"/>
    <n v="1"/>
    <n v="1"/>
    <n v="1"/>
    <n v="0.05555555555555555"/>
    <n v="0.05"/>
    <n v="0.04761904761904762"/>
    <n v="0.04545454545454546"/>
    <n v="0.04545454545454546"/>
    <n v="0.05"/>
    <n v="0.04347826086956522"/>
    <n v="0.08333333333333333"/>
    <n v="0.04761904761904762"/>
    <n v="0.04347826086956522"/>
    <n v="0.04761904761904762"/>
    <n v="0.04545454545454546"/>
  </r>
  <r>
    <s v="CONTRACT"/>
    <s v="AMS"/>
    <s v="Waterfall"/>
    <x v="1"/>
    <d v="2025-01-01T00:00:00"/>
    <d v="2025-12-31T00:00:00"/>
    <s v="ABS25018"/>
    <s v="ABS25018"/>
    <s v="RETAIL"/>
    <x v="172"/>
    <s v="EssilorLuxottica"/>
    <s v="T. Porzio"/>
    <x v="36"/>
    <s v="Delivery Projects"/>
    <s v="Analysis"/>
    <n v="200"/>
    <n v="47.46"/>
    <s v="ON GOING"/>
    <n v="0"/>
    <n v="2025"/>
    <x v="42"/>
    <n v="2"/>
    <n v="2"/>
    <n v="2"/>
    <n v="2"/>
    <n v="2"/>
    <n v="2"/>
    <n v="1"/>
    <n v="2"/>
    <n v="2"/>
    <n v="2"/>
    <n v="2"/>
    <n v="0.08333333333333333"/>
    <n v="0.1"/>
    <n v="0.09523809523809523"/>
    <n v="0.09090909090909091"/>
    <n v="0.09090909090909091"/>
    <n v="0.1"/>
    <n v="0.08695652173913043"/>
    <n v="0.08333333333333333"/>
    <n v="0.09523809523809523"/>
    <n v="0.08695652173913043"/>
    <n v="0.09523809523809523"/>
    <n v="0.09090909090909091"/>
  </r>
  <r>
    <s v="CONTRACT"/>
    <s v="AMS"/>
    <s v="Waterfall"/>
    <x v="1"/>
    <d v="2025-01-01T00:00:00"/>
    <d v="2025-12-31T00:00:00"/>
    <s v="ABS25018"/>
    <s v="ABS25018"/>
    <s v="RETAIL"/>
    <x v="172"/>
    <s v="EssilorLuxottica"/>
    <s v="T. Porzio"/>
    <x v="136"/>
    <s v="Delivery AMS"/>
    <s v="PM - Project Governance"/>
    <n v="200"/>
    <n v="47.46"/>
    <s v="ON GOING"/>
    <n v="0"/>
    <n v="2025"/>
    <x v="6"/>
    <n v="2"/>
    <n v="2"/>
    <n v="2"/>
    <n v="2"/>
    <n v="2"/>
    <n v="2"/>
    <n v="1"/>
    <n v="2"/>
    <n v="2"/>
    <n v="2"/>
    <n v="2"/>
    <n v="0.1666666666666667"/>
    <n v="0.1"/>
    <n v="0.09523809523809523"/>
    <n v="0.09090909090909091"/>
    <n v="0.09090909090909091"/>
    <n v="0.1"/>
    <n v="0.08695652173913043"/>
    <n v="0.08333333333333333"/>
    <n v="0.09523809523809523"/>
    <n v="0.08695652173913043"/>
    <n v="0.09523809523809523"/>
    <n v="0.09090909090909091"/>
  </r>
  <r>
    <s v="CONTRACT"/>
    <s v="AMS"/>
    <s v="Waterfall"/>
    <x v="0"/>
    <d v="2024-01-01T00:00:00"/>
    <d v="2024-06-30T00:00:00"/>
    <s v="ABS24353"/>
    <s v="ABS24353"/>
    <s v="RETAIL"/>
    <x v="173"/>
    <s v="EssilorLuxottica"/>
    <s v="T. Porzio"/>
    <x v="32"/>
    <s v="Operations"/>
    <s v="BackEnd"/>
    <n v="100"/>
    <n v="70"/>
    <s v="CLOSED"/>
    <n v="1"/>
    <n v="2024"/>
    <x v="2"/>
    <n v="2"/>
    <n v="2"/>
    <n v="2"/>
    <n v="2"/>
    <n v="2"/>
    <n v="0"/>
    <n v="0"/>
    <n v="0"/>
    <n v="0"/>
    <n v="0"/>
    <n v="0"/>
    <n v="0.1111111111111111"/>
    <n v="0.1"/>
    <n v="0.09523809523809523"/>
    <n v="0.09090909090909091"/>
    <n v="0.09090909090909091"/>
    <n v="0.1"/>
    <n v="0"/>
    <n v="0"/>
    <n v="0"/>
    <n v="0"/>
    <n v="0"/>
    <n v="0"/>
  </r>
  <r>
    <s v="CONTRACT"/>
    <s v="AMS"/>
    <s v="Waterfall"/>
    <x v="0"/>
    <d v="2024-01-01T00:00:00"/>
    <d v="2024-06-30T00:00:00"/>
    <s v="ABS24353"/>
    <s v="ABS24353"/>
    <s v="RETAIL"/>
    <x v="173"/>
    <s v="EssilorLuxottica"/>
    <s v="T. Porzio"/>
    <x v="33"/>
    <s v="Operations"/>
    <s v="FrontEnd"/>
    <n v="100"/>
    <n v="70"/>
    <s v="CLOSED"/>
    <n v="1"/>
    <n v="2024"/>
    <x v="2"/>
    <n v="2"/>
    <n v="2"/>
    <n v="2"/>
    <n v="1"/>
    <n v="1"/>
    <n v="0"/>
    <n v="0"/>
    <n v="0"/>
    <n v="0"/>
    <n v="0"/>
    <n v="0"/>
    <n v="0.1111111111111111"/>
    <n v="0.1"/>
    <n v="0.09523809523809523"/>
    <n v="0.09090909090909091"/>
    <n v="0.04545454545454546"/>
    <n v="0.05"/>
    <n v="0"/>
    <n v="0"/>
    <n v="0"/>
    <n v="0"/>
    <n v="0"/>
    <n v="0"/>
  </r>
  <r>
    <s v="CONTRACT"/>
    <s v="AMS"/>
    <s v="Waterfall"/>
    <x v="0"/>
    <d v="2024-01-01T00:00:00"/>
    <d v="2024-06-30T00:00:00"/>
    <s v="ABS24353"/>
    <s v="ABS24353"/>
    <s v="RETAIL"/>
    <x v="173"/>
    <s v="EssilorLuxottica"/>
    <s v="T. Porzio"/>
    <x v="28"/>
    <s v="Operations"/>
    <s v="FrontEnd"/>
    <n v="100"/>
    <n v="70"/>
    <s v="CLOSED"/>
    <n v="1"/>
    <n v="2024"/>
    <x v="2"/>
    <n v="2"/>
    <n v="2"/>
    <n v="2"/>
    <n v="2"/>
    <n v="2"/>
    <n v="0"/>
    <n v="0"/>
    <n v="0"/>
    <n v="0"/>
    <n v="0"/>
    <n v="0"/>
    <n v="0.1111111111111111"/>
    <n v="0.1"/>
    <n v="0.09523809523809523"/>
    <n v="0.09090909090909091"/>
    <n v="0.09090909090909091"/>
    <n v="0.1"/>
    <n v="0"/>
    <n v="0"/>
    <n v="0"/>
    <n v="0"/>
    <n v="0"/>
    <n v="0"/>
  </r>
  <r>
    <s v="CONTRACT"/>
    <s v="AMS"/>
    <s v="Waterfall"/>
    <x v="0"/>
    <d v="2024-01-01T00:00:00"/>
    <d v="2024-06-30T00:00:00"/>
    <s v="ABS24353"/>
    <s v="ABS24353"/>
    <s v="RETAIL"/>
    <x v="173"/>
    <s v="EssilorLuxottica"/>
    <s v="T. Porzio"/>
    <x v="27"/>
    <s v="Operations"/>
    <s v="Team Leadership"/>
    <n v="100"/>
    <n v="70"/>
    <s v="CLOSED"/>
    <n v="1"/>
    <n v="2024"/>
    <x v="2"/>
    <n v="2"/>
    <n v="2"/>
    <n v="2"/>
    <n v="2"/>
    <n v="2"/>
    <n v="0"/>
    <n v="0"/>
    <n v="0"/>
    <n v="0"/>
    <n v="0"/>
    <n v="0"/>
    <n v="0.1111111111111111"/>
    <n v="0.1"/>
    <n v="0.09523809523809523"/>
    <n v="0.09090909090909091"/>
    <n v="0.09090909090909091"/>
    <n v="0.1"/>
    <n v="0"/>
    <n v="0"/>
    <n v="0"/>
    <n v="0"/>
    <n v="0"/>
    <n v="0"/>
  </r>
  <r>
    <s v="CONTRACT"/>
    <s v="AMS"/>
    <s v="Waterfall"/>
    <x v="0"/>
    <d v="2024-01-01T00:00:00"/>
    <d v="2024-06-30T00:00:00"/>
    <s v="ABS24353"/>
    <s v="ABS24353"/>
    <s v="RETAIL"/>
    <x v="173"/>
    <s v="EssilorLuxottica"/>
    <s v="T. Porzio"/>
    <x v="30"/>
    <s v="Operations"/>
    <s v="BackEnd"/>
    <n v="100"/>
    <n v="70"/>
    <s v="CLOSED"/>
    <n v="1"/>
    <n v="2024"/>
    <x v="13"/>
    <n v="5"/>
    <n v="5"/>
    <n v="5"/>
    <n v="5"/>
    <n v="5"/>
    <n v="0"/>
    <n v="0"/>
    <n v="0"/>
    <n v="0"/>
    <n v="0"/>
    <n v="0"/>
    <n v="0.2777777777777778"/>
    <n v="0.25"/>
    <n v="0.2380952380952381"/>
    <n v="0.2272727272727273"/>
    <n v="0.2272727272727273"/>
    <n v="0.25"/>
    <n v="0"/>
    <n v="0"/>
    <n v="0"/>
    <n v="0"/>
    <n v="0"/>
    <n v="0"/>
  </r>
  <r>
    <s v="CONTRACT"/>
    <s v="AMS"/>
    <s v="Waterfall"/>
    <x v="0"/>
    <d v="2024-01-01T00:00:00"/>
    <d v="2024-06-30T00:00:00"/>
    <s v="ABS24353"/>
    <s v="ABS24353"/>
    <s v="RETAIL"/>
    <x v="173"/>
    <s v="EssilorLuxottica"/>
    <s v="T. Porzio"/>
    <x v="37"/>
    <s v="Operations"/>
    <s v="DataManagement"/>
    <n v="100"/>
    <n v="70"/>
    <s v="CLOSED"/>
    <n v="1"/>
    <n v="2024"/>
    <x v="2"/>
    <n v="2"/>
    <n v="2"/>
    <n v="0"/>
    <n v="0"/>
    <n v="0"/>
    <n v="0"/>
    <n v="0"/>
    <n v="0"/>
    <n v="0"/>
    <n v="0"/>
    <n v="0"/>
    <n v="0.1111111111111111"/>
    <n v="0.1"/>
    <n v="0.09523809523809523"/>
    <n v="0"/>
    <n v="0"/>
    <n v="0"/>
    <n v="0"/>
    <n v="0"/>
    <n v="0"/>
    <n v="0"/>
    <n v="0"/>
    <n v="0"/>
  </r>
  <r>
    <s v="CONTRACT"/>
    <s v="AMS"/>
    <s v="Waterfall"/>
    <x v="0"/>
    <d v="2024-01-01T00:00:00"/>
    <d v="2024-06-30T00:00:00"/>
    <s v="ABS24353"/>
    <s v="ABS24353"/>
    <s v="RETAIL"/>
    <x v="173"/>
    <s v="EssilorLuxottica"/>
    <s v="T. Porzio"/>
    <x v="36"/>
    <s v="Delivery Projects"/>
    <s v="Analysis"/>
    <n v="100"/>
    <n v="70"/>
    <s v="CLOSED"/>
    <n v="1"/>
    <n v="2024"/>
    <x v="2"/>
    <n v="2"/>
    <n v="2"/>
    <n v="2"/>
    <n v="2"/>
    <n v="2"/>
    <n v="0"/>
    <n v="0"/>
    <n v="0"/>
    <n v="0"/>
    <n v="0"/>
    <n v="0"/>
    <n v="0.1111111111111111"/>
    <n v="0.1"/>
    <n v="0.09523809523809523"/>
    <n v="0.09090909090909091"/>
    <n v="0.09090909090909091"/>
    <n v="0.1"/>
    <n v="0"/>
    <n v="0"/>
    <n v="0"/>
    <n v="0"/>
    <n v="0"/>
    <n v="0"/>
  </r>
  <r>
    <s v="CONTRACT"/>
    <s v="AMS"/>
    <s v="Waterfall"/>
    <x v="0"/>
    <d v="2024-01-01T00:00:00"/>
    <d v="2024-06-30T00:00:00"/>
    <s v="ABS24353"/>
    <s v="ABS24353"/>
    <s v="RETAIL"/>
    <x v="173"/>
    <s v="EssilorLuxottica"/>
    <s v="T. Porzio"/>
    <x v="29"/>
    <s v="Delivery Projects"/>
    <s v="PM - Project Governance"/>
    <n v="100"/>
    <n v="70"/>
    <s v="CLOSED"/>
    <n v="1"/>
    <n v="2024"/>
    <x v="1"/>
    <n v="1"/>
    <n v="1"/>
    <n v="1"/>
    <n v="1"/>
    <n v="1"/>
    <n v="0"/>
    <n v="0"/>
    <n v="0"/>
    <n v="0"/>
    <n v="0"/>
    <n v="0"/>
    <n v="0.05555555555555555"/>
    <n v="0.05"/>
    <n v="0.04761904761904762"/>
    <n v="0.04545454545454546"/>
    <n v="0.04545454545454546"/>
    <n v="0.05"/>
    <n v="0"/>
    <n v="0"/>
    <n v="0"/>
    <n v="0"/>
    <n v="0"/>
    <n v="0"/>
  </r>
  <r>
    <s v="A CONSUMO"/>
    <s v="AMS"/>
    <s v="Waterfall"/>
    <x v="0"/>
    <d v="2024-07-01T00:00:00"/>
    <d v="2024-12-31T00:00:00"/>
    <s v="ABS24354"/>
    <s v="ABS24354"/>
    <s v="RETAIL"/>
    <x v="174"/>
    <s v="EssilorLuxottica"/>
    <s v="T. Porzio"/>
    <x v="37"/>
    <s v="Operations"/>
    <s v="DataManagement"/>
    <n v="100"/>
    <n v="30.5"/>
    <s v="CLOSED"/>
    <n v="0"/>
    <n v="2024"/>
    <x v="0"/>
    <n v="0"/>
    <n v="0"/>
    <n v="0"/>
    <n v="0"/>
    <n v="0"/>
    <n v="0"/>
    <n v="0"/>
    <n v="0"/>
    <n v="2"/>
    <n v="2"/>
    <n v="2"/>
    <n v="0"/>
    <n v="0"/>
    <n v="0"/>
    <n v="0"/>
    <n v="0"/>
    <n v="0"/>
    <n v="0"/>
    <n v="0"/>
    <n v="0"/>
    <n v="0.08695652173913043"/>
    <n v="0.09523809523809523"/>
    <n v="0.09090909090909091"/>
  </r>
  <r>
    <s v="A CONSUMO"/>
    <s v="AMS"/>
    <s v="Waterfall"/>
    <x v="0"/>
    <d v="2024-07-01T00:00:00"/>
    <d v="2024-12-31T00:00:00"/>
    <s v="ABS24354"/>
    <s v="ABS24354"/>
    <s v="RETAIL"/>
    <x v="174"/>
    <s v="EssilorLuxottica"/>
    <s v="T. Porzio"/>
    <x v="32"/>
    <s v="Operations"/>
    <s v="BackEnd"/>
    <n v="100"/>
    <n v="30.5"/>
    <s v="CLOSED"/>
    <n v="0"/>
    <n v="2024"/>
    <x v="0"/>
    <n v="0"/>
    <n v="0"/>
    <n v="0"/>
    <n v="0"/>
    <n v="0"/>
    <n v="0"/>
    <n v="0"/>
    <n v="0"/>
    <n v="5"/>
    <n v="5"/>
    <n v="3"/>
    <n v="0"/>
    <n v="0"/>
    <n v="0"/>
    <n v="0"/>
    <n v="0"/>
    <n v="0"/>
    <n v="0"/>
    <n v="0"/>
    <n v="0"/>
    <n v="0.2173913043478261"/>
    <n v="0.2380952380952381"/>
    <n v="0.1363636363636364"/>
  </r>
  <r>
    <s v="A CONSUMO"/>
    <s v="AMS"/>
    <s v="Waterfall"/>
    <x v="0"/>
    <d v="2024-07-01T00:00:00"/>
    <d v="2024-12-31T00:00:00"/>
    <s v="ABS24354"/>
    <s v="ABS24354"/>
    <s v="RETAIL"/>
    <x v="174"/>
    <s v="EssilorLuxottica"/>
    <s v="T. Porzio"/>
    <x v="33"/>
    <s v="Operations"/>
    <s v="FrontEnd"/>
    <n v="100"/>
    <n v="30.5"/>
    <s v="CLOSED"/>
    <n v="0"/>
    <n v="2024"/>
    <x v="0"/>
    <n v="0"/>
    <n v="0"/>
    <n v="0"/>
    <n v="0"/>
    <n v="0"/>
    <n v="0"/>
    <n v="0"/>
    <n v="0"/>
    <n v="3"/>
    <n v="3"/>
    <n v="3"/>
    <n v="0"/>
    <n v="0"/>
    <n v="0"/>
    <n v="0"/>
    <n v="0"/>
    <n v="0"/>
    <n v="0"/>
    <n v="0"/>
    <n v="0"/>
    <n v="0.1304347826086956"/>
    <n v="0.1428571428571428"/>
    <n v="0.1363636363636364"/>
  </r>
  <r>
    <s v="A CONSUMO"/>
    <s v="AMS"/>
    <s v="Waterfall"/>
    <x v="0"/>
    <d v="2024-07-01T00:00:00"/>
    <d v="2024-12-31T00:00:00"/>
    <s v="ABS24354"/>
    <s v="ABS24354"/>
    <s v="RETAIL"/>
    <x v="174"/>
    <s v="EssilorLuxottica"/>
    <s v="T. Porzio"/>
    <x v="28"/>
    <s v="Operations"/>
    <s v="FrontEnd"/>
    <n v="100"/>
    <n v="30.5"/>
    <s v="CLOSED"/>
    <n v="0"/>
    <n v="2024"/>
    <x v="0"/>
    <n v="0"/>
    <n v="0"/>
    <n v="0"/>
    <n v="0"/>
    <n v="0"/>
    <n v="0"/>
    <n v="0"/>
    <n v="0"/>
    <n v="0.5"/>
    <n v="0.5"/>
    <n v="0.5"/>
    <n v="0"/>
    <n v="0"/>
    <n v="0"/>
    <n v="0"/>
    <n v="0"/>
    <n v="0"/>
    <n v="0"/>
    <n v="0"/>
    <n v="0"/>
    <n v="0.02173913043478261"/>
    <n v="0.02380952380952381"/>
    <n v="0.02272727272727273"/>
  </r>
  <r>
    <s v="A CONSUMO"/>
    <s v="AMS"/>
    <s v="Waterfall"/>
    <x v="0"/>
    <d v="2024-07-01T00:00:00"/>
    <d v="2024-12-31T00:00:00"/>
    <s v="ABS24354"/>
    <s v="ABS24354"/>
    <s v="RETAIL"/>
    <x v="174"/>
    <s v="EssilorLuxottica"/>
    <s v="T. Porzio"/>
    <x v="27"/>
    <s v="Operations"/>
    <s v="Team Leadership"/>
    <n v="100"/>
    <n v="30.5"/>
    <s v="CLOSED"/>
    <n v="0"/>
    <n v="2024"/>
    <x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.04347826086956522"/>
    <n v="0.04761904761904762"/>
    <n v="0.04545454545454546"/>
  </r>
  <r>
    <s v="A CONSUMO"/>
    <s v="AMS"/>
    <s v="Waterfall"/>
    <x v="0"/>
    <d v="2024-07-01T00:00:00"/>
    <d v="2024-12-31T00:00:00"/>
    <s v="ABS24354"/>
    <s v="ABS24354"/>
    <s v="RETAIL"/>
    <x v="174"/>
    <s v="EssilorLuxottica"/>
    <s v="T. Porzio"/>
    <x v="30"/>
    <s v="Operations"/>
    <s v="BackEnd"/>
    <n v="100"/>
    <n v="30.5"/>
    <s v="CLOSED"/>
    <n v="0"/>
    <n v="2024"/>
    <x v="0"/>
    <n v="0"/>
    <n v="0"/>
    <n v="0"/>
    <n v="0"/>
    <n v="0"/>
    <n v="0"/>
    <n v="0"/>
    <n v="0"/>
    <n v="6"/>
    <n v="6"/>
    <n v="6"/>
    <n v="0"/>
    <n v="0"/>
    <n v="0"/>
    <n v="0"/>
    <n v="0"/>
    <n v="0"/>
    <n v="0"/>
    <n v="0"/>
    <n v="0"/>
    <n v="0.2608695652173913"/>
    <n v="0.2857142857142857"/>
    <n v="0.2727272727272727"/>
  </r>
  <r>
    <s v="A CONSUMO"/>
    <s v="AMS"/>
    <s v="Waterfall"/>
    <x v="0"/>
    <d v="2024-07-01T00:00:00"/>
    <d v="2024-12-31T00:00:00"/>
    <s v="ABS24354"/>
    <s v="ABS24354"/>
    <s v="RETAIL"/>
    <x v="174"/>
    <s v="EssilorLuxottica"/>
    <s v="T. Porzio"/>
    <x v="36"/>
    <s v="Delivery Projects"/>
    <s v="Analysis"/>
    <n v="100"/>
    <n v="30.5"/>
    <s v="CLOSED"/>
    <n v="0"/>
    <n v="2024"/>
    <x v="0"/>
    <n v="0"/>
    <n v="0"/>
    <n v="0"/>
    <n v="0"/>
    <n v="0"/>
    <n v="0"/>
    <n v="0"/>
    <n v="0"/>
    <n v="2"/>
    <n v="2"/>
    <n v="2"/>
    <n v="0"/>
    <n v="0"/>
    <n v="0"/>
    <n v="0"/>
    <n v="0"/>
    <n v="0"/>
    <n v="0"/>
    <n v="0"/>
    <n v="0"/>
    <n v="0.08695652173913043"/>
    <n v="0.09523809523809523"/>
    <n v="0.09090909090909091"/>
  </r>
  <r>
    <s v="A CONSUMO"/>
    <s v="AMS"/>
    <s v="Waterfall"/>
    <x v="0"/>
    <d v="2024-07-01T00:00:00"/>
    <d v="2024-12-31T00:00:00"/>
    <s v="ABS24354"/>
    <s v="ABS24354"/>
    <s v="RETAIL"/>
    <x v="174"/>
    <s v="EssilorLuxottica"/>
    <s v="T. Porzio"/>
    <x v="136"/>
    <s v="Delivery AMS"/>
    <s v="PM - Project Governance"/>
    <n v="100"/>
    <n v="30.5"/>
    <s v="CLOSED"/>
    <n v="0"/>
    <n v="2024"/>
    <x v="0"/>
    <n v="0"/>
    <n v="0"/>
    <n v="0"/>
    <n v="0"/>
    <n v="0"/>
    <n v="0"/>
    <n v="0"/>
    <n v="0"/>
    <n v="3"/>
    <n v="3"/>
    <n v="3"/>
    <n v="0"/>
    <n v="0"/>
    <n v="0"/>
    <n v="0"/>
    <n v="0"/>
    <n v="0"/>
    <n v="0"/>
    <n v="0"/>
    <n v="0"/>
    <n v="0.1304347826086956"/>
    <n v="0.1428571428571428"/>
    <n v="0.1363636363636364"/>
  </r>
  <r>
    <s v="A CONSUMO"/>
    <s v="AMS"/>
    <s v="Waterfall"/>
    <x v="1"/>
    <d v="2025-01-01T00:00:00"/>
    <d v="2025-06-30T00:00:00"/>
    <s v="ABS25016"/>
    <s v="ABS25016"/>
    <s v="EPM"/>
    <x v="175"/>
    <s v="EssilorLuxottica"/>
    <s v="T. Porzio"/>
    <x v="45"/>
    <s v="Operations"/>
    <s v="BackEnd"/>
    <n v="150"/>
    <n v="0"/>
    <s v="ON GOING"/>
    <n v="0"/>
    <n v="2025"/>
    <x v="0"/>
    <n v="5"/>
    <n v="0"/>
    <n v="0"/>
    <n v="0"/>
    <n v="0"/>
    <n v="0"/>
    <n v="0"/>
    <n v="0"/>
    <n v="0"/>
    <n v="0"/>
    <n v="0"/>
    <n v="0"/>
    <n v="0.25"/>
    <n v="0"/>
    <n v="0"/>
    <n v="0"/>
    <n v="0"/>
    <n v="0"/>
    <n v="0"/>
    <n v="0"/>
    <n v="0"/>
    <n v="0"/>
    <n v="0"/>
  </r>
  <r>
    <s v="A CONSUMO"/>
    <s v="AMS"/>
    <s v="Waterfall"/>
    <x v="1"/>
    <d v="2025-01-01T00:00:00"/>
    <d v="2025-06-30T00:00:00"/>
    <s v="ABS25016"/>
    <s v="ABS25016"/>
    <s v="EPM"/>
    <x v="175"/>
    <s v="EssilorLuxottica"/>
    <s v="T. Porzio"/>
    <x v="14"/>
    <s v="Delivery Projects"/>
    <s v="BackEnd"/>
    <n v="150"/>
    <n v="0"/>
    <s v="ON GOING"/>
    <n v="0"/>
    <n v="2025"/>
    <x v="0"/>
    <n v="1"/>
    <n v="0"/>
    <n v="0"/>
    <n v="0"/>
    <n v="0"/>
    <n v="0"/>
    <n v="0"/>
    <n v="0"/>
    <n v="0"/>
    <n v="0"/>
    <n v="0"/>
    <n v="0"/>
    <n v="0.05"/>
    <n v="0"/>
    <n v="0"/>
    <n v="0"/>
    <n v="0"/>
    <n v="0"/>
    <n v="0"/>
    <n v="0"/>
    <n v="0"/>
    <n v="0"/>
    <n v="0"/>
  </r>
  <r>
    <s v="A CONSUMO"/>
    <s v="AMS"/>
    <s v="Waterfall"/>
    <x v="1"/>
    <d v="2025-01-01T00:00:00"/>
    <d v="2025-06-30T00:00:00"/>
    <s v="ABS25016"/>
    <s v="ABS25016"/>
    <s v="EPM"/>
    <x v="175"/>
    <s v="EssilorLuxottica"/>
    <s v="T. Porzio"/>
    <x v="99"/>
    <s v="Operations"/>
    <s v="BackEnd"/>
    <n v="150"/>
    <n v="0"/>
    <s v="ON GOING"/>
    <n v="0"/>
    <n v="2025"/>
    <x v="0"/>
    <n v="4"/>
    <n v="4"/>
    <n v="0"/>
    <n v="0"/>
    <n v="0"/>
    <n v="0"/>
    <n v="0"/>
    <n v="0"/>
    <n v="0"/>
    <n v="0"/>
    <n v="0"/>
    <n v="0"/>
    <n v="0.2"/>
    <n v="0.1904761904761905"/>
    <n v="0"/>
    <n v="0"/>
    <n v="0"/>
    <n v="0"/>
    <n v="0"/>
    <n v="0"/>
    <n v="0"/>
    <n v="0"/>
    <n v="0"/>
  </r>
  <r>
    <s v="A CONSUMO"/>
    <s v="AMS"/>
    <s v="Waterfall"/>
    <x v="1"/>
    <d v="2025-01-01T00:00:00"/>
    <d v="2025-06-30T00:00:00"/>
    <s v="ABS25016"/>
    <s v="ABS25016"/>
    <s v="EPM"/>
    <x v="175"/>
    <s v="EssilorLuxottica"/>
    <s v="T. Porzio"/>
    <x v="120"/>
    <s v="Operations"/>
    <s v="BackEnd - Junior"/>
    <n v="150"/>
    <n v="0"/>
    <s v="ON GOING"/>
    <n v="0"/>
    <n v="2025"/>
    <x v="0"/>
    <n v="0"/>
    <n v="3"/>
    <n v="0"/>
    <n v="0"/>
    <n v="0"/>
    <n v="0"/>
    <n v="0"/>
    <n v="0"/>
    <n v="0"/>
    <n v="0"/>
    <n v="0"/>
    <n v="0"/>
    <n v="0"/>
    <n v="0.1428571428571428"/>
    <n v="0"/>
    <n v="0"/>
    <n v="0"/>
    <n v="0"/>
    <n v="0"/>
    <n v="0"/>
    <n v="0"/>
    <n v="0"/>
    <n v="0"/>
  </r>
  <r>
    <s v="A CONSUMO"/>
    <s v="AMS"/>
    <s v="Waterfall"/>
    <x v="1"/>
    <d v="2025-01-01T00:00:00"/>
    <d v="2025-06-30T00:00:00"/>
    <s v="ABS25016"/>
    <s v="ABS25016"/>
    <s v="EPM"/>
    <x v="175"/>
    <s v="EssilorLuxottica"/>
    <s v="T. Porzio"/>
    <x v="46"/>
    <s v="Operations"/>
    <s v="BackEnd"/>
    <n v="150"/>
    <n v="0"/>
    <s v="ON GOING"/>
    <n v="0"/>
    <n v="2025"/>
    <x v="0"/>
    <n v="2"/>
    <n v="2"/>
    <n v="2"/>
    <n v="0"/>
    <n v="0"/>
    <n v="0"/>
    <n v="0"/>
    <n v="0"/>
    <n v="0"/>
    <n v="0"/>
    <n v="0"/>
    <n v="0"/>
    <n v="0.1"/>
    <n v="0.09523809523809523"/>
    <n v="0.09090909090909091"/>
    <n v="0"/>
    <n v="0"/>
    <n v="0"/>
    <n v="0"/>
    <n v="0"/>
    <n v="0"/>
    <n v="0"/>
    <n v="0"/>
  </r>
  <r>
    <s v="A CONSUMO"/>
    <s v="AMS"/>
    <s v="Waterfall"/>
    <x v="1"/>
    <d v="2025-01-01T00:00:00"/>
    <d v="2025-06-30T00:00:00"/>
    <s v="ABS25016"/>
    <s v="ABS25016"/>
    <s v="EPM"/>
    <x v="175"/>
    <s v="EssilorLuxottica"/>
    <s v="T. Porzio"/>
    <x v="96"/>
    <s v="Operations"/>
    <s v="BackEnd - Junior"/>
    <n v="150"/>
    <n v="0"/>
    <s v="ON GOING"/>
    <n v="0"/>
    <n v="2025"/>
    <x v="1"/>
    <n v="3"/>
    <n v="4"/>
    <n v="5"/>
    <n v="4"/>
    <n v="4"/>
    <n v="0"/>
    <n v="0"/>
    <n v="0"/>
    <n v="0"/>
    <n v="0"/>
    <n v="0"/>
    <n v="0.05555555555555555"/>
    <n v="0.15"/>
    <n v="0.1904761904761905"/>
    <n v="0.2272727272727273"/>
    <n v="0.1818181818181818"/>
    <n v="0.2"/>
    <n v="0"/>
    <n v="0"/>
    <n v="0"/>
    <n v="0"/>
    <n v="0"/>
    <n v="0"/>
  </r>
  <r>
    <s v="A CONSUMO"/>
    <s v="AMS"/>
    <s v="Waterfall"/>
    <x v="1"/>
    <d v="2025-01-01T00:00:00"/>
    <d v="2025-06-30T00:00:00"/>
    <s v="ABS25016"/>
    <s v="ABS25016"/>
    <s v="EPM"/>
    <x v="175"/>
    <s v="EssilorLuxottica"/>
    <s v="T. Porzio"/>
    <x v="47"/>
    <s v="Operations"/>
    <s v="BackEnd"/>
    <n v="150"/>
    <n v="0"/>
    <s v="ON GOING"/>
    <n v="0"/>
    <n v="2025"/>
    <x v="2"/>
    <n v="6"/>
    <n v="2"/>
    <n v="3"/>
    <n v="3"/>
    <n v="2"/>
    <n v="0"/>
    <n v="0"/>
    <n v="0"/>
    <n v="0"/>
    <n v="0"/>
    <n v="0"/>
    <n v="0.1111111111111111"/>
    <n v="0.3"/>
    <n v="0.09523809523809523"/>
    <n v="0.1363636363636364"/>
    <n v="0.1363636363636364"/>
    <n v="0.1"/>
    <n v="0"/>
    <n v="0"/>
    <n v="0"/>
    <n v="0"/>
    <n v="0"/>
    <n v="0"/>
  </r>
  <r>
    <s v="A CONSUMO"/>
    <s v="AMS"/>
    <s v="Waterfall"/>
    <x v="1"/>
    <d v="2025-01-01T00:00:00"/>
    <d v="2025-06-30T00:00:00"/>
    <s v="ABS25016"/>
    <s v="ABS25016"/>
    <s v="EPM"/>
    <x v="175"/>
    <s v="EssilorLuxottica"/>
    <s v="T. Porzio"/>
    <x v="48"/>
    <s v="Delivery Projects"/>
    <s v="Analysis"/>
    <n v="150"/>
    <n v="0"/>
    <s v="ON GOING"/>
    <n v="0"/>
    <n v="2025"/>
    <x v="9"/>
    <n v="4"/>
    <n v="2"/>
    <n v="2"/>
    <n v="2"/>
    <n v="2"/>
    <n v="0"/>
    <n v="0"/>
    <n v="0"/>
    <n v="0"/>
    <n v="0"/>
    <n v="0"/>
    <n v="0.2222222222222222"/>
    <n v="0.2"/>
    <n v="0.09523809523809523"/>
    <n v="0.09090909090909091"/>
    <n v="0.09090909090909091"/>
    <n v="0.1"/>
    <n v="0"/>
    <n v="0"/>
    <n v="0"/>
    <n v="0"/>
    <n v="0"/>
    <n v="0"/>
  </r>
  <r>
    <s v="A CONSUMO"/>
    <s v="AMS"/>
    <s v="Waterfall"/>
    <x v="1"/>
    <d v="2025-01-01T00:00:00"/>
    <d v="2025-06-30T00:00:00"/>
    <s v="ABS25016"/>
    <s v="ABS25016"/>
    <s v="EPM"/>
    <x v="175"/>
    <s v="EssilorLuxottica"/>
    <s v="T. Porzio"/>
    <x v="136"/>
    <s v="Delivery AMS"/>
    <s v="PM - Project Governance"/>
    <n v="150"/>
    <n v="0"/>
    <s v="ON GOING"/>
    <n v="0"/>
    <n v="2025"/>
    <x v="6"/>
    <n v="2"/>
    <n v="2"/>
    <n v="2"/>
    <n v="2"/>
    <n v="2"/>
    <n v="0"/>
    <n v="0"/>
    <n v="0"/>
    <n v="0"/>
    <n v="0"/>
    <n v="0"/>
    <n v="0.1666666666666667"/>
    <n v="0.1"/>
    <n v="0.09523809523809523"/>
    <n v="0.09090909090909091"/>
    <n v="0.09090909090909091"/>
    <n v="0.1"/>
    <n v="0"/>
    <n v="0"/>
    <n v="0"/>
    <n v="0"/>
    <n v="0"/>
    <n v="0"/>
  </r>
  <r>
    <s v="A CONSUMO"/>
    <s v="AMS"/>
    <s v="Waterfall"/>
    <x v="1"/>
    <d v="2025-01-01T00:00:00"/>
    <d v="2025-06-30T00:00:00"/>
    <s v="ABS25016"/>
    <s v="ABS25016"/>
    <s v="EPM"/>
    <x v="175"/>
    <s v="EssilorLuxottica"/>
    <s v="T. Porzio"/>
    <x v="83"/>
    <s v="Delivery Projects"/>
    <s v="BackEnd"/>
    <n v="150"/>
    <n v="0"/>
    <s v="ON GOING"/>
    <n v="0"/>
    <n v="2025"/>
    <x v="1"/>
    <n v="5"/>
    <n v="3"/>
    <n v="2"/>
    <n v="2"/>
    <n v="2"/>
    <n v="0"/>
    <n v="0"/>
    <n v="0"/>
    <n v="0"/>
    <n v="0"/>
    <n v="0"/>
    <n v="0.05555555555555555"/>
    <n v="0.25"/>
    <n v="0.1428571428571428"/>
    <n v="0.09090909090909091"/>
    <n v="0.09090909090909091"/>
    <n v="0.1"/>
    <n v="0"/>
    <n v="0"/>
    <n v="0"/>
    <n v="0"/>
    <n v="0"/>
    <n v="0"/>
  </r>
  <r>
    <s v="A CONSUMO"/>
    <s v="AMS"/>
    <s v="Waterfall"/>
    <x v="1"/>
    <d v="2025-01-01T00:00:00"/>
    <d v="2025-06-30T00:00:00"/>
    <s v="ABS25016"/>
    <s v="ABS25016"/>
    <s v="EPM"/>
    <x v="175"/>
    <s v="EssilorLuxottica"/>
    <s v="T. Porzio"/>
    <x v="43"/>
    <s v="Operations"/>
    <s v="BackEnd"/>
    <n v="150"/>
    <n v="0"/>
    <s v="ON GOING"/>
    <n v="0"/>
    <n v="2025"/>
    <x v="6"/>
    <n v="3"/>
    <n v="3"/>
    <n v="2"/>
    <n v="1"/>
    <n v="1"/>
    <n v="0"/>
    <n v="0"/>
    <n v="0"/>
    <n v="0"/>
    <n v="0"/>
    <n v="0"/>
    <n v="0.1666666666666667"/>
    <n v="0.15"/>
    <n v="0.1428571428571428"/>
    <n v="0.09090909090909091"/>
    <n v="0.04545454545454546"/>
    <n v="0.05"/>
    <n v="0"/>
    <n v="0"/>
    <n v="0"/>
    <n v="0"/>
    <n v="0"/>
    <n v="0"/>
  </r>
  <r>
    <s v="A CONSUMO"/>
    <s v="AMS"/>
    <s v="Waterfall"/>
    <x v="0"/>
    <d v="2024-07-01T00:00:00"/>
    <d v="2024-12-31T00:00:00"/>
    <s v="ABS25063"/>
    <s v="ABS25063"/>
    <s v="EPM"/>
    <x v="176"/>
    <s v="EssilorLuxottica"/>
    <s v="T. Porzio"/>
    <x v="43"/>
    <s v="Operations"/>
    <s v="BackEnd"/>
    <n v="150"/>
    <n v="36"/>
    <s v="CLOSED"/>
    <n v="0.2"/>
    <n v="2024"/>
    <x v="0"/>
    <n v="0"/>
    <n v="0"/>
    <n v="0"/>
    <n v="0"/>
    <n v="0"/>
    <n v="5"/>
    <n v="1"/>
    <n v="5"/>
    <n v="1"/>
    <n v="0"/>
    <n v="2"/>
    <n v="0"/>
    <n v="0"/>
    <n v="0"/>
    <n v="0"/>
    <n v="0"/>
    <n v="0"/>
    <n v="0.2173913043478261"/>
    <n v="0.08333333333333333"/>
    <n v="0.2380952380952381"/>
    <n v="0.04347826086956522"/>
    <n v="0"/>
    <n v="0.09090909090909091"/>
  </r>
  <r>
    <s v="A CONSUMO"/>
    <s v="AMS"/>
    <s v="Waterfall"/>
    <x v="0"/>
    <d v="2024-07-01T00:00:00"/>
    <d v="2024-12-31T00:00:00"/>
    <s v="ABS25063"/>
    <s v="ABS25063"/>
    <s v="EPM"/>
    <x v="176"/>
    <s v="EssilorLuxottica"/>
    <s v="T. Porzio"/>
    <x v="83"/>
    <s v="Delivery Projects"/>
    <s v="BackEnd"/>
    <n v="150"/>
    <n v="36"/>
    <s v="CLOSED"/>
    <n v="0.2"/>
    <n v="2024"/>
    <x v="0"/>
    <n v="0"/>
    <n v="0"/>
    <n v="0"/>
    <n v="0"/>
    <n v="0"/>
    <n v="0.5"/>
    <n v="0"/>
    <n v="1"/>
    <n v="1"/>
    <n v="4"/>
    <n v="5"/>
    <n v="0"/>
    <n v="0"/>
    <n v="0"/>
    <n v="0"/>
    <n v="0"/>
    <n v="0"/>
    <n v="0.02173913043478261"/>
    <n v="0"/>
    <n v="0.04761904761904762"/>
    <n v="0.04347826086956522"/>
    <n v="0.1904761904761905"/>
    <n v="0.2272727272727273"/>
  </r>
  <r>
    <s v="A CONSUMO"/>
    <s v="AMS"/>
    <s v="Waterfall"/>
    <x v="0"/>
    <d v="2024-07-01T00:00:00"/>
    <d v="2024-12-31T00:00:00"/>
    <s v="ABS25063"/>
    <s v="ABS25063"/>
    <s v="EPM"/>
    <x v="176"/>
    <s v="EssilorLuxottica"/>
    <s v="T. Porzio"/>
    <x v="45"/>
    <s v="Operations"/>
    <s v="BackEnd"/>
    <n v="150"/>
    <n v="36"/>
    <s v="CLOSED"/>
    <n v="0.2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 CONSUMO"/>
    <s v="AMS"/>
    <s v="Waterfall"/>
    <x v="0"/>
    <d v="2024-07-01T00:00:00"/>
    <d v="2024-12-31T00:00:00"/>
    <s v="ABS25063"/>
    <s v="ABS25063"/>
    <s v="EPM"/>
    <x v="176"/>
    <s v="EssilorLuxottica"/>
    <s v="T. Porzio"/>
    <x v="99"/>
    <s v="Operations"/>
    <s v="BackEnd"/>
    <n v="150"/>
    <n v="36"/>
    <s v="CLOSED"/>
    <n v="0.2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 CONSUMO"/>
    <s v="AMS"/>
    <s v="Waterfall"/>
    <x v="0"/>
    <d v="2024-07-01T00:00:00"/>
    <d v="2024-12-31T00:00:00"/>
    <s v="ABS25063"/>
    <s v="ABS25063"/>
    <s v="EPM"/>
    <x v="176"/>
    <s v="EssilorLuxottica"/>
    <s v="T. Porzio"/>
    <x v="120"/>
    <s v="Operations"/>
    <s v="BackEnd - Junior"/>
    <n v="150"/>
    <n v="36"/>
    <s v="CLOSED"/>
    <n v="0.2"/>
    <n v="2024"/>
    <x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.2272727272727273"/>
  </r>
  <r>
    <s v="A CONSUMO"/>
    <s v="AMS"/>
    <s v="Waterfall"/>
    <x v="0"/>
    <d v="2024-07-01T00:00:00"/>
    <d v="2024-12-31T00:00:00"/>
    <s v="ABS25063"/>
    <s v="ABS25063"/>
    <s v="EPM"/>
    <x v="176"/>
    <s v="EssilorLuxottica"/>
    <s v="T. Porzio"/>
    <x v="46"/>
    <s v="Operations"/>
    <s v="BackEnd"/>
    <n v="150"/>
    <n v="36"/>
    <s v="CLOSED"/>
    <n v="0.2"/>
    <n v="2024"/>
    <x v="0"/>
    <n v="0"/>
    <n v="0"/>
    <n v="0"/>
    <n v="0"/>
    <n v="0"/>
    <n v="2"/>
    <n v="0"/>
    <n v="2"/>
    <n v="5"/>
    <n v="4"/>
    <n v="3"/>
    <n v="0"/>
    <n v="0"/>
    <n v="0"/>
    <n v="0"/>
    <n v="0"/>
    <n v="0"/>
    <n v="0.08695652173913043"/>
    <n v="0"/>
    <n v="0.09523809523809523"/>
    <n v="0.2173913043478261"/>
    <n v="0.1904761904761905"/>
    <n v="0.1363636363636364"/>
  </r>
  <r>
    <s v="A CONSUMO"/>
    <s v="AMS"/>
    <s v="Waterfall"/>
    <x v="0"/>
    <d v="2024-07-01T00:00:00"/>
    <d v="2024-12-31T00:00:00"/>
    <s v="ABS25063"/>
    <s v="ABS25063"/>
    <s v="EPM"/>
    <x v="176"/>
    <s v="EssilorLuxottica"/>
    <s v="T. Porzio"/>
    <x v="96"/>
    <s v="Operations"/>
    <s v="BackEnd - Junior"/>
    <n v="150"/>
    <n v="36"/>
    <s v="CLOSED"/>
    <n v="0.2"/>
    <n v="2024"/>
    <x v="0"/>
    <n v="0"/>
    <n v="0"/>
    <n v="0"/>
    <n v="0"/>
    <n v="0"/>
    <n v="9"/>
    <n v="2"/>
    <n v="9"/>
    <n v="4"/>
    <n v="2"/>
    <n v="3"/>
    <n v="0"/>
    <n v="0"/>
    <n v="0"/>
    <n v="0"/>
    <n v="0"/>
    <n v="0"/>
    <n v="0.391304347826087"/>
    <n v="0.1666666666666667"/>
    <n v="0.4285714285714285"/>
    <n v="0.1739130434782609"/>
    <n v="0.09523809523809523"/>
    <n v="0.1363636363636364"/>
  </r>
  <r>
    <s v="A CONSUMO"/>
    <s v="AMS"/>
    <s v="Waterfall"/>
    <x v="0"/>
    <d v="2024-07-01T00:00:00"/>
    <d v="2024-12-31T00:00:00"/>
    <s v="ABS25063"/>
    <s v="ABS25063"/>
    <s v="EPM"/>
    <x v="176"/>
    <s v="EssilorLuxottica"/>
    <s v="T. Porzio"/>
    <x v="47"/>
    <s v="Operations"/>
    <s v="BackEnd"/>
    <n v="150"/>
    <n v="36"/>
    <s v="CLOSED"/>
    <n v="0.2"/>
    <n v="2024"/>
    <x v="0"/>
    <n v="0"/>
    <n v="0"/>
    <n v="0"/>
    <n v="0"/>
    <n v="0"/>
    <n v="3.45"/>
    <n v="0.5"/>
    <n v="2.1"/>
    <n v="4"/>
    <n v="3"/>
    <n v="2"/>
    <n v="0"/>
    <n v="0"/>
    <n v="0"/>
    <n v="0"/>
    <n v="0"/>
    <n v="0"/>
    <n v="0.15"/>
    <n v="0.04166666666666666"/>
    <n v="0.1"/>
    <n v="0.1739130434782609"/>
    <n v="0.1428571428571428"/>
    <n v="0.09090909090909091"/>
  </r>
  <r>
    <s v="A CONSUMO"/>
    <s v="AMS"/>
    <s v="Waterfall"/>
    <x v="0"/>
    <d v="2024-07-01T00:00:00"/>
    <d v="2024-12-31T00:00:00"/>
    <s v="ABS25063"/>
    <s v="ABS25063"/>
    <s v="EPM"/>
    <x v="176"/>
    <s v="EssilorLuxottica"/>
    <s v="T. Porzio"/>
    <x v="48"/>
    <s v="Delivery Projects"/>
    <s v="Analysis"/>
    <n v="150"/>
    <n v="36"/>
    <s v="CLOSED"/>
    <n v="0.2"/>
    <n v="2024"/>
    <x v="0"/>
    <n v="0"/>
    <n v="0"/>
    <n v="0"/>
    <n v="0"/>
    <n v="0"/>
    <n v="2"/>
    <n v="0"/>
    <n v="2"/>
    <n v="2"/>
    <n v="3"/>
    <n v="5"/>
    <n v="0"/>
    <n v="0"/>
    <n v="0"/>
    <n v="0"/>
    <n v="0"/>
    <n v="0"/>
    <n v="0.08695652173913043"/>
    <n v="0"/>
    <n v="0.09523809523809523"/>
    <n v="0.08695652173913043"/>
    <n v="0.1428571428571428"/>
    <n v="0.2272727272727273"/>
  </r>
  <r>
    <s v="A CONSUMO"/>
    <s v="AMS"/>
    <s v="Waterfall"/>
    <x v="0"/>
    <d v="2024-07-01T00:00:00"/>
    <d v="2024-12-31T00:00:00"/>
    <s v="ABS25063"/>
    <s v="ABS25063"/>
    <s v="EPM"/>
    <x v="176"/>
    <s v="EssilorLuxottica"/>
    <s v="T. Porzio"/>
    <x v="136"/>
    <s v="Delivery AMS"/>
    <s v="PM - Project Governance"/>
    <n v="150"/>
    <n v="36"/>
    <s v="CLOSED"/>
    <n v="0.2"/>
    <n v="2024"/>
    <x v="0"/>
    <n v="0"/>
    <n v="0"/>
    <n v="0"/>
    <n v="0"/>
    <n v="0"/>
    <n v="1"/>
    <n v="0"/>
    <n v="1"/>
    <n v="1"/>
    <n v="1"/>
    <n v="1"/>
    <n v="0"/>
    <n v="0"/>
    <n v="0"/>
    <n v="0"/>
    <n v="0"/>
    <n v="0"/>
    <n v="0.04347826086956522"/>
    <n v="0"/>
    <n v="0.04761904761904762"/>
    <n v="0.04347826086956522"/>
    <n v="0.04761904761904762"/>
    <n v="0.04545454545454546"/>
  </r>
  <r>
    <s v="A CONSUMO"/>
    <s v="AMS"/>
    <s v="Waterfall"/>
    <x v="1"/>
    <d v="2025-07-01T00:00:00"/>
    <d v="2025-12-31T00:00:00"/>
    <s v="N/A"/>
    <s v="N/A"/>
    <s v="EPM"/>
    <x v="177"/>
    <s v="EssilorLuxottica"/>
    <s v="T. Porzio"/>
    <x v="46"/>
    <s v="Operations"/>
    <s v="BackEnd"/>
    <n v="100"/>
    <n v="0"/>
    <s v="TO START"/>
    <n v="0"/>
    <n v="2025"/>
    <x v="0"/>
    <n v="0"/>
    <n v="0"/>
    <n v="0"/>
    <n v="0"/>
    <n v="0"/>
    <n v="5"/>
    <n v="0"/>
    <n v="5"/>
    <n v="5"/>
    <n v="4"/>
    <n v="4"/>
    <n v="0"/>
    <n v="0"/>
    <n v="0"/>
    <n v="0"/>
    <n v="0"/>
    <n v="0"/>
    <n v="0.2173913043478261"/>
    <n v="0"/>
    <n v="0.2380952380952381"/>
    <n v="0.2173913043478261"/>
    <n v="0.1904761904761905"/>
    <n v="0.1818181818181818"/>
  </r>
  <r>
    <s v="A CONSUMO"/>
    <s v="AMS"/>
    <s v="Waterfall"/>
    <x v="1"/>
    <d v="2025-07-01T00:00:00"/>
    <d v="2025-12-31T00:00:00"/>
    <s v="N/A"/>
    <s v="N/A"/>
    <s v="EPM"/>
    <x v="177"/>
    <s v="EssilorLuxottica"/>
    <s v="T. Porzio"/>
    <x v="96"/>
    <s v="Operations"/>
    <s v="BackEnd - Junior"/>
    <n v="100"/>
    <n v="0"/>
    <s v="TO START"/>
    <n v="0"/>
    <n v="2025"/>
    <x v="0"/>
    <n v="0"/>
    <n v="0"/>
    <n v="0"/>
    <n v="0"/>
    <n v="0"/>
    <n v="5"/>
    <n v="0"/>
    <n v="4"/>
    <n v="5"/>
    <n v="4"/>
    <n v="4"/>
    <n v="0"/>
    <n v="0"/>
    <n v="0"/>
    <n v="0"/>
    <n v="0"/>
    <n v="0"/>
    <n v="0.2173913043478261"/>
    <n v="0"/>
    <n v="0.1904761904761905"/>
    <n v="0.2173913043478261"/>
    <n v="0.1904761904761905"/>
    <n v="0.1818181818181818"/>
  </r>
  <r>
    <s v="A CONSUMO"/>
    <s v="AMS"/>
    <s v="Waterfall"/>
    <x v="1"/>
    <d v="2025-07-01T00:00:00"/>
    <d v="2025-12-31T00:00:00"/>
    <s v="N/A"/>
    <s v="N/A"/>
    <s v="EPM"/>
    <x v="177"/>
    <s v="EssilorLuxottica"/>
    <s v="T. Porzio"/>
    <x v="47"/>
    <s v="Operations"/>
    <s v="BackEnd"/>
    <n v="100"/>
    <n v="0"/>
    <s v="TO START"/>
    <n v="0"/>
    <n v="2025"/>
    <x v="0"/>
    <n v="0"/>
    <n v="0"/>
    <n v="0"/>
    <n v="0"/>
    <n v="0"/>
    <n v="2"/>
    <n v="0"/>
    <n v="2"/>
    <n v="3"/>
    <n v="3"/>
    <n v="2"/>
    <n v="0"/>
    <n v="0"/>
    <n v="0"/>
    <n v="0"/>
    <n v="0"/>
    <n v="0"/>
    <n v="0.08695652173913043"/>
    <n v="0"/>
    <n v="0.09523809523809523"/>
    <n v="0.1304347826086956"/>
    <n v="0.1428571428571428"/>
    <n v="0.09090909090909091"/>
  </r>
  <r>
    <s v="A CONSUMO"/>
    <s v="AMS"/>
    <s v="Waterfall"/>
    <x v="1"/>
    <d v="2025-07-01T00:00:00"/>
    <d v="2025-12-31T00:00:00"/>
    <s v="N/A"/>
    <s v="N/A"/>
    <s v="EPM"/>
    <x v="177"/>
    <s v="EssilorLuxottica"/>
    <s v="T. Porzio"/>
    <x v="48"/>
    <s v="Delivery Projects"/>
    <s v="Analysis"/>
    <n v="100"/>
    <n v="0"/>
    <s v="TO START"/>
    <n v="0"/>
    <n v="2025"/>
    <x v="0"/>
    <n v="0"/>
    <n v="0"/>
    <n v="0"/>
    <n v="0"/>
    <n v="0"/>
    <n v="2"/>
    <n v="0"/>
    <n v="4"/>
    <n v="4"/>
    <n v="4"/>
    <n v="4"/>
    <n v="0"/>
    <n v="0"/>
    <n v="0"/>
    <n v="0"/>
    <n v="0"/>
    <n v="0"/>
    <n v="0.08695652173913043"/>
    <n v="0"/>
    <n v="0.1904761904761905"/>
    <n v="0.1739130434782609"/>
    <n v="0.1904761904761905"/>
    <n v="0.1818181818181818"/>
  </r>
  <r>
    <s v="A CONSUMO"/>
    <s v="AMS"/>
    <s v="Waterfall"/>
    <x v="1"/>
    <d v="2025-07-01T00:00:00"/>
    <d v="2025-12-31T00:00:00"/>
    <s v="N/A"/>
    <s v="N/A"/>
    <s v="EPM"/>
    <x v="177"/>
    <s v="EssilorLuxottica"/>
    <s v="T. Porzio"/>
    <x v="136"/>
    <s v="Delivery AMS"/>
    <s v="PM - Project Governance"/>
    <n v="100"/>
    <n v="0"/>
    <s v="TO START"/>
    <n v="0"/>
    <n v="2025"/>
    <x v="0"/>
    <n v="0"/>
    <n v="0"/>
    <n v="0"/>
    <n v="0"/>
    <n v="0"/>
    <n v="3"/>
    <n v="0"/>
    <n v="2"/>
    <n v="2"/>
    <n v="2"/>
    <n v="2"/>
    <n v="0"/>
    <n v="0"/>
    <n v="0"/>
    <n v="0"/>
    <n v="0"/>
    <n v="0"/>
    <n v="0.1304347826086956"/>
    <n v="0"/>
    <n v="0.09523809523809523"/>
    <n v="0.08695652173913043"/>
    <n v="0.09523809523809523"/>
    <n v="0.09090909090909091"/>
  </r>
  <r>
    <s v="A CONSUMO"/>
    <s v="AMS"/>
    <s v="Waterfall"/>
    <x v="1"/>
    <d v="2025-07-01T00:00:00"/>
    <d v="2025-12-31T00:00:00"/>
    <s v="N/A"/>
    <s v="N/A"/>
    <s v="EPM"/>
    <x v="177"/>
    <s v="EssilorLuxottica"/>
    <s v="T. Porzio"/>
    <x v="83"/>
    <s v="Delivery Projects"/>
    <s v="BackEnd"/>
    <n v="100"/>
    <n v="0"/>
    <s v="TO START"/>
    <n v="0"/>
    <n v="2025"/>
    <x v="0"/>
    <n v="0"/>
    <n v="0"/>
    <n v="0"/>
    <n v="0"/>
    <n v="0"/>
    <n v="2"/>
    <n v="0"/>
    <n v="2"/>
    <n v="2"/>
    <n v="2"/>
    <n v="2"/>
    <n v="0"/>
    <n v="0"/>
    <n v="0"/>
    <n v="0"/>
    <n v="0"/>
    <n v="0"/>
    <n v="0.08695652173913043"/>
    <n v="0"/>
    <n v="0.09523809523809523"/>
    <n v="0.08695652173913043"/>
    <n v="0.09523809523809523"/>
    <n v="0.09090909090909091"/>
  </r>
  <r>
    <s v="LEAD"/>
    <s v="AMS"/>
    <s v="Waterfall"/>
    <x v="1"/>
    <d v="2025-01-01T00:00:00"/>
    <d v="2025-06-30T00:00:00"/>
    <s v="N/A"/>
    <s v="N/A"/>
    <s v="EPM"/>
    <x v="178"/>
    <s v="EssilorLuxottica"/>
    <s v="T. Porzio"/>
    <x v="100"/>
    <s v="Consolidated &amp; Tax"/>
    <s v="BackEnd"/>
    <n v="40"/>
    <n v="0"/>
    <s v="TO START"/>
    <n v="0"/>
    <n v="2024"/>
    <x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09090909090909091"/>
  </r>
  <r>
    <s v="LEAD"/>
    <s v="AMS"/>
    <s v="Waterfall"/>
    <x v="1"/>
    <d v="2025-01-01T00:00:00"/>
    <d v="2025-06-30T00:00:00"/>
    <s v="N/A"/>
    <s v="N/A"/>
    <s v="EPM"/>
    <x v="178"/>
    <s v="EssilorLuxottica"/>
    <s v="T. Porzio"/>
    <x v="104"/>
    <s v="Consolidated &amp; Tax"/>
    <s v="BackEnd"/>
    <n v="40"/>
    <n v="0"/>
    <s v="TO START"/>
    <n v="0"/>
    <n v="2024"/>
    <x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09090909090909091"/>
  </r>
  <r>
    <s v="LEAD"/>
    <s v="AMS"/>
    <s v="Waterfall"/>
    <x v="1"/>
    <d v="2025-01-01T00:00:00"/>
    <d v="2025-06-30T00:00:00"/>
    <s v="N/A"/>
    <s v="N/A"/>
    <s v="EPM"/>
    <x v="178"/>
    <s v="EssilorLuxottica"/>
    <s v="T. Porzio"/>
    <x v="102"/>
    <s v="Consolidated &amp; Tax"/>
    <s v="BackEnd - Junior"/>
    <n v="40"/>
    <n v="0"/>
    <s v="TO START"/>
    <n v="0"/>
    <n v="2024"/>
    <x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09090909090909091"/>
  </r>
  <r>
    <s v="LEAD"/>
    <s v="AMS"/>
    <s v="Waterfall"/>
    <x v="1"/>
    <d v="2025-01-01T00:00:00"/>
    <d v="2025-06-30T00:00:00"/>
    <s v="N/A"/>
    <s v="N/A"/>
    <s v="EPM"/>
    <x v="178"/>
    <s v="EssilorLuxottica"/>
    <s v="T. Porzio"/>
    <x v="95"/>
    <s v="Consolidated &amp; Tax"/>
    <s v="Analysis"/>
    <n v="40"/>
    <n v="0"/>
    <s v="TO START"/>
    <n v="0"/>
    <n v="2024"/>
    <x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09090909090909091"/>
  </r>
  <r>
    <s v="LEAD"/>
    <s v="AMS"/>
    <s v="Waterfall"/>
    <x v="1"/>
    <d v="2025-01-01T00:00:00"/>
    <d v="2025-06-30T00:00:00"/>
    <s v="N/A"/>
    <s v="N/A"/>
    <s v="EPM"/>
    <x v="178"/>
    <s v="EssilorLuxottica"/>
    <s v="T. Porzio"/>
    <x v="101"/>
    <s v="Consolidated &amp; Tax"/>
    <s v="BackEnd"/>
    <n v="40"/>
    <n v="0"/>
    <s v="TO START"/>
    <n v="0"/>
    <n v="2024"/>
    <x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09090909090909091"/>
  </r>
  <r>
    <s v="LEAD"/>
    <s v="AMS"/>
    <s v="Waterfall"/>
    <x v="1"/>
    <d v="2025-01-01T00:00:00"/>
    <d v="2025-06-30T00:00:00"/>
    <s v="N/A"/>
    <s v="N/A"/>
    <s v="EPM"/>
    <x v="178"/>
    <s v="EssilorLuxottica"/>
    <s v="T. Porzio"/>
    <x v="136"/>
    <s v="Delivery AMS"/>
    <s v="PM - Project Governance"/>
    <n v="40"/>
    <n v="0"/>
    <s v="TO START"/>
    <n v="0"/>
    <n v="2024"/>
    <x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09090909090909091"/>
  </r>
  <r>
    <s v="A CONSUMO"/>
    <s v="AMS"/>
    <s v="Waterfall"/>
    <x v="0"/>
    <d v="2024-07-01T00:00:00"/>
    <d v="2024-12-31T00:00:00"/>
    <s v="ABS24333"/>
    <s v="ABS24333"/>
    <s v="EPM"/>
    <x v="179"/>
    <s v="ARISTON"/>
    <s v="T. Porzio"/>
    <x v="107"/>
    <s v="Delivery AMS"/>
    <s v="BackEnd"/>
    <n v="45"/>
    <n v="8.279999999999999"/>
    <s v="ON GOING"/>
    <n v="0"/>
    <n v="2024"/>
    <x v="0"/>
    <n v="0"/>
    <n v="0"/>
    <n v="0"/>
    <n v="0"/>
    <n v="0"/>
    <n v="1"/>
    <n v="1"/>
    <n v="1"/>
    <n v="1"/>
    <n v="1"/>
    <n v="1"/>
    <n v="0"/>
    <n v="0"/>
    <n v="0"/>
    <n v="0"/>
    <n v="0"/>
    <n v="0"/>
    <n v="0.04347826086956522"/>
    <n v="0.08333333333333333"/>
    <n v="0.04761904761904762"/>
    <n v="0.04347826086956522"/>
    <n v="0.04761904761904762"/>
    <n v="0.04545454545454546"/>
  </r>
  <r>
    <s v="A CONSUMO"/>
    <s v="AMS"/>
    <s v="Waterfall"/>
    <x v="0"/>
    <d v="2024-07-01T00:00:00"/>
    <d v="2024-12-31T00:00:00"/>
    <s v="ABS24333"/>
    <s v="ABS24333"/>
    <s v="EPM"/>
    <x v="179"/>
    <s v="ARISTON"/>
    <s v="T. Porzio"/>
    <x v="95"/>
    <s v="Consolidated &amp; Tax"/>
    <s v="Analysis"/>
    <n v="45"/>
    <n v="8.279999999999999"/>
    <s v="ON GOING"/>
    <n v="0"/>
    <n v="2024"/>
    <x v="0"/>
    <n v="0"/>
    <n v="0"/>
    <n v="0"/>
    <n v="0"/>
    <n v="0"/>
    <n v="0.5"/>
    <n v="0.5"/>
    <n v="0.5"/>
    <n v="0.5"/>
    <n v="0.5"/>
    <n v="2"/>
    <n v="0"/>
    <n v="0"/>
    <n v="0"/>
    <n v="0"/>
    <n v="0"/>
    <n v="0"/>
    <n v="0.02173913043478261"/>
    <n v="0.04166666666666666"/>
    <n v="0.02380952380952381"/>
    <n v="0.02173913043478261"/>
    <n v="0.02380952380952381"/>
    <n v="0.09090909090909091"/>
  </r>
  <r>
    <s v="A CONSUMO"/>
    <s v="AMS"/>
    <s v="Waterfall"/>
    <x v="0"/>
    <d v="2024-07-01T00:00:00"/>
    <d v="2024-12-31T00:00:00"/>
    <s v="ABS24333"/>
    <s v="ABS24333"/>
    <s v="EPM"/>
    <x v="179"/>
    <s v="ARISTON"/>
    <s v="T. Porzio"/>
    <x v="136"/>
    <s v="Delivery AMS"/>
    <s v="PM - Project Governance"/>
    <n v="45"/>
    <n v="8.279999999999999"/>
    <s v="ON GOING"/>
    <n v="0"/>
    <n v="2024"/>
    <x v="0"/>
    <n v="0"/>
    <n v="0"/>
    <n v="0"/>
    <n v="0"/>
    <n v="0"/>
    <n v="0.2"/>
    <n v="0"/>
    <n v="0.2"/>
    <n v="0.2"/>
    <n v="0.2"/>
    <n v="0.2"/>
    <n v="0"/>
    <n v="0"/>
    <n v="0"/>
    <n v="0"/>
    <n v="0"/>
    <n v="0"/>
    <n v="0.008695652173913044"/>
    <n v="0"/>
    <n v="0.009523809523809525"/>
    <n v="0.008695652173913044"/>
    <n v="0.009523809523809525"/>
    <n v="0.009090909090909092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43"/>
    <s v="Operations"/>
    <s v="BackEnd"/>
    <n v="1812"/>
    <n v="1872"/>
    <s v="CLOSED"/>
    <n v="0"/>
    <n v="2024"/>
    <x v="40"/>
    <n v="17"/>
    <n v="17"/>
    <n v="15"/>
    <n v="16"/>
    <n v="8"/>
    <n v="8"/>
    <n v="6"/>
    <n v="5"/>
    <n v="5"/>
    <n v="5"/>
    <n v="7"/>
    <n v="0.7777777777777778"/>
    <n v="0.85"/>
    <n v="0.8095238095238095"/>
    <n v="0.6818181818181818"/>
    <n v="0.7272727272727273"/>
    <n v="0.4"/>
    <n v="0.3478260869565217"/>
    <n v="0.5"/>
    <n v="0.2380952380952381"/>
    <n v="0.2173913043478261"/>
    <n v="0.2380952380952381"/>
    <n v="0.3181818181818182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100"/>
    <s v="Consolidated &amp; Tax"/>
    <s v="BackEnd"/>
    <n v="1812"/>
    <n v="1872"/>
    <s v="CLOSED"/>
    <n v="0"/>
    <n v="2024"/>
    <x v="40"/>
    <n v="17"/>
    <n v="17"/>
    <n v="10"/>
    <n v="10"/>
    <n v="10"/>
    <n v="15"/>
    <n v="4"/>
    <n v="17"/>
    <n v="16"/>
    <n v="15"/>
    <n v="15"/>
    <n v="0.7777777777777778"/>
    <n v="0.85"/>
    <n v="0.8095238095238095"/>
    <n v="0.4545454545454545"/>
    <n v="0.4545454545454545"/>
    <n v="0.5"/>
    <n v="0.6521739130434783"/>
    <n v="0.3333333333333333"/>
    <n v="0.8095238095238095"/>
    <n v="0.6956521739130435"/>
    <n v="0.7142857142857143"/>
    <n v="0.6818181818181818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83"/>
    <s v="Delivery Projects"/>
    <s v="Analysis"/>
    <n v="1812"/>
    <n v="1872"/>
    <s v="CLOSED"/>
    <n v="0"/>
    <n v="2024"/>
    <x v="40"/>
    <n v="16"/>
    <n v="16"/>
    <n v="14"/>
    <n v="5"/>
    <n v="3"/>
    <n v="0"/>
    <n v="0"/>
    <n v="0"/>
    <n v="0"/>
    <n v="0"/>
    <n v="0"/>
    <n v="0.7777777777777778"/>
    <n v="0.8"/>
    <n v="0.7619047619047619"/>
    <n v="0.6363636363636364"/>
    <n v="0.2272727272727273"/>
    <n v="0.15"/>
    <n v="0"/>
    <n v="0"/>
    <n v="0"/>
    <n v="0"/>
    <n v="0"/>
    <n v="0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104"/>
    <s v="Consolidated &amp; Tax"/>
    <s v="BackEnd"/>
    <n v="1812"/>
    <n v="1872"/>
    <s v="CLOSED"/>
    <n v="0"/>
    <n v="2024"/>
    <x v="40"/>
    <n v="17"/>
    <n v="17"/>
    <n v="15"/>
    <n v="16"/>
    <n v="5"/>
    <n v="18"/>
    <n v="10"/>
    <n v="14"/>
    <n v="23"/>
    <n v="22"/>
    <n v="17"/>
    <n v="0.7777777777777778"/>
    <n v="0.85"/>
    <n v="0.8095238095238095"/>
    <n v="0.6818181818181818"/>
    <n v="0.7272727272727273"/>
    <n v="0.25"/>
    <n v="0.7826086956521739"/>
    <n v="0.8333333333333334"/>
    <n v="0.6666666666666666"/>
    <n v="1"/>
    <n v="1.047619047619048"/>
    <n v="0.7727272727272727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106"/>
    <s v="Operations"/>
    <s v="BackEnd"/>
    <n v="1812"/>
    <n v="1872"/>
    <s v="CLOSED"/>
    <n v="0"/>
    <n v="2024"/>
    <x v="1"/>
    <n v="1"/>
    <n v="1"/>
    <n v="1"/>
    <n v="1"/>
    <n v="1"/>
    <n v="1"/>
    <n v="0"/>
    <n v="1"/>
    <n v="1"/>
    <n v="1"/>
    <n v="1"/>
    <n v="0.05555555555555555"/>
    <n v="0.05"/>
    <n v="0.04761904761904762"/>
    <n v="0.04545454545454546"/>
    <n v="0.04545454545454546"/>
    <n v="0.05"/>
    <n v="0.04347826086956522"/>
    <n v="0"/>
    <n v="0.04761904761904762"/>
    <n v="0.04347826086956522"/>
    <n v="0.04761904761904762"/>
    <n v="0.04545454545454546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15"/>
    <s v="Consolidated &amp; Tax"/>
    <s v="Analysis"/>
    <n v="1812"/>
    <n v="1872"/>
    <s v="CLOSED"/>
    <n v="0"/>
    <n v="2024"/>
    <x v="1"/>
    <n v="1"/>
    <n v="1"/>
    <n v="1"/>
    <n v="1"/>
    <n v="1"/>
    <n v="1"/>
    <n v="0"/>
    <n v="1"/>
    <n v="1"/>
    <n v="1"/>
    <n v="1"/>
    <n v="0.05555555555555555"/>
    <n v="0.05"/>
    <n v="0.04761904761904762"/>
    <n v="0.04545454545454546"/>
    <n v="0.04545454545454546"/>
    <n v="0.05"/>
    <n v="0.04347826086956522"/>
    <n v="0"/>
    <n v="0.04761904761904762"/>
    <n v="0.04347826086956522"/>
    <n v="0.04761904761904762"/>
    <n v="0.04545454545454546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107"/>
    <s v="Delivery AMS"/>
    <s v="BackEnd"/>
    <n v="1812"/>
    <n v="1872"/>
    <s v="CLOSED"/>
    <n v="0"/>
    <n v="2024"/>
    <x v="6"/>
    <n v="3"/>
    <n v="1"/>
    <n v="1"/>
    <n v="1"/>
    <n v="1"/>
    <n v="1"/>
    <n v="0"/>
    <n v="1"/>
    <n v="1"/>
    <n v="1"/>
    <n v="1"/>
    <n v="0.1666666666666667"/>
    <n v="0.15"/>
    <n v="0.04761904761904762"/>
    <n v="0.04545454545454546"/>
    <n v="0.04545454545454546"/>
    <n v="0.05"/>
    <n v="0.04347826086956522"/>
    <n v="0"/>
    <n v="0.04761904761904762"/>
    <n v="0.04347826086956522"/>
    <n v="0.04761904761904762"/>
    <n v="0.04545454545454546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92"/>
    <s v="Operations"/>
    <s v="BackEnd - Junior"/>
    <n v="1812"/>
    <n v="1872"/>
    <s v="CLOSED"/>
    <n v="0"/>
    <n v="2024"/>
    <x v="40"/>
    <n v="17"/>
    <n v="17"/>
    <n v="15"/>
    <n v="16"/>
    <n v="16"/>
    <n v="18"/>
    <n v="6"/>
    <n v="17"/>
    <n v="23"/>
    <n v="20"/>
    <n v="17"/>
    <n v="0.7777777777777778"/>
    <n v="0.85"/>
    <n v="0.8095238095238095"/>
    <n v="0.6818181818181818"/>
    <n v="0.7272727272727273"/>
    <n v="0.8"/>
    <n v="0.7826086956521739"/>
    <n v="0.5"/>
    <n v="0.8095238095238095"/>
    <n v="1"/>
    <n v="0.9523809523809523"/>
    <n v="0.7727272727272727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45"/>
    <s v="Operations"/>
    <s v="BackEnd"/>
    <n v="1812"/>
    <n v="1872"/>
    <s v="CLOSED"/>
    <n v="0"/>
    <n v="2024"/>
    <x v="0"/>
    <n v="0"/>
    <n v="0"/>
    <n v="0"/>
    <n v="0"/>
    <n v="5"/>
    <n v="5"/>
    <n v="0"/>
    <n v="0"/>
    <n v="0"/>
    <n v="0"/>
    <n v="0"/>
    <n v="0"/>
    <n v="0"/>
    <n v="0"/>
    <n v="0"/>
    <n v="0"/>
    <n v="0.25"/>
    <n v="0.2173913043478261"/>
    <n v="0"/>
    <n v="0"/>
    <n v="0"/>
    <n v="0"/>
    <n v="0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102"/>
    <s v="Consolidated &amp; Tax"/>
    <s v="BackEnd - Junior"/>
    <n v="1812"/>
    <n v="1872"/>
    <s v="CLOSED"/>
    <n v="0"/>
    <n v="2024"/>
    <x v="0"/>
    <n v="0"/>
    <n v="0"/>
    <n v="0"/>
    <n v="0"/>
    <n v="0"/>
    <n v="0"/>
    <n v="0"/>
    <n v="19"/>
    <n v="23"/>
    <n v="20"/>
    <n v="17"/>
    <n v="0"/>
    <n v="0"/>
    <n v="0"/>
    <n v="0"/>
    <n v="0"/>
    <n v="0"/>
    <n v="0"/>
    <n v="0"/>
    <n v="0.9047619047619048"/>
    <n v="1"/>
    <n v="0.9523809523809523"/>
    <n v="0.7727272727272727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95"/>
    <s v="Consolidated &amp; Tax"/>
    <s v="Analysis"/>
    <n v="1812"/>
    <n v="1872"/>
    <s v="CLOSED"/>
    <n v="0"/>
    <n v="2024"/>
    <x v="19"/>
    <n v="15"/>
    <n v="15"/>
    <n v="13"/>
    <n v="12"/>
    <n v="8"/>
    <n v="20"/>
    <n v="5"/>
    <n v="3"/>
    <n v="5"/>
    <n v="5"/>
    <n v="10"/>
    <n v="0.6666666666666666"/>
    <n v="0.75"/>
    <n v="0.7142857142857143"/>
    <n v="0.5909090909090909"/>
    <n v="0.5454545454545454"/>
    <n v="0.4"/>
    <n v="0.8695652173913043"/>
    <n v="0.4166666666666667"/>
    <n v="0.1428571428571428"/>
    <n v="0.2173913043478261"/>
    <n v="0.2380952380952381"/>
    <n v="0.4545454545454545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101"/>
    <s v="Consolidated &amp; Tax"/>
    <s v="Backend"/>
    <n v="1812"/>
    <n v="1872"/>
    <s v="CLOSED"/>
    <n v="0"/>
    <n v="2024"/>
    <x v="19"/>
    <n v="15"/>
    <n v="15"/>
    <n v="13"/>
    <n v="12"/>
    <n v="8"/>
    <n v="20"/>
    <n v="6"/>
    <n v="3"/>
    <n v="10"/>
    <n v="6"/>
    <n v="10"/>
    <n v="0.6666666666666666"/>
    <n v="0.75"/>
    <n v="0.7142857142857143"/>
    <n v="0.5909090909090909"/>
    <n v="0.5454545454545454"/>
    <n v="0.4"/>
    <n v="0.8695652173913043"/>
    <n v="0.5"/>
    <n v="0.1428571428571428"/>
    <n v="0.4347826086956522"/>
    <n v="0.2857142857142857"/>
    <n v="0.4545454545454545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46"/>
    <s v="Operations"/>
    <s v="BackEnd"/>
    <n v="1812"/>
    <n v="1872"/>
    <s v="CLOSED"/>
    <n v="0"/>
    <n v="2024"/>
    <x v="40"/>
    <n v="17"/>
    <n v="17"/>
    <n v="15"/>
    <n v="16"/>
    <n v="16"/>
    <n v="18"/>
    <n v="6"/>
    <n v="17"/>
    <n v="18"/>
    <n v="16"/>
    <n v="14"/>
    <n v="0.7777777777777778"/>
    <n v="0.85"/>
    <n v="0.8095238095238095"/>
    <n v="0.6818181818181818"/>
    <n v="0.7272727272727273"/>
    <n v="0.8"/>
    <n v="0.7826086956521739"/>
    <n v="0.5"/>
    <n v="0.8095238095238095"/>
    <n v="0.7826086956521739"/>
    <n v="0.7619047619047619"/>
    <n v="0.6363636363636364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96"/>
    <s v="Operations"/>
    <s v="BackEnd - Junior"/>
    <n v="1812"/>
    <n v="1872"/>
    <s v="CLOSED"/>
    <n v="0"/>
    <n v="2024"/>
    <x v="40"/>
    <n v="17"/>
    <n v="17"/>
    <n v="15"/>
    <n v="16"/>
    <n v="16"/>
    <n v="18"/>
    <n v="6"/>
    <n v="17"/>
    <n v="19"/>
    <n v="20"/>
    <n v="14"/>
    <n v="0.7777777777777778"/>
    <n v="0.85"/>
    <n v="0.8095238095238095"/>
    <n v="0.6818181818181818"/>
    <n v="0.7272727272727273"/>
    <n v="0.8"/>
    <n v="0.7826086956521739"/>
    <n v="0.5"/>
    <n v="0.8095238095238095"/>
    <n v="0.8260869565217391"/>
    <n v="0.9523809523809523"/>
    <n v="0.6363636363636364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97"/>
    <s v="Operations"/>
    <s v="BackEnd - Junior"/>
    <n v="1812"/>
    <n v="1872"/>
    <s v="CLOSED"/>
    <n v="0"/>
    <n v="2024"/>
    <x v="0"/>
    <n v="0"/>
    <n v="0"/>
    <n v="0"/>
    <n v="0"/>
    <n v="10"/>
    <n v="10"/>
    <n v="5"/>
    <n v="10"/>
    <n v="13"/>
    <n v="11"/>
    <n v="10"/>
    <n v="0"/>
    <n v="0"/>
    <n v="0"/>
    <n v="0"/>
    <n v="0"/>
    <n v="0.5"/>
    <n v="0.4347826086956522"/>
    <n v="0.4166666666666667"/>
    <n v="0.4761904761904762"/>
    <n v="0.5652173913043478"/>
    <n v="0.5238095238095238"/>
    <n v="0.4545454545454545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47"/>
    <s v="Operations"/>
    <s v="BackEnd"/>
    <n v="1812"/>
    <n v="1872"/>
    <s v="CLOSED"/>
    <n v="0"/>
    <n v="2024"/>
    <x v="40"/>
    <n v="17"/>
    <n v="17"/>
    <n v="15"/>
    <n v="10"/>
    <n v="10"/>
    <n v="10"/>
    <n v="6"/>
    <n v="10"/>
    <n v="10"/>
    <n v="10"/>
    <n v="10"/>
    <n v="0.7777777777777778"/>
    <n v="0.85"/>
    <n v="0.8095238095238095"/>
    <n v="0.6818181818181818"/>
    <n v="0.4545454545454545"/>
    <n v="0.5"/>
    <n v="0.4347826086956522"/>
    <n v="0.5"/>
    <n v="0.4761904761904762"/>
    <n v="0.4347826086956522"/>
    <n v="0.4761904761904762"/>
    <n v="0.4545454545454545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110"/>
    <s v="Operations"/>
    <s v="BackEnd"/>
    <n v="1812"/>
    <n v="1872"/>
    <s v="CLOSED"/>
    <n v="0"/>
    <n v="2024"/>
    <x v="2"/>
    <n v="2"/>
    <n v="2"/>
    <n v="2"/>
    <n v="0"/>
    <n v="0"/>
    <n v="0"/>
    <n v="0"/>
    <n v="0"/>
    <n v="0"/>
    <n v="0"/>
    <n v="0"/>
    <n v="0.1111111111111111"/>
    <n v="0.1"/>
    <n v="0.09523809523809523"/>
    <n v="0.09090909090909091"/>
    <n v="0"/>
    <n v="0"/>
    <n v="0"/>
    <n v="0"/>
    <n v="0"/>
    <n v="0"/>
    <n v="0"/>
    <n v="0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48"/>
    <s v="Delivery Projects"/>
    <s v="Analysis"/>
    <n v="1812"/>
    <n v="1872"/>
    <s v="CLOSED"/>
    <n v="0"/>
    <n v="2024"/>
    <x v="10"/>
    <n v="16"/>
    <n v="16"/>
    <n v="14"/>
    <n v="9"/>
    <n v="8"/>
    <n v="9"/>
    <n v="6"/>
    <n v="7"/>
    <n v="7"/>
    <n v="9"/>
    <n v="9"/>
    <n v="0.7222222222222222"/>
    <n v="0.8"/>
    <n v="0.7619047619047619"/>
    <n v="0.6363636363636364"/>
    <n v="0.4090909090909091"/>
    <n v="0.4"/>
    <n v="0.391304347826087"/>
    <n v="0.5"/>
    <n v="0.3333333333333333"/>
    <n v="0.3043478260869565"/>
    <n v="0.4285714285714285"/>
    <n v="0.4090909090909091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136"/>
    <s v="Delivery AMS"/>
    <s v="PM - Project Governance"/>
    <n v="1812"/>
    <n v="1872"/>
    <s v="CLOSED"/>
    <n v="0"/>
    <n v="2024"/>
    <x v="0"/>
    <n v="0"/>
    <n v="0"/>
    <n v="0"/>
    <n v="0"/>
    <n v="0"/>
    <n v="5"/>
    <n v="2"/>
    <n v="10"/>
    <n v="8"/>
    <n v="8"/>
    <n v="6"/>
    <n v="0"/>
    <n v="0"/>
    <n v="0"/>
    <n v="0"/>
    <n v="0"/>
    <n v="0"/>
    <n v="0.2173913043478261"/>
    <n v="0.1666666666666667"/>
    <n v="0.4761904761904762"/>
    <n v="0.3478260869565217"/>
    <n v="0.3809523809523809"/>
    <n v="0.2727272727272727"/>
  </r>
  <r>
    <s v="CONTRACT"/>
    <s v="AMS"/>
    <s v="Waterfall"/>
    <x v="0"/>
    <d v="2024-01-01T00:00:00"/>
    <d v="2024-12-31T00:00:00"/>
    <s v="ABS24041"/>
    <s v="ALDEAE2"/>
    <s v="EPM"/>
    <x v="180"/>
    <s v="EssilorLuxottica"/>
    <s v="T. Porzio"/>
    <x v="141"/>
    <s v="Operations"/>
    <s v="BackEnd"/>
    <n v="1812"/>
    <n v="1872"/>
    <s v="CLOSED"/>
    <n v="0"/>
    <n v="2024"/>
    <x v="40"/>
    <n v="17"/>
    <n v="17"/>
    <n v="15"/>
    <n v="16"/>
    <n v="16"/>
    <n v="18"/>
    <n v="6"/>
    <n v="17"/>
    <n v="23"/>
    <n v="20"/>
    <n v="17"/>
    <n v="0.7777777777777778"/>
    <n v="0.85"/>
    <n v="0.8095238095238095"/>
    <n v="0.6818181818181818"/>
    <n v="0.7272727272727273"/>
    <n v="0.8"/>
    <n v="0.7826086956521739"/>
    <n v="0.5"/>
    <n v="0.8095238095238095"/>
    <n v="1"/>
    <n v="0.9523809523809523"/>
    <n v="0.7727272727272727"/>
  </r>
  <r>
    <s v="CONTRACT"/>
    <s v="AMS"/>
    <s v="Waterfall"/>
    <x v="1"/>
    <d v="2025-01-01T00:00:00"/>
    <d v="2025-12-31T00:00:00"/>
    <s v="ABS25013"/>
    <s v="ABS25013"/>
    <s v="EPM"/>
    <x v="181"/>
    <s v="EssilorLuxottica"/>
    <s v="T. Porzio"/>
    <x v="92"/>
    <s v="Operations"/>
    <s v="BackEnd - Junior"/>
    <n v="1161"/>
    <n v="286.6"/>
    <s v="ON GOING"/>
    <n v="0"/>
    <n v="2025"/>
    <x v="16"/>
    <n v="20"/>
    <n v="21"/>
    <n v="19"/>
    <n v="22"/>
    <n v="20"/>
    <n v="22"/>
    <n v="10"/>
    <n v="21"/>
    <n v="23"/>
    <n v="20"/>
    <n v="17"/>
    <n v="1"/>
    <n v="1"/>
    <n v="1"/>
    <n v="0.8636363636363636"/>
    <n v="1"/>
    <n v="1"/>
    <n v="0.9565217391304348"/>
    <n v="0.8333333333333334"/>
    <n v="1"/>
    <n v="1"/>
    <n v="0.9523809523809523"/>
    <n v="0.7727272727272727"/>
  </r>
  <r>
    <s v="CONTRACT"/>
    <s v="AMS"/>
    <s v="Waterfall"/>
    <x v="1"/>
    <d v="2025-01-01T00:00:00"/>
    <d v="2025-12-31T00:00:00"/>
    <s v="ABS25013"/>
    <s v="ABS25013"/>
    <s v="EPM"/>
    <x v="181"/>
    <s v="EssilorLuxottica"/>
    <s v="T. Porzio"/>
    <x v="46"/>
    <s v="Operations"/>
    <s v="BackEnd"/>
    <n v="1161"/>
    <n v="286.6"/>
    <s v="ON GOING"/>
    <n v="0"/>
    <n v="2025"/>
    <x v="16"/>
    <n v="18"/>
    <n v="20"/>
    <n v="20"/>
    <n v="22"/>
    <n v="20"/>
    <n v="23"/>
    <n v="12"/>
    <n v="20"/>
    <n v="20"/>
    <n v="20"/>
    <n v="18"/>
    <n v="1"/>
    <n v="0.9"/>
    <n v="0.9523809523809523"/>
    <n v="0.9090909090909091"/>
    <n v="1"/>
    <n v="1"/>
    <n v="1"/>
    <n v="1"/>
    <n v="0.9523809523809523"/>
    <n v="0.8695652173913043"/>
    <n v="0.9523809523809523"/>
    <n v="0.8181818181818182"/>
  </r>
  <r>
    <s v="CONTRACT"/>
    <s v="AMS"/>
    <s v="Waterfall"/>
    <x v="1"/>
    <d v="2025-01-01T00:00:00"/>
    <d v="2025-12-31T00:00:00"/>
    <s v="ABS25013"/>
    <s v="ABS25013"/>
    <s v="EPM"/>
    <x v="181"/>
    <s v="EssilorLuxottica"/>
    <s v="T. Porzio"/>
    <x v="43"/>
    <s v="Operations"/>
    <s v="BackEnd"/>
    <n v="1161"/>
    <n v="286.6"/>
    <s v="ON GOING"/>
    <n v="0"/>
    <n v="2025"/>
    <x v="2"/>
    <n v="2"/>
    <n v="0"/>
    <n v="0"/>
    <n v="0"/>
    <n v="0"/>
    <n v="0"/>
    <n v="0"/>
    <n v="0"/>
    <n v="0"/>
    <n v="0"/>
    <n v="0"/>
    <n v="0.1111111111111111"/>
    <n v="0.1"/>
    <n v="0"/>
    <n v="0"/>
    <n v="0"/>
    <n v="0"/>
    <n v="0"/>
    <n v="0"/>
    <n v="0"/>
    <n v="0"/>
    <n v="0"/>
    <n v="0"/>
  </r>
  <r>
    <s v="CONTRACT"/>
    <s v="AMS"/>
    <s v="Waterfall"/>
    <x v="1"/>
    <d v="2025-01-01T00:00:00"/>
    <d v="2025-12-31T00:00:00"/>
    <s v="ABS25013"/>
    <s v="ABS25013"/>
    <s v="EPM"/>
    <x v="181"/>
    <s v="EssilorLuxottica"/>
    <s v="T. Porzio"/>
    <x v="96"/>
    <s v="Operations"/>
    <s v="BackEnd - Junior"/>
    <n v="1161"/>
    <n v="286.6"/>
    <s v="ON GOING"/>
    <n v="0"/>
    <n v="2025"/>
    <x v="15"/>
    <n v="17"/>
    <n v="18"/>
    <n v="17"/>
    <n v="18"/>
    <n v="16"/>
    <n v="23"/>
    <n v="12"/>
    <n v="21"/>
    <n v="23"/>
    <n v="20"/>
    <n v="17"/>
    <n v="0.9444444444444444"/>
    <n v="0.85"/>
    <n v="0.8571428571428571"/>
    <n v="0.7727272727272727"/>
    <n v="0.8181818181818182"/>
    <n v="0.8"/>
    <n v="1"/>
    <n v="1"/>
    <n v="1"/>
    <n v="1"/>
    <n v="0.9523809523809523"/>
    <n v="0.7727272727272727"/>
  </r>
  <r>
    <s v="CONTRACT"/>
    <s v="AMS"/>
    <s v="Waterfall"/>
    <x v="1"/>
    <d v="2025-01-01T00:00:00"/>
    <d v="2025-12-31T00:00:00"/>
    <s v="ABS25013"/>
    <s v="ABS25013"/>
    <s v="EPM"/>
    <x v="181"/>
    <s v="EssilorLuxottica"/>
    <s v="T. Porzio"/>
    <x v="120"/>
    <s v="Operations"/>
    <s v="BackEnd - Junior"/>
    <n v="1161"/>
    <n v="286.6"/>
    <s v="ON GOING"/>
    <n v="0"/>
    <n v="2025"/>
    <x v="0"/>
    <n v="0"/>
    <n v="13"/>
    <n v="13"/>
    <n v="13"/>
    <n v="13"/>
    <n v="13"/>
    <n v="12"/>
    <n v="13"/>
    <n v="13"/>
    <n v="13"/>
    <n v="12"/>
    <n v="0"/>
    <n v="0"/>
    <n v="0.6190476190476191"/>
    <n v="0.5909090909090909"/>
    <n v="0.5909090909090909"/>
    <n v="0.65"/>
    <n v="0.5652173913043478"/>
    <n v="1"/>
    <n v="0.6190476190476191"/>
    <n v="0.5652173913043478"/>
    <n v="0.6190476190476191"/>
    <n v="0.5454545454545454"/>
  </r>
  <r>
    <s v="CONTRACT"/>
    <s v="AMS"/>
    <s v="Waterfall"/>
    <x v="1"/>
    <d v="2025-01-01T00:00:00"/>
    <d v="2025-12-31T00:00:00"/>
    <s v="ABS25013"/>
    <s v="ABS25013"/>
    <s v="EPM"/>
    <x v="181"/>
    <s v="EssilorLuxottica"/>
    <s v="T. Porzio"/>
    <x v="47"/>
    <s v="Operations"/>
    <s v="BackEnd"/>
    <n v="1161"/>
    <n v="286.6"/>
    <s v="ON GOING"/>
    <n v="0"/>
    <n v="2025"/>
    <x v="13"/>
    <n v="8"/>
    <n v="8"/>
    <n v="8"/>
    <n v="8"/>
    <n v="8"/>
    <n v="8"/>
    <n v="4"/>
    <n v="8"/>
    <n v="8"/>
    <n v="8"/>
    <n v="8"/>
    <n v="0.2777777777777778"/>
    <n v="0.4"/>
    <n v="0.3809523809523809"/>
    <n v="0.3636363636363636"/>
    <n v="0.3636363636363636"/>
    <n v="0.4"/>
    <n v="0.3478260869565217"/>
    <n v="0.3333333333333333"/>
    <n v="0.3809523809523809"/>
    <n v="0.3478260869565217"/>
    <n v="0.3809523809523809"/>
    <n v="0.3636363636363636"/>
  </r>
  <r>
    <s v="CONTRACT"/>
    <s v="AMS"/>
    <s v="Waterfall"/>
    <x v="1"/>
    <d v="2025-01-01T00:00:00"/>
    <d v="2025-12-31T00:00:00"/>
    <s v="ABS25013"/>
    <s v="ABS25013"/>
    <s v="EPM"/>
    <x v="181"/>
    <s v="EssilorLuxottica"/>
    <s v="T. Porzio"/>
    <x v="141"/>
    <s v="Operations"/>
    <s v="BackEnd"/>
    <n v="1161"/>
    <n v="286.6"/>
    <s v="ON GOING"/>
    <n v="0"/>
    <n v="2025"/>
    <x v="16"/>
    <n v="18"/>
    <n v="0"/>
    <n v="0"/>
    <n v="0"/>
    <n v="0"/>
    <n v="0"/>
    <n v="0"/>
    <n v="0"/>
    <n v="0"/>
    <n v="0"/>
    <n v="0"/>
    <n v="1"/>
    <n v="0.9"/>
    <n v="0"/>
    <n v="0"/>
    <n v="0"/>
    <n v="0"/>
    <n v="0"/>
    <n v="0"/>
    <n v="0"/>
    <n v="0"/>
    <n v="0"/>
    <n v="0"/>
  </r>
  <r>
    <s v="CONTRACT"/>
    <s v="AMS"/>
    <s v="Waterfall"/>
    <x v="1"/>
    <d v="2025-01-01T00:00:00"/>
    <d v="2025-12-31T00:00:00"/>
    <s v="ABS25013"/>
    <s v="ABS25013"/>
    <s v="EPM"/>
    <x v="181"/>
    <s v="EssilorLuxottica"/>
    <s v="T. Porzio"/>
    <x v="48"/>
    <s v="Delivery Projects"/>
    <s v="Analysis"/>
    <n v="1161"/>
    <n v="286.6"/>
    <s v="ON GOING"/>
    <n v="0"/>
    <n v="2025"/>
    <x v="11"/>
    <n v="13"/>
    <n v="13"/>
    <n v="9"/>
    <n v="9"/>
    <n v="8"/>
    <n v="8"/>
    <n v="4"/>
    <n v="8"/>
    <n v="8"/>
    <n v="8"/>
    <n v="8"/>
    <n v="0.5555555555555556"/>
    <n v="0.65"/>
    <n v="0.6190476190476191"/>
    <n v="0.4090909090909091"/>
    <n v="0.4090909090909091"/>
    <n v="0.4"/>
    <n v="0.3478260869565217"/>
    <n v="0.3333333333333333"/>
    <n v="0.3809523809523809"/>
    <n v="0.3478260869565217"/>
    <n v="0.3809523809523809"/>
    <n v="0.3636363636363636"/>
  </r>
  <r>
    <s v="INTERNAL TRAINING"/>
    <s v="FORMAZIONE"/>
    <m/>
    <x v="1"/>
    <d v="2025-01-01T00:00:00"/>
    <d v="2025-12-31T00:00:00"/>
    <s v="N/A"/>
    <s v="ATD"/>
    <s v="OTHER"/>
    <x v="182"/>
    <s v="Abstract"/>
    <s v="G. Luongo"/>
    <x v="82"/>
    <s v="Operations"/>
    <s v="BackEnd - Junior"/>
    <n v="0"/>
    <n v="0"/>
    <s v="ON GOING"/>
    <n v="0"/>
    <n v="2025"/>
    <x v="0"/>
    <n v="0"/>
    <n v="0"/>
    <n v="5"/>
    <n v="5"/>
    <n v="3"/>
    <n v="0"/>
    <n v="0"/>
    <n v="0"/>
    <n v="0"/>
    <n v="0"/>
    <n v="0"/>
    <n v="0"/>
    <n v="0"/>
    <n v="0"/>
    <n v="0.2272727272727273"/>
    <n v="0.2272727272727273"/>
    <n v="0.15"/>
    <n v="0"/>
    <n v="0"/>
    <n v="0"/>
    <n v="0"/>
    <n v="0"/>
    <n v="0"/>
  </r>
  <r>
    <s v="INTERNAL TRAINING"/>
    <s v="FORMAZIONE"/>
    <m/>
    <x v="1"/>
    <d v="2025-01-01T00:00:00"/>
    <d v="2025-12-31T00:00:00"/>
    <s v="N/A"/>
    <s v="ATD"/>
    <s v="OTHER"/>
    <x v="183"/>
    <s v="Abstract"/>
    <s v="T. Porzio"/>
    <x v="120"/>
    <s v="Operations"/>
    <s v="BackEnd - Junior"/>
    <n v="0"/>
    <n v="0"/>
    <s v="ON GOING"/>
    <n v="0"/>
    <n v="2025"/>
    <x v="11"/>
    <n v="15"/>
    <n v="0"/>
    <n v="0"/>
    <n v="0"/>
    <n v="0"/>
    <n v="0"/>
    <n v="0"/>
    <n v="0"/>
    <n v="0"/>
    <n v="0"/>
    <n v="0"/>
    <n v="0.5555555555555556"/>
    <n v="0.75"/>
    <n v="0"/>
    <n v="0"/>
    <n v="0"/>
    <n v="0"/>
    <n v="0"/>
    <n v="0"/>
    <n v="0"/>
    <n v="0"/>
    <n v="0"/>
    <n v="0"/>
  </r>
  <r>
    <s v="CONTRACT"/>
    <s v="AMS"/>
    <s v="Waterfall"/>
    <x v="1"/>
    <d v="2025-01-01T00:00:00"/>
    <d v="2025-12-31T00:00:00"/>
    <s v="ABS25013"/>
    <s v="ABS25013"/>
    <s v="EPM"/>
    <x v="181"/>
    <s v="EssilorLuxottica"/>
    <s v="T. Porzio"/>
    <x v="136"/>
    <s v="Delivery AMS"/>
    <s v="PM - Project Governance"/>
    <n v="1161"/>
    <n v="286.6"/>
    <s v="ON GOING"/>
    <n v="0"/>
    <n v="2025"/>
    <x v="12"/>
    <n v="7"/>
    <n v="7"/>
    <n v="7"/>
    <n v="8"/>
    <n v="8"/>
    <n v="8"/>
    <n v="4"/>
    <n v="7"/>
    <n v="8"/>
    <n v="7"/>
    <n v="7"/>
    <n v="0.3888888888888889"/>
    <n v="0.35"/>
    <n v="0.3333333333333333"/>
    <n v="0.3181818181818182"/>
    <n v="0.3636363636363636"/>
    <n v="0.4"/>
    <n v="0.3478260869565217"/>
    <n v="0.3333333333333333"/>
    <n v="0.3333333333333333"/>
    <n v="0.3478260869565217"/>
    <n v="0.3333333333333333"/>
    <n v="0.3181818181818182"/>
  </r>
  <r>
    <s v="A CONSUMO"/>
    <s v="AMS"/>
    <s v="Waterfall"/>
    <x v="1"/>
    <d v="2025-01-01T00:00:00"/>
    <d v="2025-06-30T00:00:00"/>
    <s v="ABS25063"/>
    <s v="ABS25063"/>
    <s v="EPM"/>
    <x v="184"/>
    <s v="EssilorLuxottica"/>
    <s v="T. Porzio"/>
    <x v="46"/>
    <s v="Operations"/>
    <s v="BackEnd"/>
    <n v="24"/>
    <n v="0"/>
    <s v="TO START"/>
    <n v="0"/>
    <n v="2025"/>
    <x v="0"/>
    <n v="0"/>
    <n v="5"/>
    <n v="5"/>
    <n v="0"/>
    <n v="0"/>
    <n v="0"/>
    <n v="0"/>
    <n v="0"/>
    <n v="0"/>
    <n v="0"/>
    <n v="0"/>
    <n v="0"/>
    <n v="0"/>
    <n v="0.2380952380952381"/>
    <n v="0.2272727272727273"/>
    <n v="0"/>
    <n v="0"/>
    <n v="0"/>
    <n v="0"/>
    <n v="0"/>
    <n v="0"/>
    <n v="0"/>
    <n v="0"/>
  </r>
  <r>
    <s v="A CONSUMO"/>
    <s v="AMS"/>
    <s v="Waterfall"/>
    <x v="1"/>
    <d v="2025-01-01T00:00:00"/>
    <d v="2025-06-30T00:00:00"/>
    <s v="ABS25063"/>
    <s v="ABS25063"/>
    <s v="EPM"/>
    <x v="184"/>
    <s v="EssilorLuxottica"/>
    <s v="T. Porzio"/>
    <x v="92"/>
    <s v="Operations"/>
    <s v="Analysis"/>
    <n v="24"/>
    <n v="0"/>
    <s v="TO START"/>
    <n v="0"/>
    <n v="2025"/>
    <x v="0"/>
    <n v="0"/>
    <n v="5"/>
    <n v="5"/>
    <n v="0"/>
    <n v="0"/>
    <n v="0"/>
    <n v="0"/>
    <n v="0"/>
    <n v="0"/>
    <n v="0"/>
    <n v="0"/>
    <n v="0"/>
    <n v="0"/>
    <n v="0.2380952380952381"/>
    <n v="0.2272727272727273"/>
    <n v="0"/>
    <n v="0"/>
    <n v="0"/>
    <n v="0"/>
    <n v="0"/>
    <n v="0"/>
    <n v="0"/>
    <n v="0"/>
  </r>
  <r>
    <s v="A CONSUMO"/>
    <s v="AMS"/>
    <s v="Waterfall"/>
    <x v="1"/>
    <d v="2025-01-01T00:00:00"/>
    <d v="2025-06-30T00:00:00"/>
    <s v="ABS25063"/>
    <s v="ABS25063"/>
    <s v="EPM"/>
    <x v="184"/>
    <s v="EssilorLuxottica"/>
    <s v="T. Porzio"/>
    <x v="47"/>
    <s v="Operations"/>
    <s v="Analysis"/>
    <n v="24"/>
    <n v="0"/>
    <s v="TO START"/>
    <n v="0"/>
    <n v="2025"/>
    <x v="0"/>
    <n v="0"/>
    <n v="1"/>
    <n v="1"/>
    <n v="0"/>
    <n v="0"/>
    <n v="0"/>
    <n v="0"/>
    <n v="0"/>
    <n v="0"/>
    <n v="0"/>
    <n v="0"/>
    <n v="0"/>
    <n v="0"/>
    <n v="0.04761904761904762"/>
    <n v="0.04545454545454546"/>
    <n v="0"/>
    <n v="0"/>
    <n v="0"/>
    <n v="0"/>
    <n v="0"/>
    <n v="0"/>
    <n v="0"/>
    <n v="0"/>
  </r>
  <r>
    <s v="A CONSUMO"/>
    <s v="AMS"/>
    <s v="Waterfall"/>
    <x v="1"/>
    <d v="2025-01-01T00:00:00"/>
    <d v="2025-06-30T00:00:00"/>
    <s v="ABS25063"/>
    <s v="ABS25063"/>
    <s v="EPM"/>
    <x v="184"/>
    <s v="EssilorLuxottica"/>
    <s v="T. Porzio"/>
    <x v="136"/>
    <s v="Delivery AMS"/>
    <s v="PM - Project Governance"/>
    <n v="24"/>
    <n v="0"/>
    <s v="TO START"/>
    <n v="0"/>
    <n v="2025"/>
    <x v="0"/>
    <n v="0"/>
    <n v="1"/>
    <n v="1"/>
    <n v="0"/>
    <n v="0"/>
    <n v="0"/>
    <n v="0"/>
    <n v="0"/>
    <n v="0"/>
    <n v="0"/>
    <n v="0"/>
    <n v="0"/>
    <n v="0"/>
    <n v="0.04761904761904762"/>
    <n v="0.04545454545454546"/>
    <n v="0"/>
    <n v="0"/>
    <n v="0"/>
    <n v="0"/>
    <n v="0"/>
    <n v="0"/>
    <n v="0"/>
    <n v="0"/>
  </r>
  <r>
    <s v="A CONSUMO"/>
    <s v="AMS"/>
    <s v="Waterfall"/>
    <x v="0"/>
    <d v="2024-07-01T00:00:00"/>
    <d v="2024-12-31T00:00:00"/>
    <s v="ABS24359"/>
    <s v="ABS24359"/>
    <s v="EPM"/>
    <x v="185"/>
    <s v="EssilorLuxottica"/>
    <s v="T. Porzio"/>
    <x v="100"/>
    <s v="Consolidated &amp; Tax"/>
    <s v="BackEnd"/>
    <n v="40"/>
    <n v="18"/>
    <s v="CLOSED"/>
    <n v="0"/>
    <n v="2024"/>
    <x v="0"/>
    <n v="0"/>
    <n v="0"/>
    <n v="0"/>
    <n v="0"/>
    <n v="0"/>
    <n v="3"/>
    <n v="0"/>
    <n v="0"/>
    <n v="1"/>
    <n v="1"/>
    <n v="2"/>
    <n v="0"/>
    <n v="0"/>
    <n v="0"/>
    <n v="0"/>
    <n v="0"/>
    <n v="0"/>
    <n v="0.1304347826086956"/>
    <n v="0"/>
    <n v="0"/>
    <n v="0.04347826086956522"/>
    <n v="0.04761904761904762"/>
    <n v="0.09090909090909091"/>
  </r>
  <r>
    <s v="A CONSUMO"/>
    <s v="AMS"/>
    <s v="Waterfall"/>
    <x v="0"/>
    <d v="2024-07-01T00:00:00"/>
    <d v="2024-12-31T00:00:00"/>
    <s v="ABS24359"/>
    <s v="ABS24359"/>
    <s v="EPM"/>
    <x v="185"/>
    <s v="EssilorLuxottica"/>
    <s v="T. Porzio"/>
    <x v="95"/>
    <s v="Consolidated &amp; Tax"/>
    <s v="Analysis"/>
    <n v="40"/>
    <n v="18"/>
    <s v="CLOSED"/>
    <n v="0"/>
    <n v="2024"/>
    <x v="0"/>
    <n v="0"/>
    <n v="0"/>
    <n v="0"/>
    <n v="0"/>
    <n v="0"/>
    <n v="3"/>
    <n v="1"/>
    <n v="0"/>
    <n v="1"/>
    <n v="1"/>
    <n v="3"/>
    <n v="0"/>
    <n v="0"/>
    <n v="0"/>
    <n v="0"/>
    <n v="0"/>
    <n v="0"/>
    <n v="0.1304347826086956"/>
    <n v="0.08333333333333333"/>
    <n v="0"/>
    <n v="0.04347826086956522"/>
    <n v="0.04761904761904762"/>
    <n v="0.1363636363636364"/>
  </r>
  <r>
    <s v="A CONSUMO"/>
    <s v="AMS"/>
    <s v="Waterfall"/>
    <x v="0"/>
    <d v="2024-07-01T00:00:00"/>
    <d v="2024-12-31T00:00:00"/>
    <s v="ABS24359"/>
    <s v="ABS24359"/>
    <s v="EPM"/>
    <x v="185"/>
    <s v="EssilorLuxottica"/>
    <s v="T. Porzio"/>
    <x v="101"/>
    <s v="Consolidated &amp; Tax"/>
    <s v="Backend"/>
    <n v="40"/>
    <n v="18"/>
    <s v="CLOSED"/>
    <n v="0"/>
    <n v="2024"/>
    <x v="0"/>
    <n v="0"/>
    <n v="0"/>
    <n v="0"/>
    <n v="0"/>
    <n v="0"/>
    <n v="3"/>
    <n v="0"/>
    <n v="0"/>
    <n v="2"/>
    <n v="2"/>
    <n v="3"/>
    <n v="0"/>
    <n v="0"/>
    <n v="0"/>
    <n v="0"/>
    <n v="0"/>
    <n v="0"/>
    <n v="0.1304347826086956"/>
    <n v="0"/>
    <n v="0"/>
    <n v="0.08695652173913043"/>
    <n v="0.09523809523809523"/>
    <n v="0.1363636363636364"/>
  </r>
  <r>
    <s v="A CONSUMO"/>
    <s v="AMS"/>
    <s v="Waterfall"/>
    <x v="0"/>
    <d v="2024-07-01T00:00:00"/>
    <d v="2024-12-31T00:00:00"/>
    <s v="ABS24359"/>
    <s v="ABS24359"/>
    <s v="EPM"/>
    <x v="185"/>
    <s v="EssilorLuxottica"/>
    <s v="T. Porzio"/>
    <x v="136"/>
    <s v="Delivery AMS"/>
    <s v="PM - Project Governance"/>
    <n v="40"/>
    <n v="18"/>
    <s v="CLOSED"/>
    <n v="0"/>
    <n v="2024"/>
    <x v="0"/>
    <n v="0"/>
    <n v="0"/>
    <n v="0"/>
    <n v="0"/>
    <n v="0"/>
    <n v="0"/>
    <n v="0"/>
    <n v="0"/>
    <n v="0.5"/>
    <n v="0.5"/>
    <n v="0.5"/>
    <n v="0"/>
    <n v="0"/>
    <n v="0"/>
    <n v="0"/>
    <n v="0"/>
    <n v="0"/>
    <n v="0"/>
    <n v="0"/>
    <n v="0"/>
    <n v="0.02173913043478261"/>
    <n v="0.02380952380952381"/>
    <n v="0.02272727272727273"/>
  </r>
  <r>
    <s v="CONTRACT"/>
    <s v="AMS"/>
    <m/>
    <x v="0"/>
    <d v="2024-07-01T00:00:00"/>
    <d v="2024-12-31T00:00:00"/>
    <s v="ABS24332"/>
    <s v="ABS24332"/>
    <s v="EPM"/>
    <x v="186"/>
    <s v="Transmec"/>
    <s v="T. Porzio"/>
    <x v="100"/>
    <s v="Consolidated &amp; Tax"/>
    <s v="BackEnd"/>
    <n v="15"/>
    <n v="3.75"/>
    <s v="ON GOING"/>
    <n v="0"/>
    <n v="2024"/>
    <x v="0"/>
    <n v="0"/>
    <n v="0"/>
    <n v="0"/>
    <n v="0"/>
    <n v="0"/>
    <n v="1.5"/>
    <n v="1.5"/>
    <n v="1.5"/>
    <n v="1.5"/>
    <n v="1.5"/>
    <n v="1.5"/>
    <n v="0"/>
    <n v="0"/>
    <n v="0"/>
    <n v="0"/>
    <n v="0"/>
    <n v="0"/>
    <n v="0.06521739130434782"/>
    <n v="0.125"/>
    <n v="0.07142857142857142"/>
    <n v="0.06521739130434782"/>
    <n v="0.07142857142857142"/>
    <n v="0.06818181818181818"/>
  </r>
  <r>
    <s v="CONTRACT"/>
    <s v="AMS"/>
    <m/>
    <x v="0"/>
    <d v="2024-07-01T00:00:00"/>
    <d v="2024-12-31T00:00:00"/>
    <s v="ABS24332"/>
    <s v="ABS24332"/>
    <s v="EPM"/>
    <x v="186"/>
    <s v="Transmec"/>
    <s v="T. Porzio"/>
    <x v="101"/>
    <s v="Consolidated &amp; Tax"/>
    <s v="Analysis"/>
    <n v="15"/>
    <n v="3.75"/>
    <s v="ON GOING"/>
    <n v="0"/>
    <n v="2024"/>
    <x v="0"/>
    <n v="0"/>
    <n v="0"/>
    <n v="0"/>
    <n v="0"/>
    <n v="0"/>
    <n v="0.5"/>
    <n v="0.5"/>
    <n v="0.5"/>
    <n v="0.5"/>
    <n v="0.5"/>
    <n v="2"/>
    <n v="0"/>
    <n v="0"/>
    <n v="0"/>
    <n v="0"/>
    <n v="0"/>
    <n v="0"/>
    <n v="0.02173913043478261"/>
    <n v="0.04166666666666666"/>
    <n v="0.02380952380952381"/>
    <n v="0.02173913043478261"/>
    <n v="0.02380952380952381"/>
    <n v="0.09090909090909091"/>
  </r>
  <r>
    <s v="CONTRACT"/>
    <s v="AMS"/>
    <m/>
    <x v="0"/>
    <d v="2024-07-01T00:00:00"/>
    <d v="2024-12-31T00:00:00"/>
    <s v="ABS24332"/>
    <s v="ABS24332"/>
    <s v="EPM"/>
    <x v="186"/>
    <s v="Transmec"/>
    <s v="T. Porzio"/>
    <x v="136"/>
    <s v="Delivery AMS"/>
    <s v="PM - Project Governance"/>
    <n v="15"/>
    <n v="3.75"/>
    <s v="ON GOING"/>
    <n v="0"/>
    <n v="2024"/>
    <x v="0"/>
    <n v="0"/>
    <n v="0"/>
    <n v="0"/>
    <n v="0"/>
    <n v="0"/>
    <n v="0.2"/>
    <n v="0.2"/>
    <n v="0.2"/>
    <n v="0.2"/>
    <n v="0.2"/>
    <n v="0.2"/>
    <n v="0"/>
    <n v="0"/>
    <n v="0"/>
    <n v="0"/>
    <n v="0"/>
    <n v="0"/>
    <n v="0.008695652173913044"/>
    <n v="0.01666666666666667"/>
    <n v="0.009523809523809525"/>
    <n v="0.008695652173913044"/>
    <n v="0.009523809523809525"/>
    <n v="0.009090909090909092"/>
  </r>
  <r>
    <s v="CONTRACT"/>
    <s v="AMS"/>
    <m/>
    <x v="5"/>
    <d v="2023-10-01T00:00:00"/>
    <d v="2024-09-24T00:00:00"/>
    <s v="ABS24024"/>
    <s v="BS23402"/>
    <s v="EPM"/>
    <x v="187"/>
    <s v="WeBuild"/>
    <s v="T. Porzio"/>
    <x v="100"/>
    <s v="Consolidated &amp; Tax"/>
    <s v="BackEnd"/>
    <n v="60"/>
    <n v="47"/>
    <s v="CLOSED"/>
    <n v="0"/>
    <n v="2024"/>
    <x v="6"/>
    <n v="3"/>
    <n v="3"/>
    <n v="3"/>
    <n v="3"/>
    <n v="3"/>
    <n v="3"/>
    <n v="2"/>
    <n v="3"/>
    <n v="0"/>
    <n v="0"/>
    <n v="0"/>
    <n v="0.1666666666666667"/>
    <n v="0.15"/>
    <n v="0.1428571428571428"/>
    <n v="0.1363636363636364"/>
    <n v="0.1363636363636364"/>
    <n v="0.15"/>
    <n v="0.1304347826086956"/>
    <n v="0.1666666666666667"/>
    <n v="0.1428571428571428"/>
    <n v="0"/>
    <n v="0"/>
    <n v="0"/>
  </r>
  <r>
    <s v="CONTRACT"/>
    <s v="AMS"/>
    <m/>
    <x v="5"/>
    <d v="2023-10-01T00:00:00"/>
    <d v="2024-09-24T00:00:00"/>
    <s v="ABS24024"/>
    <s v="BS23402"/>
    <s v="EPM"/>
    <x v="187"/>
    <s v="WeBuild"/>
    <s v="T. Porzio"/>
    <x v="95"/>
    <s v="Consolidated &amp; Tax"/>
    <s v="Analysis"/>
    <n v="60"/>
    <n v="47"/>
    <s v="CLOSED"/>
    <n v="0"/>
    <n v="2024"/>
    <x v="6"/>
    <n v="3"/>
    <n v="3"/>
    <n v="3"/>
    <n v="1"/>
    <n v="1"/>
    <n v="1"/>
    <n v="1"/>
    <n v="1"/>
    <n v="0"/>
    <n v="0"/>
    <n v="0"/>
    <n v="0.1666666666666667"/>
    <n v="0.15"/>
    <n v="0.1428571428571428"/>
    <n v="0.1363636363636364"/>
    <n v="0.04545454545454546"/>
    <n v="0.05"/>
    <n v="0.04347826086956522"/>
    <n v="0.08333333333333333"/>
    <n v="0.04761904761904762"/>
    <n v="0"/>
    <n v="0"/>
    <n v="0"/>
  </r>
  <r>
    <s v="CONTRACT"/>
    <s v="AMS"/>
    <m/>
    <x v="5"/>
    <d v="2023-10-01T00:00:00"/>
    <d v="2024-09-24T00:00:00"/>
    <s v="ABS24024"/>
    <s v="BS23402"/>
    <s v="EPM"/>
    <x v="187"/>
    <s v="WeBuild"/>
    <s v="T. Porzio"/>
    <x v="101"/>
    <s v="Consolidated &amp; Tax"/>
    <s v="Technical Leader"/>
    <n v="60"/>
    <n v="47"/>
    <s v="CLOSED"/>
    <n v="0"/>
    <n v="2024"/>
    <x v="2"/>
    <n v="2"/>
    <n v="2"/>
    <n v="2"/>
    <n v="2"/>
    <n v="3"/>
    <n v="1"/>
    <n v="1"/>
    <n v="1"/>
    <n v="0"/>
    <n v="0"/>
    <n v="0"/>
    <n v="0.1111111111111111"/>
    <n v="0.1"/>
    <n v="0.09523809523809523"/>
    <n v="0.09090909090909091"/>
    <n v="0.09090909090909091"/>
    <n v="0.15"/>
    <n v="0.04347826086956522"/>
    <n v="0.08333333333333333"/>
    <n v="0.04761904761904762"/>
    <n v="0"/>
    <n v="0"/>
    <n v="0"/>
  </r>
  <r>
    <s v="CONTRACT"/>
    <s v="AMS"/>
    <m/>
    <x v="3"/>
    <d v="2024-10-01T00:00:00"/>
    <d v="2025-09-30T00:00:00"/>
    <s v="ABS24404"/>
    <s v="ABS24404"/>
    <s v="EPM"/>
    <x v="188"/>
    <s v="WeBuild"/>
    <s v="T. Porzio"/>
    <x v="100"/>
    <s v="Consolidated &amp; Tax"/>
    <s v="BackEnd"/>
    <n v="15"/>
    <n v="0"/>
    <s v="ON GOING"/>
    <n v="0"/>
    <n v="2024"/>
    <x v="0"/>
    <n v="0"/>
    <n v="0"/>
    <n v="0"/>
    <n v="0"/>
    <n v="0"/>
    <n v="0"/>
    <n v="0"/>
    <n v="0"/>
    <n v="3"/>
    <n v="3"/>
    <n v="3"/>
    <n v="0"/>
    <n v="0"/>
    <n v="0"/>
    <n v="0"/>
    <n v="0"/>
    <n v="0"/>
    <n v="0"/>
    <n v="0"/>
    <n v="0"/>
    <n v="0.1304347826086956"/>
    <n v="0.1428571428571428"/>
    <n v="0.1363636363636364"/>
  </r>
  <r>
    <s v="CONTRACT"/>
    <s v="AMS"/>
    <m/>
    <x v="3"/>
    <d v="2024-10-01T00:00:00"/>
    <d v="2025-09-30T00:00:00"/>
    <s v="ABS24404"/>
    <s v="ABS24404"/>
    <s v="EPM"/>
    <x v="188"/>
    <s v="WeBuild"/>
    <s v="T. Porzio"/>
    <x v="95"/>
    <s v="Consolidated &amp; Tax"/>
    <s v="Analysis"/>
    <n v="15"/>
    <n v="0"/>
    <s v="ON GOING"/>
    <n v="0"/>
    <n v="2024"/>
    <x v="0"/>
    <n v="0"/>
    <n v="0"/>
    <n v="0"/>
    <n v="0"/>
    <n v="0"/>
    <n v="0"/>
    <n v="0"/>
    <n v="0"/>
    <n v="0.5"/>
    <n v="0.5"/>
    <n v="2"/>
    <n v="0"/>
    <n v="0"/>
    <n v="0"/>
    <n v="0"/>
    <n v="0"/>
    <n v="0"/>
    <n v="0"/>
    <n v="0"/>
    <n v="0"/>
    <n v="0.02173913043478261"/>
    <n v="0.02380952380952381"/>
    <n v="0.09090909090909091"/>
  </r>
  <r>
    <s v="CONTRACT"/>
    <s v="AMS"/>
    <m/>
    <x v="3"/>
    <d v="2024-10-01T00:00:00"/>
    <d v="2025-09-30T00:00:00"/>
    <s v="ABS24404"/>
    <s v="ABS24404"/>
    <s v="EPM"/>
    <x v="188"/>
    <s v="WeBuild"/>
    <s v="T. Porzio"/>
    <x v="101"/>
    <s v="Consolidated &amp; Tax"/>
    <s v="Technical Leader"/>
    <n v="15"/>
    <n v="0"/>
    <s v="ON GOING"/>
    <n v="0"/>
    <n v="2024"/>
    <x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.04347826086956522"/>
    <n v="0.04761904761904762"/>
    <n v="0.04545454545454546"/>
  </r>
  <r>
    <s v="CONTRACT"/>
    <s v="AMS"/>
    <m/>
    <x v="3"/>
    <d v="2024-10-01T00:00:00"/>
    <d v="2025-09-30T00:00:00"/>
    <s v="ABS24404"/>
    <s v="ABS24404"/>
    <s v="EPM"/>
    <x v="188"/>
    <s v="WeBuild"/>
    <s v="T. Porzio"/>
    <x v="136"/>
    <s v="Delivery AMS"/>
    <s v="PM - Project Governance"/>
    <n v="15"/>
    <n v="0"/>
    <s v="ON GOING"/>
    <n v="0"/>
    <n v="2024"/>
    <x v="0"/>
    <n v="0"/>
    <n v="0"/>
    <n v="0"/>
    <n v="0"/>
    <n v="0"/>
    <n v="0"/>
    <n v="0"/>
    <n v="0"/>
    <n v="0.2"/>
    <n v="0.2"/>
    <n v="0.2"/>
    <n v="0"/>
    <n v="0"/>
    <n v="0"/>
    <n v="0"/>
    <n v="0"/>
    <n v="0"/>
    <n v="0"/>
    <n v="0"/>
    <n v="0"/>
    <n v="0.008695652173913044"/>
    <n v="0.009523809523809525"/>
    <n v="0.009090909090909092"/>
  </r>
  <r>
    <s v="A CONSUMO"/>
    <s v="AMS"/>
    <s v="Waterfall"/>
    <x v="1"/>
    <d v="2025-01-01T00:00:00"/>
    <d v="2025-06-30T00:00:00"/>
    <s v="ABS25019"/>
    <s v="ABS25019"/>
    <s v="RETAIL"/>
    <x v="189"/>
    <s v="EssilorLuxottica"/>
    <s v="T. Porzio"/>
    <x v="32"/>
    <s v="Operations"/>
    <s v="BackEnd"/>
    <n v="100"/>
    <n v="0"/>
    <s v="ON GOING"/>
    <n v="0"/>
    <n v="2025"/>
    <x v="2"/>
    <n v="2"/>
    <n v="2"/>
    <n v="2"/>
    <n v="2"/>
    <n v="2"/>
    <n v="0"/>
    <n v="0"/>
    <n v="0"/>
    <n v="0"/>
    <n v="0"/>
    <n v="0"/>
    <n v="0.1111111111111111"/>
    <n v="0.1"/>
    <n v="0.09523809523809523"/>
    <n v="0.09090909090909091"/>
    <n v="0.09090909090909091"/>
    <n v="0.1"/>
    <n v="0"/>
    <n v="0"/>
    <n v="0"/>
    <n v="0"/>
    <n v="0"/>
    <n v="0"/>
  </r>
  <r>
    <s v="A CONSUMO"/>
    <s v="AMS"/>
    <s v="Waterfall"/>
    <x v="1"/>
    <d v="2025-01-01T00:00:00"/>
    <d v="2025-06-30T00:00:00"/>
    <s v="ABS25019"/>
    <s v="ABS25019"/>
    <s v="RETAIL"/>
    <x v="189"/>
    <s v="EssilorLuxottica"/>
    <s v="T. Porzio"/>
    <x v="33"/>
    <s v="Operations"/>
    <s v="FrontEnd"/>
    <n v="100"/>
    <n v="0"/>
    <s v="ON GOING"/>
    <n v="0"/>
    <n v="2025"/>
    <x v="2"/>
    <n v="2"/>
    <n v="2"/>
    <n v="2"/>
    <n v="1"/>
    <n v="1"/>
    <n v="0"/>
    <n v="0"/>
    <n v="0"/>
    <n v="0"/>
    <n v="0"/>
    <n v="0"/>
    <n v="0.1111111111111111"/>
    <n v="0.1"/>
    <n v="0.09523809523809523"/>
    <n v="0.09090909090909091"/>
    <n v="0.04545454545454546"/>
    <n v="0.05"/>
    <n v="0"/>
    <n v="0"/>
    <n v="0"/>
    <n v="0"/>
    <n v="0"/>
    <n v="0"/>
  </r>
  <r>
    <s v="A CONSUMO"/>
    <s v="AMS"/>
    <s v="Waterfall"/>
    <x v="1"/>
    <d v="2025-01-01T00:00:00"/>
    <d v="2025-06-30T00:00:00"/>
    <s v="ABS25019"/>
    <s v="ABS25019"/>
    <s v="RETAIL"/>
    <x v="189"/>
    <s v="EssilorLuxottica"/>
    <s v="T. Porzio"/>
    <x v="25"/>
    <s v="Operations"/>
    <s v="BackEnd"/>
    <n v="100"/>
    <n v="0"/>
    <s v="ON GOING"/>
    <n v="0"/>
    <n v="2025"/>
    <x v="2"/>
    <n v="2"/>
    <n v="2"/>
    <n v="2"/>
    <n v="2"/>
    <n v="2"/>
    <n v="0"/>
    <n v="0"/>
    <n v="0"/>
    <n v="0"/>
    <n v="0"/>
    <n v="0"/>
    <n v="0.1111111111111111"/>
    <n v="0.1"/>
    <n v="0.09523809523809523"/>
    <n v="0.09090909090909091"/>
    <n v="0.09090909090909091"/>
    <n v="0.1"/>
    <n v="0"/>
    <n v="0"/>
    <n v="0"/>
    <n v="0"/>
    <n v="0"/>
    <n v="0"/>
  </r>
  <r>
    <s v="A CONSUMO"/>
    <s v="AMS"/>
    <s v="Waterfall"/>
    <x v="1"/>
    <d v="2025-01-01T00:00:00"/>
    <d v="2025-06-30T00:00:00"/>
    <s v="ABS25019"/>
    <s v="ABS25019"/>
    <s v="RETAIL"/>
    <x v="189"/>
    <s v="EssilorLuxottica"/>
    <s v="T. Porzio"/>
    <x v="28"/>
    <s v="Operations"/>
    <s v="FrontEnd"/>
    <n v="100"/>
    <n v="0"/>
    <s v="ON GOING"/>
    <n v="0"/>
    <n v="2025"/>
    <x v="1"/>
    <n v="1"/>
    <n v="1"/>
    <n v="2"/>
    <n v="2"/>
    <n v="2"/>
    <n v="0"/>
    <n v="0"/>
    <n v="0"/>
    <n v="0"/>
    <n v="0"/>
    <n v="0"/>
    <n v="0.05555555555555555"/>
    <n v="0.05"/>
    <n v="0.04761904761904762"/>
    <n v="0.09090909090909091"/>
    <n v="0.09090909090909091"/>
    <n v="0.1"/>
    <n v="0"/>
    <n v="0"/>
    <n v="0"/>
    <n v="0"/>
    <n v="0"/>
    <n v="0"/>
  </r>
  <r>
    <s v="A CONSUMO"/>
    <s v="AMS"/>
    <s v="Waterfall"/>
    <x v="1"/>
    <d v="2025-01-01T00:00:00"/>
    <d v="2025-06-30T00:00:00"/>
    <s v="ABS25019"/>
    <s v="ABS25019"/>
    <s v="RETAIL"/>
    <x v="189"/>
    <s v="EssilorLuxottica"/>
    <s v="T. Porzio"/>
    <x v="27"/>
    <s v="Operations"/>
    <s v="Team Leadership"/>
    <n v="100"/>
    <n v="0"/>
    <s v="ON GOING"/>
    <n v="0"/>
    <n v="2025"/>
    <x v="2"/>
    <n v="2"/>
    <n v="2"/>
    <n v="2"/>
    <n v="2"/>
    <n v="2"/>
    <n v="0"/>
    <n v="0"/>
    <n v="0"/>
    <n v="0"/>
    <n v="0"/>
    <n v="0"/>
    <n v="0.1111111111111111"/>
    <n v="0.1"/>
    <n v="0.09523809523809523"/>
    <n v="0.09090909090909091"/>
    <n v="0.09090909090909091"/>
    <n v="0.1"/>
    <n v="0"/>
    <n v="0"/>
    <n v="0"/>
    <n v="0"/>
    <n v="0"/>
    <n v="0"/>
  </r>
  <r>
    <s v="A CONSUMO"/>
    <s v="AMS"/>
    <s v="Waterfall"/>
    <x v="1"/>
    <d v="2025-01-01T00:00:00"/>
    <d v="2025-06-30T00:00:00"/>
    <s v="ABS25019"/>
    <s v="ABS25019"/>
    <s v="RETAIL"/>
    <x v="189"/>
    <s v="EssilorLuxottica"/>
    <s v="T. Porzio"/>
    <x v="30"/>
    <s v="Operations"/>
    <s v="BackEnd"/>
    <n v="100"/>
    <n v="0"/>
    <s v="ON GOING"/>
    <n v="0"/>
    <n v="2025"/>
    <x v="13"/>
    <n v="7"/>
    <n v="5"/>
    <n v="0"/>
    <n v="5"/>
    <n v="5"/>
    <n v="0"/>
    <n v="0"/>
    <n v="0"/>
    <n v="0"/>
    <n v="0"/>
    <n v="0"/>
    <n v="0.2777777777777778"/>
    <n v="0.35"/>
    <n v="0.2380952380952381"/>
    <n v="0"/>
    <n v="0.2272727272727273"/>
    <n v="0.25"/>
    <n v="0"/>
    <n v="0"/>
    <n v="0"/>
    <n v="0"/>
    <n v="0"/>
    <n v="0"/>
  </r>
  <r>
    <s v="A CONSUMO"/>
    <s v="AMS"/>
    <s v="Waterfall"/>
    <x v="1"/>
    <d v="2025-01-01T00:00:00"/>
    <d v="2025-06-30T00:00:00"/>
    <s v="ABS25019"/>
    <s v="ABS25019"/>
    <s v="RETAIL"/>
    <x v="189"/>
    <s v="EssilorLuxottica"/>
    <s v="T. Porzio"/>
    <x v="36"/>
    <s v="Delivery Projects"/>
    <s v="Analysis"/>
    <n v="100"/>
    <n v="0"/>
    <s v="ON GOING"/>
    <n v="0"/>
    <n v="2025"/>
    <x v="2"/>
    <n v="2"/>
    <n v="2"/>
    <n v="2"/>
    <n v="2"/>
    <n v="2"/>
    <n v="0"/>
    <n v="0"/>
    <n v="0"/>
    <n v="0"/>
    <n v="0"/>
    <n v="0"/>
    <n v="0.1111111111111111"/>
    <n v="0.1"/>
    <n v="0.09523809523809523"/>
    <n v="0.09090909090909091"/>
    <n v="0.09090909090909091"/>
    <n v="0.1"/>
    <n v="0"/>
    <n v="0"/>
    <n v="0"/>
    <n v="0"/>
    <n v="0"/>
    <n v="0"/>
  </r>
  <r>
    <s v="A CONSUMO"/>
    <s v="AMS"/>
    <s v="Waterfall"/>
    <x v="1"/>
    <d v="2025-01-01T00:00:00"/>
    <d v="2025-06-30T00:00:00"/>
    <s v="ABS25019"/>
    <s v="ABS25019"/>
    <s v="RETAIL"/>
    <x v="189"/>
    <s v="EssilorLuxottica"/>
    <s v="T. Porzio"/>
    <x v="136"/>
    <s v="Delivery AMS"/>
    <s v="PM - Project Governance"/>
    <n v="100"/>
    <n v="0"/>
    <s v="ON GOING"/>
    <n v="0"/>
    <n v="2025"/>
    <x v="1"/>
    <n v="1"/>
    <n v="1"/>
    <n v="2"/>
    <n v="1"/>
    <n v="1"/>
    <n v="0"/>
    <n v="0"/>
    <n v="0"/>
    <n v="0"/>
    <n v="0"/>
    <n v="0"/>
    <n v="0.05555555555555555"/>
    <n v="0.05"/>
    <n v="0.04761904761904762"/>
    <n v="0.09090909090909091"/>
    <n v="0.04545454545454546"/>
    <n v="0.05"/>
    <n v="0"/>
    <n v="0"/>
    <n v="0"/>
    <n v="0"/>
    <n v="0"/>
    <n v="0"/>
  </r>
  <r>
    <s v="A CONSUMO"/>
    <s v="AMS"/>
    <s v="Waterfall"/>
    <x v="1"/>
    <d v="2025-07-01T00:00:00"/>
    <d v="2025-12-31T00:00:00"/>
    <s v="N/A"/>
    <s v="N/A"/>
    <s v="RETAIL"/>
    <x v="190"/>
    <s v="EssilorLuxottica"/>
    <s v="T. Porzio"/>
    <x v="32"/>
    <s v="Operations"/>
    <s v="BackEnd"/>
    <n v="100"/>
    <n v="0"/>
    <s v="TO START"/>
    <n v="0"/>
    <n v="2025"/>
    <x v="0"/>
    <n v="0"/>
    <n v="0"/>
    <n v="0"/>
    <n v="0"/>
    <n v="0"/>
    <n v="0"/>
    <n v="0"/>
    <n v="0"/>
    <n v="5"/>
    <n v="5"/>
    <n v="3"/>
    <n v="0"/>
    <n v="0"/>
    <n v="0"/>
    <n v="0"/>
    <n v="0"/>
    <n v="0"/>
    <n v="0"/>
    <n v="0"/>
    <n v="0"/>
    <n v="0.2173913043478261"/>
    <n v="0.2380952380952381"/>
    <n v="0.1363636363636364"/>
  </r>
  <r>
    <s v="A CONSUMO"/>
    <s v="AMS"/>
    <s v="Waterfall"/>
    <x v="1"/>
    <d v="2025-07-01T00:00:00"/>
    <d v="2025-12-31T00:00:00"/>
    <s v="N/A"/>
    <s v="N/A"/>
    <s v="RETAIL"/>
    <x v="190"/>
    <s v="EssilorLuxottica"/>
    <s v="T. Porzio"/>
    <x v="33"/>
    <s v="Operations"/>
    <s v="FrontEnd"/>
    <n v="100"/>
    <n v="0"/>
    <s v="TO START"/>
    <n v="0"/>
    <n v="2025"/>
    <x v="0"/>
    <n v="0"/>
    <n v="0"/>
    <n v="0"/>
    <n v="0"/>
    <n v="0"/>
    <n v="0"/>
    <n v="0"/>
    <n v="0"/>
    <n v="3"/>
    <n v="3"/>
    <n v="3"/>
    <n v="0"/>
    <n v="0"/>
    <n v="0"/>
    <n v="0"/>
    <n v="0"/>
    <n v="0"/>
    <n v="0"/>
    <n v="0"/>
    <n v="0"/>
    <n v="0.1304347826086956"/>
    <n v="0.1428571428571428"/>
    <n v="0.1363636363636364"/>
  </r>
  <r>
    <s v="A CONSUMO"/>
    <s v="AMS"/>
    <s v="Waterfall"/>
    <x v="1"/>
    <d v="2025-07-01T00:00:00"/>
    <d v="2025-12-31T00:00:00"/>
    <s v="N/A"/>
    <s v="N/A"/>
    <s v="RETAIL"/>
    <x v="190"/>
    <s v="EssilorLuxottica"/>
    <s v="T. Porzio"/>
    <x v="28"/>
    <s v="Operations"/>
    <s v="FrontEnd"/>
    <n v="100"/>
    <n v="0"/>
    <s v="TO START"/>
    <n v="0"/>
    <n v="2025"/>
    <x v="0"/>
    <n v="0"/>
    <n v="0"/>
    <n v="0"/>
    <n v="0"/>
    <n v="0"/>
    <n v="0"/>
    <n v="0"/>
    <n v="0"/>
    <n v="0.5"/>
    <n v="0.5"/>
    <n v="0.5"/>
    <n v="0"/>
    <n v="0"/>
    <n v="0"/>
    <n v="0"/>
    <n v="0"/>
    <n v="0"/>
    <n v="0"/>
    <n v="0"/>
    <n v="0"/>
    <n v="0.02173913043478261"/>
    <n v="0.02380952380952381"/>
    <n v="0.02272727272727273"/>
  </r>
  <r>
    <s v="A CONSUMO"/>
    <s v="AMS"/>
    <s v="Waterfall"/>
    <x v="1"/>
    <d v="2025-07-01T00:00:00"/>
    <d v="2025-12-31T00:00:00"/>
    <s v="N/A"/>
    <s v="N/A"/>
    <s v="RETAIL"/>
    <x v="190"/>
    <s v="EssilorLuxottica"/>
    <s v="T. Porzio"/>
    <x v="27"/>
    <s v="Operations"/>
    <s v="Team Leadership"/>
    <n v="100"/>
    <n v="0"/>
    <s v="TO START"/>
    <n v="0"/>
    <n v="2025"/>
    <x v="0"/>
    <n v="0"/>
    <n v="0"/>
    <n v="0"/>
    <n v="0"/>
    <n v="0"/>
    <n v="1"/>
    <n v="1"/>
    <n v="1"/>
    <n v="1"/>
    <n v="1"/>
    <n v="1"/>
    <n v="0"/>
    <n v="0"/>
    <n v="0"/>
    <n v="0"/>
    <n v="0"/>
    <n v="0"/>
    <n v="0.04347826086956522"/>
    <n v="0.08333333333333333"/>
    <n v="0.04761904761904762"/>
    <n v="0.04347826086956522"/>
    <n v="0.04761904761904762"/>
    <n v="0.04545454545454546"/>
  </r>
  <r>
    <s v="A CONSUMO"/>
    <s v="AMS"/>
    <s v="Waterfall"/>
    <x v="1"/>
    <d v="2025-07-01T00:00:00"/>
    <d v="2025-12-31T00:00:00"/>
    <s v="N/A"/>
    <s v="N/A"/>
    <s v="RETAIL"/>
    <x v="190"/>
    <s v="EssilorLuxottica"/>
    <s v="T. Porzio"/>
    <x v="25"/>
    <s v="Operations"/>
    <s v="BackEnd"/>
    <n v="100"/>
    <n v="0"/>
    <s v="TO START"/>
    <n v="0"/>
    <n v="2025"/>
    <x v="0"/>
    <n v="0"/>
    <n v="0"/>
    <n v="0"/>
    <n v="0"/>
    <n v="0"/>
    <n v="2"/>
    <n v="2"/>
    <n v="2"/>
    <n v="2"/>
    <n v="2"/>
    <n v="2"/>
    <n v="0"/>
    <n v="0"/>
    <n v="0"/>
    <n v="0"/>
    <n v="0"/>
    <n v="0"/>
    <n v="0.08695652173913043"/>
    <n v="0.1666666666666667"/>
    <n v="0.09523809523809523"/>
    <n v="0.08695652173913043"/>
    <n v="0.09523809523809523"/>
    <n v="0.09090909090909091"/>
  </r>
  <r>
    <s v="A CONSUMO"/>
    <s v="AMS"/>
    <s v="Waterfall"/>
    <x v="1"/>
    <d v="2025-07-01T00:00:00"/>
    <d v="2025-12-31T00:00:00"/>
    <s v="N/A"/>
    <s v="N/A"/>
    <s v="RETAIL"/>
    <x v="190"/>
    <s v="EssilorLuxottica"/>
    <s v="T. Porzio"/>
    <x v="30"/>
    <s v="Operations"/>
    <s v="BackEnd"/>
    <n v="100"/>
    <n v="0"/>
    <s v="TO START"/>
    <n v="0"/>
    <n v="2025"/>
    <x v="0"/>
    <n v="0"/>
    <n v="0"/>
    <n v="0"/>
    <n v="0"/>
    <n v="0"/>
    <n v="8"/>
    <n v="4"/>
    <n v="8"/>
    <n v="8"/>
    <n v="8"/>
    <n v="5"/>
    <n v="0"/>
    <n v="0"/>
    <n v="0"/>
    <n v="0"/>
    <n v="0"/>
    <n v="0"/>
    <n v="0.3478260869565217"/>
    <n v="0.3333333333333333"/>
    <n v="0.3809523809523809"/>
    <n v="0.3478260869565217"/>
    <n v="0.3809523809523809"/>
    <n v="0.2272727272727273"/>
  </r>
  <r>
    <s v="A CONSUMO"/>
    <s v="AMS"/>
    <s v="Waterfall"/>
    <x v="1"/>
    <d v="2025-07-01T00:00:00"/>
    <d v="2025-12-31T00:00:00"/>
    <s v="N/A"/>
    <s v="N/A"/>
    <s v="RETAIL"/>
    <x v="190"/>
    <s v="EssilorLuxottica"/>
    <s v="T. Porzio"/>
    <x v="36"/>
    <s v="Delivery Projects"/>
    <s v="Analysis"/>
    <n v="100"/>
    <n v="0"/>
    <s v="TO START"/>
    <n v="0"/>
    <n v="2025"/>
    <x v="0"/>
    <n v="0"/>
    <n v="0"/>
    <n v="0"/>
    <n v="0"/>
    <n v="0"/>
    <n v="2"/>
    <n v="2"/>
    <n v="2"/>
    <n v="2"/>
    <n v="2"/>
    <n v="2"/>
    <n v="0"/>
    <n v="0"/>
    <n v="0"/>
    <n v="0"/>
    <n v="0"/>
    <n v="0"/>
    <n v="0.08695652173913043"/>
    <n v="0.1666666666666667"/>
    <n v="0.09523809523809523"/>
    <n v="0.08695652173913043"/>
    <n v="0.09523809523809523"/>
    <n v="0.09090909090909091"/>
  </r>
  <r>
    <s v="A CONSUMO"/>
    <s v="AMS"/>
    <s v="Waterfall"/>
    <x v="1"/>
    <d v="2025-07-01T00:00:00"/>
    <d v="2025-12-31T00:00:00"/>
    <s v="N/A"/>
    <s v="N/A"/>
    <s v="RETAIL"/>
    <x v="190"/>
    <s v="EssilorLuxottica"/>
    <s v="T. Porzio"/>
    <x v="136"/>
    <s v="Delivery AMS"/>
    <s v="PM - Project Governance"/>
    <n v="100"/>
    <n v="0"/>
    <s v="TO START"/>
    <n v="0"/>
    <n v="2025"/>
    <x v="0"/>
    <n v="0"/>
    <n v="0"/>
    <n v="0"/>
    <n v="0"/>
    <n v="0"/>
    <n v="2"/>
    <n v="2"/>
    <n v="3"/>
    <n v="3"/>
    <n v="2"/>
    <n v="2"/>
    <n v="0"/>
    <n v="0"/>
    <n v="0"/>
    <n v="0"/>
    <n v="0"/>
    <n v="0"/>
    <n v="0.08695652173913043"/>
    <n v="0.1666666666666667"/>
    <n v="0.1428571428571428"/>
    <n v="0.1304347826086956"/>
    <n v="0.09523809523809523"/>
    <n v="0.09090909090909091"/>
  </r>
  <r>
    <s v="CONTRACT"/>
    <s v="AMS"/>
    <s v="Waterfall"/>
    <x v="0"/>
    <d v="2023-07-01T00:00:00"/>
    <d v="2024-06-30T00:00:00"/>
    <s v="ABS24042"/>
    <s v="AEEQ2"/>
    <s v="EPM"/>
    <x v="191"/>
    <s v="EssilorLuxottica"/>
    <s v="T. Porzio"/>
    <x v="43"/>
    <s v="Operations"/>
    <s v="BackEnd"/>
    <n v="134"/>
    <n v="64"/>
    <s v="CLOSED"/>
    <n v="0"/>
    <n v="2024"/>
    <x v="0"/>
    <n v="3.15"/>
    <n v="2.1"/>
    <n v="2.85"/>
    <n v="3"/>
    <n v="2"/>
    <n v="0"/>
    <n v="0"/>
    <n v="0"/>
    <n v="0"/>
    <n v="0"/>
    <n v="0"/>
    <n v="0"/>
    <n v="0.1575"/>
    <n v="0.1"/>
    <n v="0.1295454545454545"/>
    <n v="0.1363636363636364"/>
    <n v="0.1"/>
    <n v="0"/>
    <n v="0"/>
    <n v="0"/>
    <n v="0"/>
    <n v="0"/>
    <n v="0"/>
  </r>
  <r>
    <s v="CONTRACT"/>
    <s v="AMS"/>
    <s v="Waterfall"/>
    <x v="0"/>
    <d v="2023-07-01T00:00:00"/>
    <d v="2024-06-30T00:00:00"/>
    <s v="ABS24042"/>
    <s v="AEEQ2"/>
    <s v="EPM"/>
    <x v="191"/>
    <s v="EssilorLuxottica"/>
    <s v="T. Porzio"/>
    <x v="92"/>
    <s v="Operations"/>
    <s v="BackEnd - Junior"/>
    <n v="134"/>
    <n v="64"/>
    <s v="CLOSED"/>
    <n v="0"/>
    <n v="2024"/>
    <x v="31"/>
    <n v="4.2"/>
    <n v="4.2"/>
    <n v="3.8"/>
    <n v="4"/>
    <n v="4"/>
    <n v="0"/>
    <n v="0"/>
    <n v="0"/>
    <n v="0"/>
    <n v="0"/>
    <n v="0"/>
    <n v="0.2"/>
    <n v="0.21"/>
    <n v="0.2"/>
    <n v="0.1727272727272727"/>
    <n v="0.1818181818181818"/>
    <n v="0.2"/>
    <n v="0"/>
    <n v="0"/>
    <n v="0"/>
    <n v="0"/>
    <n v="0"/>
    <n v="0"/>
  </r>
  <r>
    <s v="CONTRACT"/>
    <s v="AMS"/>
    <s v="Waterfall"/>
    <x v="0"/>
    <d v="2023-07-01T00:00:00"/>
    <d v="2024-06-30T00:00:00"/>
    <s v="ABS24042"/>
    <s v="AEEQ2"/>
    <s v="EPM"/>
    <x v="191"/>
    <s v="EssilorLuxottica"/>
    <s v="T. Porzio"/>
    <x v="46"/>
    <s v="Operations"/>
    <s v="Analysis"/>
    <n v="134"/>
    <n v="64"/>
    <s v="CLOSED"/>
    <n v="0"/>
    <n v="2024"/>
    <x v="0"/>
    <n v="2"/>
    <n v="4.2"/>
    <n v="3.8"/>
    <n v="4"/>
    <n v="4"/>
    <n v="0"/>
    <n v="0"/>
    <n v="0"/>
    <n v="0"/>
    <n v="0"/>
    <n v="0"/>
    <n v="0"/>
    <n v="0.1"/>
    <n v="0.2"/>
    <n v="0.1727272727272727"/>
    <n v="0.1818181818181818"/>
    <n v="0.2"/>
    <n v="0"/>
    <n v="0"/>
    <n v="0"/>
    <n v="0"/>
    <n v="0"/>
    <n v="0"/>
  </r>
  <r>
    <s v="CONTRACT"/>
    <s v="AMS"/>
    <s v="Waterfall"/>
    <x v="0"/>
    <d v="2023-07-01T00:00:00"/>
    <d v="2024-06-30T00:00:00"/>
    <s v="ABS24042"/>
    <s v="AEEQ2"/>
    <s v="EPM"/>
    <x v="191"/>
    <s v="EssilorLuxottica"/>
    <s v="T. Porzio"/>
    <x v="96"/>
    <s v="Operations"/>
    <s v="BackEnd"/>
    <n v="134"/>
    <n v="64"/>
    <s v="CLOSED"/>
    <n v="0"/>
    <n v="2024"/>
    <x v="31"/>
    <n v="4.2"/>
    <n v="4.2"/>
    <n v="3.8"/>
    <n v="4"/>
    <n v="4"/>
    <n v="0"/>
    <n v="0"/>
    <n v="0"/>
    <n v="0"/>
    <n v="0"/>
    <n v="0"/>
    <n v="0.2"/>
    <n v="0.21"/>
    <n v="0.2"/>
    <n v="0.1727272727272727"/>
    <n v="0.1818181818181818"/>
    <n v="0.2"/>
    <n v="0"/>
    <n v="0"/>
    <n v="0"/>
    <n v="0"/>
    <n v="0"/>
    <n v="0"/>
  </r>
  <r>
    <s v="CONTRACT"/>
    <s v="AMS"/>
    <s v="Waterfall"/>
    <x v="0"/>
    <d v="2023-07-01T00:00:00"/>
    <d v="2024-06-30T00:00:00"/>
    <s v="ABS24042"/>
    <s v="AEEQ2"/>
    <s v="EPM"/>
    <x v="191"/>
    <s v="EssilorLuxottica"/>
    <s v="T. Porzio"/>
    <x v="47"/>
    <s v="Operations"/>
    <s v="BackEnd"/>
    <n v="134"/>
    <n v="64"/>
    <s v="CLOSED"/>
    <n v="0"/>
    <n v="2024"/>
    <x v="32"/>
    <n v="3.15"/>
    <n v="0"/>
    <n v="2.85"/>
    <n v="3"/>
    <n v="2"/>
    <n v="2"/>
    <n v="2"/>
    <n v="0"/>
    <n v="0"/>
    <n v="0"/>
    <n v="0"/>
    <n v="0.15"/>
    <n v="0.1575"/>
    <n v="0"/>
    <n v="0.1295454545454545"/>
    <n v="0.1363636363636364"/>
    <n v="0.1"/>
    <n v="0.08695652173913043"/>
    <n v="0.1666666666666667"/>
    <n v="0"/>
    <n v="0"/>
    <n v="0"/>
    <n v="0"/>
  </r>
  <r>
    <s v="CONTRACT"/>
    <s v="AMS"/>
    <s v="Waterfall"/>
    <x v="0"/>
    <d v="2023-07-01T00:00:00"/>
    <d v="2024-06-30T00:00:00"/>
    <s v="ABS24042"/>
    <s v="AEEQ2"/>
    <s v="EPM"/>
    <x v="191"/>
    <s v="EssilorLuxottica"/>
    <s v="T. Porzio"/>
    <x v="48"/>
    <s v="Delivery Projects"/>
    <s v="PM - Project Governance"/>
    <n v="134"/>
    <n v="64"/>
    <s v="CLOSED"/>
    <n v="0"/>
    <n v="2024"/>
    <x v="2"/>
    <n v="2"/>
    <n v="2"/>
    <n v="2"/>
    <n v="2"/>
    <n v="2"/>
    <n v="0"/>
    <n v="0"/>
    <n v="0"/>
    <n v="0"/>
    <n v="0"/>
    <n v="0"/>
    <n v="0.1111111111111111"/>
    <n v="0.1"/>
    <n v="0.09523809523809523"/>
    <n v="0.09090909090909091"/>
    <n v="0.09090909090909091"/>
    <n v="0.1"/>
    <n v="0"/>
    <n v="0"/>
    <n v="0"/>
    <n v="0"/>
    <n v="0"/>
    <n v="0"/>
  </r>
  <r>
    <s v="CONTRACT"/>
    <s v="AMS"/>
    <s v="Waterfall"/>
    <x v="0"/>
    <d v="2023-07-01T00:00:00"/>
    <d v="2024-06-30T00:00:00"/>
    <s v="ABS24042"/>
    <s v="AEEQ2"/>
    <s v="EPM"/>
    <x v="191"/>
    <s v="EssilorLuxottica"/>
    <s v="T. Porzio"/>
    <x v="141"/>
    <s v="Operations"/>
    <s v="BackEnd"/>
    <n v="134"/>
    <n v="64"/>
    <s v="CLOSED"/>
    <n v="0"/>
    <n v="2024"/>
    <x v="31"/>
    <n v="4.2"/>
    <n v="4.2"/>
    <n v="3.8"/>
    <n v="4"/>
    <n v="4"/>
    <n v="0"/>
    <n v="0"/>
    <n v="0"/>
    <n v="0"/>
    <n v="0"/>
    <n v="0"/>
    <n v="0.2"/>
    <n v="0.21"/>
    <n v="0.2"/>
    <n v="0.1727272727272727"/>
    <n v="0.1818181818181818"/>
    <n v="0.2"/>
    <n v="0"/>
    <n v="0"/>
    <n v="0"/>
    <n v="0"/>
    <n v="0"/>
    <n v="0"/>
  </r>
  <r>
    <s v="CONTRACT"/>
    <s v="AMS"/>
    <s v="Waterfall"/>
    <x v="0"/>
    <d v="2024-01-01T00:00:00"/>
    <d v="2024-12-01T00:00:00"/>
    <s v="ABS24115"/>
    <s v="ALDDDC"/>
    <s v="RETAIL"/>
    <x v="192"/>
    <s v="EssilorLuxottica"/>
    <s v="G. Luongo"/>
    <x v="67"/>
    <s v="Operations"/>
    <s v="Technical Leader"/>
    <n v="31"/>
    <n v="30"/>
    <s v="CLOSED"/>
    <n v="0.967741935483871"/>
    <n v="2024"/>
    <x v="0"/>
    <n v="0"/>
    <n v="10"/>
    <n v="5"/>
    <n v="0"/>
    <n v="0"/>
    <n v="0"/>
    <n v="0"/>
    <n v="0"/>
    <n v="0"/>
    <n v="0"/>
    <n v="0"/>
    <n v="0"/>
    <n v="0"/>
    <n v="0.4761904761904762"/>
    <n v="0.2272727272727273"/>
    <n v="0"/>
    <n v="0"/>
    <n v="0"/>
    <n v="0"/>
    <n v="0"/>
    <n v="0"/>
    <n v="0"/>
    <n v="0"/>
  </r>
  <r>
    <s v="CONTRACT"/>
    <s v="AMS"/>
    <s v="Waterfall"/>
    <x v="0"/>
    <d v="2024-01-01T00:00:00"/>
    <d v="2024-12-01T00:00:00"/>
    <s v="ABS24115"/>
    <s v="ALDDDC"/>
    <s v="RETAIL"/>
    <x v="192"/>
    <s v="EssilorLuxottica"/>
    <s v="G. Luongo"/>
    <x v="126"/>
    <s v="Operations"/>
    <s v="BackEnd"/>
    <n v="31"/>
    <n v="30"/>
    <s v="CLOSED"/>
    <n v="0.967741935483871"/>
    <n v="2024"/>
    <x v="0"/>
    <n v="0"/>
    <n v="10"/>
    <n v="5"/>
    <n v="0"/>
    <n v="0"/>
    <n v="0"/>
    <n v="0"/>
    <n v="0"/>
    <n v="0"/>
    <n v="0"/>
    <n v="0"/>
    <n v="0"/>
    <n v="0"/>
    <n v="0.4761904761904762"/>
    <n v="0.2272727272727273"/>
    <n v="0"/>
    <n v="0"/>
    <n v="0"/>
    <n v="0"/>
    <n v="0"/>
    <n v="0"/>
    <n v="0"/>
    <n v="0"/>
  </r>
  <r>
    <s v="CONTRACT"/>
    <s v="AMS"/>
    <s v="Waterfall"/>
    <x v="0"/>
    <d v="2024-01-01T00:00:00"/>
    <d v="2024-12-01T00:00:00"/>
    <s v="ABS24318"/>
    <s v="ADATLS"/>
    <s v="RETAIL"/>
    <x v="193"/>
    <s v="EssilorLuxottica"/>
    <s v="G. Luongo"/>
    <x v="67"/>
    <s v="Operations"/>
    <s v="Technical Leader"/>
    <n v="9"/>
    <n v="1"/>
    <s v="ON GOING"/>
    <n v="0.1111111111111111"/>
    <n v="2024"/>
    <x v="0"/>
    <n v="0"/>
    <n v="0"/>
    <n v="0"/>
    <n v="0"/>
    <n v="0"/>
    <n v="1"/>
    <n v="0"/>
    <n v="0"/>
    <n v="0"/>
    <n v="0"/>
    <n v="0"/>
    <n v="0"/>
    <n v="0"/>
    <n v="0"/>
    <n v="0"/>
    <n v="0"/>
    <n v="0"/>
    <n v="0.04347826086956522"/>
    <n v="0"/>
    <n v="0"/>
    <n v="0"/>
    <n v="0"/>
    <n v="0"/>
  </r>
  <r>
    <s v="CONTRACT"/>
    <s v="AMS"/>
    <s v="Waterfall"/>
    <x v="0"/>
    <d v="2024-01-01T00:00:00"/>
    <d v="2024-12-01T00:00:00"/>
    <s v="ABS24318"/>
    <s v="ADATLS"/>
    <s v="RETAIL"/>
    <x v="193"/>
    <s v="EssilorLuxottica"/>
    <s v="G. Luongo"/>
    <x v="11"/>
    <s v="Operations"/>
    <s v="BackEnd"/>
    <n v="9"/>
    <n v="1"/>
    <s v="ON GOING"/>
    <n v="0.1111111111111111"/>
    <n v="2024"/>
    <x v="0"/>
    <n v="0"/>
    <n v="0"/>
    <n v="0"/>
    <n v="0"/>
    <n v="0"/>
    <n v="0"/>
    <n v="0"/>
    <n v="0"/>
    <n v="6"/>
    <n v="2"/>
    <n v="0"/>
    <n v="0"/>
    <n v="0"/>
    <n v="0"/>
    <n v="0"/>
    <n v="0"/>
    <n v="0"/>
    <n v="0"/>
    <n v="0"/>
    <n v="0"/>
    <n v="0.2608695652173913"/>
    <n v="0.09523809523809523"/>
    <n v="0"/>
  </r>
  <r>
    <s v="PROSPECT"/>
    <s v="PRJ"/>
    <s v="Waterfall"/>
    <x v="0"/>
    <d v="2024-10-15T00:00:00"/>
    <d v="2024-12-31T00:00:00"/>
    <s v="N/A"/>
    <s v="N/A"/>
    <s v="LOGISTIC"/>
    <x v="194"/>
    <s v="EssilorLuxottica"/>
    <s v="F. Taita"/>
    <x v="75"/>
    <s v="Operations"/>
    <s v="Data Engineering"/>
    <n v="20"/>
    <n v="12"/>
    <s v="CLOSED"/>
    <n v="0.6"/>
    <n v="2024"/>
    <x v="0"/>
    <n v="0"/>
    <n v="0"/>
    <n v="0"/>
    <n v="0"/>
    <n v="0"/>
    <n v="0"/>
    <n v="0"/>
    <n v="0"/>
    <n v="4"/>
    <n v="4"/>
    <n v="0"/>
    <n v="0"/>
    <n v="0"/>
    <n v="0"/>
    <n v="0"/>
    <n v="0"/>
    <n v="0"/>
    <n v="0"/>
    <n v="0"/>
    <n v="0"/>
    <n v="0.1739130434782609"/>
    <n v="0.1904761904761905"/>
    <n v="0"/>
  </r>
  <r>
    <s v="PROSPECT"/>
    <s v="PRJ"/>
    <s v="Waterfall"/>
    <x v="0"/>
    <d v="2024-10-15T00:00:00"/>
    <d v="2024-12-31T00:00:00"/>
    <s v="N/A"/>
    <s v="N/A"/>
    <s v="LOGISTIC"/>
    <x v="194"/>
    <s v="EssilorLuxottica"/>
    <s v="F. Taita"/>
    <x v="76"/>
    <s v="Operations"/>
    <s v="BackEnd"/>
    <n v="20"/>
    <n v="12"/>
    <s v="CLOSED"/>
    <n v="0.6"/>
    <n v="2024"/>
    <x v="0"/>
    <n v="0"/>
    <n v="0"/>
    <n v="0"/>
    <n v="0"/>
    <n v="0"/>
    <n v="0"/>
    <n v="0"/>
    <n v="0"/>
    <n v="5"/>
    <n v="4"/>
    <n v="0"/>
    <n v="0"/>
    <n v="0"/>
    <n v="0"/>
    <n v="0"/>
    <n v="0"/>
    <n v="0"/>
    <n v="0"/>
    <n v="0"/>
    <n v="0"/>
    <n v="0.2173913043478261"/>
    <n v="0.1904761904761905"/>
    <n v="0"/>
  </r>
  <r>
    <s v="PROSPECT"/>
    <s v="PRJ"/>
    <s v="Waterfall"/>
    <x v="0"/>
    <d v="2024-10-15T00:00:00"/>
    <d v="2024-12-31T00:00:00"/>
    <s v="N/A"/>
    <s v="N/A"/>
    <s v="LOGISTIC"/>
    <x v="194"/>
    <s v="EssilorLuxottica"/>
    <s v="F. Taita"/>
    <x v="18"/>
    <s v="Delivery Projects"/>
    <s v="DataManagement"/>
    <n v="20"/>
    <n v="12"/>
    <s v="CLOSED"/>
    <n v="0.6"/>
    <n v="2024"/>
    <x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.04347826086956522"/>
    <n v="0.04761904761904762"/>
    <n v="0"/>
  </r>
  <r>
    <s v="INTERNAL TRAINING"/>
    <s v="FORMAZIONE"/>
    <m/>
    <x v="0"/>
    <d v="2024-09-01T00:00:00"/>
    <d v="2024-11-30T00:00:00"/>
    <s v="N/A"/>
    <s v="ATD"/>
    <s v="OTHER"/>
    <x v="29"/>
    <s v="Abstract"/>
    <s v="P. Pieroni"/>
    <x v="44"/>
    <s v="Operations"/>
    <s v="Solution Architect"/>
    <n v="4"/>
    <n v="0"/>
    <s v="ON GOING"/>
    <n v="0"/>
    <n v="2024"/>
    <x v="0"/>
    <n v="0"/>
    <n v="0"/>
    <n v="0"/>
    <n v="0"/>
    <n v="0"/>
    <n v="0"/>
    <n v="0"/>
    <n v="0"/>
    <n v="4"/>
    <n v="4"/>
    <n v="2"/>
    <n v="0"/>
    <n v="0"/>
    <n v="0"/>
    <n v="0"/>
    <n v="0"/>
    <n v="0"/>
    <n v="0"/>
    <n v="0"/>
    <n v="0"/>
    <n v="0.1739130434782609"/>
    <n v="0.1904761904761905"/>
    <n v="0.09090909090909091"/>
  </r>
  <r>
    <s v="INTERNAL TRAINING"/>
    <s v="FORMAZIONE"/>
    <m/>
    <x v="0"/>
    <d v="2024-09-01T00:00:00"/>
    <d v="2024-11-30T00:00:00"/>
    <s v="N/A"/>
    <s v="ATD"/>
    <s v="OTHER"/>
    <x v="29"/>
    <s v="Abstract"/>
    <s v="M. SORRENTINO"/>
    <x v="65"/>
    <s v="Operations"/>
    <s v="Solution Architect"/>
    <n v="4"/>
    <n v="0"/>
    <s v="ON GOING"/>
    <n v="0"/>
    <n v="2024"/>
    <x v="0"/>
    <n v="0"/>
    <n v="0"/>
    <n v="0"/>
    <n v="0"/>
    <n v="0"/>
    <n v="0"/>
    <n v="0"/>
    <n v="0"/>
    <n v="4"/>
    <n v="4"/>
    <n v="2"/>
    <n v="0"/>
    <n v="0"/>
    <n v="0"/>
    <n v="0"/>
    <n v="0"/>
    <n v="0"/>
    <n v="0"/>
    <n v="0"/>
    <n v="0"/>
    <n v="0.1739130434782609"/>
    <n v="0.1904761904761905"/>
    <n v="0.09090909090909091"/>
  </r>
  <r>
    <s v="CONTRACT"/>
    <s v="PRJ"/>
    <s v="Waterfall"/>
    <x v="0"/>
    <d v="2024-10-21T00:00:00"/>
    <d v="2024-11-30T00:00:00"/>
    <s v="N/A"/>
    <s v="ABS0008-16"/>
    <s v="HR"/>
    <x v="195"/>
    <s v="EssilorLuxottica"/>
    <s v="L. Roberto"/>
    <x v="56"/>
    <s v="Operations"/>
    <s v="Data Management"/>
    <n v="29"/>
    <n v="12"/>
    <s v="ON GOING"/>
    <n v="0.9"/>
    <n v="2024"/>
    <x v="0"/>
    <n v="0"/>
    <n v="0"/>
    <n v="0"/>
    <n v="0"/>
    <n v="0"/>
    <n v="0"/>
    <n v="0"/>
    <n v="0"/>
    <n v="3"/>
    <n v="2"/>
    <n v="2"/>
    <n v="0"/>
    <n v="0"/>
    <n v="0"/>
    <n v="0"/>
    <n v="0"/>
    <n v="0"/>
    <n v="0"/>
    <n v="0"/>
    <n v="0"/>
    <n v="0.1304347826086956"/>
    <n v="0.09523809523809523"/>
    <n v="0.09090909090909091"/>
  </r>
  <r>
    <s v="CONTRACT"/>
    <s v="PRJ"/>
    <s v="Waterfall"/>
    <x v="0"/>
    <d v="2024-10-21T00:00:00"/>
    <d v="2024-11-30T00:00:00"/>
    <s v="N/A"/>
    <s v="ABS0008-16"/>
    <s v="HR"/>
    <x v="195"/>
    <s v="EssilorLuxottica"/>
    <s v="L. Roberto"/>
    <x v="113"/>
    <s v="Operations"/>
    <s v="Data Management"/>
    <n v="29"/>
    <n v="12"/>
    <s v="ON GOING"/>
    <n v="0.9"/>
    <n v="2024"/>
    <x v="0"/>
    <n v="0"/>
    <n v="0"/>
    <n v="0"/>
    <n v="0"/>
    <n v="0"/>
    <n v="0"/>
    <n v="0"/>
    <n v="0"/>
    <n v="3"/>
    <n v="3"/>
    <n v="2"/>
    <n v="0"/>
    <n v="0"/>
    <n v="0"/>
    <n v="0"/>
    <n v="0"/>
    <n v="0"/>
    <n v="0"/>
    <n v="0"/>
    <n v="0"/>
    <n v="0.1304347826086956"/>
    <n v="0.1428571428571428"/>
    <n v="0.09090909090909091"/>
  </r>
  <r>
    <s v="CONTRACT"/>
    <s v="PRJ"/>
    <s v="Waterfall"/>
    <x v="0"/>
    <d v="2024-10-21T00:00:00"/>
    <d v="2024-11-30T00:00:00"/>
    <s v="N/A"/>
    <s v="ABS0008-16"/>
    <s v="HR"/>
    <x v="195"/>
    <s v="EssilorLuxottica"/>
    <s v="L. Roberto"/>
    <x v="77"/>
    <s v="Operations"/>
    <s v="Data Management"/>
    <n v="29"/>
    <n v="12"/>
    <s v="ON GOING"/>
    <n v="0.9"/>
    <n v="2024"/>
    <x v="0"/>
    <n v="0"/>
    <n v="0"/>
    <n v="0"/>
    <n v="0"/>
    <n v="0"/>
    <n v="0"/>
    <n v="0"/>
    <n v="0"/>
    <n v="3"/>
    <n v="3"/>
    <n v="2"/>
    <n v="0"/>
    <n v="0"/>
    <n v="0"/>
    <n v="0"/>
    <n v="0"/>
    <n v="0"/>
    <n v="0"/>
    <n v="0"/>
    <n v="0"/>
    <n v="0.1304347826086956"/>
    <n v="0.1428571428571428"/>
    <n v="0.09090909090909091"/>
  </r>
  <r>
    <s v="CONTRACT"/>
    <s v="PRJ"/>
    <s v="Waterfall"/>
    <x v="0"/>
    <d v="2024-10-21T00:00:00"/>
    <d v="2024-11-30T00:00:00"/>
    <s v="N/A"/>
    <s v="ABS0008-16"/>
    <s v="HR"/>
    <x v="195"/>
    <s v="EssilorLuxottica"/>
    <s v="L. Roberto"/>
    <x v="49"/>
    <s v="Operations"/>
    <s v="Project Governance"/>
    <n v="29"/>
    <n v="12"/>
    <s v="ON GOING"/>
    <n v="0.9"/>
    <n v="2024"/>
    <x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.04347826086956522"/>
    <n v="0.04761904761904762"/>
    <n v="0.04545454545454546"/>
  </r>
  <r>
    <s v="CONTRACT"/>
    <s v="PRJ"/>
    <s v="Waterfall"/>
    <x v="0"/>
    <d v="2024-10-21T00:00:00"/>
    <d v="2024-11-30T00:00:00"/>
    <s v="N/A"/>
    <s v="ABS0008-16"/>
    <s v="HR"/>
    <x v="195"/>
    <s v="EssilorLuxottica"/>
    <s v="L. Roberto"/>
    <x v="7"/>
    <s v="Delivery Projects"/>
    <s v="Analysis"/>
    <n v="29"/>
    <n v="12"/>
    <s v="ON GOING"/>
    <n v="0.9"/>
    <n v="2024"/>
    <x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.04347826086956522"/>
    <n v="0.04761904761904762"/>
    <n v="0.04545454545454546"/>
  </r>
  <r>
    <s v="CONTRACT"/>
    <s v="PRJ"/>
    <s v="Waterfall"/>
    <x v="0"/>
    <d v="2024-10-21T00:00:00"/>
    <d v="2024-11-30T00:00:00"/>
    <s v="N/A"/>
    <s v="ABS0008-17"/>
    <s v="HR"/>
    <x v="196"/>
    <s v="EssilorLuxottica"/>
    <s v="L. Roberto"/>
    <x v="56"/>
    <s v="Operations"/>
    <s v="Data Management"/>
    <n v="13"/>
    <n v="0"/>
    <s v="ON GOING"/>
    <n v="0.9"/>
    <n v="2024"/>
    <x v="0"/>
    <n v="0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.08695652173913043"/>
    <n v="0.04761904761904762"/>
    <n v="0.04545454545454546"/>
  </r>
  <r>
    <s v="CONTRACT"/>
    <s v="PRJ"/>
    <s v="Waterfall"/>
    <x v="0"/>
    <d v="2024-10-21T00:00:00"/>
    <d v="2024-11-30T00:00:00"/>
    <s v="N/A"/>
    <s v="ABS0008-17"/>
    <s v="HR"/>
    <x v="196"/>
    <s v="EssilorLuxottica"/>
    <s v="L. Roberto"/>
    <x v="113"/>
    <s v="Operations"/>
    <s v="Data Management"/>
    <n v="13"/>
    <n v="0"/>
    <s v="ON GOING"/>
    <n v="0.9"/>
    <n v="2024"/>
    <x v="0"/>
    <n v="0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.04347826086956522"/>
    <n v="0.09523809523809523"/>
    <n v="0.04545454545454546"/>
  </r>
  <r>
    <s v="CONTRACT"/>
    <s v="PRJ"/>
    <s v="Waterfall"/>
    <x v="0"/>
    <d v="2024-10-21T00:00:00"/>
    <d v="2024-11-30T00:00:00"/>
    <s v="N/A"/>
    <s v="ABS0008-17"/>
    <s v="HR"/>
    <x v="196"/>
    <s v="EssilorLuxottica"/>
    <s v="L. Roberto"/>
    <x v="7"/>
    <s v="Delivery Projects"/>
    <s v="Analysis"/>
    <n v="13"/>
    <n v="0"/>
    <s v="ON GOING"/>
    <n v="0.9"/>
    <n v="2024"/>
    <x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.04347826086956522"/>
    <n v="0.04761904761904762"/>
    <n v="0.04545454545454546"/>
  </r>
  <r>
    <s v="CONTRACT"/>
    <s v="PRJ"/>
    <s v="Waterfall"/>
    <x v="0"/>
    <d v="2024-10-21T00:00:00"/>
    <d v="2024-11-30T00:00:00"/>
    <s v="N/A"/>
    <s v="ABS0008-17"/>
    <s v="HR"/>
    <x v="196"/>
    <s v="EssilorLuxottica"/>
    <s v="L. Roberto"/>
    <x v="49"/>
    <s v="Operations"/>
    <s v="Project Governance"/>
    <n v="13"/>
    <n v="0"/>
    <s v="ON GOING"/>
    <n v="0.9"/>
    <n v="2024"/>
    <x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.04347826086956522"/>
    <n v="0.04761904761904762"/>
    <n v="0"/>
  </r>
  <r>
    <s v="CONTRACT"/>
    <s v="PRJ"/>
    <s v="Waterfall"/>
    <x v="3"/>
    <d v="2024-12-02T00:00:00"/>
    <d v="2025-03-18T00:00:00"/>
    <s v="ABS25085"/>
    <s v="ABS25085"/>
    <s v="HR"/>
    <x v="197"/>
    <s v="EssilorLuxottica"/>
    <s v="L. Roberto"/>
    <x v="49"/>
    <s v="Operations"/>
    <s v="Project Governance"/>
    <n v="109"/>
    <n v="60"/>
    <s v="ON GOING"/>
    <n v="0.8"/>
    <n v="2024"/>
    <x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.1363636363636364"/>
  </r>
  <r>
    <s v="CONTRACT"/>
    <s v="PRJ"/>
    <s v="Waterfall"/>
    <x v="3"/>
    <d v="2024-12-02T00:00:00"/>
    <d v="2025-03-18T00:00:00"/>
    <s v="ABS25085"/>
    <s v="ABS25085"/>
    <s v="HR"/>
    <x v="197"/>
    <s v="EssilorLuxottica"/>
    <s v="L. Roberto"/>
    <x v="49"/>
    <s v="Operations"/>
    <s v="Project Governance"/>
    <n v="109"/>
    <n v="60"/>
    <s v="ON GOING"/>
    <n v="0.8"/>
    <n v="2025"/>
    <x v="1"/>
    <n v="1"/>
    <n v="1"/>
    <n v="1"/>
    <n v="1"/>
    <n v="0"/>
    <n v="0"/>
    <n v="0"/>
    <n v="0"/>
    <n v="0"/>
    <n v="0"/>
    <n v="0"/>
    <n v="0.05555555555555555"/>
    <n v="0.05"/>
    <n v="0.04761904761904762"/>
    <n v="0.04545454545454546"/>
    <n v="0.04545454545454546"/>
    <n v="0"/>
    <n v="0"/>
    <n v="0"/>
    <n v="0"/>
    <n v="0"/>
    <n v="0"/>
    <n v="0"/>
  </r>
  <r>
    <s v="CONTRACT"/>
    <s v="PRJ"/>
    <s v="Waterfall"/>
    <x v="3"/>
    <d v="2024-12-02T00:00:00"/>
    <d v="2025-03-18T00:00:00"/>
    <s v="ABS25085"/>
    <s v="ABS25085"/>
    <s v="HR"/>
    <x v="197"/>
    <s v="EssilorLuxottica"/>
    <s v="L. Roberto"/>
    <x v="56"/>
    <s v="Operations"/>
    <s v="Data Management"/>
    <n v="109"/>
    <n v="60"/>
    <s v="ON GOING"/>
    <n v="0.8"/>
    <n v="2024"/>
    <x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.2272727272727273"/>
  </r>
  <r>
    <s v="CONTRACT"/>
    <s v="PRJ"/>
    <s v="Waterfall"/>
    <x v="3"/>
    <d v="2024-12-02T00:00:00"/>
    <d v="2025-03-18T00:00:00"/>
    <s v="ABS25085"/>
    <s v="ABS25085"/>
    <s v="HR"/>
    <x v="197"/>
    <s v="EssilorLuxottica"/>
    <s v="L. Roberto"/>
    <x v="56"/>
    <s v="Operations"/>
    <s v="Data Management"/>
    <n v="109"/>
    <n v="60"/>
    <s v="ON GOING"/>
    <n v="0.8"/>
    <n v="2025"/>
    <x v="2"/>
    <n v="8"/>
    <n v="6"/>
    <n v="4"/>
    <n v="4"/>
    <n v="0"/>
    <n v="0"/>
    <n v="0"/>
    <n v="0"/>
    <n v="0"/>
    <n v="0"/>
    <n v="0"/>
    <n v="0.1111111111111111"/>
    <n v="0.4"/>
    <n v="0.2857142857142857"/>
    <n v="0.1818181818181818"/>
    <n v="0.1818181818181818"/>
    <n v="0"/>
    <n v="0"/>
    <n v="0"/>
    <n v="0"/>
    <n v="0"/>
    <n v="0"/>
    <n v="0"/>
  </r>
  <r>
    <s v="CONTRACT"/>
    <s v="PRJ"/>
    <s v="Waterfall"/>
    <x v="3"/>
    <d v="2024-12-02T00:00:00"/>
    <d v="2025-03-18T00:00:00"/>
    <s v="ABS25085"/>
    <s v="ABS25085"/>
    <s v="HR"/>
    <x v="197"/>
    <s v="EssilorLuxottica"/>
    <s v="L. Roberto"/>
    <x v="113"/>
    <s v="Operations"/>
    <s v="Data Management"/>
    <n v="109"/>
    <n v="60"/>
    <s v="ON GOING"/>
    <n v="0.8"/>
    <n v="2024"/>
    <x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.2272727272727273"/>
  </r>
  <r>
    <s v="CONTRACT"/>
    <s v="PRJ"/>
    <s v="Waterfall"/>
    <x v="3"/>
    <d v="2024-12-02T00:00:00"/>
    <d v="2025-03-18T00:00:00"/>
    <s v="ABS25085"/>
    <s v="ABS25085"/>
    <s v="HR"/>
    <x v="197"/>
    <s v="EssilorLuxottica"/>
    <s v="L. Roberto"/>
    <x v="113"/>
    <s v="Operations"/>
    <s v="Data Management"/>
    <n v="109"/>
    <n v="60"/>
    <s v="ON GOING"/>
    <n v="0.8"/>
    <n v="2025"/>
    <x v="6"/>
    <n v="10"/>
    <n v="15"/>
    <n v="15"/>
    <n v="10"/>
    <n v="0"/>
    <n v="0"/>
    <n v="0"/>
    <n v="0"/>
    <n v="0"/>
    <n v="0"/>
    <n v="0"/>
    <n v="0.1666666666666667"/>
    <n v="0.5"/>
    <n v="0.7142857142857143"/>
    <n v="0.6818181818181818"/>
    <n v="0.4545454545454545"/>
    <n v="0"/>
    <n v="0"/>
    <n v="0"/>
    <n v="0"/>
    <n v="0"/>
    <n v="0"/>
    <n v="0"/>
  </r>
  <r>
    <s v="CONTRACT"/>
    <s v="PRJ"/>
    <s v="Waterfall"/>
    <x v="3"/>
    <d v="2024-12-02T00:00:00"/>
    <d v="2025-03-18T00:00:00"/>
    <s v="ABS25085"/>
    <s v="ABS25085"/>
    <s v="HR"/>
    <x v="197"/>
    <s v="EssilorLuxottica"/>
    <s v="L. Roberto"/>
    <x v="7"/>
    <s v="Delivery Projects"/>
    <s v="Analysis"/>
    <n v="109"/>
    <n v="60"/>
    <s v="ON GOING"/>
    <n v="0.8"/>
    <n v="2024"/>
    <x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09090909090909091"/>
  </r>
  <r>
    <s v="CONTRACT"/>
    <s v="PRJ"/>
    <s v="Waterfall"/>
    <x v="3"/>
    <d v="2024-12-02T00:00:00"/>
    <d v="2025-03-18T00:00:00"/>
    <s v="ABS25085"/>
    <s v="ABS25085"/>
    <s v="HR"/>
    <x v="197"/>
    <s v="EssilorLuxottica"/>
    <s v="L. Roberto"/>
    <x v="7"/>
    <s v="Delivery Projects"/>
    <s v="Analysis"/>
    <n v="109"/>
    <n v="60"/>
    <s v="ON GOING"/>
    <n v="0.8"/>
    <n v="2025"/>
    <x v="1"/>
    <n v="1"/>
    <n v="1"/>
    <n v="1"/>
    <n v="2"/>
    <n v="0"/>
    <n v="0"/>
    <n v="0"/>
    <n v="0"/>
    <n v="0"/>
    <n v="0"/>
    <n v="0"/>
    <n v="0.05555555555555555"/>
    <n v="0.05"/>
    <n v="0.04761904761904762"/>
    <n v="0.04545454545454546"/>
    <n v="0.09090909090909091"/>
    <n v="0"/>
    <n v="0"/>
    <n v="0"/>
    <n v="0"/>
    <n v="0"/>
    <n v="0"/>
    <n v="0"/>
  </r>
  <r>
    <s v="CONTRACT"/>
    <s v="PRJ"/>
    <s v="Waterfall"/>
    <x v="3"/>
    <d v="2024-12-02T00:00:00"/>
    <d v="2025-03-18T00:00:00"/>
    <s v="ABS25085"/>
    <s v="ABS25085"/>
    <s v="HR"/>
    <x v="197"/>
    <s v="EssilorLuxottica"/>
    <s v="L. Roberto"/>
    <x v="77"/>
    <s v="Operations"/>
    <s v="Data Management"/>
    <n v="109"/>
    <n v="60"/>
    <s v="ON GOING"/>
    <n v="0.8"/>
    <n v="2024"/>
    <x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.2272727272727273"/>
  </r>
  <r>
    <s v="CONTRACT"/>
    <s v="PRJ"/>
    <s v="Waterfall"/>
    <x v="3"/>
    <d v="2024-12-02T00:00:00"/>
    <d v="2025-03-18T00:00:00"/>
    <s v="ABS25085"/>
    <s v="ABS25085"/>
    <s v="HR"/>
    <x v="197"/>
    <s v="EssilorLuxottica"/>
    <s v="L. Roberto"/>
    <x v="77"/>
    <s v="Operations"/>
    <s v="Data Management"/>
    <n v="109"/>
    <n v="60"/>
    <s v="ON GOING"/>
    <n v="0.8"/>
    <n v="2025"/>
    <x v="2"/>
    <n v="3"/>
    <n v="0"/>
    <n v="0"/>
    <n v="0"/>
    <n v="0"/>
    <n v="0"/>
    <n v="0"/>
    <n v="0"/>
    <n v="0"/>
    <n v="0"/>
    <n v="0"/>
    <n v="0.1111111111111111"/>
    <n v="0.15"/>
    <n v="0"/>
    <n v="0"/>
    <n v="0"/>
    <n v="0"/>
    <n v="0"/>
    <n v="0"/>
    <n v="0"/>
    <n v="0"/>
    <n v="0"/>
    <n v="0"/>
  </r>
  <r>
    <s v="CONTRACT"/>
    <s v="PRJ"/>
    <s v="Waterfall"/>
    <x v="0"/>
    <d v="2024-10-01T00:00:00"/>
    <d v="2024-12-31T00:00:00"/>
    <s v="ABS25085"/>
    <s v="ABS25085"/>
    <s v="HR"/>
    <x v="129"/>
    <s v="EssilorLuxottica"/>
    <s v="L. Roberto"/>
    <x v="88"/>
    <s v="Delivery Projects"/>
    <s v="Project Governance"/>
    <n v="80"/>
    <n v="60"/>
    <s v="CLOSED"/>
    <n v="1"/>
    <n v="2024"/>
    <x v="0"/>
    <n v="0"/>
    <n v="0"/>
    <n v="0"/>
    <n v="0"/>
    <n v="0"/>
    <n v="0"/>
    <n v="0"/>
    <n v="0"/>
    <n v="3"/>
    <n v="3"/>
    <n v="3"/>
    <n v="0"/>
    <n v="0"/>
    <n v="0"/>
    <n v="0"/>
    <n v="0"/>
    <n v="0"/>
    <n v="0"/>
    <n v="0"/>
    <n v="0"/>
    <n v="0.1304347826086956"/>
    <n v="0.1428571428571428"/>
    <n v="0.1363636363636364"/>
  </r>
  <r>
    <s v="CONTRACT"/>
    <s v="PRJ"/>
    <s v="Waterfall"/>
    <x v="0"/>
    <d v="2024-10-01T00:00:00"/>
    <d v="2024-12-31T00:00:00"/>
    <s v="ABS25085"/>
    <s v="ABS25085"/>
    <s v="HR"/>
    <x v="129"/>
    <s v="EssilorLuxottica"/>
    <s v="L. Roberto"/>
    <x v="72"/>
    <s v="Delivery Projects"/>
    <s v="Project Governance"/>
    <n v="80"/>
    <n v="60"/>
    <s v="CLOSED"/>
    <n v="1"/>
    <n v="2024"/>
    <x v="0"/>
    <n v="0"/>
    <n v="0"/>
    <n v="0"/>
    <n v="0"/>
    <n v="0"/>
    <n v="0"/>
    <n v="0"/>
    <n v="0"/>
    <n v="1"/>
    <n v="3"/>
    <n v="3"/>
    <n v="0"/>
    <n v="0"/>
    <n v="0"/>
    <n v="0"/>
    <n v="0"/>
    <n v="0"/>
    <n v="0"/>
    <n v="0"/>
    <n v="0"/>
    <n v="0.04347826086956522"/>
    <n v="0.1428571428571428"/>
    <n v="0.1363636363636364"/>
  </r>
  <r>
    <s v="CONTRACT"/>
    <s v="PRJ"/>
    <s v="Waterfall"/>
    <x v="0"/>
    <d v="2024-09-01T00:00:00"/>
    <d v="2025-12-31T00:00:00"/>
    <s v="ABS24401"/>
    <s v="ABS24401"/>
    <s v="healthcare"/>
    <x v="198"/>
    <s v="AO FERRARA"/>
    <s v="M. Calabrese"/>
    <x v="81"/>
    <s v="AREA TECH"/>
    <s v="BackEnd"/>
    <n v="200"/>
    <n v="21"/>
    <s v="CLOSED"/>
    <n v="1"/>
    <n v="2024"/>
    <x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08695652173913043"/>
    <n v="0"/>
    <n v="0"/>
  </r>
  <r>
    <s v="CONTRACT"/>
    <s v="PRJ"/>
    <s v="Waterfall"/>
    <x v="0"/>
    <d v="2024-09-01T00:00:00"/>
    <d v="2025-12-31T00:00:00"/>
    <s v="ABS24401"/>
    <s v="ABS24401"/>
    <s v="healthcare"/>
    <x v="198"/>
    <s v="AO FERRARA"/>
    <s v="M. Calabrese"/>
    <x v="40"/>
    <s v="Operations"/>
    <s v="FrontEnd"/>
    <n v="200"/>
    <n v="21"/>
    <s v="CLOSED"/>
    <n v="1"/>
    <n v="2024"/>
    <x v="0"/>
    <n v="0"/>
    <n v="0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.09523809523809523"/>
    <n v="0.09090909090909091"/>
  </r>
  <r>
    <s v="CONTRACT"/>
    <s v="PRJ"/>
    <s v="Waterfall"/>
    <x v="0"/>
    <d v="2024-09-01T00:00:00"/>
    <d v="2025-12-31T00:00:00"/>
    <s v="ABS24401"/>
    <s v="ABS24401"/>
    <s v="healthcare"/>
    <x v="198"/>
    <s v="AO FERRARA"/>
    <s v="M. Calabrese"/>
    <x v="135"/>
    <s v="Operations"/>
    <s v="FrontEnd"/>
    <n v="200"/>
    <n v="21"/>
    <s v="CLOSED"/>
    <n v="1"/>
    <n v="2024"/>
    <x v="0"/>
    <n v="0"/>
    <n v="0"/>
    <n v="0"/>
    <n v="0"/>
    <n v="0"/>
    <n v="0"/>
    <n v="0"/>
    <n v="0"/>
    <n v="8"/>
    <n v="20"/>
    <n v="15"/>
    <n v="0"/>
    <n v="0"/>
    <n v="0"/>
    <n v="0"/>
    <n v="0"/>
    <n v="0"/>
    <n v="0"/>
    <n v="0"/>
    <n v="0"/>
    <n v="0.3478260869565217"/>
    <n v="0.9523809523809523"/>
    <n v="0.6818181818181818"/>
  </r>
  <r>
    <s v="CONTRACT"/>
    <s v="PRJ"/>
    <s v="Waterfall"/>
    <x v="0"/>
    <d v="2024-09-01T00:00:00"/>
    <d v="2025-12-31T00:00:00"/>
    <s v="ABS24401"/>
    <s v="ABS24401"/>
    <s v="healthcare"/>
    <x v="198"/>
    <s v="AO FERRARA"/>
    <s v="M. Calabrese"/>
    <x v="59"/>
    <s v="Delivery Projects"/>
    <s v="PM - Project Governance"/>
    <n v="200"/>
    <n v="21"/>
    <s v="CLOSED"/>
    <n v="1"/>
    <n v="2024"/>
    <x v="0"/>
    <n v="0"/>
    <n v="0"/>
    <n v="0"/>
    <n v="0"/>
    <n v="0"/>
    <n v="0"/>
    <n v="0"/>
    <n v="0"/>
    <n v="15"/>
    <n v="15"/>
    <n v="15"/>
    <n v="0"/>
    <n v="0"/>
    <n v="0"/>
    <n v="0"/>
    <n v="0"/>
    <n v="0"/>
    <n v="0"/>
    <n v="0"/>
    <n v="0"/>
    <n v="0.6521739130434783"/>
    <n v="0.7142857142857143"/>
    <n v="0.6818181818181818"/>
  </r>
  <r>
    <s v="A CONSUMO"/>
    <s v="AMS"/>
    <s v="Waterfall"/>
    <x v="0"/>
    <d v="2024-01-01T00:00:00"/>
    <d v="2024-12-31T00:00:00"/>
    <s v="ABS24011"/>
    <s v="ALDAAH2-31"/>
    <s v="HR"/>
    <x v="199"/>
    <s v="EssilorLuxottica"/>
    <s v="N. GUERRERO"/>
    <x v="37"/>
    <s v="Operations"/>
    <s v="DataManagement"/>
    <n v="35"/>
    <n v="59"/>
    <s v="ON GOING"/>
    <n v="1.685714285714286"/>
    <n v="2024"/>
    <x v="0"/>
    <n v="0"/>
    <n v="0"/>
    <n v="0"/>
    <n v="0"/>
    <n v="0.5"/>
    <n v="0.5"/>
    <n v="0"/>
    <n v="1"/>
    <n v="0.5"/>
    <n v="0.5"/>
    <n v="0"/>
    <n v="0"/>
    <n v="0"/>
    <n v="0"/>
    <n v="0"/>
    <n v="0"/>
    <n v="0.025"/>
    <n v="0.02173913043478261"/>
    <n v="0"/>
    <n v="0.04761904761904762"/>
    <n v="0.02173913043478261"/>
    <n v="0.02380952380952381"/>
    <n v="0"/>
  </r>
  <r>
    <s v="A CONSUMO"/>
    <s v="AMS"/>
    <s v="Waterfall"/>
    <x v="0"/>
    <d v="2024-01-01T00:00:00"/>
    <d v="2024-12-31T00:00:00"/>
    <s v="ABS24011"/>
    <s v="ALDAAH2-31"/>
    <s v="HR"/>
    <x v="199"/>
    <s v="EssilorLuxottica"/>
    <s v="N. GUERRERO"/>
    <x v="2"/>
    <s v="Operations"/>
    <s v="Data Engineering"/>
    <n v="35"/>
    <n v="59"/>
    <s v="ON GOING"/>
    <n v="1.685714285714286"/>
    <n v="2024"/>
    <x v="0"/>
    <n v="0.5"/>
    <n v="0.5"/>
    <n v="0"/>
    <n v="0"/>
    <n v="0"/>
    <n v="0"/>
    <n v="0"/>
    <n v="0"/>
    <n v="0"/>
    <n v="0"/>
    <n v="0"/>
    <n v="0"/>
    <n v="0.025"/>
    <n v="0.02380952380952381"/>
    <n v="0"/>
    <n v="0"/>
    <n v="0"/>
    <n v="0"/>
    <n v="0"/>
    <n v="0"/>
    <n v="0"/>
    <n v="0"/>
    <n v="0"/>
  </r>
  <r>
    <s v="A CONSUMO"/>
    <s v="AMS"/>
    <s v="Waterfall"/>
    <x v="0"/>
    <d v="2024-01-01T00:00:00"/>
    <d v="2024-12-31T00:00:00"/>
    <s v="ABS24011"/>
    <s v="ALDAAH2-31"/>
    <s v="HR"/>
    <x v="199"/>
    <s v="EssilorLuxottica"/>
    <s v="N. GUERRERO"/>
    <x v="3"/>
    <s v="Operations"/>
    <s v="Data Engineering"/>
    <n v="35"/>
    <n v="59"/>
    <s v="ON GOING"/>
    <n v="1.685714285714286"/>
    <n v="2024"/>
    <x v="0"/>
    <n v="0"/>
    <n v="0"/>
    <n v="0.5"/>
    <n v="0.5"/>
    <n v="0.5"/>
    <n v="0.5"/>
    <n v="0"/>
    <n v="0.5"/>
    <n v="0.5"/>
    <n v="0.5"/>
    <n v="0"/>
    <n v="0"/>
    <n v="0"/>
    <n v="0"/>
    <n v="0.02272727272727273"/>
    <n v="0.02272727272727273"/>
    <n v="0.025"/>
    <n v="0.02173913043478261"/>
    <n v="0"/>
    <n v="0.02380952380952381"/>
    <n v="0.02173913043478261"/>
    <n v="0.02380952380952381"/>
    <n v="0"/>
  </r>
  <r>
    <s v="A CONSUMO"/>
    <s v="AMS"/>
    <s v="Waterfall"/>
    <x v="0"/>
    <d v="2024-01-01T00:00:00"/>
    <d v="2024-12-31T00:00:00"/>
    <s v="ABS24011"/>
    <s v="ALDAAH2-31"/>
    <s v="HR"/>
    <x v="199"/>
    <s v="EssilorLuxottica"/>
    <s v="N. GUERRERO"/>
    <x v="4"/>
    <s v="Operations"/>
    <s v="Technical Leader"/>
    <n v="35"/>
    <n v="59"/>
    <s v="ON GOING"/>
    <n v="1.685714285714286"/>
    <n v="2024"/>
    <x v="0"/>
    <n v="0.5"/>
    <n v="0.5"/>
    <n v="0.5"/>
    <n v="0.5"/>
    <n v="0.5"/>
    <n v="0.5"/>
    <n v="0"/>
    <n v="0.5"/>
    <n v="0.5"/>
    <n v="3"/>
    <n v="3"/>
    <n v="0"/>
    <n v="0.025"/>
    <n v="0.02380952380952381"/>
    <n v="0.02272727272727273"/>
    <n v="0.02272727272727273"/>
    <n v="0.025"/>
    <n v="0.02173913043478261"/>
    <n v="0"/>
    <n v="0.02380952380952381"/>
    <n v="0.02173913043478261"/>
    <n v="0.1428571428571428"/>
    <n v="0.1363636363636364"/>
  </r>
  <r>
    <s v="A CONSUMO"/>
    <s v="AMS"/>
    <s v="Waterfall"/>
    <x v="0"/>
    <d v="2024-01-01T00:00:00"/>
    <d v="2024-12-31T00:00:00"/>
    <s v="ABS24011"/>
    <s v="ALDAAH2-31"/>
    <s v="HR"/>
    <x v="199"/>
    <s v="EssilorLuxottica"/>
    <s v="N. GUERRERO"/>
    <x v="5"/>
    <s v="Operations"/>
    <s v="BackEnd"/>
    <n v="35"/>
    <n v="59"/>
    <s v="ON GOING"/>
    <n v="1.685714285714286"/>
    <n v="2024"/>
    <x v="3"/>
    <n v="1"/>
    <n v="1"/>
    <n v="1"/>
    <n v="1"/>
    <n v="1"/>
    <n v="1"/>
    <n v="0"/>
    <n v="1"/>
    <n v="1"/>
    <n v="10"/>
    <n v="8"/>
    <n v="0.02777777777777778"/>
    <n v="0.05"/>
    <n v="0.04761904761904762"/>
    <n v="0.04545454545454546"/>
    <n v="0.04545454545454546"/>
    <n v="0.05"/>
    <n v="0.04347826086956522"/>
    <n v="0"/>
    <n v="0.04761904761904762"/>
    <n v="0.04347826086956522"/>
    <n v="0.4761904761904762"/>
    <n v="0.3636363636363636"/>
  </r>
  <r>
    <s v="A CONSUMO"/>
    <s v="AMS"/>
    <s v="Waterfall"/>
    <x v="0"/>
    <d v="2024-01-01T00:00:00"/>
    <d v="2024-12-31T00:00:00"/>
    <s v="ABS24011"/>
    <s v="ALDAAH2-31"/>
    <s v="HR"/>
    <x v="199"/>
    <s v="EssilorLuxottica"/>
    <s v="N. GUERRERO"/>
    <x v="6"/>
    <s v="Delivery AMS"/>
    <s v="PM - Project Governance"/>
    <n v="35"/>
    <n v="59"/>
    <s v="ON GOING"/>
    <n v="1.685714285714286"/>
    <n v="2024"/>
    <x v="44"/>
    <n v="0.2"/>
    <n v="0.2"/>
    <n v="0.2"/>
    <n v="0.2"/>
    <n v="0.2"/>
    <n v="0.2"/>
    <n v="0"/>
    <n v="0.2"/>
    <n v="0.2"/>
    <n v="0.2"/>
    <n v="0.2"/>
    <n v="0.01111111111111111"/>
    <n v="0.01"/>
    <n v="0.009523809523809525"/>
    <n v="0.009090909090909092"/>
    <n v="0.009090909090909092"/>
    <n v="0.01"/>
    <n v="0.008695652173913044"/>
    <n v="0"/>
    <n v="0.009523809523809525"/>
    <n v="0.008695652173913044"/>
    <n v="0.009523809523809525"/>
    <n v="0.009090909090909092"/>
  </r>
  <r>
    <s v="A CONSUMO"/>
    <s v="AMS"/>
    <s v="Waterfall"/>
    <x v="0"/>
    <d v="2024-01-01T00:00:00"/>
    <d v="2024-12-31T00:00:00"/>
    <s v="ABS24011"/>
    <s v="ALDAAH2-31"/>
    <s v="HR"/>
    <x v="199"/>
    <s v="EssilorLuxottica"/>
    <s v="N. GUERRERO"/>
    <x v="7"/>
    <s v="Delivery Projects"/>
    <s v="Analysis"/>
    <n v="35"/>
    <n v="59"/>
    <s v="ON GOING"/>
    <n v="1.685714285714286"/>
    <n v="2024"/>
    <x v="3"/>
    <n v="0.5"/>
    <n v="0.5"/>
    <n v="0.5"/>
    <n v="0.5"/>
    <n v="0.5"/>
    <n v="0.5"/>
    <n v="0"/>
    <n v="0.5"/>
    <n v="0.5"/>
    <n v="0.5"/>
    <n v="0.5"/>
    <n v="0.02777777777777778"/>
    <n v="0.025"/>
    <n v="0.02380952380952381"/>
    <n v="0.02272727272727273"/>
    <n v="0.02272727272727273"/>
    <n v="0.025"/>
    <n v="0.02173913043478261"/>
    <n v="0"/>
    <n v="0.02380952380952381"/>
    <n v="0.02173913043478261"/>
    <n v="0.02380952380952381"/>
    <n v="0.02272727272727273"/>
  </r>
  <r>
    <s v="A CONSUMO"/>
    <s v="AMS"/>
    <s v="Waterfall"/>
    <x v="0"/>
    <d v="2024-01-01T00:00:00"/>
    <d v="2024-12-31T00:00:00"/>
    <s v="ABS24011"/>
    <s v="ALDAAH2-31"/>
    <s v="HR"/>
    <x v="199"/>
    <s v="EssilorLuxottica"/>
    <s v="N. GUERRERO"/>
    <x v="8"/>
    <s v="Operations"/>
    <s v="FrontEnd"/>
    <n v="35"/>
    <n v="59"/>
    <s v="ON GOING"/>
    <n v="1.685714285714286"/>
    <n v="2024"/>
    <x v="1"/>
    <n v="0.5"/>
    <n v="0.5"/>
    <n v="0.5"/>
    <n v="0.5"/>
    <n v="0.5"/>
    <n v="0.5"/>
    <n v="0"/>
    <n v="0.5"/>
    <n v="0.5"/>
    <n v="12"/>
    <n v="12"/>
    <n v="0.05555555555555555"/>
    <n v="0.025"/>
    <n v="0.02380952380952381"/>
    <n v="0.02272727272727273"/>
    <n v="0.02272727272727273"/>
    <n v="0.025"/>
    <n v="0.02173913043478261"/>
    <n v="0"/>
    <n v="0.02380952380952381"/>
    <n v="0.02173913043478261"/>
    <n v="0.5714285714285714"/>
    <n v="0.5454545454545454"/>
  </r>
  <r>
    <s v="CONTRACT"/>
    <s v="PRJ"/>
    <s v="Waterfall"/>
    <x v="0"/>
    <d v="2024-09-01T00:00:00"/>
    <d v="2025-12-31T00:00:00"/>
    <s v="ABS24401"/>
    <s v="ABS24401"/>
    <s v="healthcare"/>
    <x v="198"/>
    <s v="AO FERRARA"/>
    <s v="M. Calabrese"/>
    <x v="142"/>
    <s v="SAP ECC"/>
    <s v="Account Manager"/>
    <n v="200"/>
    <n v="21"/>
    <s v="CLOSED"/>
    <n v="1"/>
    <n v="2024"/>
    <x v="0"/>
    <n v="0"/>
    <n v="0"/>
    <n v="0"/>
    <n v="0"/>
    <n v="0"/>
    <n v="0"/>
    <n v="0"/>
    <n v="0"/>
    <n v="20"/>
    <n v="20"/>
    <n v="10"/>
    <n v="0"/>
    <n v="0"/>
    <n v="0"/>
    <n v="0"/>
    <n v="0"/>
    <n v="0"/>
    <n v="0"/>
    <n v="0"/>
    <n v="0"/>
    <n v="0.8695652173913043"/>
    <n v="0.9523809523809523"/>
    <n v="0.4545454545454545"/>
  </r>
  <r>
    <s v="LEAD"/>
    <s v="PreSales - DELIVERY "/>
    <s v="Waterfall"/>
    <x v="0"/>
    <d v="2024-06-01T00:00:00"/>
    <d v="2024-12-31T00:00:00"/>
    <s v="ABS24293 "/>
    <s v="ACTU"/>
    <s v="LOGISTIC"/>
    <x v="200"/>
    <s v="EssilorLuxottica"/>
    <s v="M. Calabrese"/>
    <x v="60"/>
    <s v="SAP ECC"/>
    <s v="ECC Analyst"/>
    <n v="10"/>
    <n v="8"/>
    <s v="CLOSED"/>
    <n v="1"/>
    <n v="2024"/>
    <x v="0"/>
    <n v="1"/>
    <n v="0"/>
    <n v="0"/>
    <n v="1"/>
    <n v="1"/>
    <n v="0"/>
    <n v="0"/>
    <n v="0"/>
    <n v="0"/>
    <n v="0"/>
    <n v="0"/>
    <n v="0"/>
    <n v="0.05"/>
    <n v="0"/>
    <n v="0"/>
    <n v="0.04545454545454546"/>
    <n v="0.05"/>
    <n v="0"/>
    <n v="0"/>
    <n v="0"/>
    <n v="0"/>
    <n v="0"/>
    <n v="0"/>
  </r>
  <r>
    <s v="LEAD"/>
    <s v="PreSales - DELIVERY "/>
    <s v="Waterfall"/>
    <x v="0"/>
    <d v="2024-06-01T00:00:00"/>
    <d v="2024-12-31T00:00:00"/>
    <s v="ABS24293 "/>
    <s v="ACTU"/>
    <s v="LOGISTIC"/>
    <x v="200"/>
    <s v="EssilorLuxottica"/>
    <s v="M. Calabrese"/>
    <x v="61"/>
    <s v="SAP ECC"/>
    <s v="ECC Analyst"/>
    <n v="10"/>
    <n v="8"/>
    <s v="CLOSED"/>
    <n v="1"/>
    <n v="2024"/>
    <x v="0"/>
    <n v="1"/>
    <n v="0"/>
    <n v="0"/>
    <n v="0"/>
    <n v="1"/>
    <n v="0"/>
    <n v="0"/>
    <n v="0"/>
    <n v="0"/>
    <n v="0"/>
    <n v="0"/>
    <n v="0"/>
    <n v="0.05"/>
    <n v="0"/>
    <n v="0"/>
    <n v="0"/>
    <n v="0.05"/>
    <n v="0"/>
    <n v="0"/>
    <n v="0"/>
    <n v="0"/>
    <n v="0"/>
    <n v="0"/>
  </r>
  <r>
    <s v="LEAD"/>
    <s v="PreSales - DELIVERY "/>
    <s v="Waterfall"/>
    <x v="0"/>
    <d v="2024-06-01T00:00:00"/>
    <d v="2024-12-31T00:00:00"/>
    <s v="ABS24293 "/>
    <s v="ACTU"/>
    <s v="LOGISTIC"/>
    <x v="200"/>
    <s v="EssilorLuxottica"/>
    <s v="M. Calabrese"/>
    <x v="59"/>
    <s v="Delivery Projects"/>
    <s v="PM - Project Governance"/>
    <n v="10"/>
    <n v="8"/>
    <s v="CLOSED"/>
    <n v="1"/>
    <n v="2024"/>
    <x v="0"/>
    <n v="0"/>
    <n v="2"/>
    <n v="0"/>
    <n v="1"/>
    <n v="2"/>
    <n v="0"/>
    <n v="0"/>
    <n v="0"/>
    <n v="0"/>
    <n v="0"/>
    <n v="0"/>
    <n v="0"/>
    <n v="0"/>
    <n v="0.09523809523809523"/>
    <n v="0"/>
    <n v="0.04545454545454546"/>
    <n v="0.1"/>
    <n v="0"/>
    <n v="0"/>
    <n v="0"/>
    <n v="0"/>
    <n v="0"/>
    <n v="0"/>
  </r>
  <r>
    <s v="CONTRACT"/>
    <s v="PRJ"/>
    <s v="Waterfall"/>
    <x v="1"/>
    <d v="2025-01-01T00:00:00"/>
    <d v="2025-12-31T00:00:00"/>
    <s v="ABS25039-ABS25040"/>
    <s v="ABS24401"/>
    <s v="healthcare"/>
    <x v="201"/>
    <s v="AO FERRARA"/>
    <s v="M. Calabrese"/>
    <x v="124"/>
    <s v="UI"/>
    <s v="FrontEnd"/>
    <n v="700"/>
    <n v="0"/>
    <s v="STARTED"/>
    <n v="0"/>
    <n v="2025"/>
    <x v="0"/>
    <n v="0"/>
    <n v="15"/>
    <n v="15"/>
    <n v="15"/>
    <n v="15"/>
    <n v="15"/>
    <n v="15"/>
    <n v="15"/>
    <n v="15"/>
    <n v="15"/>
    <n v="15"/>
    <n v="0"/>
    <n v="0"/>
    <n v="0.7142857142857143"/>
    <n v="0.6818181818181818"/>
    <n v="0.6818181818181818"/>
    <n v="0.75"/>
    <n v="0.6521739130434783"/>
    <n v="1.25"/>
    <n v="0.7142857142857143"/>
    <n v="0.6521739130434783"/>
    <n v="0.7142857142857143"/>
    <n v="0.6818181818181818"/>
  </r>
  <r>
    <s v="CONTRACT"/>
    <s v="PRJ"/>
    <s v="Waterfall"/>
    <x v="1"/>
    <d v="2025-01-01T00:00:00"/>
    <d v="2025-12-31T00:00:00"/>
    <s v="ABS25039-ABS25040"/>
    <s v="ABS24401"/>
    <s v="healthcare"/>
    <x v="201"/>
    <s v="AO FERRARA"/>
    <s v="M. Calabrese"/>
    <x v="135"/>
    <s v="Operations"/>
    <s v="FrontEnd"/>
    <n v="700"/>
    <n v="0"/>
    <s v="STARTED"/>
    <n v="0"/>
    <n v="2025"/>
    <x v="0"/>
    <n v="0"/>
    <n v="10"/>
    <n v="10"/>
    <n v="10"/>
    <n v="20"/>
    <n v="23"/>
    <n v="10"/>
    <n v="21"/>
    <n v="23"/>
    <n v="20"/>
    <n v="15"/>
    <n v="0"/>
    <n v="0"/>
    <n v="0.4761904761904762"/>
    <n v="0.4545454545454545"/>
    <n v="0.4545454545454545"/>
    <n v="1"/>
    <n v="1"/>
    <n v="0.8333333333333334"/>
    <n v="1"/>
    <n v="1"/>
    <n v="0.9523809523809523"/>
    <n v="0.6818181818181818"/>
  </r>
  <r>
    <s v="CONTRACT"/>
    <s v="PRJ"/>
    <s v="Waterfall"/>
    <x v="1"/>
    <d v="2025-01-01T00:00:00"/>
    <d v="2025-12-31T00:00:00"/>
    <s v="ABS25039-ABS25040"/>
    <s v="ABS24401"/>
    <s v="healthcare"/>
    <x v="201"/>
    <s v="AO FERRARA"/>
    <s v="M. Calabrese"/>
    <x v="59"/>
    <s v="Delivery Projects"/>
    <s v="PM - Project Governance"/>
    <n v="700"/>
    <n v="0"/>
    <s v="STARTED"/>
    <n v="0.25"/>
    <n v="2025"/>
    <x v="11"/>
    <n v="10"/>
    <n v="10"/>
    <n v="10"/>
    <n v="10"/>
    <n v="10"/>
    <n v="10"/>
    <n v="5"/>
    <n v="5"/>
    <n v="5"/>
    <n v="5"/>
    <n v="5"/>
    <n v="0.5555555555555556"/>
    <n v="0.5"/>
    <n v="0.4761904761904762"/>
    <n v="0.4545454545454545"/>
    <n v="0.4545454545454545"/>
    <n v="0.5"/>
    <n v="0.4347826086956522"/>
    <n v="0.4166666666666667"/>
    <n v="0.2380952380952381"/>
    <n v="0.2173913043478261"/>
    <n v="0.2380952380952381"/>
    <n v="0.2272727272727273"/>
  </r>
  <r>
    <s v="CONTRACT"/>
    <s v="PRJ"/>
    <s v="Waterfall"/>
    <x v="1"/>
    <d v="2025-01-01T00:00:00"/>
    <d v="2025-12-31T00:00:00"/>
    <s v="ABS25039-ABS25040"/>
    <s v="ABS24401"/>
    <s v="healthcare"/>
    <x v="201"/>
    <s v="AO FERRARA"/>
    <s v="M. Calabrese"/>
    <x v="142"/>
    <s v="SAP ECC"/>
    <s v="Account Manager"/>
    <n v="700"/>
    <n v="0"/>
    <s v="STARTED"/>
    <n v="0"/>
    <n v="2025"/>
    <x v="0"/>
    <n v="0"/>
    <n v="20"/>
    <n v="20"/>
    <n v="20"/>
    <n v="20"/>
    <n v="20"/>
    <n v="10"/>
    <n v="20"/>
    <n v="20"/>
    <n v="20"/>
    <n v="10"/>
    <n v="0"/>
    <n v="0"/>
    <n v="0.9523809523809523"/>
    <n v="0.9090909090909091"/>
    <n v="0.9090909090909091"/>
    <n v="1"/>
    <n v="0.8695652173913043"/>
    <n v="0.8333333333333334"/>
    <n v="0.9523809523809523"/>
    <n v="0.8695652173913043"/>
    <n v="0.9523809523809523"/>
    <n v="0.4545454545454545"/>
  </r>
  <r>
    <s v="INTERNAL TRAINING"/>
    <s v="FORMAZIONE"/>
    <m/>
    <x v="0"/>
    <d v="2024-09-01T00:00:00"/>
    <d v="2024-12-31T00:00:00"/>
    <s v="N/A"/>
    <s v="ATD"/>
    <s v="OTHER"/>
    <x v="202"/>
    <s v="Abstract"/>
    <s v="P. Pieroni"/>
    <x v="44"/>
    <s v="Operations"/>
    <s v="BackEnd"/>
    <n v="15"/>
    <n v="0"/>
    <s v="ON GOING"/>
    <n v="0"/>
    <n v="2024"/>
    <x v="0"/>
    <n v="0"/>
    <n v="0"/>
    <n v="0"/>
    <n v="0"/>
    <n v="0"/>
    <n v="0"/>
    <n v="0"/>
    <n v="4"/>
    <n v="4"/>
    <n v="4"/>
    <n v="3"/>
    <n v="0"/>
    <n v="0"/>
    <n v="0"/>
    <n v="0"/>
    <n v="0"/>
    <n v="0"/>
    <n v="0"/>
    <n v="0"/>
    <n v="0.1904761904761905"/>
    <n v="0.1739130434782609"/>
    <n v="0.1904761904761905"/>
    <n v="0.1363636363636364"/>
  </r>
  <r>
    <s v="INTERNAL TRAINING"/>
    <s v="FORMAZIONE"/>
    <m/>
    <x v="0"/>
    <d v="2024-09-01T00:00:00"/>
    <d v="2024-12-31T00:00:00"/>
    <s v="N/A"/>
    <s v="ATD"/>
    <s v="OTHER"/>
    <x v="202"/>
    <s v="Abstract"/>
    <s v="P. Pieroni"/>
    <x v="45"/>
    <s v="Operations"/>
    <s v="BackEnd"/>
    <n v="15"/>
    <n v="0"/>
    <s v="ON GOING"/>
    <n v="0"/>
    <n v="2024"/>
    <x v="0"/>
    <n v="0"/>
    <n v="0"/>
    <n v="0"/>
    <n v="0"/>
    <n v="0"/>
    <n v="0"/>
    <n v="0"/>
    <n v="4"/>
    <n v="4"/>
    <n v="4"/>
    <n v="3"/>
    <n v="0"/>
    <n v="0"/>
    <n v="0"/>
    <n v="0"/>
    <n v="0"/>
    <n v="0"/>
    <n v="0"/>
    <n v="0"/>
    <n v="0.1904761904761905"/>
    <n v="0.1739130434782609"/>
    <n v="0.1904761904761905"/>
    <n v="0.1363636363636364"/>
  </r>
  <r>
    <s v="INTERNAL TRAINING"/>
    <s v="FORMAZIONE"/>
    <m/>
    <x v="0"/>
    <d v="2024-09-01T00:00:00"/>
    <d v="2024-12-31T00:00:00"/>
    <s v="N/A"/>
    <s v="ATD"/>
    <s v="OTHER"/>
    <x v="202"/>
    <s v="Abstract"/>
    <s v="P. Pieroni"/>
    <x v="106"/>
    <s v="Operations"/>
    <s v="BackEnd"/>
    <n v="15"/>
    <n v="0"/>
    <s v="ON GOING"/>
    <n v="0"/>
    <n v="2024"/>
    <x v="0"/>
    <n v="0"/>
    <n v="0"/>
    <n v="0"/>
    <n v="0"/>
    <n v="0"/>
    <n v="0"/>
    <n v="0"/>
    <n v="4"/>
    <n v="4"/>
    <n v="4"/>
    <n v="3"/>
    <n v="0"/>
    <n v="0"/>
    <n v="0"/>
    <n v="0"/>
    <n v="0"/>
    <n v="0"/>
    <n v="0"/>
    <n v="0"/>
    <n v="0.1904761904761905"/>
    <n v="0.1739130434782609"/>
    <n v="0.1904761904761905"/>
    <n v="0.1363636363636364"/>
  </r>
  <r>
    <s v="CONTRACT"/>
    <s v="PRJ"/>
    <s v="Waterfall"/>
    <x v="0"/>
    <d v="2024-10-21T00:00:00"/>
    <d v="2024-11-30T00:00:00"/>
    <s v="ABS25085"/>
    <s v="ABS25085"/>
    <s v="HR"/>
    <x v="162"/>
    <s v="EssilorLuxottica"/>
    <s v="L. Roberto"/>
    <x v="88"/>
    <s v="Delivery Projects"/>
    <s v="PMO - Project Management Officer"/>
    <n v="65"/>
    <n v="60"/>
    <s v="ON HOLD"/>
    <n v="0.9"/>
    <n v="2024"/>
    <x v="0"/>
    <n v="0"/>
    <n v="0"/>
    <n v="0"/>
    <n v="0"/>
    <n v="0"/>
    <n v="0"/>
    <n v="0"/>
    <n v="0"/>
    <n v="1"/>
    <n v="2"/>
    <n v="2"/>
    <n v="0"/>
    <n v="0"/>
    <n v="0"/>
    <n v="0"/>
    <n v="0"/>
    <n v="0"/>
    <n v="0"/>
    <n v="0"/>
    <n v="0"/>
    <n v="0.04347826086956522"/>
    <n v="0.09523809523809523"/>
    <n v="0.09090909090909091"/>
  </r>
  <r>
    <s v="CONTRACT"/>
    <s v="PRJ"/>
    <s v="Waterfall"/>
    <x v="0"/>
    <d v="2024-10-21T00:00:00"/>
    <d v="2024-11-30T00:00:00"/>
    <s v="ABS25085"/>
    <s v="ABS25085"/>
    <s v="HR"/>
    <x v="162"/>
    <s v="EssilorLuxottica"/>
    <s v="L. Roberto"/>
    <x v="72"/>
    <s v="Delivery Projects"/>
    <s v="PMO - Project Management Officer"/>
    <n v="65"/>
    <n v="60"/>
    <s v="ON HOLD"/>
    <n v="0.9"/>
    <n v="2024"/>
    <x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.04347826086956522"/>
    <n v="0.04761904761904762"/>
    <n v="0.04545454545454546"/>
  </r>
  <r>
    <s v="CONTRACT"/>
    <s v="PRJ"/>
    <s v="Waterfall"/>
    <x v="0"/>
    <d v="2024-10-21T00:00:00"/>
    <d v="2024-11-30T00:00:00"/>
    <s v="N/A"/>
    <s v="ABS0008-29"/>
    <s v="HR"/>
    <x v="203"/>
    <s v="EssilorLuxottica"/>
    <s v="L. Roberto"/>
    <x v="7"/>
    <s v="Delivery Projects"/>
    <s v="Analysis"/>
    <n v="0"/>
    <n v="0"/>
    <s v="ON GOING"/>
    <n v="0"/>
    <n v="2024"/>
    <x v="0"/>
    <n v="0"/>
    <n v="0"/>
    <n v="0"/>
    <n v="0"/>
    <n v="0"/>
    <n v="0"/>
    <n v="0"/>
    <n v="0"/>
    <n v="2"/>
    <n v="2"/>
    <n v="1"/>
    <n v="0"/>
    <n v="0"/>
    <n v="0"/>
    <n v="0"/>
    <n v="0"/>
    <n v="0"/>
    <n v="0"/>
    <n v="0"/>
    <n v="0"/>
    <n v="0.08695652173913043"/>
    <n v="0.09523809523809523"/>
    <n v="0.04545454545454546"/>
  </r>
  <r>
    <s v="CONTRACT"/>
    <s v="PRJ"/>
    <s v="Waterfall"/>
    <x v="0"/>
    <d v="2024-10-21T00:00:00"/>
    <d v="2024-11-30T00:00:00"/>
    <s v="N/A"/>
    <s v="ABS0008-29"/>
    <s v="HR"/>
    <x v="203"/>
    <s v="EssilorLuxottica"/>
    <s v="L. Roberto"/>
    <x v="113"/>
    <s v="Operations"/>
    <s v="Data Management"/>
    <n v="0"/>
    <n v="0"/>
    <s v="ON GOING"/>
    <n v="0"/>
    <n v="2024"/>
    <x v="0"/>
    <n v="0"/>
    <n v="0"/>
    <n v="0"/>
    <n v="0"/>
    <n v="0"/>
    <n v="0"/>
    <n v="0"/>
    <n v="0"/>
    <n v="0"/>
    <n v="5"/>
    <n v="5"/>
    <n v="0"/>
    <n v="0"/>
    <n v="0"/>
    <n v="0"/>
    <n v="0"/>
    <n v="0"/>
    <n v="0"/>
    <n v="0"/>
    <n v="0"/>
    <n v="0"/>
    <n v="0.2380952380952381"/>
    <n v="0.2272727272727273"/>
  </r>
  <r>
    <s v="CONTRACT"/>
    <s v="PRJ"/>
    <s v="Waterfall"/>
    <x v="0"/>
    <d v="2024-10-21T00:00:00"/>
    <d v="2024-11-30T00:00:00"/>
    <s v="N/A"/>
    <s v="ABS0008-29"/>
    <s v="HR"/>
    <x v="203"/>
    <s v="EssilorLuxottica"/>
    <s v="L. Roberto"/>
    <x v="49"/>
    <s v="Operations"/>
    <s v="Project Governance"/>
    <n v="0"/>
    <n v="0"/>
    <s v="ON GOING"/>
    <n v="0"/>
    <n v="2024"/>
    <x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.04347826086956522"/>
    <n v="0.04761904761904762"/>
    <n v="0.04545454545454546"/>
  </r>
  <r>
    <s v="CONTRACT"/>
    <s v="PRJ"/>
    <s v="Waterfall"/>
    <x v="0"/>
    <d v="2024-10-21T00:00:00"/>
    <d v="2024-11-30T00:00:00"/>
    <s v="N/A"/>
    <s v="ABS0008-29"/>
    <s v="HR"/>
    <x v="203"/>
    <s v="EssilorLuxottica"/>
    <s v="L. Roberto"/>
    <x v="88"/>
    <s v="Delivery Projects"/>
    <s v="PMO - Project Management Officer"/>
    <n v="0"/>
    <n v="0"/>
    <s v="ON GOING"/>
    <n v="0"/>
    <n v="2024"/>
    <x v="0"/>
    <n v="0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.04761904761904762"/>
    <n v="0.09090909090909091"/>
  </r>
  <r>
    <s v="CONTRACT"/>
    <s v="PRJ"/>
    <s v="Waterfall"/>
    <x v="0"/>
    <d v="2024-10-21T00:00:00"/>
    <d v="2024-11-30T00:00:00"/>
    <s v="N/A"/>
    <s v="ABS0008-33"/>
    <s v="HR"/>
    <x v="204"/>
    <s v="EssilorLuxottica"/>
    <s v="L. Roberto"/>
    <x v="113"/>
    <s v="Operations"/>
    <s v="Data Management"/>
    <n v="30"/>
    <n v="0"/>
    <s v="ON GOING"/>
    <n v="0"/>
    <n v="2024"/>
    <x v="0"/>
    <n v="0"/>
    <n v="0"/>
    <n v="0"/>
    <n v="0"/>
    <n v="0"/>
    <n v="0"/>
    <n v="0"/>
    <n v="0"/>
    <n v="2"/>
    <n v="3"/>
    <n v="0"/>
    <n v="0"/>
    <n v="0"/>
    <n v="0"/>
    <n v="0"/>
    <n v="0"/>
    <n v="0"/>
    <n v="0"/>
    <n v="0"/>
    <n v="0"/>
    <n v="0.08695652173913043"/>
    <n v="0.1428571428571428"/>
    <n v="0"/>
  </r>
  <r>
    <s v="CONTRACT"/>
    <s v="PRJ"/>
    <s v="Waterfall"/>
    <x v="0"/>
    <d v="2024-10-21T00:00:00"/>
    <d v="2024-11-30T00:00:00"/>
    <s v="N/A"/>
    <s v="ABS0008-33"/>
    <s v="HR"/>
    <x v="204"/>
    <s v="EssilorLuxottica"/>
    <s v="L. Roberto"/>
    <x v="49"/>
    <s v="Operations"/>
    <s v="Project Governance"/>
    <n v="30"/>
    <n v="0"/>
    <s v="ON GOING"/>
    <n v="0"/>
    <n v="2024"/>
    <x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.02380952380952381"/>
    <n v="0"/>
  </r>
  <r>
    <s v="CONTRACT"/>
    <s v="PRJ"/>
    <s v="Waterfall"/>
    <x v="0"/>
    <d v="2024-10-21T00:00:00"/>
    <d v="2024-11-30T00:00:00"/>
    <s v="N/A"/>
    <s v="ABS0008-33"/>
    <s v="HR"/>
    <x v="204"/>
    <s v="EssilorLuxottica"/>
    <s v="L. Roberto"/>
    <x v="77"/>
    <s v="Operations"/>
    <s v="Data Management"/>
    <n v="30"/>
    <n v="0"/>
    <s v="ON GOING"/>
    <n v="0"/>
    <n v="2024"/>
    <x v="0"/>
    <n v="0"/>
    <n v="0"/>
    <n v="0"/>
    <n v="0"/>
    <n v="0"/>
    <n v="0"/>
    <n v="0"/>
    <n v="0"/>
    <n v="2"/>
    <n v="3"/>
    <n v="0"/>
    <n v="0"/>
    <n v="0"/>
    <n v="0"/>
    <n v="0"/>
    <n v="0"/>
    <n v="0"/>
    <n v="0"/>
    <n v="0"/>
    <n v="0"/>
    <n v="0.08695652173913043"/>
    <n v="0.1428571428571428"/>
    <n v="0"/>
  </r>
  <r>
    <s v="A CONSUMO"/>
    <s v="AMS"/>
    <s v="Waterfall"/>
    <x v="1"/>
    <d v="2025-07-01T00:00:00"/>
    <d v="2025-12-31T00:00:00"/>
    <s v="N/A"/>
    <s v="N/A"/>
    <s v="RETAIL"/>
    <x v="205"/>
    <s v="EssilorLuxottica"/>
    <s v="F. Vassallo"/>
    <x v="133"/>
    <s v="Operations"/>
    <s v="BackEnd"/>
    <n v="250"/>
    <n v="0"/>
    <s v="PROPOSAL"/>
    <n v="0"/>
    <n v="2025"/>
    <x v="0"/>
    <n v="0"/>
    <n v="0"/>
    <n v="0"/>
    <n v="0"/>
    <n v="0"/>
    <n v="0"/>
    <n v="0"/>
    <n v="11"/>
    <n v="8"/>
    <n v="10"/>
    <n v="7"/>
    <n v="0"/>
    <n v="0"/>
    <n v="0"/>
    <n v="0"/>
    <n v="0"/>
    <n v="0"/>
    <n v="0"/>
    <n v="0"/>
    <n v="0.5238095238095238"/>
    <n v="0.3478260869565217"/>
    <n v="0.4761904761904762"/>
    <n v="0.3181818181818182"/>
  </r>
  <r>
    <s v="A CONSUMO"/>
    <s v="AMS"/>
    <s v="Waterfall"/>
    <x v="1"/>
    <d v="2025-07-01T00:00:00"/>
    <d v="2025-12-31T00:00:00"/>
    <s v="N/A"/>
    <s v="N/A"/>
    <s v="RETAIL"/>
    <x v="205"/>
    <s v="EssilorLuxottica"/>
    <s v="F. Vassallo"/>
    <x v="134"/>
    <s v="Delivery AMS"/>
    <s v="PM - Project Governance"/>
    <n v="250"/>
    <n v="0"/>
    <s v="PROPOSAL"/>
    <n v="0"/>
    <n v="2025"/>
    <x v="0"/>
    <n v="0"/>
    <n v="0"/>
    <n v="0"/>
    <n v="0"/>
    <n v="0"/>
    <n v="8"/>
    <n v="5"/>
    <n v="5"/>
    <n v="5"/>
    <n v="15"/>
    <n v="0"/>
    <n v="0"/>
    <n v="0"/>
    <n v="0"/>
    <n v="0"/>
    <n v="0"/>
    <n v="0"/>
    <n v="0.3478260869565217"/>
    <n v="0.4166666666666667"/>
    <n v="0.2380952380952381"/>
    <n v="0.2173913043478261"/>
    <n v="0.7142857142857143"/>
    <n v="0"/>
  </r>
  <r>
    <s v="A CONSUMO"/>
    <s v="AMS"/>
    <s v="Waterfall"/>
    <x v="1"/>
    <d v="2025-07-01T00:00:00"/>
    <d v="2025-12-31T00:00:00"/>
    <s v="N/A"/>
    <s v="N/A"/>
    <s v="RETAIL"/>
    <x v="205"/>
    <s v="EssilorLuxottica"/>
    <s v="F. Vassallo"/>
    <x v="3"/>
    <s v="Operations"/>
    <s v="Data Engineer"/>
    <n v="250"/>
    <n v="0"/>
    <s v="PROPOSAL"/>
    <n v="0"/>
    <n v="2025"/>
    <x v="0"/>
    <n v="0"/>
    <n v="0"/>
    <n v="0"/>
    <n v="0"/>
    <n v="0"/>
    <n v="10"/>
    <n v="5"/>
    <n v="9"/>
    <n v="11"/>
    <n v="8"/>
    <n v="2"/>
    <n v="0"/>
    <n v="0"/>
    <n v="0"/>
    <n v="0"/>
    <n v="0"/>
    <n v="0"/>
    <n v="0.4347826086956522"/>
    <n v="0.4166666666666667"/>
    <n v="0.4285714285714285"/>
    <n v="0.4782608695652174"/>
    <n v="0.3809523809523809"/>
    <n v="0.09090909090909091"/>
  </r>
  <r>
    <s v="A CONSUMO"/>
    <s v="AMS"/>
    <s v="Waterfall"/>
    <x v="1"/>
    <d v="2025-07-01T00:00:00"/>
    <d v="2025-12-31T00:00:00"/>
    <s v="N/A"/>
    <s v="N/A"/>
    <s v="RETAIL"/>
    <x v="205"/>
    <s v="EssilorLuxottica"/>
    <s v="F. Vassallo"/>
    <x v="36"/>
    <s v="Delivery Projects"/>
    <s v="Analysis"/>
    <n v="250"/>
    <n v="0"/>
    <s v="PROPOSAL"/>
    <n v="0"/>
    <n v="2025"/>
    <x v="0"/>
    <n v="0"/>
    <n v="0"/>
    <n v="0"/>
    <n v="0"/>
    <n v="0"/>
    <n v="0"/>
    <n v="0"/>
    <n v="5"/>
    <n v="5"/>
    <n v="5"/>
    <n v="4"/>
    <n v="0"/>
    <n v="0"/>
    <n v="0"/>
    <n v="0"/>
    <n v="0"/>
    <n v="0"/>
    <n v="0"/>
    <n v="0"/>
    <n v="0.2380952380952381"/>
    <n v="0.2173913043478261"/>
    <n v="0.2380952380952381"/>
    <n v="0.1818181818181818"/>
  </r>
  <r>
    <s v="A CONSUMO"/>
    <s v="AMS"/>
    <s v="Waterfall"/>
    <x v="1"/>
    <d v="2025-07-01T00:00:00"/>
    <d v="2025-12-31T00:00:00"/>
    <s v="N/A"/>
    <s v="N/A"/>
    <s v="RETAIL"/>
    <x v="205"/>
    <s v="EssilorLuxottica"/>
    <s v="F. Vassallo"/>
    <x v="98"/>
    <s v="Operations"/>
    <s v="Data Management"/>
    <n v="250"/>
    <n v="0"/>
    <s v="PROPOSAL"/>
    <n v="0"/>
    <n v="2025"/>
    <x v="0"/>
    <n v="0"/>
    <n v="0"/>
    <n v="0"/>
    <n v="0"/>
    <n v="0"/>
    <n v="0"/>
    <n v="0"/>
    <n v="10"/>
    <n v="5"/>
    <n v="0"/>
    <n v="0"/>
    <n v="0"/>
    <n v="0"/>
    <n v="0"/>
    <n v="0"/>
    <n v="0"/>
    <n v="0"/>
    <n v="0"/>
    <n v="0"/>
    <n v="0.4761904761904762"/>
    <n v="0.2173913043478261"/>
    <n v="0"/>
    <n v="0"/>
  </r>
  <r>
    <s v="A CONSUMO"/>
    <s v="AMS"/>
    <s v="Waterfall"/>
    <x v="1"/>
    <d v="2025-07-01T00:00:00"/>
    <d v="2025-12-31T00:00:00"/>
    <s v="N/A"/>
    <s v="N/A"/>
    <s v="RETAIL"/>
    <x v="205"/>
    <s v="EssilorLuxottica"/>
    <s v="F. Vassallo"/>
    <x v="28"/>
    <s v="Operations"/>
    <s v="FrontEnd"/>
    <n v="250"/>
    <n v="0"/>
    <s v="PROPOSAL"/>
    <n v="0"/>
    <n v="2025"/>
    <x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0.4761904761904762"/>
    <n v="0"/>
    <n v="0"/>
    <n v="0"/>
  </r>
  <r>
    <s v="A CONSUMO"/>
    <s v="AMS"/>
    <s v="Waterfall"/>
    <x v="1"/>
    <d v="2025-04-01T00:00:00"/>
    <d v="2025-06-30T00:00:00"/>
    <s v="N/A"/>
    <s v="N/A"/>
    <s v="RETAIL"/>
    <x v="206"/>
    <s v="EssilorLuxottica"/>
    <s v="G. Luongo"/>
    <x v="13"/>
    <s v="Operations"/>
    <s v="BackEnd"/>
    <n v="100"/>
    <n v="0"/>
    <s v="ONGOING"/>
    <n v="0"/>
    <n v="2025"/>
    <x v="0"/>
    <n v="0"/>
    <n v="0"/>
    <n v="5"/>
    <n v="5"/>
    <n v="5"/>
    <n v="0"/>
    <n v="0"/>
    <n v="0"/>
    <n v="0"/>
    <n v="0"/>
    <n v="0"/>
    <n v="0"/>
    <n v="0"/>
    <n v="0"/>
    <n v="0.2272727272727273"/>
    <n v="0.2272727272727273"/>
    <n v="0.25"/>
    <n v="0"/>
    <n v="0"/>
    <n v="0"/>
    <n v="0"/>
    <n v="0"/>
    <n v="0"/>
  </r>
  <r>
    <s v="A CONSUMO"/>
    <s v="AMS"/>
    <s v="Waterfall"/>
    <x v="1"/>
    <d v="2025-04-01T00:00:00"/>
    <d v="2025-06-30T00:00:00"/>
    <s v="N/A"/>
    <s v="N/A"/>
    <s v="RETAIL"/>
    <x v="206"/>
    <s v="EssilorLuxottica"/>
    <s v="G. Luongo"/>
    <x v="67"/>
    <s v="Operations"/>
    <s v="Technical Leader"/>
    <n v="100"/>
    <n v="0"/>
    <s v="ONGOING"/>
    <n v="0"/>
    <n v="2025"/>
    <x v="0"/>
    <n v="0"/>
    <n v="0"/>
    <n v="10"/>
    <n v="15"/>
    <n v="10"/>
    <n v="0"/>
    <n v="0"/>
    <n v="0"/>
    <n v="0"/>
    <n v="0"/>
    <n v="0"/>
    <n v="0"/>
    <n v="0"/>
    <n v="0"/>
    <n v="0.4761904761904762"/>
    <n v="0.7142857142857143"/>
    <n v="0.4761904761904762"/>
    <n v="0"/>
    <n v="0"/>
    <n v="0"/>
    <n v="0"/>
    <n v="0"/>
    <n v="0"/>
  </r>
  <r>
    <s v="A CONSUMO"/>
    <s v="AMS"/>
    <s v="Waterfall"/>
    <x v="1"/>
    <d v="2025-04-01T00:00:00"/>
    <d v="2025-06-30T00:00:00"/>
    <s v="N/A"/>
    <s v="N/A"/>
    <s v="RETAIL"/>
    <x v="206"/>
    <s v="EssilorLuxottica"/>
    <s v="G. Luongo"/>
    <x v="127"/>
    <s v="Operations"/>
    <s v="BackEnd"/>
    <n v="100"/>
    <n v="0"/>
    <s v="ONGOING"/>
    <n v="0"/>
    <n v="2025"/>
    <x v="0"/>
    <n v="0"/>
    <n v="0"/>
    <n v="7"/>
    <n v="7"/>
    <n v="7"/>
    <n v="0"/>
    <n v="0"/>
    <n v="0"/>
    <n v="0"/>
    <n v="0"/>
    <n v="0"/>
    <n v="0"/>
    <n v="0"/>
    <n v="0"/>
    <n v="0.3181818181818182"/>
    <n v="0.3181818181818182"/>
    <n v="0.35"/>
    <n v="0"/>
    <n v="0"/>
    <n v="0"/>
    <n v="0"/>
    <n v="0"/>
    <n v="0"/>
  </r>
  <r>
    <s v="A CONSUMO"/>
    <s v="AMS"/>
    <s v="Waterfall"/>
    <x v="1"/>
    <d v="2025-04-01T00:00:00"/>
    <d v="2025-06-30T00:00:00"/>
    <s v="N/A"/>
    <s v="N/A"/>
    <s v="RETAIL"/>
    <x v="206"/>
    <s v="EssilorLuxottica"/>
    <s v="G. Luongo"/>
    <x v="12"/>
    <s v="Delivery AMS"/>
    <s v="PM - Project Governance"/>
    <n v="100"/>
    <n v="0"/>
    <s v="ONGOING"/>
    <n v="0"/>
    <n v="2025"/>
    <x v="0"/>
    <n v="0"/>
    <n v="0"/>
    <n v="2"/>
    <n v="2"/>
    <n v="2"/>
    <n v="0"/>
    <n v="0"/>
    <n v="0"/>
    <n v="0"/>
    <n v="0"/>
    <n v="0"/>
    <n v="0"/>
    <n v="0"/>
    <n v="0"/>
    <n v="0.09090909090909091"/>
    <n v="0.09090909090909091"/>
    <n v="0.1"/>
    <n v="0"/>
    <n v="0"/>
    <n v="0"/>
    <n v="0"/>
    <n v="0"/>
    <n v="0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8"/>
    <s v="Operations"/>
    <s v="BACK END"/>
    <n v="220"/>
    <n v="190"/>
    <s v="ON GOING"/>
    <n v="0"/>
    <n v="2024"/>
    <x v="0"/>
    <n v="0"/>
    <n v="0"/>
    <n v="0"/>
    <n v="0"/>
    <n v="0"/>
    <n v="0"/>
    <n v="0"/>
    <n v="0"/>
    <n v="8"/>
    <n v="20"/>
    <n v="17"/>
    <n v="0"/>
    <n v="0"/>
    <n v="0"/>
    <n v="0"/>
    <n v="0"/>
    <n v="0"/>
    <n v="0"/>
    <n v="0"/>
    <n v="0"/>
    <n v="0.3478260869565217"/>
    <n v="0.9523809523809523"/>
    <n v="0.7727272727272727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25"/>
    <s v="Operations"/>
    <s v="BACK END"/>
    <n v="220"/>
    <n v="190"/>
    <s v="ON GOING"/>
    <n v="0"/>
    <n v="2024"/>
    <x v="0"/>
    <n v="0"/>
    <n v="0"/>
    <n v="0"/>
    <n v="0"/>
    <n v="0"/>
    <n v="0"/>
    <n v="0"/>
    <n v="0"/>
    <n v="5"/>
    <n v="5"/>
    <n v="4.25"/>
    <n v="0"/>
    <n v="0"/>
    <n v="0"/>
    <n v="0"/>
    <n v="0"/>
    <n v="0"/>
    <n v="0"/>
    <n v="0"/>
    <n v="0"/>
    <n v="0.2173913043478261"/>
    <n v="0.2380952380952381"/>
    <n v="0.1931818181818182"/>
  </r>
  <r>
    <s v="CONTRACT"/>
    <s v="PRJ"/>
    <s v="Scrum"/>
    <x v="1"/>
    <d v="2025-01-01T00:00:00"/>
    <d v="2025-12-31T00:00:00"/>
    <s v="ABS25120"/>
    <s v="N/A"/>
    <s v="LOGISTIC"/>
    <x v="207"/>
    <s v="EssilorLuxottica"/>
    <s v="F. Taita"/>
    <x v="18"/>
    <s v="Delivery Projects"/>
    <s v="PM - Project Governance"/>
    <n v="60"/>
    <n v="20"/>
    <s v="ON GOING"/>
    <n v="0.3333333333333333"/>
    <n v="2025"/>
    <x v="0"/>
    <n v="0"/>
    <n v="3"/>
    <n v="3"/>
    <n v="3"/>
    <n v="3"/>
    <n v="1"/>
    <n v="0"/>
    <n v="0"/>
    <n v="0"/>
    <n v="0"/>
    <n v="0"/>
    <n v="0"/>
    <n v="0"/>
    <n v="0.1428571428571428"/>
    <n v="0.1363636363636364"/>
    <n v="0.1363636363636364"/>
    <n v="0.15"/>
    <n v="0.04347826086956522"/>
    <n v="0"/>
    <n v="0"/>
    <n v="0"/>
    <n v="0"/>
    <n v="0"/>
  </r>
  <r>
    <s v="CONTRACT"/>
    <s v="PRJ"/>
    <s v="Scrum"/>
    <x v="1"/>
    <d v="2025-01-01T00:00:00"/>
    <d v="2025-12-31T00:00:00"/>
    <s v="ABS25120"/>
    <s v="N/A"/>
    <s v="LOGISTIC"/>
    <x v="207"/>
    <s v="EssilorLuxottica"/>
    <s v="F. Taita"/>
    <x v="73"/>
    <s v="Operations"/>
    <s v="FrontEnd"/>
    <n v="60"/>
    <n v="20"/>
    <s v="ON GOING"/>
    <n v="0.3333333333333333"/>
    <n v="2025"/>
    <x v="0"/>
    <n v="0"/>
    <n v="2"/>
    <n v="3"/>
    <n v="3"/>
    <n v="2"/>
    <n v="0"/>
    <n v="0"/>
    <n v="0"/>
    <n v="0"/>
    <n v="0"/>
    <n v="0"/>
    <n v="0"/>
    <n v="0"/>
    <n v="0.09523809523809523"/>
    <n v="0.1363636363636364"/>
    <n v="0.1363636363636364"/>
    <n v="0.1"/>
    <n v="0"/>
    <n v="0"/>
    <n v="0"/>
    <n v="0"/>
    <n v="0"/>
    <n v="0"/>
  </r>
  <r>
    <s v="CONTRACT"/>
    <s v="PRJ"/>
    <s v="Scrum"/>
    <x v="1"/>
    <d v="2025-01-01T00:00:00"/>
    <d v="2025-12-31T00:00:00"/>
    <s v="ABS25120"/>
    <s v="N/A"/>
    <s v="LOGISTIC"/>
    <x v="207"/>
    <s v="EssilorLuxottica"/>
    <s v="F. Taita"/>
    <x v="17"/>
    <s v="Operations"/>
    <s v="BackEnd "/>
    <n v="60"/>
    <n v="20"/>
    <s v="ON GOING"/>
    <n v="0.3333333333333333"/>
    <n v="2025"/>
    <x v="0"/>
    <n v="0"/>
    <n v="5"/>
    <n v="5"/>
    <n v="5"/>
    <n v="5"/>
    <n v="5"/>
    <n v="0"/>
    <n v="0"/>
    <n v="0"/>
    <n v="0"/>
    <n v="0"/>
    <n v="0"/>
    <n v="0"/>
    <n v="0.2380952380952381"/>
    <n v="0.2272727272727273"/>
    <n v="0.2272727272727273"/>
    <n v="0.25"/>
    <n v="0.2173913043478261"/>
    <n v="0"/>
    <n v="0"/>
    <n v="0"/>
    <n v="0"/>
    <n v="0"/>
  </r>
  <r>
    <s v="CONTRACT"/>
    <s v="PRJ"/>
    <s v="Scrum"/>
    <x v="1"/>
    <d v="2025-01-01T00:00:00"/>
    <d v="2025-12-31T00:00:00"/>
    <s v="ABS25120"/>
    <s v="N/A"/>
    <s v="LOGISTIC"/>
    <x v="207"/>
    <s v="EssilorLuxottica"/>
    <s v="F. Taita"/>
    <x v="41"/>
    <s v="Operations"/>
    <s v="BackEnd "/>
    <n v="60"/>
    <n v="20"/>
    <s v="ON GOING"/>
    <n v="0.3333333333333333"/>
    <n v="2025"/>
    <x v="0"/>
    <n v="0"/>
    <n v="7"/>
    <n v="7"/>
    <n v="7"/>
    <n v="7"/>
    <n v="7"/>
    <n v="0"/>
    <n v="0"/>
    <n v="0"/>
    <n v="0"/>
    <n v="0"/>
    <n v="0"/>
    <n v="0"/>
    <n v="0.3333333333333333"/>
    <n v="0.3181818181818182"/>
    <n v="0.3181818181818182"/>
    <n v="0.35"/>
    <n v="0.3043478260869565"/>
    <n v="0"/>
    <n v="0"/>
    <n v="0"/>
    <n v="0"/>
    <n v="0"/>
  </r>
  <r>
    <s v="CONTRACT"/>
    <s v="PRJ"/>
    <s v="Waterfall"/>
    <x v="0"/>
    <d v="2025-01-06T00:00:00"/>
    <d v="2025-05-31T00:00:00"/>
    <s v="ABS24606"/>
    <s v="ABS24606"/>
    <s v="BIP "/>
    <x v="208"/>
    <s v="EssilorLuxottica"/>
    <s v="F. Taita"/>
    <x v="18"/>
    <s v="Delivery Projects"/>
    <s v="Data Engineering"/>
    <n v="34"/>
    <n v="34"/>
    <s v="CLOSED"/>
    <n v="1"/>
    <n v="2025"/>
    <x v="0"/>
    <n v="1"/>
    <n v="4"/>
    <n v="0"/>
    <n v="0"/>
    <n v="0"/>
    <n v="0"/>
    <n v="0"/>
    <n v="0"/>
    <n v="0"/>
    <n v="0"/>
    <n v="0"/>
    <n v="0"/>
    <n v="0.05"/>
    <n v="0.1904761904761905"/>
    <n v="0"/>
    <n v="0"/>
    <n v="0"/>
    <n v="0"/>
    <n v="0"/>
    <n v="0"/>
    <n v="0"/>
    <n v="0"/>
    <n v="0"/>
  </r>
  <r>
    <s v="CONTRACT"/>
    <s v="PRJ"/>
    <s v="Waterfall"/>
    <x v="0"/>
    <d v="2025-01-06T00:00:00"/>
    <d v="2025-05-31T00:00:00"/>
    <s v="ABS24606"/>
    <s v="ABS24606"/>
    <s v="BIP "/>
    <x v="209"/>
    <s v="EssilorLuxottica"/>
    <s v="F. Taita"/>
    <x v="18"/>
    <s v="Delivery Projects"/>
    <s v="DataManagement"/>
    <n v="34"/>
    <n v="0"/>
    <s v="PROSPECT"/>
    <n v="0"/>
    <n v="2024"/>
    <x v="0"/>
    <n v="0"/>
    <n v="0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.09523809523809523"/>
    <n v="0.09090909090909091"/>
  </r>
  <r>
    <s v="CONTRACT"/>
    <s v="PRJ"/>
    <s v="Waterfall"/>
    <x v="0"/>
    <d v="2025-01-06T00:00:00"/>
    <d v="2025-05-31T00:00:00"/>
    <s v="ABS24606"/>
    <s v="ABS24606"/>
    <s v="BIP"/>
    <x v="208"/>
    <s v="EssilorLuxottica"/>
    <s v="F. Taita"/>
    <x v="20"/>
    <s v="Operations"/>
    <s v="BackEnd "/>
    <n v="34"/>
    <n v="34"/>
    <s v="CLOSED"/>
    <n v="1"/>
    <n v="2025"/>
    <x v="6"/>
    <n v="3"/>
    <n v="5"/>
    <n v="0"/>
    <n v="0"/>
    <n v="0"/>
    <n v="0"/>
    <n v="0"/>
    <n v="0"/>
    <n v="0"/>
    <n v="0"/>
    <n v="0"/>
    <n v="0.1666666666666667"/>
    <n v="0.15"/>
    <n v="0.2380952380952381"/>
    <n v="0"/>
    <n v="0"/>
    <n v="0"/>
    <n v="0"/>
    <n v="0"/>
    <n v="0"/>
    <n v="0"/>
    <n v="0"/>
    <n v="0"/>
  </r>
  <r>
    <s v="CONTRACT"/>
    <s v="PRJ"/>
    <s v="Waterfall"/>
    <x v="0"/>
    <d v="2025-01-06T00:00:00"/>
    <d v="2025-05-31T00:00:00"/>
    <s v="ABS24606"/>
    <s v="ABS24606"/>
    <s v="BIP"/>
    <x v="209"/>
    <s v="EssilorLuxottica"/>
    <s v="F. Taita"/>
    <x v="20"/>
    <s v="Operations"/>
    <s v="BackEnd "/>
    <n v="34"/>
    <n v="0"/>
    <s v="PROSPECT"/>
    <n v="0"/>
    <n v="2024"/>
    <x v="0"/>
    <n v="0"/>
    <n v="0"/>
    <n v="0"/>
    <n v="0"/>
    <n v="0"/>
    <n v="0"/>
    <n v="0"/>
    <n v="0"/>
    <n v="0"/>
    <n v="2"/>
    <n v="4"/>
    <n v="0"/>
    <n v="0"/>
    <n v="0"/>
    <n v="0"/>
    <n v="0"/>
    <n v="0"/>
    <n v="0"/>
    <n v="0"/>
    <n v="0"/>
    <n v="0"/>
    <n v="0.09523809523809523"/>
    <n v="0.1818181818181818"/>
  </r>
  <r>
    <s v="LEAD"/>
    <s v="PRJ"/>
    <m/>
    <x v="3"/>
    <d v="2024-11-02T00:00:00"/>
    <d v="2025-01-31T00:00:00"/>
    <s v="N/A"/>
    <s v="N/A"/>
    <s v="CRM/CS"/>
    <x v="210"/>
    <s v="EssilorLuxottica"/>
    <s v="L. Roberto"/>
    <x v="91"/>
    <s v="Delivery Projects"/>
    <s v="Analysis"/>
    <n v="58"/>
    <n v="0"/>
    <s v="ON GOING"/>
    <n v="0"/>
    <n v="2025"/>
    <x v="0"/>
    <n v="9"/>
    <n v="3"/>
    <n v="3"/>
    <n v="0"/>
    <n v="0"/>
    <n v="0"/>
    <n v="0"/>
    <n v="0"/>
    <n v="0"/>
    <n v="0"/>
    <n v="0"/>
    <n v="0"/>
    <n v="0.45"/>
    <n v="0.1428571428571428"/>
    <n v="0.1363636363636364"/>
    <n v="0"/>
    <n v="0"/>
    <n v="0"/>
    <n v="0"/>
    <n v="0"/>
    <n v="0"/>
    <n v="0"/>
    <n v="0"/>
  </r>
  <r>
    <s v="LEAD"/>
    <s v="PRJ"/>
    <m/>
    <x v="3"/>
    <d v="2024-11-02T00:00:00"/>
    <d v="2025-01-31T00:00:00"/>
    <s v="N/A"/>
    <s v="N/A"/>
    <s v="CRM/CS"/>
    <x v="210"/>
    <s v="EssilorLuxottica"/>
    <s v="L. Roberto"/>
    <x v="34"/>
    <s v="Operations"/>
    <s v="BackEnd"/>
    <n v="58"/>
    <n v="0"/>
    <s v="ON GOING"/>
    <n v="0"/>
    <n v="2025"/>
    <x v="0"/>
    <n v="10"/>
    <n v="9"/>
    <n v="9"/>
    <n v="8"/>
    <n v="0"/>
    <n v="0"/>
    <n v="0"/>
    <n v="0"/>
    <n v="0"/>
    <n v="0"/>
    <n v="0"/>
    <n v="0"/>
    <n v="0.5"/>
    <n v="0.4285714285714285"/>
    <n v="0.4090909090909091"/>
    <n v="0.3636363636363636"/>
    <n v="0"/>
    <n v="0"/>
    <n v="0"/>
    <n v="0"/>
    <n v="0"/>
    <n v="0"/>
    <n v="0"/>
  </r>
  <r>
    <s v="LEAD"/>
    <s v="PRJ"/>
    <m/>
    <x v="3"/>
    <d v="2024-11-02T00:00:00"/>
    <d v="2025-01-31T00:00:00"/>
    <s v="N/A"/>
    <s v="N/A"/>
    <s v="CRM/CS"/>
    <x v="210"/>
    <s v="EssilorLuxottica"/>
    <s v="L. Roberto"/>
    <x v="49"/>
    <s v="Operations"/>
    <s v="PM - Project Governance"/>
    <n v="58"/>
    <n v="0"/>
    <s v="ON GOING"/>
    <n v="0"/>
    <n v="2025"/>
    <x v="0"/>
    <n v="3"/>
    <n v="3"/>
    <n v="3"/>
    <n v="0"/>
    <n v="0"/>
    <n v="0"/>
    <n v="0"/>
    <n v="0"/>
    <n v="0"/>
    <n v="0"/>
    <n v="0"/>
    <n v="0"/>
    <n v="0.15"/>
    <n v="0.1428571428571428"/>
    <n v="0.1363636363636364"/>
    <n v="0"/>
    <n v="0"/>
    <n v="0"/>
    <n v="0"/>
    <n v="0"/>
    <n v="0"/>
    <n v="0"/>
    <n v="0"/>
  </r>
  <r>
    <s v="LEAD"/>
    <s v="PRJ"/>
    <m/>
    <x v="3"/>
    <d v="2024-11-02T00:00:00"/>
    <d v="2025-01-31T00:00:00"/>
    <s v="N/A"/>
    <s v="N/A"/>
    <s v="CRM/CS"/>
    <x v="210"/>
    <s v="EssilorLuxottica"/>
    <s v="L. Roberto"/>
    <x v="8"/>
    <s v="Operations"/>
    <s v="FrontEnd"/>
    <n v="58"/>
    <n v="0"/>
    <s v="ON GOING"/>
    <n v="0"/>
    <n v="2025"/>
    <x v="0"/>
    <n v="0"/>
    <n v="2"/>
    <n v="4"/>
    <n v="0"/>
    <n v="0"/>
    <n v="0"/>
    <n v="0"/>
    <n v="0"/>
    <n v="0"/>
    <n v="0"/>
    <n v="0"/>
    <n v="0"/>
    <n v="0"/>
    <n v="0.09523809523809523"/>
    <n v="0.1818181818181818"/>
    <n v="0"/>
    <n v="0"/>
    <n v="0"/>
    <n v="0"/>
    <n v="0"/>
    <n v="0"/>
    <n v="0"/>
    <n v="0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90"/>
    <s v="Operations"/>
    <s v="FRONT END"/>
    <n v="220"/>
    <n v="190"/>
    <s v="ON GOING"/>
    <n v="0"/>
    <n v="2024"/>
    <x v="0"/>
    <n v="0"/>
    <n v="0"/>
    <n v="0"/>
    <n v="0"/>
    <n v="0"/>
    <n v="0"/>
    <n v="0"/>
    <n v="0"/>
    <n v="5"/>
    <n v="20"/>
    <n v="17"/>
    <n v="0"/>
    <n v="0"/>
    <n v="0"/>
    <n v="0"/>
    <n v="0"/>
    <n v="0"/>
    <n v="0"/>
    <n v="0"/>
    <n v="0"/>
    <n v="0.2173913043478261"/>
    <n v="0.9523809523809523"/>
    <n v="0.7727272727272727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93"/>
    <s v="Operations"/>
    <s v="BACK END"/>
    <n v="220"/>
    <n v="190"/>
    <s v="ON GOING"/>
    <n v="0"/>
    <n v="2024"/>
    <x v="0"/>
    <n v="0"/>
    <n v="0"/>
    <n v="0"/>
    <n v="0"/>
    <n v="0"/>
    <n v="0"/>
    <n v="0"/>
    <n v="0"/>
    <n v="5"/>
    <n v="20"/>
    <n v="17"/>
    <n v="0"/>
    <n v="0"/>
    <n v="0"/>
    <n v="0"/>
    <n v="0"/>
    <n v="0"/>
    <n v="0"/>
    <n v="0"/>
    <n v="0"/>
    <n v="0.2173913043478261"/>
    <n v="0.9523809523809523"/>
    <n v="0.7727272727272727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91"/>
    <s v="Delivery Projects"/>
    <s v="Analysis"/>
    <n v="220"/>
    <n v="190"/>
    <s v="ON GOING"/>
    <n v="0"/>
    <n v="2024"/>
    <x v="0"/>
    <n v="0"/>
    <n v="0"/>
    <n v="0"/>
    <n v="0"/>
    <n v="0"/>
    <n v="0"/>
    <n v="0"/>
    <n v="0"/>
    <n v="5"/>
    <n v="5"/>
    <n v="5"/>
    <n v="0"/>
    <n v="0"/>
    <n v="0"/>
    <n v="0"/>
    <n v="0"/>
    <n v="0"/>
    <n v="0"/>
    <n v="0"/>
    <n v="0"/>
    <n v="0.2173913043478261"/>
    <n v="0.2380952380952381"/>
    <n v="0.2272727272727273"/>
  </r>
  <r>
    <s v="CONTRACT"/>
    <s v="PreSales - DELIVERY "/>
    <s v="Waterfall"/>
    <x v="0"/>
    <d v="2024-08-01T00:00:00"/>
    <d v="2024-12-31T00:00:00"/>
    <s v="ABS24375"/>
    <s v="ABS24375"/>
    <s v="RETAIL"/>
    <x v="59"/>
    <s v="EssilorLuxottica"/>
    <s v="L. BARIANI"/>
    <x v="41"/>
    <s v="Operations"/>
    <s v="Analysis"/>
    <n v="220"/>
    <n v="190"/>
    <s v="ON GOING"/>
    <n v="0"/>
    <n v="2024"/>
    <x v="0"/>
    <n v="0"/>
    <n v="0"/>
    <n v="0"/>
    <n v="0"/>
    <n v="0"/>
    <n v="0"/>
    <n v="0"/>
    <n v="0"/>
    <n v="10"/>
    <n v="10"/>
    <n v="10"/>
    <n v="0"/>
    <n v="0"/>
    <n v="0"/>
    <n v="0"/>
    <n v="0"/>
    <n v="0"/>
    <n v="0"/>
    <n v="0"/>
    <n v="0"/>
    <n v="0.4347826086956522"/>
    <n v="0.4761904761904762"/>
    <n v="0.4545454545454545"/>
  </r>
  <r>
    <s v="LEAD"/>
    <s v="PRJ"/>
    <s v="Scrum"/>
    <x v="0"/>
    <d v="2024-11-15T00:00:00"/>
    <d v="2025-01-14T00:00:00"/>
    <s v="N/A"/>
    <s v="N/A"/>
    <s v="RETAIL"/>
    <x v="211"/>
    <s v="EssilorLuxottica"/>
    <s v="P. Anzellotti"/>
    <x v="50"/>
    <s v="Operations"/>
    <s v="Techincal Leader"/>
    <n v="22"/>
    <n v="0"/>
    <s v="ON GOING"/>
    <n v="0"/>
    <n v="2024"/>
    <x v="0"/>
    <n v="0"/>
    <n v="0"/>
    <n v="0"/>
    <n v="0"/>
    <n v="0"/>
    <n v="0"/>
    <n v="0"/>
    <n v="0"/>
    <n v="0"/>
    <n v="4"/>
    <n v="3"/>
    <n v="0"/>
    <n v="0"/>
    <n v="0"/>
    <n v="0"/>
    <n v="0"/>
    <n v="0"/>
    <n v="0"/>
    <n v="0"/>
    <n v="0"/>
    <n v="0"/>
    <n v="0.1904761904761905"/>
    <n v="0.1363636363636364"/>
  </r>
  <r>
    <s v="LEAD"/>
    <s v="PRJ"/>
    <s v="Scrum"/>
    <x v="0"/>
    <d v="2024-11-15T00:00:00"/>
    <d v="2025-01-14T00:00:00"/>
    <s v="N/A"/>
    <s v="N/A"/>
    <s v="RETAIL"/>
    <x v="212"/>
    <s v="EssilorLuxottica"/>
    <s v="P. Anzellotti"/>
    <x v="33"/>
    <s v="Operations"/>
    <s v="FrontEnd"/>
    <n v="22"/>
    <n v="0"/>
    <s v="ON GOING"/>
    <n v="0"/>
    <n v="2024"/>
    <x v="0"/>
    <n v="0"/>
    <n v="0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.1428571428571428"/>
    <n v="0.09090909090909091"/>
  </r>
  <r>
    <s v="LEAD"/>
    <s v="PRJ"/>
    <s v="Scrum"/>
    <x v="0"/>
    <d v="2024-11-15T00:00:00"/>
    <d v="2025-01-14T00:00:00"/>
    <s v="N/A"/>
    <s v="N/A"/>
    <s v="RETAIL"/>
    <x v="212"/>
    <s v="EssilorLuxottica"/>
    <s v="P. Anzellotti"/>
    <x v="93"/>
    <s v="Operations"/>
    <s v="BackEnd"/>
    <n v="22"/>
    <n v="0"/>
    <s v="ON GOING"/>
    <n v="0"/>
    <n v="2024"/>
    <x v="0"/>
    <n v="0"/>
    <n v="0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.1428571428571428"/>
    <n v="0.09090909090909091"/>
  </r>
  <r>
    <s v="CONTRACT"/>
    <s v="PRJ"/>
    <s v="Waterfall"/>
    <x v="0"/>
    <d v="2024-10-21T00:00:00"/>
    <d v="2024-11-30T00:00:00"/>
    <s v="N/A"/>
    <s v="ABS0008-29"/>
    <s v="HR"/>
    <x v="203"/>
    <s v="EssilorLuxottica"/>
    <s v="L. Roberto"/>
    <x v="56"/>
    <s v="Operations"/>
    <s v="Data Management"/>
    <n v="0"/>
    <n v="0"/>
    <s v="ON GOING"/>
    <n v="0"/>
    <n v="2024"/>
    <x v="0"/>
    <n v="0"/>
    <n v="0"/>
    <n v="0"/>
    <n v="0"/>
    <n v="0"/>
    <n v="0"/>
    <n v="0"/>
    <n v="0"/>
    <n v="0"/>
    <n v="3"/>
    <n v="3"/>
    <n v="0"/>
    <n v="0"/>
    <n v="0"/>
    <n v="0"/>
    <n v="0"/>
    <n v="0"/>
    <n v="0"/>
    <n v="0"/>
    <n v="0"/>
    <n v="0"/>
    <n v="0.1428571428571428"/>
    <n v="0.1363636363636364"/>
  </r>
  <r>
    <s v="CONTRACT"/>
    <s v="PRJ"/>
    <s v="Waterfall"/>
    <x v="3"/>
    <d v="2024-12-02T00:00:00"/>
    <d v="2025-03-18T00:00:00"/>
    <s v="ABS25085"/>
    <s v="ABS25085"/>
    <s v="HR"/>
    <x v="197"/>
    <s v="EssilorLuxottica"/>
    <s v="L. Roberto"/>
    <x v="88"/>
    <s v="Delivery Projects"/>
    <s v="PMO - Project Management Officer"/>
    <n v="109"/>
    <n v="60"/>
    <s v="ON GOING"/>
    <n v="0.8"/>
    <n v="2025"/>
    <x v="1"/>
    <n v="2"/>
    <n v="1"/>
    <n v="2"/>
    <n v="2"/>
    <n v="0"/>
    <n v="0"/>
    <n v="0"/>
    <n v="0"/>
    <n v="0"/>
    <n v="0"/>
    <n v="0"/>
    <n v="0.05555555555555555"/>
    <n v="0.1"/>
    <n v="0.04761904761904762"/>
    <n v="0.09090909090909091"/>
    <n v="0.09090909090909091"/>
    <n v="0"/>
    <n v="0"/>
    <n v="0"/>
    <n v="0"/>
    <n v="0"/>
    <n v="0"/>
    <n v="0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88"/>
    <s v="Delivery Projects"/>
    <s v="PMO - Project Management Officer"/>
    <n v="570"/>
    <n v="560"/>
    <s v="CLOSED"/>
    <n v="1"/>
    <n v="2024"/>
    <x v="0"/>
    <n v="0"/>
    <n v="0"/>
    <n v="0"/>
    <n v="0"/>
    <n v="0"/>
    <n v="0"/>
    <n v="0"/>
    <n v="0"/>
    <n v="0"/>
    <n v="1"/>
    <n v="3"/>
    <n v="0"/>
    <n v="0"/>
    <n v="0"/>
    <n v="0"/>
    <n v="0"/>
    <n v="0"/>
    <n v="0"/>
    <n v="0"/>
    <n v="0"/>
    <n v="0"/>
    <n v="0.04761904761904762"/>
    <n v="0.1363636363636364"/>
  </r>
  <r>
    <s v="INTERNAL PRJ"/>
    <s v="PRJ"/>
    <m/>
    <x v="0"/>
    <d v="2024-03-01T00:00:00"/>
    <d v="2024-11-30T00:00:00"/>
    <s v="N/A"/>
    <s v="IAA"/>
    <s v="HR"/>
    <x v="118"/>
    <s v="Abstract"/>
    <s v="L. Roberto"/>
    <x v="80"/>
    <s v="Operations"/>
    <s v="BackEnd"/>
    <n v="450"/>
    <n v="244"/>
    <s v="ON GOING"/>
    <n v="0.45"/>
    <n v="2024"/>
    <x v="0"/>
    <n v="0"/>
    <n v="0"/>
    <n v="0"/>
    <n v="0"/>
    <n v="0"/>
    <n v="0"/>
    <n v="0"/>
    <n v="0"/>
    <n v="0"/>
    <n v="2"/>
    <n v="10"/>
    <n v="0"/>
    <n v="0"/>
    <n v="0"/>
    <n v="0"/>
    <n v="0"/>
    <n v="0"/>
    <n v="0"/>
    <n v="0"/>
    <n v="0"/>
    <n v="0"/>
    <n v="0.09523809523809523"/>
    <n v="0.4545454545454545"/>
  </r>
  <r>
    <s v="INTERNAL PRJ"/>
    <s v="PRJ"/>
    <m/>
    <x v="0"/>
    <d v="2024-03-01T00:00:00"/>
    <d v="2024-11-30T00:00:00"/>
    <s v="N/A"/>
    <s v="IAA"/>
    <s v="HR"/>
    <x v="118"/>
    <s v="Abstract"/>
    <s v="L. Roberto"/>
    <x v="33"/>
    <s v="Operations"/>
    <s v="FrontEnd"/>
    <n v="450"/>
    <n v="244"/>
    <s v="ON GOING"/>
    <n v="0.45"/>
    <n v="2024"/>
    <x v="0"/>
    <n v="0"/>
    <n v="0"/>
    <n v="0"/>
    <n v="0"/>
    <n v="0"/>
    <n v="0"/>
    <n v="0"/>
    <n v="0"/>
    <n v="0"/>
    <n v="2"/>
    <n v="10"/>
    <n v="0"/>
    <n v="0"/>
    <n v="0"/>
    <n v="0"/>
    <n v="0"/>
    <n v="0"/>
    <n v="0"/>
    <n v="0"/>
    <n v="0"/>
    <n v="0"/>
    <n v="0.09523809523809523"/>
    <n v="0.4545454545454545"/>
  </r>
  <r>
    <s v="INTERNAL PRJ"/>
    <s v="PRJ"/>
    <m/>
    <x v="0"/>
    <d v="2024-03-01T00:00:00"/>
    <d v="2024-11-30T00:00:00"/>
    <s v="N/A"/>
    <s v="IAA"/>
    <s v="HR"/>
    <x v="118"/>
    <s v="Abstract"/>
    <s v="L. Roberto"/>
    <x v="79"/>
    <s v="Operations"/>
    <s v="FrontEnd"/>
    <n v="450"/>
    <n v="244"/>
    <s v="ON GOING"/>
    <n v="0.45"/>
    <n v="2024"/>
    <x v="0"/>
    <n v="0"/>
    <n v="0"/>
    <n v="0"/>
    <n v="0"/>
    <n v="0"/>
    <n v="0"/>
    <n v="0"/>
    <n v="0"/>
    <n v="0"/>
    <n v="4"/>
    <n v="8"/>
    <n v="0"/>
    <n v="0"/>
    <n v="0"/>
    <n v="0"/>
    <n v="0"/>
    <n v="0"/>
    <n v="0"/>
    <n v="0"/>
    <n v="0"/>
    <n v="0"/>
    <n v="0.1904761904761905"/>
    <n v="0.3636363636363636"/>
  </r>
  <r>
    <s v="CONTRACT"/>
    <s v="PRJ"/>
    <m/>
    <x v="3"/>
    <d v="2024-11-02T00:00:00"/>
    <d v="2025-12-31T00:00:00"/>
    <s v="N/A"/>
    <s v="N/A"/>
    <s v="CRM/CS"/>
    <x v="213"/>
    <s v="Trenord"/>
    <s v="L. Roberto"/>
    <x v="49"/>
    <s v="Operations"/>
    <s v="PM - Project Governance"/>
    <n v="58"/>
    <n v="0"/>
    <s v="ON GOING"/>
    <n v="0"/>
    <n v="2024"/>
    <x v="0"/>
    <n v="0"/>
    <n v="0"/>
    <n v="0"/>
    <n v="0"/>
    <n v="0"/>
    <n v="0"/>
    <n v="0"/>
    <n v="0"/>
    <n v="0"/>
    <n v="2"/>
    <n v="5"/>
    <n v="0"/>
    <n v="0"/>
    <n v="0"/>
    <n v="0"/>
    <n v="0"/>
    <n v="0"/>
    <n v="0"/>
    <n v="0"/>
    <n v="0"/>
    <n v="0"/>
    <n v="0.09523809523809523"/>
    <n v="0.2272727272727273"/>
  </r>
  <r>
    <s v="CONTRACT"/>
    <s v="PRJ"/>
    <m/>
    <x v="3"/>
    <d v="2024-11-02T00:00:00"/>
    <d v="2025-12-31T00:00:00"/>
    <s v="N/A"/>
    <s v="N/A"/>
    <s v="CRM/CS"/>
    <x v="213"/>
    <s v="Trenord"/>
    <s v="L. Roberto"/>
    <x v="49"/>
    <s v="Operations"/>
    <s v="PM - Project Governance"/>
    <n v="58"/>
    <n v="0"/>
    <s v="ON GOING"/>
    <n v="0"/>
    <n v="2025"/>
    <x v="36"/>
    <n v="6"/>
    <n v="6"/>
    <n v="6"/>
    <n v="6"/>
    <n v="6"/>
    <n v="6"/>
    <n v="6"/>
    <n v="6"/>
    <n v="6"/>
    <n v="6"/>
    <n v="6"/>
    <n v="0.3333333333333333"/>
    <n v="0.3"/>
    <n v="0.2857142857142857"/>
    <n v="0.2727272727272727"/>
    <n v="0.2727272727272727"/>
    <n v="0.3"/>
    <n v="0.2608695652173913"/>
    <n v="0.5"/>
    <n v="0.2857142857142857"/>
    <n v="0.2608695652173913"/>
    <n v="0.2857142857142857"/>
    <n v="0.2727272727272727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133"/>
    <s v="Operations"/>
    <s v="BackEnd"/>
    <n v="75"/>
    <n v="14"/>
    <s v="ON GOING"/>
    <n v="0.1866666666666667"/>
    <n v="2024"/>
    <x v="0"/>
    <n v="0"/>
    <n v="0"/>
    <n v="0"/>
    <n v="0"/>
    <n v="0"/>
    <n v="0"/>
    <n v="0"/>
    <n v="0"/>
    <n v="0"/>
    <n v="3"/>
    <n v="10"/>
    <n v="0"/>
    <n v="0"/>
    <n v="0"/>
    <n v="0"/>
    <n v="0"/>
    <n v="0"/>
    <n v="0"/>
    <n v="0"/>
    <n v="0"/>
    <n v="0"/>
    <n v="0.1428571428571428"/>
    <n v="0.4545454545454545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134"/>
    <s v="Delivery AMS"/>
    <s v="PM - Project Governance"/>
    <n v="75"/>
    <n v="14"/>
    <s v="ON GOING"/>
    <n v="0.1866666666666667"/>
    <n v="2024"/>
    <x v="0"/>
    <n v="0"/>
    <n v="0"/>
    <n v="0"/>
    <n v="0"/>
    <n v="0"/>
    <n v="0"/>
    <n v="0"/>
    <n v="0"/>
    <n v="0"/>
    <n v="2"/>
    <n v="5"/>
    <n v="0"/>
    <n v="0"/>
    <n v="0"/>
    <n v="0"/>
    <n v="0"/>
    <n v="0"/>
    <n v="0"/>
    <n v="0"/>
    <n v="0"/>
    <n v="0"/>
    <n v="0.09523809523809523"/>
    <n v="0.2272727272727273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3"/>
    <s v="Operations"/>
    <s v="Data Engineer"/>
    <n v="75"/>
    <n v="14"/>
    <s v="ON GOING"/>
    <n v="0.1866666666666667"/>
    <n v="2024"/>
    <x v="0"/>
    <n v="0"/>
    <n v="0"/>
    <n v="0"/>
    <n v="0"/>
    <n v="0"/>
    <n v="0"/>
    <n v="0"/>
    <n v="0"/>
    <n v="0"/>
    <n v="3"/>
    <n v="10"/>
    <n v="0"/>
    <n v="0"/>
    <n v="0"/>
    <n v="0"/>
    <n v="0"/>
    <n v="0"/>
    <n v="0"/>
    <n v="0"/>
    <n v="0"/>
    <n v="0"/>
    <n v="0.1428571428571428"/>
    <n v="0.4545454545454545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36"/>
    <s v="Consulting"/>
    <s v="Analysis"/>
    <n v="75"/>
    <n v="14"/>
    <s v="ON GOING"/>
    <n v="0.1866666666666667"/>
    <n v="2024"/>
    <x v="0"/>
    <n v="0"/>
    <n v="0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.1428571428571428"/>
    <n v="0.09090909090909091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98"/>
    <s v="Operations"/>
    <s v="Data Management"/>
    <n v="75"/>
    <n v="14"/>
    <s v="ON GOING"/>
    <n v="0.1866666666666667"/>
    <n v="2024"/>
    <x v="0"/>
    <n v="0"/>
    <n v="0"/>
    <n v="0"/>
    <n v="0"/>
    <n v="0"/>
    <n v="0"/>
    <n v="0"/>
    <n v="0"/>
    <n v="0"/>
    <n v="3"/>
    <n v="3"/>
    <n v="0"/>
    <n v="0"/>
    <n v="0"/>
    <n v="0"/>
    <n v="0"/>
    <n v="0"/>
    <n v="0"/>
    <n v="0"/>
    <n v="0"/>
    <n v="0"/>
    <n v="0.1428571428571428"/>
    <n v="0.1363636363636364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28"/>
    <s v="Operations"/>
    <s v="FrontEnd"/>
    <n v="75"/>
    <n v="14"/>
    <s v="ON GOING"/>
    <n v="0.1866666666666667"/>
    <n v="2024"/>
    <x v="0"/>
    <n v="0"/>
    <n v="0"/>
    <n v="0"/>
    <n v="0"/>
    <n v="0"/>
    <n v="0"/>
    <n v="0"/>
    <n v="0"/>
    <n v="0"/>
    <n v="3"/>
    <n v="5"/>
    <n v="0"/>
    <n v="0"/>
    <n v="0"/>
    <n v="0"/>
    <n v="0"/>
    <n v="0"/>
    <n v="0"/>
    <n v="0"/>
    <n v="0"/>
    <n v="0"/>
    <n v="0.1428571428571428"/>
    <n v="0.2272727272727273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75"/>
    <s v="Operations"/>
    <s v="Data Management"/>
    <n v="75"/>
    <n v="14"/>
    <s v="ON GOING"/>
    <n v="0.1866666666666667"/>
    <n v="2024"/>
    <x v="0"/>
    <n v="0"/>
    <n v="0"/>
    <n v="0"/>
    <n v="0"/>
    <n v="0"/>
    <n v="0"/>
    <n v="0"/>
    <n v="0"/>
    <n v="0"/>
    <n v="3"/>
    <n v="3"/>
    <n v="0"/>
    <n v="0"/>
    <n v="0"/>
    <n v="0"/>
    <n v="0"/>
    <n v="0"/>
    <n v="0"/>
    <n v="0"/>
    <n v="0"/>
    <n v="0"/>
    <n v="0.1428571428571428"/>
    <n v="0.1363636363636364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133"/>
    <s v="Operations"/>
    <s v="BackEnd"/>
    <n v="75"/>
    <n v="14"/>
    <s v="ON GOING"/>
    <n v="0.1866666666666667"/>
    <n v="2025"/>
    <x v="6"/>
    <n v="0"/>
    <n v="0"/>
    <n v="0"/>
    <n v="0"/>
    <n v="0"/>
    <n v="0"/>
    <n v="0"/>
    <n v="0"/>
    <n v="0"/>
    <n v="0"/>
    <n v="0"/>
    <n v="0.1666666666666667"/>
    <n v="0"/>
    <n v="0"/>
    <n v="0"/>
    <n v="0"/>
    <n v="0"/>
    <n v="0"/>
    <n v="0"/>
    <n v="0"/>
    <n v="0"/>
    <n v="0"/>
    <n v="0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134"/>
    <s v="Delivery AMS"/>
    <s v="PM - Project Governance"/>
    <n v="75"/>
    <n v="14"/>
    <s v="ON GOING"/>
    <n v="0.1866666666666667"/>
    <n v="2025"/>
    <x v="6"/>
    <n v="0"/>
    <n v="0"/>
    <n v="0"/>
    <n v="0"/>
    <n v="0"/>
    <n v="0"/>
    <n v="0"/>
    <n v="0"/>
    <n v="0"/>
    <n v="0"/>
    <n v="0"/>
    <n v="0.1666666666666667"/>
    <n v="0"/>
    <n v="0"/>
    <n v="0"/>
    <n v="0"/>
    <n v="0"/>
    <n v="0"/>
    <n v="0"/>
    <n v="0"/>
    <n v="0"/>
    <n v="0"/>
    <n v="0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3"/>
    <s v="Operations"/>
    <s v="Data Engineer"/>
    <n v="75"/>
    <n v="14"/>
    <s v="ON GOING"/>
    <n v="0.1866666666666667"/>
    <n v="2025"/>
    <x v="6"/>
    <n v="0"/>
    <n v="0"/>
    <n v="0"/>
    <n v="0"/>
    <n v="0"/>
    <n v="0"/>
    <n v="0"/>
    <n v="0"/>
    <n v="0"/>
    <n v="0"/>
    <n v="0"/>
    <n v="0.1666666666666667"/>
    <n v="0"/>
    <n v="0"/>
    <n v="0"/>
    <n v="0"/>
    <n v="0"/>
    <n v="0"/>
    <n v="0"/>
    <n v="0"/>
    <n v="0"/>
    <n v="0"/>
    <n v="0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36"/>
    <s v="Consulting"/>
    <s v="Analysis"/>
    <n v="75"/>
    <n v="14"/>
    <s v="ON GOING"/>
    <n v="0.1866666666666667"/>
    <n v="2025"/>
    <x v="2"/>
    <n v="0"/>
    <n v="0"/>
    <n v="0"/>
    <n v="0"/>
    <n v="0"/>
    <n v="0"/>
    <n v="0"/>
    <n v="0"/>
    <n v="0"/>
    <n v="0"/>
    <n v="0"/>
    <n v="0.1111111111111111"/>
    <n v="0"/>
    <n v="0"/>
    <n v="0"/>
    <n v="0"/>
    <n v="0"/>
    <n v="0"/>
    <n v="0"/>
    <n v="0"/>
    <n v="0"/>
    <n v="0"/>
    <n v="0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98"/>
    <s v="Operations"/>
    <s v="Data Management"/>
    <n v="75"/>
    <n v="14"/>
    <s v="ON GOING"/>
    <n v="0.1866666666666667"/>
    <n v="2025"/>
    <x v="1"/>
    <n v="0"/>
    <n v="0"/>
    <n v="0"/>
    <n v="0"/>
    <n v="0"/>
    <n v="0"/>
    <n v="0"/>
    <n v="0"/>
    <n v="0"/>
    <n v="0"/>
    <n v="0"/>
    <n v="0.05555555555555555"/>
    <n v="0"/>
    <n v="0"/>
    <n v="0"/>
    <n v="0"/>
    <n v="0"/>
    <n v="0"/>
    <n v="0"/>
    <n v="0"/>
    <n v="0"/>
    <n v="0"/>
    <n v="0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28"/>
    <s v="Operations"/>
    <s v="FrontEnd"/>
    <n v="75"/>
    <n v="14"/>
    <s v="ON GOING"/>
    <n v="0.1866666666666667"/>
    <n v="2025"/>
    <x v="2"/>
    <n v="0"/>
    <n v="0"/>
    <n v="0"/>
    <n v="0"/>
    <n v="0"/>
    <n v="0"/>
    <n v="0"/>
    <n v="0"/>
    <n v="0"/>
    <n v="0"/>
    <n v="0"/>
    <n v="0.1111111111111111"/>
    <n v="0"/>
    <n v="0"/>
    <n v="0"/>
    <n v="0"/>
    <n v="0"/>
    <n v="0"/>
    <n v="0"/>
    <n v="0"/>
    <n v="0"/>
    <n v="0"/>
    <n v="0"/>
  </r>
  <r>
    <s v="CONTRACT"/>
    <s v="AMS"/>
    <s v="Waterfall"/>
    <x v="0"/>
    <d v="2024-12-01T00:00:00"/>
    <d v="2025-01-31T00:00:00"/>
    <s v="ABS24591"/>
    <s v="ABS24591"/>
    <s v="RETAIL"/>
    <x v="214"/>
    <s v="EssilorLuxottica"/>
    <s v="F. Vassallo"/>
    <x v="75"/>
    <s v="Operations"/>
    <s v="Data Management"/>
    <n v="75"/>
    <n v="14"/>
    <s v="ON GOING"/>
    <n v="0.1866666666666667"/>
    <n v="2025"/>
    <x v="36"/>
    <n v="0"/>
    <n v="0"/>
    <n v="0"/>
    <n v="0"/>
    <n v="0"/>
    <n v="0"/>
    <n v="0"/>
    <n v="0"/>
    <n v="0"/>
    <n v="0"/>
    <n v="0"/>
    <n v="0.3333333333333333"/>
    <n v="0"/>
    <n v="0"/>
    <n v="0"/>
    <n v="0"/>
    <n v="0"/>
    <n v="0"/>
    <n v="0"/>
    <n v="0"/>
    <n v="0"/>
    <n v="0"/>
    <n v="0"/>
  </r>
  <r>
    <s v="CONTRACT"/>
    <s v="PRJ"/>
    <s v="Waterfall"/>
    <x v="0"/>
    <d v="2024-06-01T00:00:00"/>
    <d v="2024-12-31T00:00:00"/>
    <s v="ABS24299"/>
    <s v="ABS24299"/>
    <s v="HR"/>
    <x v="133"/>
    <s v="EssilorLuxottica"/>
    <s v="L. Roberto"/>
    <x v="91"/>
    <s v="Delivery Projects"/>
    <s v="Analysis"/>
    <n v="570"/>
    <n v="560"/>
    <s v="CLOSED"/>
    <n v="1"/>
    <n v="2024"/>
    <x v="0"/>
    <n v="0"/>
    <n v="0"/>
    <n v="0"/>
    <n v="0"/>
    <n v="0"/>
    <n v="0"/>
    <n v="0"/>
    <n v="0"/>
    <n v="0"/>
    <n v="1"/>
    <n v="7"/>
    <n v="0"/>
    <n v="0"/>
    <n v="0"/>
    <n v="0"/>
    <n v="0"/>
    <n v="0"/>
    <n v="0"/>
    <n v="0"/>
    <n v="0"/>
    <n v="0"/>
    <n v="0.04761904761904762"/>
    <n v="0.3181818181818182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70"/>
    <s v="Delivery AMS"/>
    <s v="Analysis"/>
    <n v="800"/>
    <n v="190"/>
    <s v="ON GOING"/>
    <n v="0"/>
    <n v="2025"/>
    <x v="36"/>
    <n v="6"/>
    <n v="6"/>
    <n v="0"/>
    <n v="0"/>
    <n v="0"/>
    <n v="0"/>
    <n v="0"/>
    <n v="0"/>
    <n v="0"/>
    <n v="0"/>
    <n v="0"/>
    <n v="0.3333333333333333"/>
    <n v="0.3"/>
    <n v="0.2857142857142857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87"/>
    <s v="Operations"/>
    <s v="Data Engineering"/>
    <n v="800"/>
    <n v="0"/>
    <s v="ON GOING"/>
    <n v="0"/>
    <n v="2025"/>
    <x v="15"/>
    <n v="20"/>
    <n v="20"/>
    <n v="0"/>
    <n v="0"/>
    <n v="0"/>
    <n v="0"/>
    <n v="0"/>
    <n v="0"/>
    <n v="0"/>
    <n v="0"/>
    <n v="0"/>
    <n v="0.9444444444444444"/>
    <n v="1"/>
    <n v="0.9523809523809523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84"/>
    <s v="Delivery Projects"/>
    <s v="PM - Project Governance"/>
    <n v="800"/>
    <n v="190"/>
    <s v="ON GOING"/>
    <n v="0"/>
    <n v="2025"/>
    <x v="36"/>
    <n v="6"/>
    <n v="6"/>
    <n v="0"/>
    <n v="0"/>
    <n v="0"/>
    <n v="0"/>
    <n v="0"/>
    <n v="0"/>
    <n v="0"/>
    <n v="0"/>
    <n v="0"/>
    <n v="0.3333333333333333"/>
    <n v="0.3"/>
    <n v="0.2857142857142857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84"/>
    <s v="Delivery Projects"/>
    <s v="Analysis"/>
    <n v="800"/>
    <n v="190"/>
    <s v="ON GOING"/>
    <n v="0"/>
    <n v="2025"/>
    <x v="19"/>
    <n v="15"/>
    <n v="15"/>
    <n v="0"/>
    <n v="0"/>
    <n v="0"/>
    <n v="0"/>
    <n v="0"/>
    <n v="0"/>
    <n v="0"/>
    <n v="0"/>
    <n v="0"/>
    <n v="0.6666666666666666"/>
    <n v="0.75"/>
    <n v="0.7142857142857143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4"/>
    <s v="Operations"/>
    <s v="Technical Leader"/>
    <n v="800"/>
    <n v="0"/>
    <s v="ON GOING"/>
    <n v="0"/>
    <n v="2025"/>
    <x v="7"/>
    <n v="15"/>
    <n v="15"/>
    <n v="0"/>
    <n v="0"/>
    <n v="0"/>
    <n v="0"/>
    <n v="0"/>
    <n v="0"/>
    <n v="0"/>
    <n v="0"/>
    <n v="0"/>
    <n v="0.8333333333333334"/>
    <n v="0.75"/>
    <n v="0.7142857142857143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5"/>
    <s v="Operations"/>
    <s v="BackEnd"/>
    <n v="800"/>
    <n v="0"/>
    <s v="ON GOING"/>
    <n v="0"/>
    <n v="2025"/>
    <x v="15"/>
    <n v="20"/>
    <n v="20"/>
    <n v="0"/>
    <n v="0"/>
    <n v="0"/>
    <n v="0"/>
    <n v="0"/>
    <n v="0"/>
    <n v="0"/>
    <n v="0"/>
    <n v="0"/>
    <n v="0.9444444444444444"/>
    <n v="1"/>
    <n v="0.9523809523809523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89"/>
    <s v="Operations"/>
    <s v="PM - Project Governance"/>
    <n v="800"/>
    <n v="0"/>
    <s v="ON GOING"/>
    <n v="0"/>
    <n v="2025"/>
    <x v="36"/>
    <n v="6"/>
    <n v="6"/>
    <n v="0"/>
    <n v="0"/>
    <n v="0"/>
    <n v="0"/>
    <n v="0"/>
    <n v="0"/>
    <n v="0"/>
    <n v="0"/>
    <n v="0"/>
    <n v="0.3333333333333333"/>
    <n v="0.3"/>
    <n v="0.2857142857142857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138"/>
    <s v="Operations"/>
    <s v="Data Engineering"/>
    <n v="800"/>
    <n v="0"/>
    <s v="ON GOING"/>
    <n v="0"/>
    <n v="2025"/>
    <x v="15"/>
    <n v="20"/>
    <n v="20"/>
    <n v="0"/>
    <n v="0"/>
    <n v="0"/>
    <n v="0"/>
    <n v="0"/>
    <n v="0"/>
    <n v="0"/>
    <n v="0"/>
    <n v="0"/>
    <n v="0.9444444444444444"/>
    <n v="1"/>
    <n v="0.9523809523809523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139"/>
    <e v="#N/A"/>
    <s v="Analysis"/>
    <n v="800"/>
    <n v="190"/>
    <s v="ON GOING"/>
    <n v="0"/>
    <n v="2025"/>
    <x v="9"/>
    <n v="4"/>
    <n v="4"/>
    <n v="0"/>
    <n v="0"/>
    <n v="0"/>
    <n v="0"/>
    <n v="0"/>
    <n v="0"/>
    <n v="0"/>
    <n v="0"/>
    <n v="0"/>
    <n v="0.2222222222222222"/>
    <n v="0.2"/>
    <n v="0.1904761904761905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140"/>
    <e v="#N/A"/>
    <s v="Analysis"/>
    <n v="800"/>
    <n v="190"/>
    <s v="ON GOING"/>
    <n v="0"/>
    <n v="2025"/>
    <x v="9"/>
    <n v="4"/>
    <n v="4"/>
    <n v="0"/>
    <n v="0"/>
    <n v="0"/>
    <n v="0"/>
    <n v="0"/>
    <n v="0"/>
    <n v="0"/>
    <n v="0"/>
    <n v="0"/>
    <n v="0.2222222222222222"/>
    <n v="0.2"/>
    <n v="0.1904761904761905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111"/>
    <s v="Operations"/>
    <s v="FrontEnd"/>
    <n v="800"/>
    <n v="0"/>
    <s v="ON GOING"/>
    <n v="0"/>
    <n v="2025"/>
    <x v="15"/>
    <n v="20"/>
    <n v="22"/>
    <n v="0"/>
    <n v="0"/>
    <n v="0"/>
    <n v="0"/>
    <n v="0"/>
    <n v="0"/>
    <n v="0"/>
    <n v="0"/>
    <n v="0"/>
    <n v="0.9444444444444444"/>
    <n v="1"/>
    <n v="1.047619047619048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65"/>
    <s v="Operations"/>
    <s v="Analysis"/>
    <n v="800"/>
    <n v="190"/>
    <s v="ON GOING"/>
    <n v="0"/>
    <n v="2025"/>
    <x v="45"/>
    <n v="22"/>
    <n v="22"/>
    <n v="0"/>
    <n v="0"/>
    <n v="0"/>
    <n v="0"/>
    <n v="0"/>
    <n v="0"/>
    <n v="0"/>
    <n v="0"/>
    <n v="0"/>
    <n v="1.222222222222222"/>
    <n v="1.1"/>
    <n v="1.047619047619048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8"/>
    <s v="Operations"/>
    <s v="BackEnd"/>
    <n v="800"/>
    <n v="0"/>
    <s v="ON GOING"/>
    <n v="0"/>
    <n v="2025"/>
    <x v="36"/>
    <n v="6"/>
    <n v="6"/>
    <n v="0"/>
    <n v="0"/>
    <n v="0"/>
    <n v="0"/>
    <n v="0"/>
    <n v="0"/>
    <n v="0"/>
    <n v="0"/>
    <n v="0"/>
    <n v="0.3333333333333333"/>
    <n v="0.3"/>
    <n v="0.2857142857142857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25"/>
    <s v="Operations"/>
    <s v="Data Engineering"/>
    <n v="800"/>
    <n v="0"/>
    <s v="ON GOING"/>
    <n v="0"/>
    <n v="2025"/>
    <x v="36"/>
    <n v="6"/>
    <n v="6"/>
    <n v="0"/>
    <n v="0"/>
    <n v="0"/>
    <n v="0"/>
    <n v="0"/>
    <n v="0"/>
    <n v="0"/>
    <n v="0"/>
    <n v="0"/>
    <n v="0.3333333333333333"/>
    <n v="0.3"/>
    <n v="0.2857142857142857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90"/>
    <s v="Operations"/>
    <s v="FrontEnd"/>
    <n v="800"/>
    <n v="0"/>
    <s v="ON GOING"/>
    <n v="0"/>
    <n v="2025"/>
    <x v="15"/>
    <n v="20"/>
    <n v="22"/>
    <n v="0"/>
    <n v="0"/>
    <n v="0"/>
    <n v="0"/>
    <n v="0"/>
    <n v="0"/>
    <n v="0"/>
    <n v="0"/>
    <n v="0"/>
    <n v="0.9444444444444444"/>
    <n v="1"/>
    <n v="1.047619047619048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93"/>
    <s v="Operations"/>
    <s v="BackEnd"/>
    <n v="800"/>
    <n v="0"/>
    <s v="ON GOING"/>
    <n v="0"/>
    <n v="2025"/>
    <x v="15"/>
    <n v="20"/>
    <n v="22"/>
    <n v="0"/>
    <n v="0"/>
    <n v="0"/>
    <n v="0"/>
    <n v="0"/>
    <n v="0"/>
    <n v="0"/>
    <n v="0"/>
    <n v="0"/>
    <n v="0.9444444444444444"/>
    <n v="1"/>
    <n v="1.047619047619048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91"/>
    <s v="Delivery Projects"/>
    <s v="Analysis"/>
    <n v="800"/>
    <n v="190"/>
    <s v="ON GOING"/>
    <n v="0"/>
    <n v="2025"/>
    <x v="36"/>
    <n v="6"/>
    <n v="6"/>
    <n v="0"/>
    <n v="0"/>
    <n v="0"/>
    <n v="0"/>
    <n v="0"/>
    <n v="0"/>
    <n v="0"/>
    <n v="0"/>
    <n v="0"/>
    <n v="0.3333333333333333"/>
    <n v="0.3"/>
    <n v="0.2857142857142857"/>
    <n v="0"/>
    <n v="0"/>
    <n v="0"/>
    <n v="0"/>
    <n v="0"/>
    <n v="0"/>
    <n v="0"/>
    <n v="0"/>
    <n v="0"/>
  </r>
  <r>
    <s v="CONTRACT"/>
    <s v="PreSales - DELIVERY "/>
    <s v="Waterfall"/>
    <x v="1"/>
    <d v="2025-01-01T00:00:00"/>
    <d v="2025-03-31T00:00:00"/>
    <s v="ABS24375"/>
    <s v="ABS24375"/>
    <s v="RETAIL"/>
    <x v="215"/>
    <s v="EssilorLuxottica"/>
    <s v="L. BARIANI"/>
    <x v="41"/>
    <s v="Operations"/>
    <s v="Analysis"/>
    <n v="800"/>
    <n v="190"/>
    <s v="ON GOING"/>
    <n v="0"/>
    <n v="2025"/>
    <x v="36"/>
    <n v="6"/>
    <n v="6"/>
    <n v="0"/>
    <n v="0"/>
    <n v="0"/>
    <n v="0"/>
    <n v="0"/>
    <n v="0"/>
    <n v="0"/>
    <n v="0"/>
    <n v="0"/>
    <n v="0.3333333333333333"/>
    <n v="0.3"/>
    <n v="0.2857142857142857"/>
    <n v="0"/>
    <n v="0"/>
    <n v="0"/>
    <n v="0"/>
    <n v="0"/>
    <n v="0"/>
    <n v="0"/>
    <n v="0"/>
    <n v="0"/>
  </r>
  <r>
    <s v="CONTRACT"/>
    <s v="AMS"/>
    <s v="Waterfall"/>
    <x v="0"/>
    <d v="2024-09-01T00:00:00"/>
    <d v="2024-12-31T00:00:00"/>
    <s v="ABS24593"/>
    <s v="ABS24593"/>
    <s v="RETAIL"/>
    <x v="216"/>
    <s v="EssilorLuxottica"/>
    <s v="F. Vassallo"/>
    <x v="134"/>
    <s v="Delivery AMS"/>
    <s v="PM - Project Governance"/>
    <n v="75"/>
    <n v="10"/>
    <s v="ON GOING"/>
    <n v="0.1333333333333333"/>
    <n v="2024"/>
    <x v="0"/>
    <n v="0"/>
    <n v="0"/>
    <n v="0"/>
    <n v="0"/>
    <n v="0"/>
    <n v="0"/>
    <n v="0"/>
    <n v="5"/>
    <n v="5"/>
    <n v="5"/>
    <n v="0"/>
    <n v="0"/>
    <n v="0"/>
    <n v="0"/>
    <n v="0"/>
    <n v="0"/>
    <n v="0"/>
    <n v="0"/>
    <n v="0"/>
    <n v="0.2380952380952381"/>
    <n v="0.2173913043478261"/>
    <n v="0.2380952380952381"/>
    <n v="0"/>
  </r>
  <r>
    <s v="CONTRACT"/>
    <s v="AMS"/>
    <s v="Waterfall"/>
    <x v="0"/>
    <d v="2024-09-01T00:00:00"/>
    <d v="2024-12-31T00:00:00"/>
    <s v="ABS24593"/>
    <s v="ABS24593"/>
    <s v="RETAIL"/>
    <x v="216"/>
    <s v="EssilorLuxottica"/>
    <s v="F. Vassallo"/>
    <x v="4"/>
    <s v="Operations"/>
    <s v="Technical Leader"/>
    <n v="75"/>
    <n v="10"/>
    <s v="ON GOING"/>
    <n v="0.1333333333333333"/>
    <n v="2024"/>
    <x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.04761904761904762"/>
    <n v="0.04347826086956522"/>
    <n v="0"/>
    <n v="0"/>
  </r>
  <r>
    <s v="CONTRACT"/>
    <s v="AMS"/>
    <s v="Waterfall"/>
    <x v="0"/>
    <d v="2024-09-01T00:00:00"/>
    <d v="2024-12-31T00:00:00"/>
    <s v="ABS24593"/>
    <s v="ABS24593"/>
    <s v="RETAIL"/>
    <x v="216"/>
    <s v="EssilorLuxottica"/>
    <s v="F. Vassallo"/>
    <x v="8"/>
    <s v="Operations"/>
    <s v="FrontEnd"/>
    <n v="75"/>
    <n v="10"/>
    <s v="ON GOING"/>
    <n v="0.1333333333333333"/>
    <n v="2024"/>
    <x v="0"/>
    <n v="0"/>
    <n v="0"/>
    <n v="0"/>
    <n v="0"/>
    <n v="0"/>
    <n v="0"/>
    <n v="0"/>
    <n v="5"/>
    <n v="5"/>
    <n v="5"/>
    <n v="0"/>
    <n v="0"/>
    <n v="0"/>
    <n v="0"/>
    <n v="0"/>
    <n v="0"/>
    <n v="0"/>
    <n v="0"/>
    <n v="0"/>
    <n v="0.2380952380952381"/>
    <n v="0.2173913043478261"/>
    <n v="0.2380952380952381"/>
    <n v="0"/>
  </r>
  <r>
    <s v="CONTRACT"/>
    <s v="AMS"/>
    <s v="Waterfall"/>
    <x v="0"/>
    <d v="2024-09-01T00:00:00"/>
    <d v="2024-12-31T00:00:00"/>
    <s v="ABS24593"/>
    <s v="ABS24593"/>
    <s v="RETAIL"/>
    <x v="216"/>
    <s v="EssilorLuxottica"/>
    <s v="F. Vassallo"/>
    <x v="138"/>
    <s v="Operations"/>
    <s v="BackEnd"/>
    <n v="75"/>
    <n v="10"/>
    <s v="ON GOING"/>
    <n v="0.1333333333333333"/>
    <n v="2024"/>
    <x v="0"/>
    <n v="0"/>
    <n v="0"/>
    <n v="0"/>
    <n v="0"/>
    <n v="0"/>
    <n v="0"/>
    <n v="0"/>
    <n v="5"/>
    <n v="5"/>
    <n v="5"/>
    <n v="0"/>
    <n v="0"/>
    <n v="0"/>
    <n v="0"/>
    <n v="0"/>
    <n v="0"/>
    <n v="0"/>
    <n v="0"/>
    <n v="0"/>
    <n v="0.2380952380952381"/>
    <n v="0.2173913043478261"/>
    <n v="0.2380952380952381"/>
    <n v="0"/>
  </r>
  <r>
    <s v="CONTRACT"/>
    <s v="AMS"/>
    <s v="Waterfall"/>
    <x v="0"/>
    <d v="2024-09-01T00:00:00"/>
    <d v="2024-12-31T00:00:00"/>
    <s v="ABS24592"/>
    <s v="ABS24592"/>
    <s v="RETAIL"/>
    <x v="217"/>
    <s v="EssilorLuxottica"/>
    <s v="F. Vassallo"/>
    <x v="134"/>
    <s v="Delivery AMS"/>
    <s v="PM - Project Governance"/>
    <n v="60"/>
    <n v="50.7"/>
    <s v="ON GOING"/>
    <n v="0.8450000000000001"/>
    <n v="2024"/>
    <x v="0"/>
    <n v="0"/>
    <n v="0"/>
    <n v="0"/>
    <n v="0"/>
    <n v="0"/>
    <n v="1"/>
    <n v="0"/>
    <n v="0"/>
    <n v="0"/>
    <n v="0"/>
    <n v="0"/>
    <n v="0"/>
    <n v="0"/>
    <n v="0"/>
    <n v="0"/>
    <n v="0"/>
    <n v="0"/>
    <n v="0.04347826086956522"/>
    <n v="0"/>
    <n v="0"/>
    <n v="0"/>
    <n v="0"/>
    <n v="0"/>
  </r>
  <r>
    <s v="CONTRACT"/>
    <s v="AMS"/>
    <s v="Waterfall"/>
    <x v="0"/>
    <d v="2024-09-01T00:00:00"/>
    <d v="2024-12-31T00:00:00"/>
    <s v="ABS24592"/>
    <s v="ABS24592"/>
    <s v="RETAIL"/>
    <x v="217"/>
    <s v="EssilorLuxottica"/>
    <s v="F. Vassallo"/>
    <x v="133"/>
    <s v="Operations"/>
    <s v="BackEnd"/>
    <n v="60"/>
    <n v="50.7"/>
    <s v="ON GOING"/>
    <n v="0.8450000000000001"/>
    <n v="2024"/>
    <x v="0"/>
    <n v="0"/>
    <n v="0"/>
    <n v="0"/>
    <n v="0"/>
    <n v="0"/>
    <n v="0"/>
    <n v="6"/>
    <n v="15"/>
    <n v="0"/>
    <n v="0"/>
    <n v="0"/>
    <n v="0"/>
    <n v="0"/>
    <n v="0"/>
    <n v="0"/>
    <n v="0"/>
    <n v="0"/>
    <n v="0"/>
    <n v="0.5"/>
    <n v="0.7142857142857143"/>
    <n v="0"/>
    <n v="0"/>
    <n v="0"/>
  </r>
  <r>
    <s v="CONTRACT"/>
    <s v="AMS"/>
    <s v="Waterfall"/>
    <x v="0"/>
    <d v="2024-09-01T00:00:00"/>
    <d v="2024-12-31T00:00:00"/>
    <s v="ABS24592"/>
    <s v="ABS24592"/>
    <s v="RETAIL"/>
    <x v="217"/>
    <s v="EssilorLuxottica"/>
    <s v="F. Vassallo"/>
    <x v="111"/>
    <s v="Operations"/>
    <s v="BackEnd"/>
    <n v="60"/>
    <n v="50.7"/>
    <s v="ON GOING"/>
    <n v="0.8450000000000001"/>
    <n v="202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AMS"/>
    <s v="Waterfall"/>
    <x v="0"/>
    <d v="2024-09-01T00:00:00"/>
    <d v="2024-12-31T00:00:00"/>
    <s v="ABS24592"/>
    <s v="ABS24592"/>
    <s v="RETAIL"/>
    <x v="217"/>
    <s v="EssilorLuxottica"/>
    <s v="F. Vassallo"/>
    <x v="28"/>
    <s v="Operations"/>
    <s v="BackEnd"/>
    <n v="60"/>
    <n v="50.7"/>
    <s v="ON GOING"/>
    <n v="0.8450000000000001"/>
    <n v="2024"/>
    <x v="0"/>
    <n v="0"/>
    <n v="0"/>
    <n v="0"/>
    <n v="0"/>
    <n v="0"/>
    <n v="0.5"/>
    <n v="0.5"/>
    <n v="0"/>
    <n v="0"/>
    <n v="0"/>
    <n v="0"/>
    <n v="0"/>
    <n v="0"/>
    <n v="0"/>
    <n v="0"/>
    <n v="0"/>
    <n v="0"/>
    <n v="0.02173913043478261"/>
    <n v="0.04166666666666666"/>
    <n v="0"/>
    <n v="0"/>
    <n v="0"/>
    <n v="0"/>
  </r>
  <r>
    <s v="CONTRACT"/>
    <s v="AMS"/>
    <s v="Waterfall"/>
    <x v="0"/>
    <d v="2024-09-01T00:00:00"/>
    <d v="2024-12-31T00:00:00"/>
    <s v="ABS24592"/>
    <s v="ABS24592"/>
    <s v="RETAIL"/>
    <x v="217"/>
    <s v="EssilorLuxottica"/>
    <s v="F. Vassallo"/>
    <x v="36"/>
    <s v="Delivery Projects"/>
    <s v="Analysis"/>
    <n v="60"/>
    <n v="50.7"/>
    <s v="ON GOING"/>
    <n v="0.8450000000000001"/>
    <n v="2024"/>
    <x v="0"/>
    <n v="0"/>
    <n v="0"/>
    <n v="0"/>
    <n v="0"/>
    <n v="0"/>
    <n v="3"/>
    <n v="0"/>
    <n v="0"/>
    <n v="0"/>
    <n v="0"/>
    <n v="0"/>
    <n v="0"/>
    <n v="0"/>
    <n v="0"/>
    <n v="0"/>
    <n v="0"/>
    <n v="0"/>
    <n v="0.1304347826086956"/>
    <n v="0"/>
    <n v="0"/>
    <n v="0"/>
    <n v="0"/>
    <n v="0"/>
  </r>
  <r>
    <s v="CONTRACT"/>
    <s v="AMS"/>
    <s v="Waterfall"/>
    <x v="0"/>
    <d v="2024-09-01T00:00:00"/>
    <d v="2024-12-31T00:00:00"/>
    <s v="ABS24592"/>
    <s v="ABS24592"/>
    <s v="RETAIL"/>
    <x v="217"/>
    <s v="EssilorLuxottica"/>
    <s v="F. Vassallo"/>
    <x v="3"/>
    <s v="Operations"/>
    <s v="BackEnd"/>
    <n v="60"/>
    <n v="50.7"/>
    <s v="ON GOING"/>
    <n v="0.8450000000000001"/>
    <n v="2024"/>
    <x v="0"/>
    <n v="0"/>
    <n v="0"/>
    <n v="0"/>
    <n v="0"/>
    <n v="0"/>
    <n v="1"/>
    <n v="5"/>
    <n v="12"/>
    <n v="0"/>
    <n v="0"/>
    <n v="0"/>
    <n v="0"/>
    <n v="0"/>
    <n v="0"/>
    <n v="0"/>
    <n v="0"/>
    <n v="0"/>
    <n v="0.04347826086956522"/>
    <n v="0.4166666666666667"/>
    <n v="0.5714285714285714"/>
    <n v="0"/>
    <n v="0"/>
    <n v="0"/>
  </r>
  <r>
    <s v="CONTRACT"/>
    <s v="AMS"/>
    <s v="Waterfall"/>
    <x v="6"/>
    <d v="2024-09-01T00:00:00"/>
    <d v="2024-12-31T00:00:00"/>
    <s v="ABS24592"/>
    <s v="ABS24592"/>
    <s v="RETAIL"/>
    <x v="217"/>
    <s v="EssilorLuxottica"/>
    <s v="F. Vassallo"/>
    <x v="136"/>
    <s v="Delivery AMS"/>
    <s v="PM - Project Governance"/>
    <n v="60"/>
    <n v="50.7"/>
    <s v="ON GOING"/>
    <n v="0.8450000000000001"/>
    <n v="2024"/>
    <x v="0"/>
    <n v="0"/>
    <n v="0"/>
    <n v="0"/>
    <n v="0"/>
    <n v="0"/>
    <n v="1"/>
    <n v="3"/>
    <n v="0"/>
    <n v="0"/>
    <n v="0"/>
    <n v="0"/>
    <n v="0"/>
    <n v="0"/>
    <n v="0"/>
    <n v="0"/>
    <n v="0"/>
    <n v="0"/>
    <n v="0.04347826086956522"/>
    <n v="0.25"/>
    <n v="0"/>
    <n v="0"/>
    <n v="0"/>
    <n v="0"/>
  </r>
  <r>
    <s v="CONTRACT"/>
    <s v="AMS"/>
    <s v="Waterfall"/>
    <x v="0"/>
    <d v="2024-09-01T00:00:00"/>
    <d v="2024-12-31T00:00:00"/>
    <s v="ABS24592"/>
    <s v="ABS24592"/>
    <s v="RETAIL"/>
    <x v="217"/>
    <s v="EssilorLuxottica"/>
    <s v="F. Vassallo"/>
    <x v="135"/>
    <s v="Operations"/>
    <s v="Data Management"/>
    <n v="60"/>
    <n v="50.7"/>
    <s v="ON GOING"/>
    <n v="0.8450000000000001"/>
    <n v="2024"/>
    <x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.1666666666666667"/>
    <n v="0"/>
    <n v="0"/>
    <n v="0"/>
    <n v="0"/>
  </r>
  <r>
    <s v="CONTRACT"/>
    <s v="AMS"/>
    <s v="Waterfall"/>
    <x v="0"/>
    <d v="2024-09-01T00:00:00"/>
    <d v="2024-12-31T00:00:00"/>
    <s v="ABS24592"/>
    <s v="ABS24592"/>
    <s v="RETAIL"/>
    <x v="217"/>
    <s v="EssilorLuxottica"/>
    <s v="F. Vassallo"/>
    <x v="98"/>
    <s v="Operations"/>
    <s v="Data Management"/>
    <n v="60"/>
    <n v="50.7"/>
    <s v="ON GOING"/>
    <n v="0.8450000000000001"/>
    <n v="2024"/>
    <x v="0"/>
    <n v="0"/>
    <n v="0"/>
    <n v="0"/>
    <n v="0"/>
    <n v="0"/>
    <n v="2"/>
    <n v="0.5"/>
    <n v="0"/>
    <n v="0"/>
    <n v="0"/>
    <n v="0"/>
    <n v="0"/>
    <n v="0"/>
    <n v="0"/>
    <n v="0"/>
    <n v="0"/>
    <n v="0"/>
    <n v="0.08695652173913043"/>
    <n v="0.04166666666666666"/>
    <n v="0"/>
    <n v="0"/>
    <n v="0"/>
    <n v="0"/>
  </r>
  <r>
    <s v="CONTRACT"/>
    <s v="PRJ"/>
    <s v="Waterfall"/>
    <x v="1"/>
    <d v="2025-03-01T00:00:00"/>
    <d v="2025-12-31T00:00:00"/>
    <s v="N/A"/>
    <s v="N/A"/>
    <m/>
    <x v="218"/>
    <s v="Regione Veneto"/>
    <s v="T. Porzio"/>
    <x v="25"/>
    <s v="Operations"/>
    <s v="Data Engineer"/>
    <n v="2000"/>
    <n v="0"/>
    <s v="TO START"/>
    <n v="0"/>
    <n v="2025"/>
    <x v="0"/>
    <n v="0"/>
    <n v="21"/>
    <n v="19"/>
    <n v="22"/>
    <n v="20"/>
    <n v="21"/>
    <n v="18"/>
    <n v="18"/>
    <n v="18"/>
    <n v="18"/>
    <n v="18"/>
    <n v="0"/>
    <n v="0"/>
    <n v="1"/>
    <n v="0.8636363636363636"/>
    <n v="1"/>
    <n v="1"/>
    <n v="0.9130434782608695"/>
    <n v="1.5"/>
    <n v="0.8571428571428571"/>
    <n v="0.7826086956521739"/>
    <n v="0.8571428571428571"/>
    <n v="0.8181818181818182"/>
  </r>
  <r>
    <s v="CONTRACT"/>
    <s v="PRJ"/>
    <s v="Waterfall"/>
    <x v="1"/>
    <d v="2025-03-01T00:00:00"/>
    <d v="2025-12-31T00:00:00"/>
    <s v="N/A"/>
    <s v="N/A"/>
    <m/>
    <x v="218"/>
    <s v="Regione Veneto"/>
    <s v="T. Porzio"/>
    <x v="34"/>
    <s v="Operations"/>
    <s v="System Architect"/>
    <n v="2000"/>
    <n v="0"/>
    <s v="TO START"/>
    <n v="0"/>
    <n v="2025"/>
    <x v="0"/>
    <n v="0"/>
    <n v="20"/>
    <n v="20"/>
    <n v="20"/>
    <n v="20"/>
    <n v="20"/>
    <n v="20"/>
    <n v="20"/>
    <n v="20"/>
    <n v="20"/>
    <n v="20"/>
    <n v="0"/>
    <n v="0"/>
    <n v="0.9523809523809523"/>
    <n v="0.9090909090909091"/>
    <n v="0.9090909090909091"/>
    <n v="1"/>
    <n v="0.8695652173913043"/>
    <n v="1.666666666666667"/>
    <n v="0.9523809523809523"/>
    <n v="0.8695652173913043"/>
    <n v="0.9523809523809523"/>
    <n v="0.9090909090909091"/>
  </r>
  <r>
    <s v="CONTRACT"/>
    <s v="PRJ"/>
    <s v="Waterfall"/>
    <x v="1"/>
    <d v="2025-03-01T00:00:00"/>
    <d v="2025-12-31T00:00:00"/>
    <s v="N/A"/>
    <s v="N/A"/>
    <m/>
    <x v="218"/>
    <s v="Regione Veneto"/>
    <s v="T. Porzio"/>
    <x v="4"/>
    <s v="Operations"/>
    <s v="System Architect"/>
    <n v="2000"/>
    <n v="0"/>
    <s v="TO START"/>
    <n v="0"/>
    <n v="2025"/>
    <x v="0"/>
    <n v="0"/>
    <n v="20"/>
    <n v="20"/>
    <n v="20"/>
    <n v="20"/>
    <n v="20"/>
    <n v="20"/>
    <n v="20"/>
    <n v="20"/>
    <n v="20"/>
    <n v="20"/>
    <n v="0"/>
    <n v="0"/>
    <n v="0.9523809523809523"/>
    <n v="0.9090909090909091"/>
    <n v="0.9090909090909091"/>
    <n v="1"/>
    <n v="0.8695652173913043"/>
    <n v="1.666666666666667"/>
    <n v="0.9523809523809523"/>
    <n v="0.8695652173913043"/>
    <n v="0.9523809523809523"/>
    <n v="0.9090909090909091"/>
  </r>
  <r>
    <s v="CONTRACT"/>
    <s v="PRJ"/>
    <s v="Waterfall"/>
    <x v="1"/>
    <d v="2025-03-01T00:00:00"/>
    <d v="2025-12-31T00:00:00"/>
    <s v="N/A"/>
    <s v="N/A"/>
    <m/>
    <x v="218"/>
    <s v="Regione Veneto"/>
    <s v="T. Porzio"/>
    <x v="50"/>
    <s v="Operations"/>
    <s v="System Architect"/>
    <n v="2000"/>
    <n v="0"/>
    <s v="TO START"/>
    <n v="0"/>
    <n v="2025"/>
    <x v="0"/>
    <n v="0"/>
    <n v="16"/>
    <n v="16"/>
    <n v="16"/>
    <n v="16"/>
    <n v="16"/>
    <n v="16"/>
    <n v="16"/>
    <n v="16"/>
    <n v="16"/>
    <n v="16"/>
    <n v="0"/>
    <n v="0"/>
    <n v="0.7619047619047619"/>
    <n v="0.7272727272727273"/>
    <n v="0.7272727272727273"/>
    <n v="0.8"/>
    <n v="0.6956521739130435"/>
    <n v="1.333333333333333"/>
    <n v="0.7619047619047619"/>
    <n v="0.6956521739130435"/>
    <n v="0.7619047619047619"/>
    <n v="0.7272727272727273"/>
  </r>
  <r>
    <s v="CONTRACT"/>
    <s v="PRJ"/>
    <s v="Waterfall"/>
    <x v="1"/>
    <d v="2025-03-01T00:00:00"/>
    <d v="2025-12-31T00:00:00"/>
    <s v="N/A"/>
    <s v="N/A"/>
    <m/>
    <x v="218"/>
    <s v="Regione Veneto"/>
    <s v="T. Porzio"/>
    <x v="111"/>
    <s v="Operations"/>
    <s v="FrontEnd"/>
    <n v="2000"/>
    <n v="0"/>
    <s v="TO START"/>
    <n v="0"/>
    <n v="2025"/>
    <x v="0"/>
    <n v="0"/>
    <n v="13"/>
    <n v="13"/>
    <n v="13"/>
    <n v="13"/>
    <n v="13"/>
    <n v="13"/>
    <n v="13"/>
    <n v="13"/>
    <n v="13"/>
    <n v="13"/>
    <n v="0"/>
    <n v="0"/>
    <n v="0.6190476190476191"/>
    <n v="0.5909090909090909"/>
    <n v="0.5909090909090909"/>
    <n v="0.65"/>
    <n v="0.5652173913043478"/>
    <n v="1.083333333333333"/>
    <n v="0.6190476190476191"/>
    <n v="0.5652173913043478"/>
    <n v="0.6190476190476191"/>
    <n v="0.5909090909090909"/>
  </r>
  <r>
    <s v="CONTRACT"/>
    <s v="PRJ"/>
    <s v="Waterfall"/>
    <x v="1"/>
    <d v="2025-03-01T00:00:00"/>
    <d v="2025-12-31T00:00:00"/>
    <s v="N/A"/>
    <s v="N/A"/>
    <m/>
    <x v="218"/>
    <s v="Regione Veneto"/>
    <s v="T. Porzio"/>
    <x v="39"/>
    <s v="Operations"/>
    <s v="Data Management"/>
    <n v="2000"/>
    <n v="0"/>
    <s v="TO START"/>
    <n v="0"/>
    <n v="2025"/>
    <x v="0"/>
    <n v="0"/>
    <n v="24"/>
    <n v="24"/>
    <n v="24"/>
    <n v="24"/>
    <n v="24"/>
    <n v="24"/>
    <n v="24"/>
    <n v="24"/>
    <n v="24"/>
    <n v="24"/>
    <n v="0"/>
    <n v="0"/>
    <n v="1.142857142857143"/>
    <n v="1.090909090909091"/>
    <n v="1.090909090909091"/>
    <n v="1.2"/>
    <n v="1.043478260869565"/>
    <n v="2"/>
    <n v="1.142857142857143"/>
    <n v="1.043478260869565"/>
    <n v="1.142857142857143"/>
    <n v="1.090909090909091"/>
  </r>
  <r>
    <s v="CONTRACT"/>
    <s v="PRJ"/>
    <s v="Waterfall"/>
    <x v="1"/>
    <d v="2025-03-01T00:00:00"/>
    <d v="2025-12-31T00:00:00"/>
    <s v="N/A"/>
    <s v="N/A"/>
    <m/>
    <x v="218"/>
    <s v="Regione Veneto"/>
    <s v="T. Porzio"/>
    <x v="51"/>
    <s v="Operations"/>
    <s v="Data Management"/>
    <n v="2000"/>
    <n v="0"/>
    <s v="TO START"/>
    <n v="0"/>
    <n v="2025"/>
    <x v="0"/>
    <n v="0"/>
    <n v="24"/>
    <n v="24"/>
    <n v="24"/>
    <n v="24"/>
    <n v="24"/>
    <n v="24"/>
    <n v="24"/>
    <n v="24"/>
    <n v="24"/>
    <n v="24"/>
    <n v="0"/>
    <n v="0"/>
    <n v="1.142857142857143"/>
    <n v="1.090909090909091"/>
    <n v="1.090909090909091"/>
    <n v="1.2"/>
    <n v="1.043478260869565"/>
    <n v="2"/>
    <n v="1.142857142857143"/>
    <n v="1.043478260869565"/>
    <n v="1.142857142857143"/>
    <n v="1.090909090909091"/>
  </r>
  <r>
    <s v="CONTRACT"/>
    <s v="PRJ"/>
    <s v="Waterfall"/>
    <x v="1"/>
    <d v="2025-03-01T00:00:00"/>
    <d v="2025-12-31T00:00:00"/>
    <s v="N/A"/>
    <s v="N/A"/>
    <m/>
    <x v="218"/>
    <s v="Regione Veneto"/>
    <s v="T. Porzio"/>
    <x v="1"/>
    <s v="Operations"/>
    <s v="Data Science"/>
    <n v="2000"/>
    <n v="0"/>
    <s v="TO START"/>
    <n v="0"/>
    <n v="2025"/>
    <x v="0"/>
    <n v="0"/>
    <n v="8"/>
    <n v="8"/>
    <n v="8"/>
    <n v="8"/>
    <n v="8"/>
    <n v="8"/>
    <n v="8"/>
    <n v="8"/>
    <n v="8"/>
    <n v="8"/>
    <n v="0"/>
    <n v="0"/>
    <n v="0.3809523809523809"/>
    <n v="0.3636363636363636"/>
    <n v="0.3636363636363636"/>
    <n v="0.4"/>
    <n v="0.3478260869565217"/>
    <n v="0.6666666666666666"/>
    <n v="0.3809523809523809"/>
    <n v="0.3478260869565217"/>
    <n v="0.3809523809523809"/>
    <n v="0.3636363636363636"/>
  </r>
  <r>
    <s v="CONTRACT"/>
    <s v="PRJ"/>
    <s v="Waterfall"/>
    <x v="1"/>
    <d v="2025-03-01T00:00:00"/>
    <d v="2025-12-31T00:00:00"/>
    <s v="N/A"/>
    <s v="N/A"/>
    <m/>
    <x v="218"/>
    <s v="Regione Veneto"/>
    <s v="T. Porzio"/>
    <x v="5"/>
    <s v="Operations"/>
    <s v="BackEnd"/>
    <n v="2000"/>
    <n v="0"/>
    <s v="TO START"/>
    <n v="0"/>
    <n v="2025"/>
    <x v="0"/>
    <n v="0"/>
    <n v="13"/>
    <n v="13"/>
    <n v="13"/>
    <n v="13"/>
    <n v="13"/>
    <n v="13"/>
    <n v="13"/>
    <n v="13"/>
    <n v="13"/>
    <n v="13"/>
    <n v="0"/>
    <n v="0"/>
    <n v="0.6190476190476191"/>
    <n v="0.5909090909090909"/>
    <n v="0.5909090909090909"/>
    <n v="0.65"/>
    <n v="0.5652173913043478"/>
    <n v="1.083333333333333"/>
    <n v="0.6190476190476191"/>
    <n v="0.5652173913043478"/>
    <n v="0.6190476190476191"/>
    <n v="0.5909090909090909"/>
  </r>
  <r>
    <s v="CONTRACT"/>
    <s v="PRJ"/>
    <s v="Waterfall"/>
    <x v="1"/>
    <d v="2025-03-01T00:00:00"/>
    <d v="2025-12-31T00:00:00"/>
    <s v="N/A"/>
    <s v="N/A"/>
    <m/>
    <x v="218"/>
    <s v="Regione Veneto"/>
    <s v="T. Porzio"/>
    <x v="143"/>
    <s v="Operations"/>
    <s v="PM - Project Governance"/>
    <n v="2000"/>
    <n v="0"/>
    <s v="TO START"/>
    <n v="0"/>
    <n v="2025"/>
    <x v="0"/>
    <n v="0"/>
    <n v="5"/>
    <n v="5"/>
    <n v="5"/>
    <n v="5"/>
    <n v="5"/>
    <n v="5"/>
    <n v="5"/>
    <n v="5"/>
    <n v="5"/>
    <n v="5"/>
    <n v="0"/>
    <n v="0"/>
    <n v="0.2380952380952381"/>
    <n v="0.2272727272727273"/>
    <n v="0.2272727272727273"/>
    <n v="0.25"/>
    <n v="0.2173913043478261"/>
    <n v="0.4166666666666667"/>
    <n v="0.2380952380952381"/>
    <n v="0.2173913043478261"/>
    <n v="0.2380952380952381"/>
    <n v="0.2272727272727273"/>
  </r>
  <r>
    <s v="CONTRACT"/>
    <s v="PRJ"/>
    <s v="Waterfall"/>
    <x v="1"/>
    <d v="2025-03-01T00:00:00"/>
    <d v="2025-12-31T00:00:00"/>
    <s v="N/A"/>
    <s v="N/A"/>
    <m/>
    <x v="218"/>
    <s v="Regione Veneto"/>
    <s v="T. Porzio"/>
    <x v="136"/>
    <s v="Operations"/>
    <s v="PM - Project Governance"/>
    <n v="2000"/>
    <n v="0"/>
    <s v="TO START"/>
    <n v="0"/>
    <n v="2025"/>
    <x v="0"/>
    <n v="0"/>
    <n v="6"/>
    <n v="6"/>
    <n v="7"/>
    <n v="7"/>
    <n v="7"/>
    <n v="7"/>
    <n v="7"/>
    <n v="7"/>
    <n v="7"/>
    <n v="7"/>
    <n v="0"/>
    <n v="0"/>
    <n v="0.2857142857142857"/>
    <n v="0.2727272727272727"/>
    <n v="0.3181818181818182"/>
    <n v="0.35"/>
    <n v="0.3043478260869565"/>
    <n v="0.5833333333333334"/>
    <n v="0.3333333333333333"/>
    <n v="0.3043478260869565"/>
    <n v="0.3333333333333333"/>
    <n v="0.3181818181818182"/>
  </r>
  <r>
    <s v="CONTRACT"/>
    <s v="AMS"/>
    <s v="Waterfall"/>
    <x v="1"/>
    <d v="2025-01-01T00:00:00"/>
    <d v="2025-12-31T00:00:00"/>
    <s v="ABS25020"/>
    <s v="ABS25020"/>
    <s v="RETAIL"/>
    <x v="219"/>
    <s v="EssilorLuxottica"/>
    <s v="A. Torone"/>
    <x v="73"/>
    <s v="Operations"/>
    <s v="Data Management"/>
    <n v="75"/>
    <n v="0"/>
    <s v="TO START"/>
    <n v="0"/>
    <n v="2025"/>
    <x v="13"/>
    <n v="5"/>
    <n v="5"/>
    <n v="5"/>
    <n v="5"/>
    <n v="5"/>
    <n v="5"/>
    <n v="3"/>
    <n v="5"/>
    <n v="5"/>
    <n v="5"/>
    <n v="5"/>
    <n v="0.2777777777777778"/>
    <n v="0.25"/>
    <n v="0.2380952380952381"/>
    <n v="0.2272727272727273"/>
    <n v="0.2272727272727273"/>
    <n v="0.25"/>
    <n v="0.2173913043478261"/>
    <n v="0.25"/>
    <n v="0.2380952380952381"/>
    <n v="0.2173913043478261"/>
    <n v="0.2380952380952381"/>
    <n v="0.2272727272727273"/>
  </r>
  <r>
    <s v="CONTRACT"/>
    <s v="AMS"/>
    <s v="Waterfall"/>
    <x v="1"/>
    <d v="2025-01-01T00:00:00"/>
    <d v="2025-12-31T00:00:00"/>
    <s v="ABS25020"/>
    <s v="ABS25020"/>
    <s v="RETAIL"/>
    <x v="219"/>
    <s v="EssilorLuxottica"/>
    <s v="A. Torone"/>
    <x v="70"/>
    <s v="Delivery Project"/>
    <s v="PM - Project Governance"/>
    <n v="75"/>
    <n v="0"/>
    <s v="TO START"/>
    <n v="0"/>
    <n v="2025"/>
    <x v="9"/>
    <n v="4"/>
    <n v="4"/>
    <n v="4"/>
    <n v="4"/>
    <n v="4"/>
    <n v="4"/>
    <n v="2"/>
    <n v="4"/>
    <n v="4"/>
    <n v="4"/>
    <n v="4"/>
    <n v="0.2222222222222222"/>
    <n v="0.2"/>
    <n v="0.1904761904761905"/>
    <n v="0.1818181818181818"/>
    <n v="0.1818181818181818"/>
    <n v="0.2"/>
    <n v="0.1739130434782609"/>
    <n v="0.1666666666666667"/>
    <n v="0.1904761904761905"/>
    <n v="0.1739130434782609"/>
    <n v="0.1904761904761905"/>
    <n v="0.1818181818181818"/>
  </r>
  <r>
    <s v="A CONSUMO"/>
    <s v="AMS"/>
    <s v="Waterfall"/>
    <x v="1"/>
    <d v="2025-01-01T00:00:00"/>
    <d v="2025-12-31T00:00:00"/>
    <s v="N/A"/>
    <s v="N/A"/>
    <s v="HR"/>
    <x v="220"/>
    <s v="EssilorLuxottica"/>
    <s v="N. GUERRERO"/>
    <x v="37"/>
    <s v="Operations"/>
    <s v="DataManagement"/>
    <n v="200"/>
    <n v="0"/>
    <s v="TO START"/>
    <n v="0"/>
    <n v="2025"/>
    <x v="1"/>
    <n v="2"/>
    <n v="1"/>
    <n v="1"/>
    <n v="1"/>
    <n v="1"/>
    <n v="1"/>
    <n v="1"/>
    <n v="1"/>
    <n v="1"/>
    <n v="1"/>
    <n v="1"/>
    <n v="0.05555555555555555"/>
    <n v="0.1"/>
    <n v="0.04761904761904762"/>
    <n v="0.04545454545454546"/>
    <n v="0.04545454545454546"/>
    <n v="0.05"/>
    <n v="0.04347826086956522"/>
    <n v="0.08333333333333333"/>
    <n v="0.04761904761904762"/>
    <n v="0.04347826086956522"/>
    <n v="0.04761904761904762"/>
    <n v="0.04545454545454546"/>
  </r>
  <r>
    <s v="A CONSUMO"/>
    <s v="AMS"/>
    <s v="Waterfall"/>
    <x v="1"/>
    <d v="2025-01-01T00:00:00"/>
    <d v="2025-12-31T00:00:00"/>
    <s v="N/A"/>
    <s v="N/A"/>
    <s v="HR"/>
    <x v="220"/>
    <s v="EssilorLuxottica"/>
    <s v="N. GUERRERO"/>
    <x v="56"/>
    <s v="Operations"/>
    <s v="Technical Leader"/>
    <n v="200"/>
    <n v="0"/>
    <s v="TO START"/>
    <n v="0"/>
    <n v="2025"/>
    <x v="2"/>
    <n v="1"/>
    <n v="1"/>
    <n v="1"/>
    <n v="1"/>
    <n v="1"/>
    <n v="1"/>
    <n v="1"/>
    <n v="1"/>
    <n v="1"/>
    <n v="1"/>
    <n v="1"/>
    <n v="0.1111111111111111"/>
    <n v="0.05"/>
    <n v="0.04761904761904762"/>
    <n v="0.04545454545454546"/>
    <n v="0.04545454545454546"/>
    <n v="0.05"/>
    <n v="0.04347826086956522"/>
    <n v="0.08333333333333333"/>
    <n v="0.04761904761904762"/>
    <n v="0.04347826086956522"/>
    <n v="0.04761904761904762"/>
    <n v="0.04545454545454546"/>
  </r>
  <r>
    <s v="A CONSUMO"/>
    <s v="AMS"/>
    <s v="Waterfall"/>
    <x v="1"/>
    <d v="2025-01-01T00:00:00"/>
    <d v="2025-12-31T00:00:00"/>
    <s v="N/A"/>
    <s v="N/A"/>
    <s v="HR"/>
    <x v="220"/>
    <s v="EssilorLuxottica"/>
    <s v="N. GUERRERO"/>
    <x v="3"/>
    <s v="Operations"/>
    <s v="Data Engineering"/>
    <n v="200"/>
    <n v="0"/>
    <s v="ON GOING"/>
    <n v="0"/>
    <n v="2025"/>
    <x v="1"/>
    <n v="1"/>
    <n v="1"/>
    <n v="0"/>
    <n v="0"/>
    <n v="0"/>
    <n v="0"/>
    <n v="0"/>
    <n v="0"/>
    <n v="0"/>
    <n v="0"/>
    <n v="0"/>
    <n v="0.05555555555555555"/>
    <n v="0.05"/>
    <n v="0.04761904761904762"/>
    <n v="0"/>
    <n v="0"/>
    <n v="0"/>
    <n v="0"/>
    <n v="0"/>
    <n v="0"/>
    <n v="0"/>
    <n v="0"/>
    <n v="0"/>
  </r>
  <r>
    <s v="A CONSUMO"/>
    <s v="AMS"/>
    <s v="Waterfall"/>
    <x v="1"/>
    <d v="2025-01-01T00:00:00"/>
    <d v="2025-12-31T00:00:00"/>
    <s v="N/A"/>
    <s v="N/A"/>
    <s v="HR"/>
    <x v="220"/>
    <s v="EssilorLuxottica"/>
    <s v="N. GUERRERO"/>
    <x v="4"/>
    <s v="Operations"/>
    <s v="Technical Leader"/>
    <n v="200"/>
    <n v="0"/>
    <s v="TO START"/>
    <n v="0"/>
    <n v="2025"/>
    <x v="2"/>
    <n v="3"/>
    <n v="3"/>
    <n v="2"/>
    <n v="2"/>
    <n v="2"/>
    <n v="2"/>
    <n v="1"/>
    <n v="2"/>
    <n v="2"/>
    <n v="2"/>
    <n v="1"/>
    <n v="0.1111111111111111"/>
    <n v="0.15"/>
    <n v="0.1428571428571428"/>
    <n v="0.09090909090909091"/>
    <n v="0.09090909090909091"/>
    <n v="0.1"/>
    <n v="0.08695652173913043"/>
    <n v="0.08333333333333333"/>
    <n v="0.09523809523809523"/>
    <n v="0.08695652173913043"/>
    <n v="0.09523809523809523"/>
    <n v="0.04545454545454546"/>
  </r>
  <r>
    <s v="A CONSUMO"/>
    <s v="AMS"/>
    <s v="Waterfall"/>
    <x v="1"/>
    <d v="2025-01-01T00:00:00"/>
    <d v="2025-12-31T00:00:00"/>
    <s v="N/A"/>
    <s v="N/A"/>
    <s v="HR"/>
    <x v="220"/>
    <s v="EssilorLuxottica"/>
    <s v="N. GUERRERO"/>
    <x v="2"/>
    <s v="Operations"/>
    <s v="Data Engineering"/>
    <n v="200"/>
    <n v="0"/>
    <s v="TO START"/>
    <n v="0"/>
    <n v="2025"/>
    <x v="0"/>
    <n v="0"/>
    <n v="0"/>
    <n v="2"/>
    <n v="2"/>
    <n v="2"/>
    <n v="2"/>
    <n v="1"/>
    <n v="2"/>
    <n v="2"/>
    <n v="2"/>
    <n v="1"/>
    <n v="0"/>
    <n v="0"/>
    <n v="0"/>
    <n v="0.09090909090909091"/>
    <n v="0.09090909090909091"/>
    <n v="0.1"/>
    <n v="0.08695652173913043"/>
    <n v="0.08333333333333333"/>
    <n v="0.09523809523809523"/>
    <n v="0.08695652173913043"/>
    <n v="0.09523809523809523"/>
    <n v="0.04545454545454546"/>
  </r>
  <r>
    <s v="A CONSUMO"/>
    <s v="AMS"/>
    <s v="Waterfall"/>
    <x v="1"/>
    <d v="2025-01-01T00:00:00"/>
    <d v="2025-12-31T00:00:00"/>
    <s v="N/A"/>
    <s v="N/A"/>
    <s v="HR"/>
    <x v="220"/>
    <s v="EssilorLuxottica"/>
    <s v="N. GUERRERO"/>
    <x v="32"/>
    <s v="Operations"/>
    <s v="Data Engineering"/>
    <n v="200"/>
    <n v="0"/>
    <s v="TO START"/>
    <n v="0"/>
    <n v="2025"/>
    <x v="0"/>
    <n v="0"/>
    <n v="0"/>
    <n v="1.5"/>
    <n v="1.5"/>
    <n v="1.5"/>
    <n v="1.5"/>
    <n v="0.5"/>
    <n v="1.5"/>
    <n v="1.5"/>
    <n v="1.5"/>
    <n v="0.5"/>
    <n v="0"/>
    <n v="0"/>
    <n v="0"/>
    <n v="0.06818181818181818"/>
    <n v="0.06818181818181818"/>
    <n v="0.075"/>
    <n v="0.06521739130434782"/>
    <n v="0.04166666666666666"/>
    <n v="0.07142857142857142"/>
    <n v="0.06521739130434782"/>
    <n v="0.07142857142857142"/>
    <n v="0.02272727272727273"/>
  </r>
  <r>
    <s v="A CONSUMO"/>
    <s v="AMS"/>
    <s v="Waterfall"/>
    <x v="1"/>
    <d v="2025-01-01T00:00:00"/>
    <d v="2025-12-31T00:00:00"/>
    <s v="N/A"/>
    <s v="N/A"/>
    <s v="HR"/>
    <x v="220"/>
    <s v="EssilorLuxottica"/>
    <s v="N. GUERRERO"/>
    <x v="5"/>
    <s v="Operations"/>
    <s v="BackEnd"/>
    <n v="200"/>
    <n v="0"/>
    <s v="TO START"/>
    <n v="0"/>
    <n v="2025"/>
    <x v="6"/>
    <n v="3.5"/>
    <n v="3.5"/>
    <n v="3.5"/>
    <n v="3.5"/>
    <n v="3.5"/>
    <n v="3.5"/>
    <n v="0.5"/>
    <n v="3.5"/>
    <n v="3.5"/>
    <n v="3.5"/>
    <n v="1"/>
    <n v="0.1666666666666667"/>
    <n v="0.175"/>
    <n v="0.1666666666666667"/>
    <n v="0.1590909090909091"/>
    <n v="0.1590909090909091"/>
    <n v="0.175"/>
    <n v="0.1521739130434783"/>
    <n v="0.04166666666666666"/>
    <n v="0.1666666666666667"/>
    <n v="0.1521739130434783"/>
    <n v="0.1666666666666667"/>
    <n v="0.04545454545454546"/>
  </r>
  <r>
    <s v="A CONSUMO"/>
    <s v="AMS"/>
    <s v="Waterfall"/>
    <x v="1"/>
    <d v="2025-01-01T00:00:00"/>
    <d v="2025-12-31T00:00:00"/>
    <s v="N/A"/>
    <s v="N/A"/>
    <s v="HR"/>
    <x v="220"/>
    <s v="EssilorLuxottica"/>
    <s v="N. GUERRERO"/>
    <x v="6"/>
    <s v="Delivery AMS"/>
    <s v="PM - Project Governance"/>
    <n v="200"/>
    <n v="0"/>
    <s v="TO START"/>
    <n v="0"/>
    <n v="2025"/>
    <x v="1"/>
    <n v="1.5"/>
    <n v="1.5"/>
    <n v="1.5"/>
    <n v="1.5"/>
    <n v="1.5"/>
    <n v="1.5"/>
    <n v="0.5"/>
    <n v="1.5"/>
    <n v="1.5"/>
    <n v="1.5"/>
    <n v="1"/>
    <n v="0.05555555555555555"/>
    <n v="0.075"/>
    <n v="0.07142857142857142"/>
    <n v="0.06818181818181818"/>
    <n v="0.06818181818181818"/>
    <n v="0.075"/>
    <n v="0.06521739130434782"/>
    <n v="0.04166666666666666"/>
    <n v="0.07142857142857142"/>
    <n v="0.06521739130434782"/>
    <n v="0.07142857142857142"/>
    <n v="0.04545454545454546"/>
  </r>
  <r>
    <s v="A CONSUMO"/>
    <s v="AMS"/>
    <s v="Waterfall"/>
    <x v="1"/>
    <d v="2025-01-01T00:00:00"/>
    <d v="2025-12-31T00:00:00"/>
    <s v="N/A"/>
    <s v="N/A"/>
    <s v="HR"/>
    <x v="220"/>
    <s v="EssilorLuxottica"/>
    <s v="N. GUERRERO"/>
    <x v="7"/>
    <s v="Delivery Projects"/>
    <s v="Analysis"/>
    <n v="200"/>
    <n v="0"/>
    <s v="TO START"/>
    <n v="0"/>
    <n v="2025"/>
    <x v="1"/>
    <n v="1"/>
    <n v="1"/>
    <n v="1"/>
    <n v="1"/>
    <n v="1"/>
    <n v="1"/>
    <n v="0.5"/>
    <n v="1"/>
    <n v="1"/>
    <n v="1"/>
    <n v="0.5"/>
    <n v="0.05555555555555555"/>
    <n v="0.05"/>
    <n v="0.04761904761904762"/>
    <n v="0.04545454545454546"/>
    <n v="0.04545454545454546"/>
    <n v="0.05"/>
    <n v="0.04347826086956522"/>
    <n v="0.04166666666666666"/>
    <n v="0.04761904761904762"/>
    <n v="0.04347826086956522"/>
    <n v="0.04761904761904762"/>
    <n v="0.02272727272727273"/>
  </r>
  <r>
    <s v="A CONSUMO"/>
    <s v="AMS"/>
    <s v="Waterfall"/>
    <x v="1"/>
    <d v="2025-01-01T00:00:00"/>
    <d v="2025-12-31T00:00:00"/>
    <s v="N/A"/>
    <s v="N/A"/>
    <s v="HR"/>
    <x v="220"/>
    <s v="EssilorLuxottica"/>
    <s v="N. GUERRERO"/>
    <x v="91"/>
    <s v="Delivery Projects"/>
    <s v="Analysis"/>
    <n v="200"/>
    <n v="0"/>
    <s v="TO START"/>
    <n v="0"/>
    <n v="2025"/>
    <x v="2"/>
    <n v="2"/>
    <n v="3"/>
    <n v="2.5"/>
    <n v="3"/>
    <n v="2.5"/>
    <n v="3"/>
    <n v="1"/>
    <n v="2.5"/>
    <n v="3"/>
    <n v="2.5"/>
    <n v="1"/>
    <n v="0.1111111111111111"/>
    <n v="0.1"/>
    <n v="0.1428571428571428"/>
    <n v="0.1136363636363636"/>
    <n v="0.1363636363636364"/>
    <n v="0.125"/>
    <n v="0.1304347826086956"/>
    <n v="0.08333333333333333"/>
    <n v="0.119047619047619"/>
    <n v="0.1304347826086956"/>
    <n v="0.119047619047619"/>
    <n v="0.04545454545454546"/>
  </r>
  <r>
    <s v="A CONSUMO"/>
    <s v="AMS"/>
    <s v="Waterfall"/>
    <x v="1"/>
    <d v="2025-01-01T00:00:00"/>
    <d v="2025-12-31T00:00:00"/>
    <s v="N/A"/>
    <s v="N/A"/>
    <s v="HR"/>
    <x v="220"/>
    <s v="EssilorLuxottica"/>
    <s v="N. GUERRERO"/>
    <x v="8"/>
    <s v="Operations"/>
    <s v="FrontEnd"/>
    <n v="200"/>
    <n v="0"/>
    <s v="TO START"/>
    <n v="0"/>
    <n v="2025"/>
    <x v="1"/>
    <n v="3"/>
    <n v="3"/>
    <n v="3"/>
    <n v="3"/>
    <n v="2.5"/>
    <n v="3"/>
    <n v="0.5"/>
    <n v="3"/>
    <n v="3"/>
    <n v="2.5"/>
    <n v="1"/>
    <n v="0.05555555555555555"/>
    <n v="0.15"/>
    <n v="0.1428571428571428"/>
    <n v="0.1363636363636364"/>
    <n v="0.1363636363636364"/>
    <n v="0.125"/>
    <n v="0.1304347826086956"/>
    <n v="0.04166666666666666"/>
    <n v="0.1428571428571428"/>
    <n v="0.1304347826086956"/>
    <n v="0.119047619047619"/>
    <n v="0.04545454545454546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38"/>
    <s v="Operations"/>
    <s v="DataManagement"/>
    <n v="0"/>
    <n v="0"/>
    <s v="TO START"/>
    <n v="0"/>
    <n v="2025"/>
    <x v="15"/>
    <n v="19"/>
    <n v="19"/>
    <n v="18"/>
    <n v="19"/>
    <n v="17"/>
    <n v="0"/>
    <n v="0"/>
    <n v="0"/>
    <n v="0"/>
    <n v="0"/>
    <n v="0"/>
    <n v="0.9444444444444444"/>
    <n v="0.95"/>
    <n v="0.9047619047619048"/>
    <n v="0.8181818181818182"/>
    <n v="0.8636363636363636"/>
    <n v="0.85"/>
    <n v="0"/>
    <n v="0"/>
    <n v="0"/>
    <n v="0"/>
    <n v="0"/>
    <n v="0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37"/>
    <s v="Operations"/>
    <s v="DataManagement"/>
    <n v="0"/>
    <n v="0"/>
    <s v="TO START"/>
    <n v="0"/>
    <n v="2025"/>
    <x v="19"/>
    <n v="13"/>
    <n v="14"/>
    <n v="13"/>
    <n v="14"/>
    <n v="12"/>
    <n v="0"/>
    <n v="0"/>
    <n v="0"/>
    <n v="0"/>
    <n v="0"/>
    <n v="0"/>
    <n v="0.6666666666666666"/>
    <n v="0.65"/>
    <n v="0.6666666666666666"/>
    <n v="0.5909090909090909"/>
    <n v="0.6363636363636364"/>
    <n v="0.6"/>
    <n v="0"/>
    <n v="0"/>
    <n v="0"/>
    <n v="0"/>
    <n v="0"/>
    <n v="0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113"/>
    <s v="Operations"/>
    <s v="DataManagement"/>
    <n v="0"/>
    <n v="0"/>
    <s v="TO START"/>
    <n v="0"/>
    <n v="2025"/>
    <x v="1"/>
    <n v="2"/>
    <n v="2"/>
    <n v="2"/>
    <n v="2"/>
    <n v="2"/>
    <n v="0"/>
    <n v="0"/>
    <n v="0"/>
    <n v="0"/>
    <n v="0"/>
    <n v="0"/>
    <n v="0.05555555555555555"/>
    <n v="0.1"/>
    <n v="0.09523809523809523"/>
    <n v="0.09090909090909091"/>
    <n v="0.09090909090909091"/>
    <n v="0.1"/>
    <n v="0"/>
    <n v="0"/>
    <n v="0"/>
    <n v="0"/>
    <n v="0"/>
    <n v="0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107"/>
    <s v="Delivery AMS"/>
    <s v="DataManagement"/>
    <n v="0"/>
    <n v="0"/>
    <s v="TO START"/>
    <n v="0"/>
    <n v="2025"/>
    <x v="12"/>
    <n v="7"/>
    <n v="7"/>
    <n v="7"/>
    <n v="7"/>
    <n v="7"/>
    <n v="0"/>
    <n v="0"/>
    <n v="0"/>
    <n v="0"/>
    <n v="0"/>
    <n v="0"/>
    <n v="0.3888888888888889"/>
    <n v="0.35"/>
    <n v="0.3333333333333333"/>
    <n v="0.3181818181818182"/>
    <n v="0.3181818181818182"/>
    <n v="0.35"/>
    <n v="0"/>
    <n v="0"/>
    <n v="0"/>
    <n v="0"/>
    <n v="0"/>
    <n v="0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44"/>
    <s v="Operations"/>
    <s v="BackEnd"/>
    <n v="0"/>
    <n v="0"/>
    <s v="TO START"/>
    <n v="0"/>
    <n v="2025"/>
    <x v="3"/>
    <n v="0.5"/>
    <n v="0.5"/>
    <n v="0.5"/>
    <n v="0.5"/>
    <n v="0.5"/>
    <n v="0"/>
    <n v="0"/>
    <n v="0"/>
    <n v="0"/>
    <n v="0"/>
    <n v="0"/>
    <n v="0.02777777777777778"/>
    <n v="0.025"/>
    <n v="0.02380952380952381"/>
    <n v="0.02272727272727273"/>
    <n v="0.02272727272727273"/>
    <n v="0.025"/>
    <n v="0"/>
    <n v="0"/>
    <n v="0"/>
    <n v="0"/>
    <n v="0"/>
    <n v="0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56"/>
    <s v="Operations"/>
    <s v="DataManagement"/>
    <n v="0"/>
    <n v="0"/>
    <s v="TO START"/>
    <n v="0"/>
    <n v="2025"/>
    <x v="36"/>
    <n v="6"/>
    <n v="6"/>
    <n v="6"/>
    <n v="6"/>
    <n v="6"/>
    <n v="0"/>
    <n v="0"/>
    <n v="0"/>
    <n v="0"/>
    <n v="0"/>
    <n v="0"/>
    <n v="0.3333333333333333"/>
    <n v="0.3"/>
    <n v="0.2857142857142857"/>
    <n v="0.2727272727272727"/>
    <n v="0.2727272727272727"/>
    <n v="0.3"/>
    <n v="0"/>
    <n v="0"/>
    <n v="0"/>
    <n v="0"/>
    <n v="0"/>
    <n v="0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94"/>
    <s v="Operations"/>
    <s v="FrontEnd"/>
    <n v="0"/>
    <n v="0"/>
    <s v="TO START"/>
    <n v="0"/>
    <n v="2025"/>
    <x v="21"/>
    <n v="20"/>
    <n v="21"/>
    <n v="20"/>
    <n v="18"/>
    <n v="16"/>
    <n v="0"/>
    <n v="0"/>
    <n v="0"/>
    <n v="0"/>
    <n v="0"/>
    <n v="0"/>
    <n v="1.055555555555556"/>
    <n v="1"/>
    <n v="1"/>
    <n v="0.9090909090909091"/>
    <n v="0.8181818181818182"/>
    <n v="0.8"/>
    <n v="0"/>
    <n v="0"/>
    <n v="0"/>
    <n v="0"/>
    <n v="0"/>
    <n v="0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6"/>
    <s v="Delivery AMS"/>
    <s v="PM - Project Governance"/>
    <n v="0"/>
    <n v="0"/>
    <s v="TO START"/>
    <n v="0"/>
    <n v="2025"/>
    <x v="16"/>
    <n v="19"/>
    <n v="20"/>
    <n v="19"/>
    <n v="20"/>
    <n v="18"/>
    <n v="0"/>
    <n v="0"/>
    <n v="0"/>
    <n v="0"/>
    <n v="0"/>
    <n v="0"/>
    <n v="1"/>
    <n v="0.95"/>
    <n v="0.9523809523809523"/>
    <n v="0.8636363636363636"/>
    <n v="0.9090909090909091"/>
    <n v="0.9"/>
    <n v="0"/>
    <n v="0"/>
    <n v="0"/>
    <n v="0"/>
    <n v="0"/>
    <n v="0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7"/>
    <s v="Delivery Projects"/>
    <s v="Data Integrator"/>
    <n v="0"/>
    <n v="0"/>
    <s v="TO START"/>
    <n v="0"/>
    <n v="2025"/>
    <x v="11"/>
    <n v="10"/>
    <n v="10"/>
    <n v="10"/>
    <n v="10"/>
    <n v="10"/>
    <n v="0"/>
    <n v="0"/>
    <n v="0"/>
    <n v="0"/>
    <n v="0"/>
    <n v="0"/>
    <n v="0.5555555555555556"/>
    <n v="0.5"/>
    <n v="0.4761904761904762"/>
    <n v="0.4545454545454545"/>
    <n v="0.4545454545454545"/>
    <n v="0.5"/>
    <n v="0"/>
    <n v="0"/>
    <n v="0"/>
    <n v="0"/>
    <n v="0"/>
    <n v="0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77"/>
    <s v="Operations"/>
    <s v="Data Management"/>
    <n v="0"/>
    <n v="0"/>
    <s v="TO START"/>
    <n v="0"/>
    <n v="2025"/>
    <x v="2"/>
    <n v="2"/>
    <n v="2"/>
    <n v="2"/>
    <n v="2"/>
    <n v="2"/>
    <n v="0"/>
    <n v="0"/>
    <n v="0"/>
    <n v="0"/>
    <n v="0"/>
    <n v="0"/>
    <n v="0.1111111111111111"/>
    <n v="0.1"/>
    <n v="0.09523809523809523"/>
    <n v="0.09090909090909091"/>
    <n v="0.09090909090909091"/>
    <n v="0.1"/>
    <n v="0"/>
    <n v="0"/>
    <n v="0"/>
    <n v="0"/>
    <n v="0"/>
    <n v="0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40"/>
    <s v="Operations"/>
    <s v="Data Management"/>
    <n v="0"/>
    <n v="0"/>
    <s v="ON GOING"/>
    <n v="0"/>
    <n v="2025"/>
    <x v="0"/>
    <n v="0"/>
    <n v="0"/>
    <n v="0"/>
    <n v="2"/>
    <n v="2"/>
    <n v="0"/>
    <n v="0"/>
    <n v="0"/>
    <n v="0"/>
    <n v="0"/>
    <n v="0"/>
    <n v="0"/>
    <n v="0"/>
    <n v="0"/>
    <n v="0"/>
    <n v="0.09090909090909091"/>
    <n v="0.1"/>
    <n v="0"/>
    <n v="0"/>
    <n v="0"/>
    <n v="0"/>
    <n v="0"/>
    <n v="0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42"/>
    <e v="#N/A"/>
    <s v="Data Management"/>
    <n v="0"/>
    <n v="0"/>
    <s v="ON GOING"/>
    <n v="0"/>
    <n v="2025"/>
    <x v="0"/>
    <n v="0"/>
    <n v="0"/>
    <n v="0"/>
    <n v="2"/>
    <n v="2"/>
    <n v="0"/>
    <n v="0"/>
    <n v="0"/>
    <n v="0"/>
    <n v="0"/>
    <n v="0"/>
    <n v="0"/>
    <n v="0"/>
    <n v="0"/>
    <n v="0"/>
    <n v="0.09090909090909091"/>
    <n v="0.1"/>
    <n v="0"/>
    <n v="0"/>
    <n v="0"/>
    <n v="0"/>
    <n v="0"/>
    <n v="0"/>
  </r>
  <r>
    <s v="CONTRACT"/>
    <s v="AMS"/>
    <s v="Waterfall"/>
    <x v="1"/>
    <d v="2025-01-01T00:00:00"/>
    <d v="2025-06-30T00:00:00"/>
    <s v="ABS25033"/>
    <s v="ABS25033"/>
    <s v="HR"/>
    <x v="221"/>
    <s v="EssilorLuxottica"/>
    <s v="N. GUERRERO"/>
    <x v="82"/>
    <s v="Operations"/>
    <s v="Data Management"/>
    <n v="0"/>
    <n v="0"/>
    <s v="ON GOING"/>
    <n v="0"/>
    <n v="2025"/>
    <x v="10"/>
    <n v="14"/>
    <n v="15"/>
    <n v="14"/>
    <n v="15"/>
    <n v="13"/>
    <n v="0"/>
    <n v="0"/>
    <n v="0"/>
    <n v="0"/>
    <n v="0"/>
    <n v="0"/>
    <n v="0.7222222222222222"/>
    <n v="0.7"/>
    <n v="0.7142857142857143"/>
    <n v="0.6363636363636364"/>
    <n v="0.6818181818181818"/>
    <n v="0.65"/>
    <n v="0"/>
    <n v="0"/>
    <n v="0"/>
    <n v="0"/>
    <n v="0"/>
    <n v="0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38"/>
    <s v="Operations"/>
    <s v="DataManagement"/>
    <n v="0"/>
    <n v="0"/>
    <s v="TO START"/>
    <n v="0"/>
    <n v="2025"/>
    <x v="0"/>
    <n v="0"/>
    <n v="0"/>
    <n v="0"/>
    <n v="0"/>
    <n v="0"/>
    <n v="20"/>
    <n v="8"/>
    <n v="19"/>
    <n v="20"/>
    <n v="18"/>
    <n v="15"/>
    <n v="0"/>
    <n v="0"/>
    <n v="0"/>
    <n v="0"/>
    <n v="0"/>
    <n v="0"/>
    <n v="0.8695652173913043"/>
    <n v="0.6666666666666666"/>
    <n v="0.9047619047619048"/>
    <n v="0.8695652173913043"/>
    <n v="0.8571428571428571"/>
    <n v="0.6818181818181818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37"/>
    <s v="Operations"/>
    <s v="DataManagement"/>
    <n v="0"/>
    <n v="0"/>
    <s v="TO START"/>
    <n v="0"/>
    <n v="2025"/>
    <x v="0"/>
    <n v="0"/>
    <n v="0"/>
    <n v="0"/>
    <n v="0"/>
    <n v="0"/>
    <n v="16"/>
    <n v="5"/>
    <n v="15"/>
    <n v="16"/>
    <n v="13"/>
    <n v="10"/>
    <n v="0"/>
    <n v="0"/>
    <n v="0"/>
    <n v="0"/>
    <n v="0"/>
    <n v="0"/>
    <n v="0.6956521739130435"/>
    <n v="0.4166666666666667"/>
    <n v="0.7142857142857143"/>
    <n v="0.6956521739130435"/>
    <n v="0.6190476190476191"/>
    <n v="0.4545454545454545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113"/>
    <s v="Operations"/>
    <s v="DataManagement"/>
    <n v="0"/>
    <n v="0"/>
    <s v="TO START"/>
    <n v="0"/>
    <n v="2025"/>
    <x v="0"/>
    <n v="0"/>
    <n v="0"/>
    <n v="0"/>
    <n v="0"/>
    <n v="0"/>
    <n v="2"/>
    <n v="1"/>
    <n v="2"/>
    <n v="2"/>
    <n v="2"/>
    <n v="1"/>
    <n v="0"/>
    <n v="0"/>
    <n v="0"/>
    <n v="0"/>
    <n v="0"/>
    <n v="0"/>
    <n v="0.08695652173913043"/>
    <n v="0.08333333333333333"/>
    <n v="0.09523809523809523"/>
    <n v="0.08695652173913043"/>
    <n v="0.09523809523809523"/>
    <n v="0.04545454545454546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107"/>
    <s v="Delivery AMS"/>
    <s v="DataManagement"/>
    <n v="0"/>
    <n v="0"/>
    <s v="TO START"/>
    <n v="0"/>
    <n v="2025"/>
    <x v="0"/>
    <n v="0"/>
    <n v="0"/>
    <n v="0"/>
    <n v="0"/>
    <n v="0"/>
    <n v="7"/>
    <n v="2"/>
    <n v="7"/>
    <n v="7"/>
    <n v="7"/>
    <n v="7"/>
    <n v="0"/>
    <n v="0"/>
    <n v="0"/>
    <n v="0"/>
    <n v="0"/>
    <n v="0"/>
    <n v="0.3043478260869565"/>
    <n v="0.1666666666666667"/>
    <n v="0.3333333333333333"/>
    <n v="0.3043478260869565"/>
    <n v="0.3333333333333333"/>
    <n v="0.3181818181818182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44"/>
    <s v="Operations"/>
    <s v="BackEnd"/>
    <n v="0"/>
    <n v="0"/>
    <s v="TO START"/>
    <n v="0"/>
    <n v="2025"/>
    <x v="0"/>
    <n v="0"/>
    <n v="0"/>
    <n v="0"/>
    <n v="0"/>
    <n v="0"/>
    <n v="0.5"/>
    <n v="0.5"/>
    <n v="0.5"/>
    <n v="0.5"/>
    <n v="0.5"/>
    <n v="0.5"/>
    <n v="0"/>
    <n v="0"/>
    <n v="0"/>
    <n v="0"/>
    <n v="0"/>
    <n v="0"/>
    <n v="0.02173913043478261"/>
    <n v="0.04166666666666666"/>
    <n v="0.02380952380952381"/>
    <n v="0.02173913043478261"/>
    <n v="0.02380952380952381"/>
    <n v="0.02272727272727273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56"/>
    <s v="Operations"/>
    <s v="DataManagement"/>
    <n v="0"/>
    <n v="0"/>
    <s v="TO START"/>
    <n v="0"/>
    <n v="2025"/>
    <x v="0"/>
    <n v="0"/>
    <n v="0"/>
    <n v="0"/>
    <n v="0"/>
    <n v="0"/>
    <n v="6"/>
    <n v="2"/>
    <n v="6"/>
    <n v="6"/>
    <n v="6"/>
    <n v="6"/>
    <n v="0"/>
    <n v="0"/>
    <n v="0"/>
    <n v="0"/>
    <n v="0"/>
    <n v="0"/>
    <n v="0.2608695652173913"/>
    <n v="0.1666666666666667"/>
    <n v="0.2857142857142857"/>
    <n v="0.2608695652173913"/>
    <n v="0.2857142857142857"/>
    <n v="0.2727272727272727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94"/>
    <s v="Operations"/>
    <s v="FrontEnd"/>
    <n v="0"/>
    <n v="0"/>
    <s v="TO START"/>
    <n v="0"/>
    <n v="2025"/>
    <x v="0"/>
    <n v="0"/>
    <n v="0"/>
    <n v="0"/>
    <n v="0"/>
    <n v="0"/>
    <n v="19"/>
    <n v="10"/>
    <n v="17"/>
    <n v="19"/>
    <n v="17"/>
    <n v="18"/>
    <n v="0"/>
    <n v="0"/>
    <n v="0"/>
    <n v="0"/>
    <n v="0"/>
    <n v="0"/>
    <n v="0.8260869565217391"/>
    <n v="0.8333333333333334"/>
    <n v="0.8095238095238095"/>
    <n v="0.8260869565217391"/>
    <n v="0.8095238095238095"/>
    <n v="0.8181818181818182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6"/>
    <s v="Delivery AMS"/>
    <s v="PM - Project Governance"/>
    <n v="0"/>
    <n v="0"/>
    <s v="TO START"/>
    <n v="0"/>
    <n v="2025"/>
    <x v="0"/>
    <n v="0"/>
    <n v="0"/>
    <n v="0"/>
    <n v="0"/>
    <n v="0"/>
    <n v="21"/>
    <n v="9"/>
    <n v="21"/>
    <n v="22"/>
    <n v="19"/>
    <n v="16"/>
    <n v="0"/>
    <n v="0"/>
    <n v="0"/>
    <n v="0"/>
    <n v="0"/>
    <n v="0"/>
    <n v="0.9130434782608695"/>
    <n v="0.75"/>
    <n v="1"/>
    <n v="0.9565217391304348"/>
    <n v="0.9047619047619048"/>
    <n v="0.7272727272727273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7"/>
    <s v="Delivery Projects"/>
    <s v="Data Integrator"/>
    <n v="0"/>
    <n v="0"/>
    <s v="TO START"/>
    <n v="0"/>
    <n v="2025"/>
    <x v="0"/>
    <n v="0"/>
    <n v="0"/>
    <n v="0"/>
    <n v="0"/>
    <n v="0"/>
    <n v="11"/>
    <n v="5"/>
    <n v="11"/>
    <n v="12"/>
    <n v="10"/>
    <n v="9"/>
    <n v="0"/>
    <n v="0"/>
    <n v="0"/>
    <n v="0"/>
    <n v="0"/>
    <n v="0"/>
    <n v="0.4782608695652174"/>
    <n v="0.4166666666666667"/>
    <n v="0.5238095238095238"/>
    <n v="0.5217391304347826"/>
    <n v="0.4761904761904762"/>
    <n v="0.4090909090909091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42"/>
    <e v="#N/A"/>
    <s v="Data Management"/>
    <n v="0"/>
    <n v="0"/>
    <s v="TO START"/>
    <n v="0"/>
    <n v="2025"/>
    <x v="0"/>
    <n v="0"/>
    <n v="0"/>
    <n v="0"/>
    <n v="0"/>
    <n v="0"/>
    <n v="2"/>
    <n v="1"/>
    <n v="2"/>
    <n v="2"/>
    <n v="2"/>
    <n v="2"/>
    <n v="0"/>
    <n v="0"/>
    <n v="0"/>
    <n v="0"/>
    <n v="0"/>
    <n v="0"/>
    <n v="0.08695652173913043"/>
    <n v="0.08333333333333333"/>
    <n v="0.09523809523809523"/>
    <n v="0.08695652173913043"/>
    <n v="0.09523809523809523"/>
    <n v="0.09090909090909091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40"/>
    <s v="Operations"/>
    <s v="Data Management"/>
    <n v="0"/>
    <n v="0"/>
    <s v="TO START"/>
    <n v="0"/>
    <n v="2025"/>
    <x v="0"/>
    <n v="0"/>
    <n v="0"/>
    <n v="0"/>
    <n v="0"/>
    <n v="0"/>
    <n v="2"/>
    <n v="1"/>
    <n v="2"/>
    <n v="2"/>
    <n v="2"/>
    <n v="2"/>
    <n v="0"/>
    <n v="0"/>
    <n v="0"/>
    <n v="0"/>
    <n v="0"/>
    <n v="0"/>
    <n v="0.08695652173913043"/>
    <n v="0.08333333333333333"/>
    <n v="0.09523809523809523"/>
    <n v="0.08695652173913043"/>
    <n v="0.09523809523809523"/>
    <n v="0.09090909090909091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77"/>
    <s v="Operations"/>
    <s v="Data Management"/>
    <n v="0"/>
    <n v="0"/>
    <s v="TO START"/>
    <n v="0"/>
    <n v="2025"/>
    <x v="0"/>
    <n v="0"/>
    <n v="0"/>
    <n v="0"/>
    <n v="0"/>
    <n v="0"/>
    <n v="2"/>
    <n v="0"/>
    <n v="2"/>
    <n v="2"/>
    <n v="2"/>
    <n v="2"/>
    <n v="0"/>
    <n v="0"/>
    <n v="0"/>
    <n v="0"/>
    <n v="0"/>
    <n v="0"/>
    <n v="0.08695652173913043"/>
    <n v="0"/>
    <n v="0.09523809523809523"/>
    <n v="0.08695652173913043"/>
    <n v="0.09523809523809523"/>
    <n v="0.09090909090909091"/>
  </r>
  <r>
    <s v="CONTRACT"/>
    <s v="AMS"/>
    <s v="Waterfall"/>
    <x v="1"/>
    <d v="2025-07-01T00:00:00"/>
    <d v="2025-12-31T00:00:00"/>
    <s v="N/A"/>
    <s v="N/A"/>
    <s v="HR"/>
    <x v="222"/>
    <s v="EssilorLuxottica"/>
    <s v="N. GUERRERO"/>
    <x v="82"/>
    <s v="Operations"/>
    <s v="Data Management"/>
    <n v="0"/>
    <n v="0"/>
    <s v="TO START"/>
    <n v="0"/>
    <n v="2025"/>
    <x v="0"/>
    <n v="0"/>
    <n v="0"/>
    <n v="0"/>
    <n v="0"/>
    <n v="0"/>
    <n v="17"/>
    <n v="3"/>
    <n v="16"/>
    <n v="17"/>
    <n v="14"/>
    <n v="11"/>
    <n v="0"/>
    <n v="0"/>
    <n v="0"/>
    <n v="0"/>
    <n v="0"/>
    <n v="0"/>
    <n v="0.7391304347826086"/>
    <n v="0.25"/>
    <n v="0.7619047619047619"/>
    <n v="0.7391304347826086"/>
    <n v="0.6666666666666666"/>
    <n v="0.5"/>
  </r>
  <r>
    <s v="CONTRACT"/>
    <s v="PRJ"/>
    <s v="Waterfall"/>
    <x v="1"/>
    <d v="2025-01-07T00:00:00"/>
    <d v="2025-02-28T00:00:00"/>
    <s v="N/A"/>
    <s v="ABS0008-29"/>
    <s v="HR"/>
    <x v="203"/>
    <s v="EssilorLuxottica"/>
    <s v="L. Roberto"/>
    <x v="7"/>
    <s v="Delivery Projects"/>
    <s v="Analysis"/>
    <n v="0"/>
    <n v="0"/>
    <s v="ON GOING"/>
    <n v="0"/>
    <n v="2025"/>
    <x v="1"/>
    <n v="1"/>
    <n v="1"/>
    <n v="3"/>
    <n v="2"/>
    <n v="0"/>
    <n v="0"/>
    <n v="0"/>
    <n v="0"/>
    <n v="0"/>
    <n v="0"/>
    <n v="0"/>
    <n v="0.05555555555555555"/>
    <n v="0.05"/>
    <n v="0.04761904761904762"/>
    <n v="0.1363636363636364"/>
    <n v="0.09090909090909091"/>
    <n v="0"/>
    <n v="0"/>
    <n v="0"/>
    <n v="0"/>
    <n v="0"/>
    <n v="0"/>
    <n v="0"/>
  </r>
  <r>
    <s v="CONTRACT"/>
    <s v="PRJ"/>
    <s v="Waterfall"/>
    <x v="1"/>
    <d v="2025-01-07T00:00:00"/>
    <d v="2025-02-28T00:00:00"/>
    <s v="N/A"/>
    <s v="ABS0008-29"/>
    <s v="HR"/>
    <x v="203"/>
    <s v="EssilorLuxottica"/>
    <s v="L. Roberto"/>
    <x v="113"/>
    <s v="Operations"/>
    <s v="Data Management"/>
    <n v="0"/>
    <n v="0"/>
    <s v="ON GOING"/>
    <n v="0"/>
    <n v="2025"/>
    <x v="1"/>
    <n v="1"/>
    <n v="0"/>
    <n v="6"/>
    <n v="5"/>
    <n v="0"/>
    <n v="0"/>
    <n v="0"/>
    <n v="0"/>
    <n v="0"/>
    <n v="0"/>
    <n v="0"/>
    <n v="0.05555555555555555"/>
    <n v="0.05"/>
    <n v="0"/>
    <n v="0.2727272727272727"/>
    <n v="0.2272727272727273"/>
    <n v="0"/>
    <n v="0"/>
    <n v="0"/>
    <n v="0"/>
    <n v="0"/>
    <n v="0"/>
    <n v="0"/>
  </r>
  <r>
    <s v="CONTRACT"/>
    <s v="PRJ"/>
    <s v="Waterfall"/>
    <x v="1"/>
    <d v="2025-01-07T00:00:00"/>
    <d v="2025-02-28T00:00:00"/>
    <s v="N/A"/>
    <s v="ABS0008-29"/>
    <s v="HR"/>
    <x v="203"/>
    <s v="EssilorLuxottica"/>
    <s v="L. Roberto"/>
    <x v="49"/>
    <s v="Operations"/>
    <s v="Project Governance"/>
    <n v="0"/>
    <n v="0"/>
    <s v="ON GOING"/>
    <n v="0"/>
    <n v="2025"/>
    <x v="2"/>
    <n v="2"/>
    <n v="0"/>
    <n v="2"/>
    <n v="2"/>
    <n v="0"/>
    <n v="0"/>
    <n v="0"/>
    <n v="0"/>
    <n v="0"/>
    <n v="0"/>
    <n v="0"/>
    <n v="0.1111111111111111"/>
    <n v="0.1"/>
    <n v="0"/>
    <n v="0.09090909090909091"/>
    <n v="0.09090909090909091"/>
    <n v="0"/>
    <n v="0"/>
    <n v="0"/>
    <n v="0"/>
    <n v="0"/>
    <n v="0"/>
    <n v="0"/>
  </r>
  <r>
    <s v="CONTRACT"/>
    <s v="PRJ"/>
    <s v="Waterfall"/>
    <x v="1"/>
    <d v="2025-01-07T00:00:00"/>
    <d v="2025-02-28T00:00:00"/>
    <s v="N/A"/>
    <s v="ABS0008-29"/>
    <s v="HR"/>
    <x v="203"/>
    <s v="EssilorLuxottica"/>
    <s v="L. Roberto"/>
    <x v="88"/>
    <s v="Delivery Projects"/>
    <s v="PMO - Project Management Officer"/>
    <n v="0"/>
    <n v="0"/>
    <s v="ON GOING"/>
    <n v="0"/>
    <n v="2025"/>
    <x v="2"/>
    <n v="2"/>
    <n v="0"/>
    <n v="2"/>
    <n v="2"/>
    <n v="0"/>
    <n v="0"/>
    <n v="0"/>
    <n v="0"/>
    <n v="0"/>
    <n v="0"/>
    <n v="0"/>
    <n v="0.1111111111111111"/>
    <n v="0.1"/>
    <n v="0"/>
    <n v="0.09090909090909091"/>
    <n v="0.09090909090909091"/>
    <n v="0"/>
    <n v="0"/>
    <n v="0"/>
    <n v="0"/>
    <n v="0"/>
    <n v="0"/>
    <n v="0"/>
  </r>
  <r>
    <s v="CONTRACT"/>
    <s v="PRJ"/>
    <s v="Waterfall"/>
    <x v="1"/>
    <d v="2025-01-07T00:00:00"/>
    <d v="2025-02-28T00:00:00"/>
    <s v="N/A"/>
    <s v="ABS0008-29"/>
    <s v="HR"/>
    <x v="203"/>
    <s v="EssilorLuxottica"/>
    <s v="L. Roberto"/>
    <x v="56"/>
    <s v="Operations"/>
    <s v="Data Management"/>
    <n v="0"/>
    <n v="0"/>
    <s v="ON GOING"/>
    <n v="0"/>
    <n v="2025"/>
    <x v="1"/>
    <n v="1"/>
    <n v="0"/>
    <n v="5"/>
    <n v="5"/>
    <n v="0"/>
    <n v="0"/>
    <n v="0"/>
    <n v="0"/>
    <n v="0"/>
    <n v="0"/>
    <n v="0"/>
    <n v="0.05555555555555555"/>
    <n v="0.05"/>
    <n v="0"/>
    <n v="0.2272727272727273"/>
    <n v="0.2272727272727273"/>
    <n v="0"/>
    <n v="0"/>
    <n v="0"/>
    <n v="0"/>
    <n v="0"/>
    <n v="0"/>
    <n v="0"/>
  </r>
  <r>
    <s v="CONTRACT"/>
    <s v="PRJ"/>
    <s v="Waterfall"/>
    <x v="1"/>
    <d v="2025-01-07T00:00:00"/>
    <d v="2025-02-28T00:00:00"/>
    <s v="N/A"/>
    <s v="ABS0008-29"/>
    <s v="HR"/>
    <x v="203"/>
    <s v="EssilorLuxottica"/>
    <s v="L. Roberto"/>
    <x v="70"/>
    <s v="Delivery Projects"/>
    <s v="Analysis"/>
    <n v="0"/>
    <n v="0"/>
    <s v="ON GOING"/>
    <n v="0"/>
    <n v="2025"/>
    <x v="18"/>
    <n v="3.5"/>
    <n v="0"/>
    <n v="0"/>
    <n v="0"/>
    <n v="0"/>
    <n v="0"/>
    <n v="0"/>
    <n v="0"/>
    <n v="0"/>
    <n v="0"/>
    <n v="0"/>
    <n v="0.1944444444444444"/>
    <n v="0.175"/>
    <n v="0"/>
    <n v="0"/>
    <n v="0"/>
    <n v="0"/>
    <n v="0"/>
    <n v="0"/>
    <n v="0"/>
    <n v="0"/>
    <n v="0"/>
    <n v="0"/>
  </r>
  <r>
    <s v="LEAD"/>
    <s v="PRJ"/>
    <s v="Agile"/>
    <x v="1"/>
    <d v="2025-01-07T00:00:00"/>
    <d v="2025-02-28T00:00:00"/>
    <s v="N/A"/>
    <s v="N/A"/>
    <s v="HR"/>
    <x v="223"/>
    <s v="EssilorLuxottica"/>
    <s v="L. Roberto"/>
    <x v="83"/>
    <s v="Delivery Projects"/>
    <s v="Analysis"/>
    <n v="0"/>
    <n v="0"/>
    <s v="PROPOSAL"/>
    <n v="0"/>
    <n v="2025"/>
    <x v="2"/>
    <n v="0"/>
    <n v="0"/>
    <n v="0"/>
    <n v="5"/>
    <n v="5"/>
    <n v="2"/>
    <n v="0"/>
    <n v="0"/>
    <n v="0"/>
    <n v="0"/>
    <n v="0"/>
    <n v="0.1111111111111111"/>
    <n v="0"/>
    <n v="0"/>
    <n v="0"/>
    <n v="0.2272727272727273"/>
    <n v="0.25"/>
    <n v="0.08695652173913043"/>
    <n v="0"/>
    <n v="0"/>
    <n v="0"/>
    <n v="0"/>
    <n v="0"/>
  </r>
  <r>
    <s v="LEAD"/>
    <s v="PRJ"/>
    <s v="Agile"/>
    <x v="1"/>
    <d v="2025-01-07T00:00:00"/>
    <d v="2025-02-28T00:00:00"/>
    <s v="N/A"/>
    <s v="N/A"/>
    <s v="HR"/>
    <x v="223"/>
    <s v="EssilorLuxottica"/>
    <s v="L. Roberto"/>
    <x v="40"/>
    <s v="Operations"/>
    <s v="FrontEnd"/>
    <n v="0"/>
    <n v="0"/>
    <s v="PROPOSAL"/>
    <n v="0"/>
    <n v="2025"/>
    <x v="0"/>
    <n v="0"/>
    <n v="0"/>
    <n v="0"/>
    <n v="6"/>
    <n v="10"/>
    <n v="2"/>
    <n v="0"/>
    <n v="0"/>
    <n v="0"/>
    <n v="0"/>
    <n v="0"/>
    <n v="0"/>
    <n v="0"/>
    <n v="0"/>
    <n v="0"/>
    <n v="0.2727272727272727"/>
    <n v="0.5"/>
    <n v="0.08695652173913043"/>
    <n v="0"/>
    <n v="0"/>
    <n v="0"/>
    <n v="0"/>
    <n v="0"/>
  </r>
  <r>
    <s v="LEAD"/>
    <s v="PRJ"/>
    <s v="Agile"/>
    <x v="1"/>
    <d v="2025-01-07T00:00:00"/>
    <d v="2025-02-28T00:00:00"/>
    <s v="N/A"/>
    <s v="N/A"/>
    <s v="HR"/>
    <x v="223"/>
    <s v="EssilorLuxottica"/>
    <s v="L. Roberto"/>
    <x v="56"/>
    <s v="Operations"/>
    <s v="Data Management"/>
    <n v="0"/>
    <n v="0"/>
    <s v="PROPOSAL"/>
    <n v="0"/>
    <n v="2025"/>
    <x v="0"/>
    <n v="0"/>
    <n v="0"/>
    <n v="0"/>
    <n v="5"/>
    <n v="2"/>
    <n v="1"/>
    <n v="0"/>
    <n v="0"/>
    <n v="0"/>
    <n v="0"/>
    <n v="0"/>
    <n v="0"/>
    <n v="0"/>
    <n v="0"/>
    <n v="0"/>
    <n v="0.2272727272727273"/>
    <n v="0.1"/>
    <n v="0.04347826086956522"/>
    <n v="0"/>
    <n v="0"/>
    <n v="0"/>
    <n v="0"/>
    <n v="0"/>
  </r>
  <r>
    <s v="LEAD"/>
    <s v="PRJ"/>
    <s v="Agile"/>
    <x v="1"/>
    <d v="2025-01-07T00:00:00"/>
    <d v="2025-02-28T00:00:00"/>
    <s v="N/A"/>
    <s v="N/A"/>
    <s v="HR"/>
    <x v="223"/>
    <s v="EssilorLuxottica"/>
    <s v="L. Roberto"/>
    <x v="88"/>
    <s v="Delivery Projects"/>
    <s v="Project Governance"/>
    <n v="0"/>
    <n v="0"/>
    <s v="PROPOSAL"/>
    <n v="0"/>
    <n v="2025"/>
    <x v="0"/>
    <n v="0"/>
    <n v="0"/>
    <n v="0"/>
    <n v="2"/>
    <n v="2"/>
    <n v="1"/>
    <n v="0"/>
    <n v="0"/>
    <n v="0"/>
    <n v="0"/>
    <n v="0"/>
    <n v="0"/>
    <n v="0"/>
    <n v="0"/>
    <n v="0"/>
    <n v="0.09090909090909091"/>
    <n v="0.1"/>
    <n v="0.04347826086956522"/>
    <n v="0"/>
    <n v="0"/>
    <n v="0"/>
    <n v="0"/>
    <n v="0"/>
  </r>
  <r>
    <s v="LEAD"/>
    <s v="PRJ"/>
    <s v="Agile"/>
    <x v="1"/>
    <d v="2025-01-07T00:00:00"/>
    <d v="2025-02-28T00:00:00"/>
    <s v="N/A"/>
    <s v="N/A"/>
    <s v="HR"/>
    <x v="223"/>
    <s v="EssilorLuxottica"/>
    <s v="L. Roberto"/>
    <x v="49"/>
    <s v="Operations"/>
    <s v="Project Governance"/>
    <n v="0"/>
    <n v="0"/>
    <s v="PROPOSAL"/>
    <n v="0"/>
    <n v="2025"/>
    <x v="1"/>
    <n v="0"/>
    <n v="0"/>
    <n v="0"/>
    <n v="2"/>
    <n v="2"/>
    <n v="0"/>
    <n v="0"/>
    <n v="0"/>
    <n v="0"/>
    <n v="0"/>
    <n v="0"/>
    <n v="0.05555555555555555"/>
    <n v="0"/>
    <n v="0"/>
    <n v="0"/>
    <n v="0.09090909090909091"/>
    <n v="0.1"/>
    <n v="0"/>
    <n v="0"/>
    <n v="0"/>
    <n v="0"/>
    <n v="0"/>
    <n v="0"/>
  </r>
  <r>
    <s v="LEAD"/>
    <s v="PRJ"/>
    <s v="Agile"/>
    <x v="1"/>
    <d v="2025-02-20T00:00:00"/>
    <d v="2025-05-10T00:00:00"/>
    <s v="N/A"/>
    <s v="N/A"/>
    <s v="HR"/>
    <x v="224"/>
    <s v="EssilorLuxottica"/>
    <s v="L. Roberto"/>
    <x v="49"/>
    <s v="Operations"/>
    <s v="Project Governance"/>
    <n v="185"/>
    <n v="0"/>
    <s v="PROPOSAL"/>
    <n v="0"/>
    <n v="2025"/>
    <x v="0"/>
    <n v="0"/>
    <n v="0"/>
    <n v="0"/>
    <n v="2"/>
    <n v="1"/>
    <n v="1"/>
    <n v="2"/>
    <n v="0"/>
    <n v="0"/>
    <n v="0"/>
    <n v="0"/>
    <n v="0"/>
    <n v="0"/>
    <n v="0"/>
    <n v="0.09090909090909091"/>
    <n v="0.04545454545454546"/>
    <n v="0.05"/>
    <n v="0.08695652173913043"/>
    <n v="0"/>
    <n v="0"/>
    <n v="0"/>
    <n v="0"/>
    <n v="0"/>
  </r>
  <r>
    <s v="LEAD"/>
    <s v="PRJ"/>
    <s v="Agile"/>
    <x v="1"/>
    <d v="2025-02-20T00:00:00"/>
    <d v="2025-05-10T00:00:00"/>
    <s v="N/A"/>
    <s v="N/A"/>
    <s v="HR"/>
    <x v="224"/>
    <s v="EssilorLuxottica"/>
    <s v="L. Roberto"/>
    <x v="7"/>
    <s v="Delivery Projects"/>
    <s v="Analysis"/>
    <n v="185"/>
    <n v="0"/>
    <s v="PROPOSAL"/>
    <n v="0"/>
    <n v="2025"/>
    <x v="0"/>
    <n v="0"/>
    <n v="0"/>
    <n v="2"/>
    <n v="4"/>
    <n v="2"/>
    <n v="2"/>
    <n v="2"/>
    <n v="0"/>
    <n v="0"/>
    <n v="0"/>
    <n v="0"/>
    <n v="0"/>
    <n v="0"/>
    <n v="0"/>
    <n v="0.1818181818181818"/>
    <n v="0.09090909090909091"/>
    <n v="0.1"/>
    <n v="0.08695652173913043"/>
    <n v="0"/>
    <n v="0"/>
    <n v="0"/>
    <n v="0"/>
    <n v="0"/>
  </r>
  <r>
    <s v="LEAD"/>
    <s v="PRJ"/>
    <s v="Agile"/>
    <x v="1"/>
    <d v="2025-02-20T00:00:00"/>
    <d v="2025-05-10T00:00:00"/>
    <s v="N/A"/>
    <s v="N/A"/>
    <s v="HR"/>
    <x v="224"/>
    <s v="EssilorLuxottica"/>
    <s v="L. Roberto"/>
    <x v="4"/>
    <s v="Operations"/>
    <s v="BackEnd"/>
    <n v="185"/>
    <n v="0"/>
    <s v="PROPOSAL"/>
    <n v="0"/>
    <n v="2025"/>
    <x v="0"/>
    <n v="0"/>
    <n v="0"/>
    <n v="0"/>
    <n v="1.5"/>
    <n v="2"/>
    <n v="2"/>
    <n v="3"/>
    <n v="1.5"/>
    <n v="0"/>
    <n v="0"/>
    <n v="0"/>
    <n v="0"/>
    <n v="0"/>
    <n v="0"/>
    <n v="0.06818181818181818"/>
    <n v="0.09090909090909091"/>
    <n v="0.1"/>
    <n v="0.1304347826086956"/>
    <n v="0"/>
    <n v="0.07142857142857142"/>
    <n v="0"/>
    <n v="0"/>
    <n v="0"/>
  </r>
  <r>
    <s v="LEAD"/>
    <s v="PRJ"/>
    <s v="Agile"/>
    <x v="1"/>
    <d v="2025-02-20T00:00:00"/>
    <d v="2025-05-10T00:00:00"/>
    <s v="N/A"/>
    <s v="N/A"/>
    <s v="HR"/>
    <x v="224"/>
    <s v="EssilorLuxottica"/>
    <s v="L. Roberto"/>
    <x v="8"/>
    <s v="Operations"/>
    <s v="FrontEnd"/>
    <n v="185"/>
    <n v="0"/>
    <s v="PROPOSAL"/>
    <n v="0"/>
    <n v="2025"/>
    <x v="0"/>
    <n v="0"/>
    <n v="0"/>
    <n v="0"/>
    <n v="6"/>
    <n v="12"/>
    <n v="10"/>
    <n v="10"/>
    <n v="6"/>
    <n v="0"/>
    <n v="0"/>
    <n v="0"/>
    <n v="0"/>
    <n v="0"/>
    <n v="0"/>
    <n v="0.2727272727272727"/>
    <n v="0.5454545454545454"/>
    <n v="0.5"/>
    <n v="0.4347826086956522"/>
    <n v="0"/>
    <n v="0.2857142857142857"/>
    <n v="0"/>
    <n v="0"/>
    <n v="0"/>
  </r>
  <r>
    <s v="LEAD"/>
    <s v="PRJ"/>
    <s v="Agile"/>
    <x v="1"/>
    <d v="2025-02-20T00:00:00"/>
    <d v="2025-05-10T00:00:00"/>
    <s v="N/A"/>
    <s v="N/A"/>
    <s v="HR"/>
    <x v="224"/>
    <s v="EssilorLuxottica"/>
    <s v="L. Roberto"/>
    <x v="33"/>
    <s v="Operations"/>
    <s v="FrontEnd"/>
    <n v="185"/>
    <n v="0"/>
    <s v="PROPOSAL"/>
    <n v="0"/>
    <n v="2025"/>
    <x v="0"/>
    <n v="0"/>
    <n v="0"/>
    <n v="0"/>
    <n v="6"/>
    <n v="12"/>
    <n v="10"/>
    <n v="10"/>
    <n v="6"/>
    <n v="0"/>
    <n v="0"/>
    <n v="0"/>
    <n v="0"/>
    <n v="0"/>
    <n v="0"/>
    <n v="0.2727272727272727"/>
    <n v="0.5454545454545454"/>
    <n v="0.5"/>
    <n v="0.4347826086956522"/>
    <n v="0"/>
    <n v="0.2857142857142857"/>
    <n v="0"/>
    <n v="0"/>
    <n v="0"/>
  </r>
  <r>
    <s v="LEAD"/>
    <s v="PRJ"/>
    <s v="Agile"/>
    <x v="1"/>
    <d v="2025-02-20T00:00:00"/>
    <d v="2025-05-10T00:00:00"/>
    <s v="N/A"/>
    <s v="N/A"/>
    <s v="HR"/>
    <x v="224"/>
    <s v="EssilorLuxottica"/>
    <s v="L. Roberto"/>
    <x v="5"/>
    <s v="Operations"/>
    <s v="BackEnd"/>
    <n v="185"/>
    <n v="0"/>
    <s v="PROPOSAL"/>
    <n v="0"/>
    <n v="2025"/>
    <x v="0"/>
    <n v="0"/>
    <n v="0"/>
    <n v="0"/>
    <n v="2"/>
    <n v="2"/>
    <n v="2"/>
    <n v="2"/>
    <n v="2"/>
    <n v="0"/>
    <n v="0"/>
    <n v="0"/>
    <n v="0"/>
    <n v="0"/>
    <n v="0"/>
    <n v="0.09090909090909091"/>
    <n v="0.09090909090909091"/>
    <n v="0.1"/>
    <n v="0.08695652173913043"/>
    <n v="0"/>
    <n v="0.09523809523809523"/>
    <n v="0"/>
    <n v="0"/>
    <n v="0"/>
  </r>
  <r>
    <s v="LEAD"/>
    <s v="PRJ"/>
    <s v="Agile"/>
    <x v="1"/>
    <d v="2025-02-20T00:00:00"/>
    <d v="2025-05-10T00:00:00"/>
    <s v="N/A"/>
    <s v="N/A"/>
    <s v="HR"/>
    <x v="224"/>
    <s v="EssilorLuxottica"/>
    <s v="L. Roberto"/>
    <x v="26"/>
    <e v="#N/A"/>
    <s v="UX/UI"/>
    <n v="185"/>
    <n v="0"/>
    <s v="PROPOSAL"/>
    <n v="0"/>
    <n v="2025"/>
    <x v="0"/>
    <n v="0"/>
    <n v="0"/>
    <n v="15"/>
    <n v="15"/>
    <n v="5"/>
    <n v="5"/>
    <n v="0"/>
    <n v="0"/>
    <n v="0"/>
    <n v="0"/>
    <n v="0"/>
    <n v="0"/>
    <n v="0"/>
    <n v="0"/>
    <n v="0.6818181818181818"/>
    <n v="0.6818181818181818"/>
    <n v="0.25"/>
    <n v="0.2173913043478261"/>
    <n v="0"/>
    <n v="0"/>
    <n v="0"/>
    <n v="0"/>
    <n v="0"/>
  </r>
  <r>
    <s v="LEAD"/>
    <s v="PRJ"/>
    <s v="Agile"/>
    <x v="1"/>
    <d v="2025-02-20T00:00:00"/>
    <d v="2025-05-10T00:00:00"/>
    <s v="N/A"/>
    <s v="N/A"/>
    <s v="HR"/>
    <x v="224"/>
    <s v="EssilorLuxottica"/>
    <s v="L. Roberto"/>
    <x v="88"/>
    <s v="Delivery Projects"/>
    <s v="Project Governance"/>
    <n v="185"/>
    <n v="0"/>
    <s v="PROPOSAL"/>
    <n v="0"/>
    <n v="2025"/>
    <x v="0"/>
    <n v="2"/>
    <n v="1"/>
    <n v="1"/>
    <n v="2"/>
    <n v="0"/>
    <n v="0"/>
    <n v="0"/>
    <n v="0"/>
    <n v="0"/>
    <n v="0"/>
    <n v="0"/>
    <n v="0"/>
    <n v="0.1"/>
    <n v="0.04761904761904762"/>
    <n v="0.04545454545454546"/>
    <n v="0.09090909090909091"/>
    <n v="0"/>
    <n v="0"/>
    <n v="0"/>
    <n v="0"/>
    <n v="0"/>
    <n v="0"/>
    <n v="0"/>
  </r>
  <r>
    <s v="LEAD"/>
    <s v="PRJ"/>
    <s v="Agile"/>
    <x v="1"/>
    <d v="2025-02-20T00:00:00"/>
    <d v="2025-05-10T00:00:00"/>
    <s v="N/A"/>
    <s v="N/A"/>
    <s v="HR"/>
    <x v="224"/>
    <s v="EssilorLuxottica"/>
    <s v="L. Roberto"/>
    <x v="91"/>
    <s v="Delivery Projects"/>
    <s v="Analysis"/>
    <n v="185"/>
    <n v="0"/>
    <s v="PROPOSAL"/>
    <n v="0"/>
    <n v="2025"/>
    <x v="2"/>
    <n v="5"/>
    <n v="2"/>
    <n v="2"/>
    <n v="2"/>
    <n v="0"/>
    <n v="0"/>
    <n v="0"/>
    <n v="0"/>
    <n v="0"/>
    <n v="0"/>
    <n v="0"/>
    <n v="0.1111111111111111"/>
    <n v="0.25"/>
    <n v="0.09523809523809523"/>
    <n v="0.09090909090909091"/>
    <n v="0.09090909090909091"/>
    <n v="0"/>
    <n v="0"/>
    <n v="0"/>
    <n v="0"/>
    <n v="0"/>
    <n v="0"/>
    <n v="0"/>
  </r>
  <r>
    <s v="LEAD"/>
    <s v="PRJ"/>
    <s v="Agile"/>
    <x v="1"/>
    <d v="2025-03-01T00:00:00"/>
    <d v="2025-05-10T00:00:00"/>
    <s v="N/A"/>
    <s v="N/A"/>
    <s v="HR"/>
    <x v="225"/>
    <s v="EssilorLuxottica"/>
    <s v="L. Roberto"/>
    <x v="88"/>
    <s v="Delivery Projects"/>
    <s v="Project Governance"/>
    <n v="75"/>
    <n v="0"/>
    <s v="PROPOSAL"/>
    <n v="0"/>
    <n v="2025"/>
    <x v="0"/>
    <n v="1"/>
    <n v="0"/>
    <n v="0"/>
    <n v="1"/>
    <n v="1"/>
    <n v="2"/>
    <n v="0"/>
    <n v="0"/>
    <n v="0"/>
    <n v="0"/>
    <n v="0"/>
    <n v="0"/>
    <n v="0.05"/>
    <n v="0"/>
    <n v="0"/>
    <n v="0.04545454545454546"/>
    <n v="0.05"/>
    <n v="0.08695652173913043"/>
    <n v="0"/>
    <n v="0"/>
    <n v="0"/>
    <n v="0"/>
    <n v="0"/>
  </r>
  <r>
    <s v="LEAD"/>
    <s v="PRJ"/>
    <s v="Agile"/>
    <x v="1"/>
    <d v="2025-03-01T00:00:00"/>
    <d v="2025-05-10T00:00:00"/>
    <s v="N/A"/>
    <s v="N/A"/>
    <s v="HR"/>
    <x v="225"/>
    <s v="EssilorLuxottica"/>
    <s v="L. Roberto"/>
    <x v="49"/>
    <s v="Operations"/>
    <s v="Project Governance"/>
    <n v="75"/>
    <n v="0"/>
    <s v="PROPOSAL"/>
    <n v="0"/>
    <n v="2025"/>
    <x v="0"/>
    <n v="1"/>
    <n v="0"/>
    <n v="0"/>
    <n v="1"/>
    <n v="1"/>
    <n v="2"/>
    <n v="0"/>
    <n v="0"/>
    <n v="0"/>
    <n v="0"/>
    <n v="0"/>
    <n v="0"/>
    <n v="0.05"/>
    <n v="0"/>
    <n v="0"/>
    <n v="0.04545454545454546"/>
    <n v="0.05"/>
    <n v="0.08695652173913043"/>
    <n v="0"/>
    <n v="0"/>
    <n v="0"/>
    <n v="0"/>
    <n v="0"/>
  </r>
  <r>
    <s v="LEAD"/>
    <s v="PRJ"/>
    <s v="Agile"/>
    <x v="1"/>
    <d v="2025-03-01T00:00:00"/>
    <d v="2025-05-10T00:00:00"/>
    <s v="N/A"/>
    <s v="N/A"/>
    <s v="HR"/>
    <x v="225"/>
    <s v="EssilorLuxottica"/>
    <s v="L. Roberto"/>
    <x v="5"/>
    <s v="Operations"/>
    <s v="BackEnd"/>
    <n v="75"/>
    <n v="0"/>
    <s v="PROPOSAL"/>
    <n v="0"/>
    <n v="2025"/>
    <x v="0"/>
    <n v="0"/>
    <n v="0"/>
    <n v="0"/>
    <n v="12"/>
    <n v="5"/>
    <n v="3"/>
    <n v="0"/>
    <n v="0"/>
    <n v="0"/>
    <n v="0"/>
    <n v="0"/>
    <n v="0"/>
    <n v="0"/>
    <n v="0"/>
    <n v="0"/>
    <n v="0.5454545454545454"/>
    <n v="0.25"/>
    <n v="0.1304347826086956"/>
    <n v="0"/>
    <n v="0"/>
    <n v="0"/>
    <n v="0"/>
    <n v="0"/>
  </r>
  <r>
    <s v="LEAD"/>
    <s v="PRJ"/>
    <s v="Agile"/>
    <x v="1"/>
    <d v="2025-03-01T00:00:00"/>
    <d v="2025-05-10T00:00:00"/>
    <s v="N/A"/>
    <s v="N/A"/>
    <s v="HR"/>
    <x v="225"/>
    <s v="EssilorLuxottica"/>
    <s v="L. Roberto"/>
    <x v="4"/>
    <s v="Operations"/>
    <s v="BackEnd"/>
    <n v="75"/>
    <n v="0"/>
    <s v="PROPOSAL"/>
    <n v="0"/>
    <n v="2025"/>
    <x v="0"/>
    <n v="0"/>
    <n v="0"/>
    <n v="0"/>
    <n v="2"/>
    <n v="2"/>
    <n v="2"/>
    <n v="0"/>
    <n v="0"/>
    <n v="0"/>
    <n v="0"/>
    <n v="0"/>
    <n v="0"/>
    <n v="0"/>
    <n v="0"/>
    <n v="0"/>
    <n v="0.09090909090909091"/>
    <n v="0.1"/>
    <n v="0.08695652173913043"/>
    <n v="0"/>
    <n v="0"/>
    <n v="0"/>
    <n v="0"/>
    <n v="0"/>
  </r>
  <r>
    <s v="LEAD"/>
    <s v="PRJ"/>
    <s v="Agile"/>
    <x v="1"/>
    <d v="2025-03-01T00:00:00"/>
    <d v="2025-05-10T00:00:00"/>
    <s v="N/A"/>
    <s v="N/A"/>
    <s v="HR"/>
    <x v="225"/>
    <s v="EssilorLuxottica"/>
    <s v="L. Roberto"/>
    <x v="8"/>
    <s v="Operations"/>
    <s v="FrontEnd"/>
    <n v="75"/>
    <n v="0"/>
    <s v="PROPOSAL"/>
    <n v="0"/>
    <n v="2025"/>
    <x v="0"/>
    <n v="0"/>
    <n v="0"/>
    <n v="0"/>
    <n v="8"/>
    <n v="10"/>
    <n v="2"/>
    <n v="0"/>
    <n v="0"/>
    <n v="0"/>
    <n v="0"/>
    <n v="0"/>
    <n v="0"/>
    <n v="0"/>
    <n v="0"/>
    <n v="0"/>
    <n v="0.3636363636363636"/>
    <n v="0.5"/>
    <n v="0.08695652173913043"/>
    <n v="0"/>
    <n v="0"/>
    <n v="0"/>
    <n v="0"/>
    <n v="0"/>
  </r>
  <r>
    <s v="LEAD"/>
    <s v="PRJ"/>
    <s v="Agile"/>
    <x v="1"/>
    <d v="2025-03-01T00:00:00"/>
    <d v="2025-05-10T00:00:00"/>
    <s v="N/A"/>
    <s v="N/A"/>
    <s v="HR"/>
    <x v="225"/>
    <s v="EssilorLuxottica"/>
    <s v="L. Roberto"/>
    <x v="91"/>
    <s v="Delivery Projects"/>
    <s v="Analysis"/>
    <n v="75"/>
    <n v="0"/>
    <s v="PROPOSAL"/>
    <n v="0"/>
    <n v="2025"/>
    <x v="0"/>
    <n v="2"/>
    <n v="0"/>
    <n v="0"/>
    <n v="3"/>
    <n v="2"/>
    <n v="2"/>
    <n v="0"/>
    <n v="0"/>
    <n v="0"/>
    <n v="0"/>
    <n v="0"/>
    <n v="0"/>
    <n v="0.1"/>
    <n v="0"/>
    <n v="0"/>
    <n v="0.1363636363636364"/>
    <n v="0.1"/>
    <n v="0.08695652173913043"/>
    <n v="0"/>
    <n v="0"/>
    <n v="0"/>
    <n v="0"/>
    <n v="0"/>
  </r>
  <r>
    <s v="LEAD"/>
    <s v="PRJ"/>
    <s v="Agile"/>
    <x v="1"/>
    <d v="2025-03-01T00:00:00"/>
    <d v="2025-05-10T00:00:00"/>
    <s v="N/A"/>
    <s v="N/A"/>
    <s v="HR"/>
    <x v="225"/>
    <s v="EssilorLuxottica"/>
    <s v="L. Roberto"/>
    <x v="7"/>
    <s v="Delivery Projects"/>
    <s v="Analysis"/>
    <n v="75"/>
    <n v="0"/>
    <s v="PROPOSAL"/>
    <n v="0"/>
    <n v="2025"/>
    <x v="0"/>
    <n v="1"/>
    <n v="0"/>
    <n v="0"/>
    <n v="2"/>
    <n v="1"/>
    <n v="1"/>
    <n v="0"/>
    <n v="0"/>
    <n v="0"/>
    <n v="0"/>
    <n v="0"/>
    <n v="0"/>
    <n v="0.05"/>
    <n v="0"/>
    <n v="0"/>
    <n v="0.09090909090909091"/>
    <n v="0.05"/>
    <n v="0.04347826086956522"/>
    <n v="0"/>
    <n v="0"/>
    <n v="0"/>
    <n v="0"/>
    <n v="0"/>
  </r>
  <r>
    <s v="LEAD"/>
    <s v="PRJ"/>
    <s v="Waterfall"/>
    <x v="1"/>
    <d v="2025-02-01T00:00:00"/>
    <d v="2025-06-30T00:00:00"/>
    <s v="N/A"/>
    <s v="N/A"/>
    <s v="healthcare"/>
    <x v="226"/>
    <s v="AO FERRARA"/>
    <s v="M. Calabrese"/>
    <x v="0"/>
    <s v="Operations"/>
    <s v="Data Scientist"/>
    <n v="150"/>
    <n v="0"/>
    <s v="PROPOSAL"/>
    <n v="0"/>
    <n v="2025"/>
    <x v="0"/>
    <n v="0"/>
    <n v="0"/>
    <n v="0"/>
    <n v="0"/>
    <n v="0"/>
    <n v="0"/>
    <n v="5"/>
    <n v="5"/>
    <n v="5"/>
    <n v="5"/>
    <n v="5"/>
    <n v="0"/>
    <n v="0"/>
    <n v="0.2380952380952381"/>
    <n v="0.2272727272727273"/>
    <n v="0.2272727272727273"/>
    <n v="0.25"/>
    <n v="0.2173913043478261"/>
    <n v="0"/>
    <n v="0"/>
    <n v="0"/>
    <n v="0"/>
    <n v="0"/>
  </r>
  <r>
    <s v="LEAD"/>
    <s v="PRJ"/>
    <s v="Waterfall"/>
    <x v="1"/>
    <d v="2025-02-01T00:00:00"/>
    <d v="2025-06-30T00:00:00"/>
    <s v="N/A"/>
    <s v="N/A"/>
    <s v="healthcare"/>
    <x v="226"/>
    <s v="AO FERRARA"/>
    <s v="M. Calabrese"/>
    <x v="59"/>
    <s v="Delivery Projects"/>
    <s v="PM - Project Governance"/>
    <n v="150"/>
    <n v="0"/>
    <s v="PROPOSAL"/>
    <n v="0"/>
    <n v="2025"/>
    <x v="0"/>
    <n v="0"/>
    <n v="0"/>
    <n v="0"/>
    <n v="0"/>
    <n v="0"/>
    <n v="0"/>
    <n v="5"/>
    <n v="5"/>
    <n v="5"/>
    <n v="5"/>
    <n v="5"/>
    <n v="0"/>
    <n v="0"/>
    <n v="0.2380952380952381"/>
    <n v="0.2272727272727273"/>
    <n v="0.2272727272727273"/>
    <n v="0.25"/>
    <n v="0.2173913043478261"/>
    <n v="0"/>
    <n v="0"/>
    <n v="0"/>
    <n v="0"/>
    <n v="0"/>
  </r>
  <r>
    <s v="LEAD"/>
    <s v="PRJ"/>
    <s v="Waterfall"/>
    <x v="1"/>
    <d v="2025-02-01T00:00:00"/>
    <d v="2025-06-30T00:00:00"/>
    <s v="N/A"/>
    <s v="N/A"/>
    <s v="healthcare"/>
    <x v="226"/>
    <s v="AO FERRARA"/>
    <s v="M. Calabrese"/>
    <x v="1"/>
    <s v="Operations"/>
    <s v="Data Scientist"/>
    <n v="150"/>
    <n v="0"/>
    <s v="PROPOSAL"/>
    <n v="0"/>
    <n v="2025"/>
    <x v="0"/>
    <n v="0"/>
    <n v="0"/>
    <n v="0"/>
    <n v="0"/>
    <n v="0"/>
    <n v="0"/>
    <n v="10"/>
    <n v="10"/>
    <n v="10"/>
    <n v="5"/>
    <n v="5"/>
    <n v="0"/>
    <n v="0"/>
    <n v="0.4761904761904762"/>
    <n v="0.4545454545454545"/>
    <n v="0.4545454545454545"/>
    <n v="0.25"/>
    <n v="0.2173913043478261"/>
    <n v="0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27"/>
    <s v="EssilorLuxottica"/>
    <s v="A. Graziani"/>
    <x v="21"/>
    <s v="Operations"/>
    <s v="Data Scientist"/>
    <n v="150"/>
    <n v="0"/>
    <s v="PROPOSAL"/>
    <n v="0"/>
    <n v="2025"/>
    <x v="13"/>
    <n v="5"/>
    <n v="5"/>
    <n v="5"/>
    <n v="5"/>
    <n v="5"/>
    <n v="5"/>
    <n v="0"/>
    <n v="0"/>
    <n v="0"/>
    <n v="0"/>
    <n v="0"/>
    <n v="0.2777777777777778"/>
    <n v="0.25"/>
    <n v="0.2380952380952381"/>
    <n v="0.2272727272727273"/>
    <n v="0.2272727272727273"/>
    <n v="0.25"/>
    <n v="0.2173913043478261"/>
    <n v="0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27"/>
    <s v="EssilorLuxottica"/>
    <s v="A. Graziani"/>
    <x v="22"/>
    <s v="Operations"/>
    <s v="Data Scientist"/>
    <n v="6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27"/>
    <s v="EssilorLuxottica"/>
    <s v="A. Graziani"/>
    <x v="0"/>
    <s v="Operations"/>
    <s v="PM - Project Governance"/>
    <n v="60"/>
    <n v="0"/>
    <s v="PROPOSAL"/>
    <n v="0"/>
    <n v="2025"/>
    <x v="1"/>
    <n v="1"/>
    <n v="1"/>
    <n v="1"/>
    <n v="1"/>
    <n v="1"/>
    <n v="1"/>
    <n v="0"/>
    <n v="0"/>
    <n v="0"/>
    <n v="0"/>
    <n v="0"/>
    <n v="0.05555555555555555"/>
    <n v="0.05"/>
    <n v="0.04761904761904762"/>
    <n v="0.04545454545454546"/>
    <n v="0.04545454545454546"/>
    <n v="0.05"/>
    <n v="0.04347826086956522"/>
    <n v="0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27"/>
    <s v="EssilorLuxottica"/>
    <s v="A. Graziani"/>
    <x v="1"/>
    <s v="Operations"/>
    <s v="Tech Lead"/>
    <n v="60"/>
    <n v="0"/>
    <s v="PROPOSAL"/>
    <n v="0"/>
    <n v="2025"/>
    <x v="1"/>
    <n v="1"/>
    <n v="1"/>
    <n v="1"/>
    <n v="1"/>
    <n v="1"/>
    <n v="1"/>
    <n v="0"/>
    <n v="0"/>
    <n v="0"/>
    <n v="0"/>
    <n v="0"/>
    <n v="0.05555555555555555"/>
    <n v="0.05"/>
    <n v="0.04761904761904762"/>
    <n v="0.04545454545454546"/>
    <n v="0.04545454545454546"/>
    <n v="0.05"/>
    <n v="0.04347826086956522"/>
    <n v="0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27"/>
    <s v="EssilorLuxottica"/>
    <s v="A. Graziani"/>
    <x v="24"/>
    <s v="Operations"/>
    <s v="Data Scientist"/>
    <n v="6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28"/>
    <s v="EssilorLuxottica"/>
    <s v="A. Graziani"/>
    <x v="21"/>
    <s v="Operations"/>
    <s v="Data Scientist"/>
    <n v="30"/>
    <n v="0"/>
    <s v="PROPOSAL"/>
    <n v="0"/>
    <n v="2025"/>
    <x v="2"/>
    <n v="2"/>
    <n v="2"/>
    <n v="0"/>
    <n v="0"/>
    <n v="0"/>
    <n v="0"/>
    <n v="0"/>
    <n v="0"/>
    <n v="0"/>
    <n v="0"/>
    <n v="0"/>
    <n v="0.1111111111111111"/>
    <n v="0.1"/>
    <n v="0.09523809523809523"/>
    <n v="0"/>
    <n v="0"/>
    <n v="0"/>
    <n v="0"/>
    <n v="0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28"/>
    <s v="EssilorLuxottica"/>
    <s v="A. Graziani"/>
    <x v="22"/>
    <s v="Operations"/>
    <s v="Data Scientist"/>
    <n v="3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28"/>
    <s v="EssilorLuxottica"/>
    <s v="A. Graziani"/>
    <x v="0"/>
    <s v="Operations"/>
    <s v="PM - Project Governance"/>
    <n v="3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28"/>
    <s v="EssilorLuxottica"/>
    <s v="A. Graziani"/>
    <x v="1"/>
    <s v="Operations"/>
    <s v="Tech Lead"/>
    <n v="30"/>
    <n v="0"/>
    <s v="PROPOSAL"/>
    <n v="0"/>
    <n v="2025"/>
    <x v="1"/>
    <n v="1"/>
    <n v="1"/>
    <n v="0"/>
    <n v="0"/>
    <n v="0"/>
    <n v="0"/>
    <n v="0"/>
    <n v="0"/>
    <n v="0"/>
    <n v="0"/>
    <n v="0"/>
    <n v="0.05555555555555555"/>
    <n v="0.05"/>
    <n v="0.04761904761904762"/>
    <n v="0"/>
    <n v="0"/>
    <n v="0"/>
    <n v="0"/>
    <n v="0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28"/>
    <s v="EssilorLuxottica"/>
    <s v="A. Graziani"/>
    <x v="24"/>
    <s v="Operations"/>
    <s v="Data Scientist"/>
    <n v="30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Lucy"/>
    <x v="229"/>
    <s v="EssilorLuxottica"/>
    <s v="A. Graziani"/>
    <x v="21"/>
    <s v="Operations"/>
    <s v="Data Scientist"/>
    <n v="15"/>
    <n v="0"/>
    <s v="PROPOSAL"/>
    <n v="0"/>
    <n v="2025"/>
    <x v="1"/>
    <n v="1"/>
    <n v="0"/>
    <n v="0"/>
    <n v="0"/>
    <n v="0"/>
    <n v="0"/>
    <n v="0"/>
    <n v="0"/>
    <n v="0"/>
    <n v="0"/>
    <n v="0"/>
    <n v="0.05555555555555555"/>
    <n v="0.05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Lucy"/>
    <x v="229"/>
    <s v="EssilorLuxottica"/>
    <s v="A. Graziani"/>
    <x v="22"/>
    <s v="Operations"/>
    <s v="Data Scientist"/>
    <n v="15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Lucy"/>
    <x v="229"/>
    <s v="EssilorLuxottica"/>
    <s v="A. Graziani"/>
    <x v="0"/>
    <s v="Operations"/>
    <s v="PM - Project Governance"/>
    <n v="15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Lucy"/>
    <x v="229"/>
    <s v="EssilorLuxottica"/>
    <s v="A. Graziani"/>
    <x v="1"/>
    <s v="Operations"/>
    <s v="Tech Lead"/>
    <n v="15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SPECT"/>
    <s v="PRJ"/>
    <s v="Waterfall"/>
    <x v="1"/>
    <d v="2025-01-01T00:00:00"/>
    <d v="2025-12-31T00:00:00"/>
    <s v="N/A"/>
    <s v="N/A"/>
    <s v="Lucy"/>
    <x v="229"/>
    <s v="EssilorLuxottica"/>
    <s v="A. Graziani"/>
    <x v="24"/>
    <s v="Operations"/>
    <s v="Data Scientist"/>
    <n v="15"/>
    <n v="0"/>
    <s v="PROPOSAL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s v="Waterfall"/>
    <x v="1"/>
    <d v="2025-01-01T00:00:00"/>
    <d v="2025-12-31T00:00:00"/>
    <s v="N/A"/>
    <s v="N/A"/>
    <m/>
    <x v="230"/>
    <s v="Leonardo"/>
    <m/>
    <x v="21"/>
    <s v="Operations"/>
    <s v="Data Scientist"/>
    <n v="120"/>
    <n v="0"/>
    <m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s v="Waterfall"/>
    <x v="1"/>
    <d v="2025-01-01T00:00:00"/>
    <d v="2025-12-31T00:00:00"/>
    <s v="N/A"/>
    <s v="N/A"/>
    <m/>
    <x v="230"/>
    <s v="Leonardo"/>
    <m/>
    <x v="22"/>
    <s v="Operations"/>
    <s v="Data Scientist"/>
    <n v="120"/>
    <n v="0"/>
    <m/>
    <n v="0"/>
    <n v="2025"/>
    <x v="1"/>
    <n v="1"/>
    <n v="1"/>
    <n v="1"/>
    <n v="1"/>
    <n v="1"/>
    <n v="1"/>
    <n v="1"/>
    <n v="1"/>
    <n v="1"/>
    <n v="1"/>
    <n v="1"/>
    <n v="0.05555555555555555"/>
    <n v="0.05"/>
    <n v="0.04761904761904762"/>
    <n v="0.04545454545454546"/>
    <n v="0.04545454545454546"/>
    <n v="0.05"/>
    <n v="0.04347826086956522"/>
    <n v="0.08333333333333333"/>
    <n v="0.04761904761904762"/>
    <n v="0.04347826086956522"/>
    <n v="0.04761904761904762"/>
    <n v="0.04545454545454546"/>
  </r>
  <r>
    <s v="CONTRACT"/>
    <s v="PRJ"/>
    <s v="Waterfall"/>
    <x v="1"/>
    <d v="2025-01-01T00:00:00"/>
    <d v="2025-12-31T00:00:00"/>
    <s v="N/A"/>
    <s v="N/A"/>
    <m/>
    <x v="230"/>
    <s v="Leonardo"/>
    <m/>
    <x v="0"/>
    <s v="Operations"/>
    <s v="PM - Project Governance"/>
    <n v="120"/>
    <n v="0"/>
    <m/>
    <n v="0"/>
    <n v="2025"/>
    <x v="1"/>
    <n v="1"/>
    <n v="1"/>
    <n v="1"/>
    <n v="1"/>
    <n v="1"/>
    <n v="1"/>
    <n v="1"/>
    <n v="1"/>
    <n v="1"/>
    <n v="1"/>
    <n v="1"/>
    <n v="0.05555555555555555"/>
    <n v="0.05"/>
    <n v="0.04761904761904762"/>
    <n v="0.04545454545454546"/>
    <n v="0.04545454545454546"/>
    <n v="0.05"/>
    <n v="0.04347826086956522"/>
    <n v="0.08333333333333333"/>
    <n v="0.04761904761904762"/>
    <n v="0.04347826086956522"/>
    <n v="0.04761904761904762"/>
    <n v="0.04545454545454546"/>
  </r>
  <r>
    <s v="CONTRACT"/>
    <s v="PRJ"/>
    <s v="Waterfall"/>
    <x v="1"/>
    <d v="2025-01-01T00:00:00"/>
    <d v="2025-12-31T00:00:00"/>
    <s v="N/A"/>
    <s v="N/A"/>
    <m/>
    <x v="230"/>
    <s v="Leonardo"/>
    <m/>
    <x v="1"/>
    <s v="Operations"/>
    <s v="Tech Lead"/>
    <n v="120"/>
    <n v="0"/>
    <m/>
    <n v="0"/>
    <n v="2025"/>
    <x v="0"/>
    <n v="0"/>
    <n v="3"/>
    <n v="3"/>
    <n v="3"/>
    <n v="3"/>
    <n v="3"/>
    <n v="3"/>
    <n v="3"/>
    <n v="3"/>
    <n v="3"/>
    <n v="3"/>
    <n v="0"/>
    <n v="0"/>
    <n v="0.1428571428571428"/>
    <n v="0.1363636363636364"/>
    <n v="0.1363636363636364"/>
    <n v="0.15"/>
    <n v="0.1304347826086956"/>
    <n v="0.25"/>
    <n v="0.1428571428571428"/>
    <n v="0.1304347826086956"/>
    <n v="0.1428571428571428"/>
    <n v="0.1363636363636364"/>
  </r>
  <r>
    <s v="CONTRACT"/>
    <s v="PRJ"/>
    <s v="Waterfall"/>
    <x v="1"/>
    <d v="2025-01-01T00:00:00"/>
    <d v="2025-12-31T00:00:00"/>
    <s v="N/A"/>
    <s v="N/A"/>
    <m/>
    <x v="230"/>
    <s v="Leonardo"/>
    <m/>
    <x v="24"/>
    <s v="Operations"/>
    <s v="Data Scientist"/>
    <n v="120"/>
    <n v="0"/>
    <m/>
    <n v="0"/>
    <n v="2025"/>
    <x v="1"/>
    <n v="5"/>
    <n v="5"/>
    <n v="5"/>
    <n v="5"/>
    <n v="5"/>
    <n v="5"/>
    <n v="5"/>
    <n v="5"/>
    <n v="5"/>
    <n v="5"/>
    <n v="5"/>
    <n v="0.05555555555555555"/>
    <n v="0.25"/>
    <n v="0.2380952380952381"/>
    <n v="0.2272727272727273"/>
    <n v="0.2272727272727273"/>
    <n v="0.25"/>
    <n v="0.2173913043478261"/>
    <n v="0.4166666666666667"/>
    <n v="0.2380952380952381"/>
    <n v="0.2173913043478261"/>
    <n v="0.2380952380952381"/>
    <n v="0.2272727272727273"/>
  </r>
  <r>
    <s v="PROSPECT"/>
    <s v="PRJ"/>
    <s v="Waterfall"/>
    <x v="1"/>
    <d v="2025-01-01T00:00:00"/>
    <d v="2025-12-31T00:00:00"/>
    <s v="N/A"/>
    <s v="N/A"/>
    <s v="RETAIL"/>
    <x v="139"/>
    <s v="EssilorLuxottica"/>
    <s v="G. SIRONI"/>
    <x v="24"/>
    <s v="Operations"/>
    <s v="Data Scientist"/>
    <n v="80"/>
    <n v="0"/>
    <s v="PROPOSAL"/>
    <n v="0"/>
    <n v="2025"/>
    <x v="0"/>
    <n v="6"/>
    <n v="0"/>
    <n v="0"/>
    <n v="3"/>
    <n v="3"/>
    <n v="3"/>
    <n v="3"/>
    <n v="2"/>
    <n v="3"/>
    <n v="5"/>
    <n v="2"/>
    <n v="0"/>
    <n v="0.3"/>
    <n v="0"/>
    <n v="0"/>
    <n v="0.1363636363636364"/>
    <n v="0.15"/>
    <n v="0.1304347826086956"/>
    <n v="0.25"/>
    <n v="0.09523809523809523"/>
    <n v="0.1304347826086956"/>
    <n v="0.2380952380952381"/>
    <n v="0.09090909090909091"/>
  </r>
  <r>
    <s v="INTERNAL PRJ"/>
    <s v="PRJ"/>
    <s v="Waterfall"/>
    <x v="1"/>
    <d v="2025-01-07T00:00:00"/>
    <d v="2025-05-31T00:00:00"/>
    <s v="N/A"/>
    <s v="IAA"/>
    <s v="HR"/>
    <x v="119"/>
    <s v="Abstract"/>
    <s v="L. Roberto"/>
    <x v="85"/>
    <s v="Operations"/>
    <s v="FrontEnd"/>
    <n v="0"/>
    <n v="0"/>
    <s v="ON GOING"/>
    <n v="0"/>
    <n v="2025"/>
    <x v="16"/>
    <n v="15"/>
    <n v="13"/>
    <n v="15"/>
    <n v="15"/>
    <n v="0"/>
    <n v="0"/>
    <n v="0"/>
    <n v="0"/>
    <n v="0"/>
    <n v="0"/>
    <n v="0"/>
    <n v="1"/>
    <n v="0.75"/>
    <n v="0.6190476190476191"/>
    <n v="0.6818181818181818"/>
    <n v="0.6818181818181818"/>
    <n v="0"/>
    <n v="0"/>
    <n v="0"/>
    <n v="0"/>
    <n v="0"/>
    <n v="0"/>
    <n v="0"/>
  </r>
  <r>
    <s v="INTERNAL PRJ"/>
    <s v="PRJ"/>
    <s v="Waterfall"/>
    <x v="1"/>
    <d v="2025-01-07T00:00:00"/>
    <d v="2025-05-31T00:00:00"/>
    <s v="N/A"/>
    <s v="IAA"/>
    <s v="HR"/>
    <x v="119"/>
    <s v="Abstract"/>
    <s v="L. Roberto"/>
    <x v="91"/>
    <s v="Delivery Projects"/>
    <s v="Project Governance"/>
    <n v="0"/>
    <n v="0"/>
    <s v="ON GOING"/>
    <n v="0"/>
    <n v="2025"/>
    <x v="2"/>
    <n v="2"/>
    <n v="2"/>
    <n v="2"/>
    <n v="2"/>
    <n v="0"/>
    <n v="0"/>
    <n v="0"/>
    <n v="0"/>
    <n v="0"/>
    <n v="0"/>
    <n v="0"/>
    <n v="0.1111111111111111"/>
    <n v="0.1"/>
    <n v="0.09523809523809523"/>
    <n v="0.09090909090909091"/>
    <n v="0.09090909090909091"/>
    <n v="0"/>
    <n v="0"/>
    <n v="0"/>
    <n v="0"/>
    <n v="0"/>
    <n v="0"/>
    <n v="0"/>
  </r>
  <r>
    <s v="CONTRACT"/>
    <s v="TIME MATERIAL "/>
    <s v="Waterfall"/>
    <x v="1"/>
    <d v="2025-01-01T00:00:00"/>
    <d v="2025-12-31T00:00:00"/>
    <s v="ABS25031"/>
    <s v="ABS25031"/>
    <s v="LOGISTIC "/>
    <x v="231"/>
    <s v="EssilorLuxottica"/>
    <s v="F. Taita"/>
    <x v="18"/>
    <s v="Delivery Projects"/>
    <s v="DataManagement"/>
    <n v="70"/>
    <n v="30"/>
    <s v="ON GOING"/>
    <n v="0.4285714285714285"/>
    <n v="2025"/>
    <x v="1"/>
    <n v="1"/>
    <n v="1"/>
    <n v="1"/>
    <n v="1"/>
    <n v="1"/>
    <n v="1"/>
    <n v="0"/>
    <n v="0"/>
    <n v="0"/>
    <n v="0"/>
    <n v="0"/>
    <n v="0.05555555555555555"/>
    <n v="0.05"/>
    <n v="0.04761904761904762"/>
    <n v="0.04545454545454546"/>
    <n v="0.04545454545454546"/>
    <n v="0.05"/>
    <n v="0.04347826086956522"/>
    <n v="0"/>
    <n v="0"/>
    <n v="0"/>
    <n v="0"/>
    <n v="0"/>
  </r>
  <r>
    <s v="LEAD"/>
    <s v="PRJ"/>
    <s v="Agile"/>
    <x v="1"/>
    <d v="2025-02-07T00:00:00"/>
    <d v="2025-03-28T00:00:00"/>
    <s v="N/A"/>
    <s v="N/A"/>
    <s v="HR"/>
    <x v="232"/>
    <s v="EssilorLuxottica"/>
    <s v="L. Roberto"/>
    <x v="49"/>
    <s v="Operations"/>
    <s v="Project Governance"/>
    <n v="0"/>
    <n v="0"/>
    <s v="PROPOSAL"/>
    <n v="0"/>
    <n v="2025"/>
    <x v="0"/>
    <n v="0"/>
    <n v="0"/>
    <n v="0"/>
    <n v="1"/>
    <n v="1"/>
    <n v="0"/>
    <n v="0"/>
    <n v="0"/>
    <n v="0"/>
    <n v="0"/>
    <n v="0"/>
    <n v="0"/>
    <n v="0"/>
    <n v="0"/>
    <n v="0"/>
    <n v="0.04545454545454546"/>
    <n v="0.05"/>
    <n v="0"/>
    <n v="0"/>
    <n v="0"/>
    <n v="0"/>
    <n v="0"/>
    <n v="0"/>
  </r>
  <r>
    <s v="LEAD"/>
    <s v="PRJ"/>
    <s v="Agile"/>
    <x v="1"/>
    <d v="2025-02-07T00:00:00"/>
    <d v="2025-03-28T00:00:00"/>
    <s v="N/A"/>
    <s v="N/A"/>
    <s v="HR"/>
    <x v="232"/>
    <s v="EssilorLuxottica"/>
    <s v="L. Roberto"/>
    <x v="40"/>
    <s v="Operations"/>
    <s v="FrontEnd"/>
    <n v="0"/>
    <n v="0"/>
    <s v="PROPOSAL"/>
    <n v="0"/>
    <n v="2025"/>
    <x v="0"/>
    <n v="0"/>
    <n v="0"/>
    <n v="0"/>
    <n v="8"/>
    <n v="6"/>
    <n v="0"/>
    <n v="0"/>
    <n v="0"/>
    <n v="0"/>
    <n v="0"/>
    <n v="0"/>
    <n v="0"/>
    <n v="0"/>
    <n v="0"/>
    <n v="0"/>
    <n v="0.3636363636363636"/>
    <n v="0.3"/>
    <n v="0"/>
    <n v="0"/>
    <n v="0"/>
    <n v="0"/>
    <n v="0"/>
    <n v="0"/>
  </r>
  <r>
    <s v="LEAD"/>
    <s v="PRJ"/>
    <s v="Agile"/>
    <x v="1"/>
    <d v="2025-02-07T00:00:00"/>
    <d v="2025-03-28T00:00:00"/>
    <s v="N/A"/>
    <s v="N/A"/>
    <s v="HR"/>
    <x v="232"/>
    <s v="EssilorLuxottica"/>
    <s v="L. Roberto"/>
    <x v="83"/>
    <s v="Delivery Projects"/>
    <s v="Analysis"/>
    <n v="0"/>
    <n v="0"/>
    <s v="PROPOSAL"/>
    <n v="0"/>
    <n v="2025"/>
    <x v="0"/>
    <n v="0"/>
    <n v="0"/>
    <n v="0"/>
    <n v="6"/>
    <n v="5"/>
    <n v="0"/>
    <n v="0"/>
    <n v="0"/>
    <n v="0"/>
    <n v="0"/>
    <n v="0"/>
    <n v="0"/>
    <n v="0"/>
    <n v="0"/>
    <n v="0"/>
    <n v="0.2727272727272727"/>
    <n v="0.25"/>
    <n v="0"/>
    <n v="0"/>
    <n v="0"/>
    <n v="0"/>
    <n v="0"/>
    <n v="0"/>
  </r>
  <r>
    <s v="LEAD"/>
    <s v="PRJ"/>
    <s v="Agile"/>
    <x v="1"/>
    <d v="2025-02-07T00:00:00"/>
    <d v="2025-03-28T00:00:00"/>
    <s v="N/A"/>
    <s v="N/A"/>
    <s v="HR"/>
    <x v="232"/>
    <s v="EssilorLuxottica"/>
    <s v="L. Roberto"/>
    <x v="88"/>
    <s v="Delivery Projects"/>
    <s v="Project Governance"/>
    <n v="0"/>
    <n v="0"/>
    <s v="PROPOSAL"/>
    <n v="0"/>
    <n v="2025"/>
    <x v="0"/>
    <n v="0"/>
    <n v="0"/>
    <n v="0"/>
    <n v="0"/>
    <n v="3"/>
    <n v="3"/>
    <n v="0"/>
    <n v="0"/>
    <n v="0"/>
    <n v="0"/>
    <n v="0"/>
    <n v="0"/>
    <n v="0"/>
    <n v="0"/>
    <n v="0"/>
    <n v="0"/>
    <n v="0.15"/>
    <n v="0.1304347826086956"/>
    <n v="0"/>
    <n v="0"/>
    <n v="0"/>
    <n v="0"/>
    <n v="0"/>
  </r>
  <r>
    <s v="LEAD"/>
    <s v="PRJ"/>
    <s v="Agile"/>
    <x v="1"/>
    <d v="2025-02-07T00:00:00"/>
    <d v="2025-03-28T00:00:00"/>
    <s v="N/A"/>
    <s v="N/A"/>
    <s v="HR"/>
    <x v="232"/>
    <s v="EssilorLuxottica"/>
    <s v="L. Roberto"/>
    <x v="56"/>
    <s v="Operations"/>
    <s v="Data Engineer"/>
    <n v="0"/>
    <n v="0"/>
    <s v="PROPOSAL"/>
    <n v="0"/>
    <n v="2025"/>
    <x v="0"/>
    <n v="0"/>
    <n v="0"/>
    <n v="0"/>
    <n v="3"/>
    <n v="3"/>
    <n v="2"/>
    <n v="0"/>
    <n v="0"/>
    <n v="0"/>
    <n v="0"/>
    <n v="0"/>
    <n v="0"/>
    <n v="0"/>
    <n v="0"/>
    <n v="0"/>
    <n v="0.1363636363636364"/>
    <n v="0.15"/>
    <n v="0.08695652173913043"/>
    <n v="0"/>
    <n v="0"/>
    <n v="0"/>
    <n v="0"/>
    <n v="0"/>
  </r>
  <r>
    <s v="LEAD"/>
    <s v="PRJ"/>
    <s v="Agile"/>
    <x v="1"/>
    <d v="2025-03-07T00:00:00"/>
    <d v="2025-06-28T00:00:00"/>
    <s v="N/A"/>
    <s v="N/A"/>
    <s v="HR"/>
    <x v="233"/>
    <s v="EssilorLuxottica"/>
    <s v="L. Roberto"/>
    <x v="49"/>
    <s v="Operations"/>
    <s v="Project Governance"/>
    <n v="0"/>
    <n v="0"/>
    <s v="PROPOSAL"/>
    <n v="0"/>
    <n v="2025"/>
    <x v="0"/>
    <n v="0"/>
    <n v="0"/>
    <n v="0"/>
    <n v="0"/>
    <n v="1"/>
    <n v="2"/>
    <n v="2"/>
    <n v="1"/>
    <n v="0"/>
    <n v="0"/>
    <n v="0"/>
    <n v="0"/>
    <n v="0"/>
    <n v="0"/>
    <n v="0"/>
    <n v="0"/>
    <n v="0.05"/>
    <n v="0.08695652173913043"/>
    <n v="0.1666666666666667"/>
    <n v="0.04761904761904762"/>
    <n v="0"/>
    <n v="0"/>
    <n v="0"/>
  </r>
  <r>
    <s v="LEAD"/>
    <s v="PRJ"/>
    <s v="Agile"/>
    <x v="1"/>
    <d v="2025-03-07T00:00:00"/>
    <d v="2025-06-28T00:00:00"/>
    <s v="N/A"/>
    <s v="N/A"/>
    <s v="HR"/>
    <x v="233"/>
    <s v="EssilorLuxottica"/>
    <s v="L. Roberto"/>
    <x v="40"/>
    <s v="Operations"/>
    <s v="FrontEnd"/>
    <n v="0"/>
    <n v="0"/>
    <s v="PROPOSAL"/>
    <n v="0"/>
    <n v="2025"/>
    <x v="0"/>
    <n v="0"/>
    <n v="0"/>
    <n v="0"/>
    <n v="0"/>
    <n v="8"/>
    <n v="8"/>
    <n v="8"/>
    <n v="8"/>
    <n v="0"/>
    <n v="0"/>
    <n v="0"/>
    <n v="0"/>
    <n v="0"/>
    <n v="0"/>
    <n v="0"/>
    <n v="0"/>
    <n v="0.4"/>
    <n v="0.3478260869565217"/>
    <n v="0.6666666666666666"/>
    <n v="0.3809523809523809"/>
    <n v="0"/>
    <n v="0"/>
    <n v="0"/>
  </r>
  <r>
    <s v="LEAD"/>
    <s v="PRJ"/>
    <s v="Agile"/>
    <x v="1"/>
    <d v="2025-03-07T00:00:00"/>
    <d v="2025-06-28T00:00:00"/>
    <s v="N/A"/>
    <s v="N/A"/>
    <s v="HR"/>
    <x v="233"/>
    <s v="EssilorLuxottica"/>
    <s v="L. Roberto"/>
    <x v="83"/>
    <s v="Delivery Projects"/>
    <s v="Analysis"/>
    <n v="0"/>
    <n v="0"/>
    <s v="PROPOSAL"/>
    <n v="0"/>
    <n v="2025"/>
    <x v="0"/>
    <n v="0"/>
    <n v="0"/>
    <n v="0"/>
    <n v="0"/>
    <n v="6"/>
    <n v="5"/>
    <n v="5"/>
    <n v="5"/>
    <n v="0"/>
    <n v="0"/>
    <n v="0"/>
    <n v="0"/>
    <n v="0"/>
    <n v="0"/>
    <n v="0"/>
    <n v="0"/>
    <n v="0.3"/>
    <n v="0.2173913043478261"/>
    <n v="0.4166666666666667"/>
    <n v="0.2380952380952381"/>
    <n v="0"/>
    <n v="0"/>
    <n v="0"/>
  </r>
  <r>
    <s v="LEAD"/>
    <s v="PRJ"/>
    <s v="Agile"/>
    <x v="1"/>
    <d v="2025-03-07T00:00:00"/>
    <d v="2025-06-28T00:00:00"/>
    <s v="N/A"/>
    <s v="N/A"/>
    <s v="HR"/>
    <x v="233"/>
    <s v="EssilorLuxottica"/>
    <s v="L. Roberto"/>
    <x v="88"/>
    <s v="Delivery Projects"/>
    <s v="Project Governance"/>
    <n v="0"/>
    <n v="0"/>
    <s v="PROPOSAL"/>
    <n v="0"/>
    <n v="2025"/>
    <x v="0"/>
    <n v="0"/>
    <n v="0"/>
    <n v="0"/>
    <n v="0"/>
    <n v="3"/>
    <n v="3"/>
    <n v="3"/>
    <n v="3"/>
    <n v="0"/>
    <n v="0"/>
    <n v="0"/>
    <n v="0"/>
    <n v="0"/>
    <n v="0"/>
    <n v="0"/>
    <n v="0"/>
    <n v="0.15"/>
    <n v="0.1304347826086956"/>
    <n v="0.25"/>
    <n v="0.1428571428571428"/>
    <n v="0"/>
    <n v="0"/>
    <n v="0"/>
  </r>
  <r>
    <s v="LEAD"/>
    <s v="PRJ"/>
    <s v="Agile"/>
    <x v="1"/>
    <d v="2025-03-07T00:00:00"/>
    <d v="2025-06-28T00:00:00"/>
    <s v="N/A"/>
    <s v="N/A"/>
    <s v="HR"/>
    <x v="233"/>
    <s v="EssilorLuxottica"/>
    <s v="L. Roberto"/>
    <x v="56"/>
    <s v="Operations"/>
    <s v="Data Engineer"/>
    <n v="0"/>
    <n v="0"/>
    <s v="PROPOSAL"/>
    <n v="0"/>
    <n v="2025"/>
    <x v="0"/>
    <n v="0"/>
    <n v="0"/>
    <n v="0"/>
    <n v="0"/>
    <n v="4"/>
    <n v="5"/>
    <n v="5"/>
    <n v="5"/>
    <n v="0"/>
    <n v="0"/>
    <n v="0"/>
    <n v="0"/>
    <n v="0"/>
    <n v="0"/>
    <n v="0"/>
    <n v="0"/>
    <n v="0.2"/>
    <n v="0.2173913043478261"/>
    <n v="0.4166666666666667"/>
    <n v="0.2380952380952381"/>
    <n v="0"/>
    <n v="0"/>
    <n v="0"/>
  </r>
  <r>
    <s v="CONTRACT"/>
    <s v="PRJ"/>
    <s v="Agile"/>
    <x v="1"/>
    <d v="2025-03-07T00:00:00"/>
    <d v="2025-03-28T00:00:00"/>
    <s v="N/A"/>
    <s v="N/A"/>
    <s v="HR"/>
    <x v="234"/>
    <s v="EssilorLuxottica"/>
    <s v="L. Roberto"/>
    <x v="7"/>
    <s v="Delivery Projects"/>
    <s v="Analysis"/>
    <n v="0"/>
    <n v="0"/>
    <s v="ON GOING"/>
    <n v="0"/>
    <n v="2025"/>
    <x v="13"/>
    <n v="4"/>
    <n v="4"/>
    <n v="6"/>
    <n v="4"/>
    <n v="0"/>
    <n v="0"/>
    <n v="0"/>
    <n v="0"/>
    <n v="0"/>
    <n v="0"/>
    <n v="0"/>
    <n v="0.2777777777777778"/>
    <n v="0.2"/>
    <n v="0.1904761904761905"/>
    <n v="0.2727272727272727"/>
    <n v="0.1818181818181818"/>
    <n v="0"/>
    <n v="0"/>
    <n v="0"/>
    <n v="0"/>
    <n v="0"/>
    <n v="0"/>
    <n v="0"/>
  </r>
  <r>
    <s v="CONTRACT"/>
    <s v="PRJ"/>
    <s v="Agile"/>
    <x v="1"/>
    <d v="2025-03-07T00:00:00"/>
    <d v="2025-03-28T00:00:00"/>
    <s v="N/A"/>
    <s v="N/A"/>
    <s v="HR"/>
    <x v="234"/>
    <s v="EssilorLuxottica"/>
    <s v="L. Roberto"/>
    <x v="77"/>
    <s v="Operations"/>
    <s v="Data Management"/>
    <n v="0"/>
    <n v="0"/>
    <s v="ON GOING"/>
    <n v="0"/>
    <n v="2025"/>
    <x v="0"/>
    <n v="0"/>
    <n v="0"/>
    <n v="1"/>
    <n v="1"/>
    <n v="0"/>
    <n v="0"/>
    <n v="0"/>
    <n v="0"/>
    <n v="0"/>
    <n v="0"/>
    <n v="0"/>
    <n v="0"/>
    <n v="0"/>
    <n v="0"/>
    <n v="0.04545454545454546"/>
    <n v="0.04545454545454546"/>
    <n v="0"/>
    <n v="0"/>
    <n v="0"/>
    <n v="0"/>
    <n v="0"/>
    <n v="0"/>
    <n v="0"/>
  </r>
  <r>
    <s v="CONTRACT"/>
    <s v="PRJ"/>
    <s v="Agile"/>
    <x v="1"/>
    <d v="2025-03-07T00:00:00"/>
    <d v="2025-03-28T00:00:00"/>
    <s v="N/A"/>
    <s v="N/A"/>
    <s v="HR"/>
    <x v="234"/>
    <s v="EssilorLuxottica"/>
    <s v="L. Roberto"/>
    <x v="113"/>
    <s v="Operations"/>
    <s v="Data Management"/>
    <n v="0"/>
    <n v="0"/>
    <s v="ON GOING"/>
    <n v="0"/>
    <n v="2025"/>
    <x v="2"/>
    <n v="0"/>
    <n v="2"/>
    <n v="0"/>
    <n v="0"/>
    <n v="0"/>
    <n v="0"/>
    <n v="0"/>
    <n v="0"/>
    <n v="0"/>
    <n v="0"/>
    <n v="0"/>
    <n v="0.1111111111111111"/>
    <n v="0"/>
    <n v="0.09523809523809523"/>
    <n v="0"/>
    <n v="0"/>
    <n v="0"/>
    <n v="0"/>
    <n v="0"/>
    <n v="0"/>
    <n v="0"/>
    <n v="0"/>
    <n v="0"/>
  </r>
  <r>
    <s v="CONTRACT"/>
    <s v="PRJ"/>
    <s v="Agile"/>
    <x v="1"/>
    <d v="2025-03-07T00:00:00"/>
    <d v="2025-03-28T00:00:00"/>
    <s v="N/A"/>
    <s v="N/A"/>
    <s v="HR"/>
    <x v="234"/>
    <s v="EssilorLuxottica"/>
    <s v="L. Roberto"/>
    <x v="49"/>
    <s v="Operations"/>
    <s v="Project Governance"/>
    <n v="0"/>
    <n v="0"/>
    <s v="ON GOING"/>
    <n v="0"/>
    <n v="2025"/>
    <x v="1"/>
    <n v="0"/>
    <n v="1"/>
    <n v="2"/>
    <n v="2"/>
    <n v="2"/>
    <n v="0"/>
    <n v="0"/>
    <n v="0"/>
    <n v="0"/>
    <n v="0"/>
    <n v="0"/>
    <n v="0.05555555555555555"/>
    <n v="0"/>
    <n v="0.04761904761904762"/>
    <n v="0.09090909090909091"/>
    <n v="0.09090909090909091"/>
    <n v="0.1"/>
    <n v="0"/>
    <n v="0"/>
    <n v="0"/>
    <n v="0"/>
    <n v="0"/>
    <n v="0"/>
  </r>
  <r>
    <s v="CONTRACT"/>
    <s v="PRJ"/>
    <s v="Agile"/>
    <x v="1"/>
    <d v="2025-03-07T00:00:00"/>
    <d v="2025-03-28T00:00:00"/>
    <s v="N/A"/>
    <s v="N/A"/>
    <s v="HR"/>
    <x v="234"/>
    <s v="EssilorLuxottica"/>
    <s v="L. Roberto"/>
    <x v="88"/>
    <s v="Delivery Projects"/>
    <s v="Project Governance"/>
    <n v="0"/>
    <n v="0"/>
    <s v="ON GOING"/>
    <n v="0"/>
    <n v="2025"/>
    <x v="1"/>
    <n v="0"/>
    <n v="1"/>
    <n v="2"/>
    <n v="3"/>
    <n v="2"/>
    <n v="0"/>
    <n v="0"/>
    <n v="0"/>
    <n v="0"/>
    <n v="0"/>
    <n v="0"/>
    <n v="0.05555555555555555"/>
    <n v="0"/>
    <n v="0.04761904761904762"/>
    <n v="0.09090909090909091"/>
    <n v="0.1363636363636364"/>
    <n v="0.1"/>
    <n v="0"/>
    <n v="0"/>
    <n v="0"/>
    <n v="0"/>
    <n v="0"/>
    <n v="0"/>
  </r>
  <r>
    <s v="LEAD"/>
    <s v="PRJ"/>
    <s v="Agile"/>
    <x v="1"/>
    <d v="2025-03-01T00:00:00"/>
    <d v="2025-05-10T00:00:00"/>
    <s v="N/A"/>
    <s v="N/A"/>
    <s v="HR"/>
    <x v="235"/>
    <s v="EssilorLuxottica"/>
    <s v="L. Roberto"/>
    <x v="5"/>
    <s v="Operations"/>
    <s v="BackEnd"/>
    <n v="0"/>
    <n v="0"/>
    <s v="PROPOSAL"/>
    <n v="0"/>
    <n v="2025"/>
    <x v="0"/>
    <n v="0"/>
    <n v="5"/>
    <n v="0"/>
    <n v="0"/>
    <n v="10"/>
    <n v="5"/>
    <n v="0"/>
    <n v="0"/>
    <n v="0"/>
    <n v="0"/>
    <n v="0"/>
    <n v="0"/>
    <n v="0"/>
    <n v="0.2380952380952381"/>
    <n v="0.4545454545454545"/>
    <n v="0.2272727272727273"/>
    <n v="0"/>
    <n v="0"/>
    <n v="0"/>
    <n v="0"/>
    <n v="0"/>
    <n v="0"/>
    <n v="0"/>
  </r>
  <r>
    <s v="LEAD"/>
    <s v="PRJ"/>
    <s v="Agile"/>
    <x v="1"/>
    <d v="2025-03-01T00:00:00"/>
    <d v="2025-05-10T00:00:00"/>
    <s v="N/A"/>
    <s v="N/A"/>
    <s v="HR"/>
    <x v="235"/>
    <s v="EssilorLuxottica"/>
    <s v="L. Roberto"/>
    <x v="91"/>
    <s v="Delivery Projects"/>
    <s v="Analysis"/>
    <n v="0"/>
    <n v="0"/>
    <s v="PROPOSAL"/>
    <n v="0"/>
    <n v="2025"/>
    <x v="0"/>
    <n v="0"/>
    <n v="5"/>
    <n v="0"/>
    <n v="0"/>
    <n v="3"/>
    <n v="3"/>
    <n v="0"/>
    <n v="0"/>
    <n v="0"/>
    <n v="0"/>
    <n v="0"/>
    <n v="0"/>
    <n v="0"/>
    <n v="0.2380952380952381"/>
    <n v="0.1363636363636364"/>
    <n v="0.1363636363636364"/>
    <n v="0"/>
    <n v="0"/>
    <n v="0"/>
    <n v="0"/>
    <n v="0"/>
    <n v="0"/>
    <n v="0"/>
  </r>
  <r>
    <s v="LEAD"/>
    <s v="PRJ"/>
    <s v="Agile"/>
    <x v="1"/>
    <d v="2025-03-01T00:00:00"/>
    <d v="2025-05-10T00:00:00"/>
    <s v="N/A"/>
    <s v="N/A"/>
    <s v="HR"/>
    <x v="235"/>
    <s v="EssilorLuxottica"/>
    <s v="L. Roberto"/>
    <x v="88"/>
    <s v="Delivery Projects"/>
    <s v="Project Governance"/>
    <n v="0"/>
    <n v="0"/>
    <s v="PROPOSAL"/>
    <n v="0"/>
    <n v="2025"/>
    <x v="0"/>
    <n v="0"/>
    <n v="2"/>
    <n v="0"/>
    <n v="0"/>
    <n v="2"/>
    <n v="2"/>
    <n v="0"/>
    <n v="0"/>
    <n v="0"/>
    <n v="0"/>
    <n v="0"/>
    <n v="0"/>
    <n v="0"/>
    <n v="0.09523809523809523"/>
    <n v="0.09090909090909091"/>
    <n v="0.09090909090909091"/>
    <n v="0"/>
    <n v="0"/>
    <n v="0"/>
    <n v="0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91"/>
    <s v="Delivery Projects"/>
    <s v="Analysis"/>
    <n v="450"/>
    <n v="244"/>
    <s v="ON GOING"/>
    <n v="0.45"/>
    <n v="2025"/>
    <x v="6"/>
    <n v="3"/>
    <n v="4"/>
    <m/>
    <m/>
    <n v="4"/>
    <n v="4"/>
    <n v="0"/>
    <n v="0"/>
    <n v="0"/>
    <n v="0"/>
    <n v="0"/>
    <n v="0.1666666666666667"/>
    <n v="0.15"/>
    <n v="0.1904761904761905"/>
    <n v="0.1818181818181818"/>
    <n v="0.1818181818181818"/>
    <n v="0"/>
    <n v="0"/>
    <n v="0"/>
    <n v="0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33"/>
    <s v="Operations"/>
    <s v="FrontEnd"/>
    <n v="450"/>
    <n v="244"/>
    <s v="ON GOING"/>
    <n v="0.45"/>
    <n v="2025"/>
    <x v="11"/>
    <n v="10"/>
    <n v="10"/>
    <m/>
    <m/>
    <n v="10"/>
    <n v="10"/>
    <n v="0"/>
    <n v="0"/>
    <n v="0"/>
    <n v="0"/>
    <n v="0"/>
    <n v="0.5555555555555556"/>
    <n v="0.5"/>
    <n v="0.4761904761904762"/>
    <n v="0.4545454545454545"/>
    <n v="0.4545454545454545"/>
    <n v="0"/>
    <n v="0"/>
    <n v="0"/>
    <n v="0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80"/>
    <s v="Operations"/>
    <s v="BackEnd"/>
    <n v="450"/>
    <n v="244"/>
    <s v="ON GOING"/>
    <n v="0.45"/>
    <n v="2025"/>
    <x v="7"/>
    <n v="0"/>
    <n v="0"/>
    <m/>
    <m/>
    <n v="0"/>
    <n v="0"/>
    <n v="0"/>
    <n v="0"/>
    <n v="0"/>
    <n v="0"/>
    <n v="0"/>
    <n v="0.8333333333333334"/>
    <n v="0"/>
    <n v="0"/>
    <n v="0"/>
    <n v="0"/>
    <n v="0"/>
    <n v="0"/>
    <n v="0"/>
    <n v="0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79"/>
    <s v="Operations"/>
    <s v="FrontEnd"/>
    <n v="450"/>
    <n v="244"/>
    <s v="ON GOING"/>
    <n v="0.45"/>
    <n v="2025"/>
    <x v="7"/>
    <n v="15"/>
    <n v="15"/>
    <m/>
    <m/>
    <n v="15"/>
    <n v="15"/>
    <n v="0"/>
    <n v="0"/>
    <n v="0"/>
    <n v="0"/>
    <n v="0"/>
    <n v="0.8333333333333334"/>
    <n v="0.75"/>
    <n v="0.7142857142857143"/>
    <n v="0.6818181818181818"/>
    <n v="0.6818181818181818"/>
    <n v="0"/>
    <n v="0"/>
    <n v="0"/>
    <n v="0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88"/>
    <s v="Delivery Projects"/>
    <s v="Project Governance"/>
    <n v="450"/>
    <n v="244"/>
    <s v="ON GOING"/>
    <n v="0.45"/>
    <n v="2025"/>
    <x v="9"/>
    <n v="3"/>
    <n v="3"/>
    <n v="3"/>
    <n v="3"/>
    <n v="3"/>
    <n v="5"/>
    <n v="0"/>
    <n v="0"/>
    <n v="0"/>
    <n v="0"/>
    <n v="0"/>
    <n v="0.2222222222222222"/>
    <n v="0.15"/>
    <n v="0.1428571428571428"/>
    <n v="0.1363636363636364"/>
    <n v="0.2272727272727273"/>
    <n v="0"/>
    <n v="0"/>
    <n v="0"/>
    <n v="0"/>
    <n v="0"/>
    <n v="0"/>
    <n v="0"/>
  </r>
  <r>
    <s v="INTERNAL PRJ"/>
    <s v="PRJ"/>
    <s v="Waterfall"/>
    <x v="1"/>
    <d v="2025-01-07T00:00:00"/>
    <d v="2025-05-31T00:00:00"/>
    <s v="N/A"/>
    <s v="IAA"/>
    <s v="HR"/>
    <x v="236"/>
    <s v="Abstract"/>
    <s v="L. Roberto"/>
    <x v="49"/>
    <s v="Operations"/>
    <s v="Project Governance"/>
    <n v="450"/>
    <n v="244"/>
    <s v="ON GOING"/>
    <n v="0.45"/>
    <n v="2025"/>
    <x v="9"/>
    <n v="3"/>
    <n v="3"/>
    <m/>
    <m/>
    <n v="3"/>
    <n v="4"/>
    <n v="0"/>
    <n v="0"/>
    <n v="0"/>
    <n v="0"/>
    <n v="0"/>
    <n v="0.2222222222222222"/>
    <n v="0.15"/>
    <n v="0.1428571428571428"/>
    <n v="0.1363636363636364"/>
    <n v="0.1818181818181818"/>
    <n v="0"/>
    <n v="0"/>
    <n v="0"/>
    <n v="0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50"/>
    <s v="Operations"/>
    <s v="Tech Lead"/>
    <n v="450"/>
    <n v="244"/>
    <s v="ON GOING"/>
    <n v="0.45"/>
    <n v="2025"/>
    <x v="36"/>
    <n v="3"/>
    <n v="3"/>
    <m/>
    <m/>
    <n v="6"/>
    <n v="6"/>
    <n v="0"/>
    <n v="0"/>
    <n v="0"/>
    <n v="0"/>
    <n v="0"/>
    <n v="0.3333333333333333"/>
    <n v="0.15"/>
    <n v="0.1428571428571428"/>
    <n v="0.2727272727272727"/>
    <n v="0.2727272727272727"/>
    <n v="0"/>
    <n v="0"/>
    <n v="0"/>
    <n v="0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93"/>
    <s v="Operations"/>
    <s v="BackEnd"/>
    <n v="450"/>
    <n v="244"/>
    <s v="ON GOING"/>
    <n v="0.45"/>
    <n v="2025"/>
    <x v="7"/>
    <n v="15"/>
    <n v="15"/>
    <m/>
    <m/>
    <n v="15"/>
    <n v="15"/>
    <n v="0"/>
    <n v="0"/>
    <n v="0"/>
    <n v="0"/>
    <n v="0"/>
    <n v="0.8333333333333334"/>
    <n v="0.75"/>
    <n v="0.7142857142857143"/>
    <n v="0.6818181818181818"/>
    <n v="0.6818181818181818"/>
    <n v="0"/>
    <n v="0"/>
    <n v="0"/>
    <n v="0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8"/>
    <s v="Operations"/>
    <s v="FrontEnd"/>
    <n v="450"/>
    <n v="244"/>
    <s v="ON GOING"/>
    <n v="0.45"/>
    <n v="2025"/>
    <x v="6"/>
    <n v="3"/>
    <n v="3"/>
    <m/>
    <m/>
    <n v="3"/>
    <n v="3"/>
    <n v="0"/>
    <n v="0"/>
    <n v="0"/>
    <n v="0"/>
    <n v="0"/>
    <n v="0.1666666666666667"/>
    <n v="0.15"/>
    <n v="0.1428571428571428"/>
    <n v="0.1363636363636364"/>
    <n v="0.1363636363636364"/>
    <n v="0"/>
    <n v="0"/>
    <n v="0"/>
    <n v="0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111"/>
    <s v="Operations"/>
    <s v="FrontEnd"/>
    <n v="450"/>
    <n v="244"/>
    <s v="ON GOING"/>
    <n v="0.45"/>
    <n v="2025"/>
    <x v="6"/>
    <n v="3"/>
    <n v="3"/>
    <m/>
    <m/>
    <n v="15"/>
    <n v="15"/>
    <n v="0"/>
    <n v="0"/>
    <n v="0"/>
    <n v="0"/>
    <n v="0"/>
    <n v="0.1666666666666667"/>
    <n v="0.15"/>
    <n v="0.1428571428571428"/>
    <n v="0.6818181818181818"/>
    <n v="0.6818181818181818"/>
    <n v="0"/>
    <n v="0"/>
    <n v="0"/>
    <n v="0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5"/>
    <s v="Operations"/>
    <s v="BackEnd"/>
    <n v="450"/>
    <n v="244"/>
    <s v="ON GOING"/>
    <n v="0.45"/>
    <n v="2025"/>
    <x v="6"/>
    <n v="3"/>
    <n v="3"/>
    <m/>
    <m/>
    <n v="10"/>
    <n v="10"/>
    <n v="0"/>
    <n v="0"/>
    <n v="0"/>
    <n v="0"/>
    <n v="0"/>
    <n v="0.1666666666666667"/>
    <n v="0.15"/>
    <n v="0.1428571428571428"/>
    <n v="0.4545454545454545"/>
    <n v="0.4545454545454545"/>
    <n v="0"/>
    <n v="0"/>
    <n v="0"/>
    <n v="0"/>
    <n v="0"/>
    <n v="0"/>
    <n v="0"/>
  </r>
  <r>
    <s v="CONTRACT"/>
    <s v="PRJ"/>
    <s v="Waterfall"/>
    <x v="0"/>
    <d v="2025-01-06T00:00:00"/>
    <d v="2025-05-31T00:00:00"/>
    <s v="ABS24606"/>
    <s v="ABS24606"/>
    <s v="BIP"/>
    <x v="208"/>
    <s v="EssilorLuxottica"/>
    <s v="F. Taita"/>
    <x v="76"/>
    <s v="Operations"/>
    <s v="BackEnd "/>
    <n v="34"/>
    <n v="34"/>
    <s v="CLOSED"/>
    <n v="1"/>
    <n v="2025"/>
    <x v="2"/>
    <n v="5"/>
    <n v="7"/>
    <m/>
    <m/>
    <n v="0"/>
    <n v="0"/>
    <n v="0"/>
    <n v="0"/>
    <n v="0"/>
    <n v="0"/>
    <n v="0"/>
    <n v="0.1111111111111111"/>
    <n v="0.25"/>
    <n v="0.3333333333333333"/>
    <n v="0"/>
    <n v="0"/>
    <n v="0"/>
    <n v="0"/>
    <n v="0"/>
    <n v="0"/>
    <n v="0"/>
    <n v="0"/>
    <n v="0"/>
  </r>
  <r>
    <s v="CONTRACT"/>
    <s v="PRJ"/>
    <s v="Agile"/>
    <x v="1"/>
    <d v="2025-01-07T00:00:00"/>
    <d v="2025-02-15T00:00:00"/>
    <s v="N/A"/>
    <s v="N/A"/>
    <s v="HR"/>
    <x v="237"/>
    <s v="EssilorLuxottica"/>
    <s v="P. Anzellotti"/>
    <x v="50"/>
    <s v="Operations"/>
    <s v="Tech Lead"/>
    <n v="20"/>
    <n v="0"/>
    <s v="TO START"/>
    <n v="1"/>
    <n v="2025"/>
    <x v="6"/>
    <n v="3"/>
    <n v="3"/>
    <m/>
    <m/>
    <n v="0"/>
    <n v="0"/>
    <n v="0"/>
    <n v="0"/>
    <n v="0"/>
    <n v="0"/>
    <n v="0"/>
    <n v="0.1666666666666667"/>
    <n v="0.15"/>
    <n v="0.1428571428571428"/>
    <n v="0"/>
    <n v="0"/>
    <n v="0"/>
    <n v="0"/>
    <n v="0"/>
    <n v="0"/>
    <n v="0"/>
    <n v="0"/>
    <n v="0"/>
  </r>
  <r>
    <s v="CONTRACT"/>
    <s v="PRJ"/>
    <s v="Agile"/>
    <x v="1"/>
    <d v="2025-01-07T00:00:00"/>
    <d v="2025-02-15T00:00:00"/>
    <s v="N/A"/>
    <s v="N/A"/>
    <s v="HR"/>
    <x v="237"/>
    <s v="EssilorLuxottica"/>
    <s v="P. Anzellotti"/>
    <x v="93"/>
    <s v="Operations"/>
    <s v="BackEnd"/>
    <n v="20"/>
    <n v="0"/>
    <s v="TO START"/>
    <n v="1"/>
    <n v="2025"/>
    <x v="36"/>
    <n v="4"/>
    <n v="4"/>
    <m/>
    <m/>
    <n v="0"/>
    <n v="0"/>
    <n v="0"/>
    <n v="0"/>
    <n v="0"/>
    <n v="0"/>
    <n v="0"/>
    <n v="0.3333333333333333"/>
    <n v="0.2"/>
    <n v="0.1904761904761905"/>
    <n v="0"/>
    <n v="0"/>
    <n v="0"/>
    <n v="0"/>
    <n v="0"/>
    <n v="0"/>
    <n v="0"/>
    <n v="0"/>
    <n v="0"/>
  </r>
  <r>
    <s v="CONTRACT"/>
    <s v="PRJ"/>
    <s v="Agile"/>
    <x v="1"/>
    <d v="2025-01-07T00:00:00"/>
    <d v="2025-02-15T00:00:00"/>
    <s v="N/A"/>
    <s v="N/A"/>
    <s v="HR"/>
    <x v="237"/>
    <s v="EssilorLuxottica"/>
    <s v="P. Anzellotti"/>
    <x v="33"/>
    <s v="Operations"/>
    <s v="FrontEnd"/>
    <n v="20"/>
    <n v="0"/>
    <s v="TO START"/>
    <n v="1"/>
    <n v="2025"/>
    <x v="6"/>
    <n v="3"/>
    <n v="4"/>
    <m/>
    <m/>
    <n v="0"/>
    <n v="0"/>
    <n v="0"/>
    <n v="0"/>
    <n v="0"/>
    <n v="0"/>
    <n v="0"/>
    <n v="0.1666666666666667"/>
    <n v="0.15"/>
    <n v="0.1904761904761905"/>
    <n v="0"/>
    <n v="0"/>
    <n v="0"/>
    <n v="0"/>
    <n v="0"/>
    <n v="0"/>
    <n v="0"/>
    <n v="0"/>
    <n v="0"/>
  </r>
  <r>
    <s v="PROSPECT"/>
    <s v="AMS"/>
    <m/>
    <x v="1"/>
    <d v="2025-01-01T00:00:00"/>
    <d v="2025-12-31T00:00:00"/>
    <s v="N/A"/>
    <s v="N/A"/>
    <s v="BIP"/>
    <x v="238"/>
    <s v="EssilorLuxottica"/>
    <s v="F. Taita"/>
    <x v="17"/>
    <s v="Operations"/>
    <s v="Backend "/>
    <n v="620"/>
    <n v="0"/>
    <s v="PROSPECT"/>
    <n v="0"/>
    <n v="2024"/>
    <x v="0"/>
    <n v="0"/>
    <n v="0"/>
    <m/>
    <m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.3181818181818182"/>
  </r>
  <r>
    <s v="PROSPECT"/>
    <s v="AMS"/>
    <m/>
    <x v="1"/>
    <d v="2025-01-01T00:00:00"/>
    <d v="2025-12-31T00:00:00"/>
    <s v="N/A"/>
    <s v="N/A"/>
    <s v="BIP"/>
    <x v="238"/>
    <s v="EssilorLuxottica"/>
    <s v="F. Taita"/>
    <x v="18"/>
    <s v="Delivery Projects"/>
    <s v="DataManagement"/>
    <n v="620"/>
    <n v="0"/>
    <s v="PROSPECT"/>
    <n v="0"/>
    <n v="2024"/>
    <x v="0"/>
    <n v="0"/>
    <n v="0"/>
    <m/>
    <m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.1818181818181818"/>
  </r>
  <r>
    <s v="PROSPECT"/>
    <s v="AMS"/>
    <m/>
    <x v="1"/>
    <d v="2025-01-01T00:00:00"/>
    <d v="2025-12-31T00:00:00"/>
    <s v="N/A"/>
    <s v="N/A"/>
    <s v="BIP"/>
    <x v="238"/>
    <s v="EssilorLuxottica"/>
    <s v="F. Taita"/>
    <x v="19"/>
    <s v="Operations"/>
    <s v="Backend "/>
    <n v="620"/>
    <n v="0"/>
    <s v="PROSPECT"/>
    <n v="0"/>
    <n v="2024"/>
    <x v="0"/>
    <n v="0"/>
    <n v="0"/>
    <m/>
    <m/>
    <n v="0"/>
    <n v="0"/>
    <n v="0"/>
    <n v="0"/>
    <n v="0"/>
    <n v="0"/>
    <n v="9"/>
    <n v="0"/>
    <n v="0"/>
    <n v="0"/>
    <n v="0"/>
    <n v="0"/>
    <n v="0"/>
    <n v="0"/>
    <n v="0"/>
    <n v="0"/>
    <n v="0"/>
    <n v="0"/>
    <n v="0.4090909090909091"/>
  </r>
  <r>
    <s v="PROSPECT"/>
    <s v="AMS"/>
    <m/>
    <x v="1"/>
    <d v="2025-01-01T00:00:00"/>
    <d v="2025-12-31T00:00:00"/>
    <s v="N/A"/>
    <s v="N/A"/>
    <s v="BIP"/>
    <x v="238"/>
    <s v="EssilorLuxottica"/>
    <s v="F. Taita"/>
    <x v="20"/>
    <s v="Operations"/>
    <s v="Backend "/>
    <n v="620"/>
    <n v="0"/>
    <s v="PROSPECT"/>
    <n v="0"/>
    <n v="2024"/>
    <x v="0"/>
    <n v="0"/>
    <n v="0"/>
    <m/>
    <m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.2727272727272727"/>
  </r>
  <r>
    <s v="INTERNAL PRJ"/>
    <s v="PRJ"/>
    <m/>
    <x v="1"/>
    <d v="2025-01-01T00:00:00"/>
    <d v="2025-12-31T00:00:00"/>
    <s v="N/A"/>
    <s v="IAA"/>
    <s v="OTHER"/>
    <x v="18"/>
    <m/>
    <s v="O. Sagazio"/>
    <x v="50"/>
    <s v="Operations"/>
    <s v="PM - Project Governance"/>
    <n v="0"/>
    <n v="0"/>
    <s v="ON GOING"/>
    <n v="0"/>
    <n v="2025"/>
    <x v="6"/>
    <n v="3"/>
    <n v="3"/>
    <m/>
    <m/>
    <n v="3"/>
    <n v="3"/>
    <n v="1"/>
    <n v="3"/>
    <n v="3"/>
    <n v="3"/>
    <n v="1"/>
    <n v="0.1666666666666667"/>
    <n v="0.15"/>
    <n v="0.1428571428571428"/>
    <n v="0.1363636363636364"/>
    <n v="0.1363636363636364"/>
    <n v="0"/>
    <n v="0"/>
    <n v="0.08333333333333333"/>
    <n v="0.1428571428571428"/>
    <n v="0.1304347826086956"/>
    <n v="0.1428571428571428"/>
    <n v="0.04545454545454546"/>
  </r>
  <r>
    <s v="CONTRACT"/>
    <s v="TIME MATERIAL "/>
    <s v="Waterfall"/>
    <x v="1"/>
    <d v="2025-01-01T00:00:00"/>
    <d v="2025-12-31T00:00:00"/>
    <s v="ABS25031"/>
    <s v="ABS25031"/>
    <s v="LOGISTIC"/>
    <x v="231"/>
    <s v="EssilorLuxottica"/>
    <s v="F. Taita"/>
    <x v="76"/>
    <s v="Operations"/>
    <s v="BackEnd"/>
    <n v="70"/>
    <n v="30"/>
    <s v="ON GOING"/>
    <n v="0.4285714285714285"/>
    <n v="2025"/>
    <x v="2"/>
    <n v="5"/>
    <n v="5"/>
    <m/>
    <m/>
    <n v="5"/>
    <n v="5"/>
    <n v="0"/>
    <n v="5"/>
    <n v="5"/>
    <n v="5"/>
    <n v="0"/>
    <n v="0.1111111111111111"/>
    <n v="0.25"/>
    <n v="0.2380952380952381"/>
    <n v="0.2272727272727273"/>
    <n v="0.2272727272727273"/>
    <n v="0"/>
    <n v="0"/>
    <n v="0"/>
    <n v="0.2380952380952381"/>
    <n v="0.2173913043478261"/>
    <n v="0.2380952380952381"/>
    <n v="0"/>
  </r>
  <r>
    <s v="CONTRACT"/>
    <s v="TIME MATERIAL "/>
    <s v="Waterfall"/>
    <x v="1"/>
    <d v="2025-01-01T00:00:00"/>
    <d v="2025-12-31T00:00:00"/>
    <s v="ABS25031"/>
    <s v="ABS25031"/>
    <s v="LOGISTIC"/>
    <x v="231"/>
    <s v="EssilorLuxottica"/>
    <s v="F. Taita"/>
    <x v="75"/>
    <s v="Operations"/>
    <s v="BackEnd"/>
    <n v="70"/>
    <n v="30"/>
    <s v="ON GOING"/>
    <n v="0.4285714285714285"/>
    <n v="2025"/>
    <x v="1"/>
    <n v="2"/>
    <n v="1"/>
    <m/>
    <m/>
    <n v="2"/>
    <n v="1"/>
    <n v="1"/>
    <n v="1"/>
    <n v="1"/>
    <n v="1"/>
    <n v="1"/>
    <n v="0.05555555555555555"/>
    <n v="0.1"/>
    <n v="0.04761904761904762"/>
    <n v="0.09090909090909091"/>
    <n v="0.04545454545454546"/>
    <n v="0"/>
    <n v="0"/>
    <n v="0.08333333333333333"/>
    <n v="0.04761904761904762"/>
    <n v="0.04347826086956522"/>
    <n v="0.04761904761904762"/>
    <n v="0.04545454545454546"/>
  </r>
  <r>
    <s v="CONTRACT"/>
    <s v="PRJ"/>
    <s v="Waterfall"/>
    <x v="1"/>
    <d v="2024-06-01T00:00:00"/>
    <d v="2024-12-31T00:00:00"/>
    <s v="ABS24299"/>
    <s v="ABS24299"/>
    <s v="HR"/>
    <x v="132"/>
    <s v="EssilorLuxottica"/>
    <s v="L. Roberto"/>
    <x v="83"/>
    <s v="Delivery Projects"/>
    <s v="Analysis"/>
    <n v="570"/>
    <n v="560"/>
    <s v="CLOSED"/>
    <n v="1"/>
    <n v="2025"/>
    <x v="13"/>
    <n v="2"/>
    <n v="0"/>
    <m/>
    <m/>
    <n v="0"/>
    <n v="0"/>
    <n v="0"/>
    <n v="0"/>
    <n v="0"/>
    <n v="0"/>
    <n v="0"/>
    <n v="0.2777777777777778"/>
    <n v="0.1"/>
    <n v="0"/>
    <n v="0"/>
    <n v="0"/>
    <n v="0"/>
    <n v="0"/>
    <n v="0"/>
    <n v="0"/>
    <n v="0"/>
    <n v="0"/>
    <n v="0"/>
  </r>
  <r>
    <s v="CONTRACT"/>
    <s v="PRJ"/>
    <s v="Waterfall"/>
    <x v="1"/>
    <d v="2024-06-01T00:00:00"/>
    <d v="2024-12-31T00:00:00"/>
    <s v="ABS24299"/>
    <s v="ABS24299"/>
    <s v="HR"/>
    <x v="132"/>
    <s v="EssilorLuxottica"/>
    <s v="L. Roberto"/>
    <x v="40"/>
    <s v="Operations"/>
    <s v="FrontEnd"/>
    <n v="570"/>
    <n v="560"/>
    <s v="CLOSED"/>
    <n v="1"/>
    <n v="2025"/>
    <x v="8"/>
    <n v="4"/>
    <n v="0"/>
    <m/>
    <m/>
    <n v="0"/>
    <n v="0"/>
    <n v="0"/>
    <n v="0"/>
    <n v="0"/>
    <n v="0"/>
    <n v="0"/>
    <n v="0.4444444444444444"/>
    <n v="0.2"/>
    <n v="0"/>
    <n v="0"/>
    <n v="0"/>
    <n v="0"/>
    <n v="0"/>
    <n v="0"/>
    <n v="0"/>
    <n v="0"/>
    <n v="0"/>
    <n v="0"/>
  </r>
  <r>
    <s v="CONTRACT"/>
    <s v="PRJ"/>
    <s v="Waterfall"/>
    <x v="1"/>
    <d v="2024-10-01T00:00:00"/>
    <d v="2024-12-31T00:00:00"/>
    <s v="ABS25085"/>
    <s v="ABS25085"/>
    <s v="HR"/>
    <x v="129"/>
    <s v="EssilorLuxottica"/>
    <s v="L. Roberto"/>
    <x v="83"/>
    <s v="Delivery Projects"/>
    <s v="Analysis"/>
    <n v="80"/>
    <n v="36"/>
    <s v="CLOSED"/>
    <n v="1"/>
    <n v="2025"/>
    <x v="9"/>
    <n v="1"/>
    <n v="0"/>
    <m/>
    <m/>
    <n v="0"/>
    <n v="0"/>
    <n v="0"/>
    <n v="0"/>
    <n v="0"/>
    <n v="0"/>
    <n v="0"/>
    <n v="0.2222222222222222"/>
    <n v="0.05"/>
    <n v="0"/>
    <n v="0"/>
    <n v="0"/>
    <n v="0"/>
    <n v="0"/>
    <n v="0"/>
    <n v="0"/>
    <n v="0"/>
    <n v="0"/>
    <n v="0"/>
  </r>
  <r>
    <s v="CONTRACT"/>
    <s v="PRJ"/>
    <s v="Waterfall"/>
    <x v="1"/>
    <d v="2024-10-01T00:00:00"/>
    <d v="2024-12-31T00:00:00"/>
    <s v="ABS25085"/>
    <s v="ABS25085"/>
    <s v="HR"/>
    <x v="129"/>
    <s v="EssilorLuxottica"/>
    <s v="L. Roberto"/>
    <x v="88"/>
    <s v="Delivery Projects"/>
    <s v="Project Governance"/>
    <n v="80"/>
    <n v="36"/>
    <s v="CLOSED"/>
    <n v="1"/>
    <n v="2025"/>
    <x v="2"/>
    <n v="1"/>
    <n v="0"/>
    <m/>
    <m/>
    <n v="0"/>
    <n v="0"/>
    <n v="0"/>
    <n v="0"/>
    <n v="0"/>
    <n v="0"/>
    <n v="0"/>
    <n v="0.1111111111111111"/>
    <n v="0.05"/>
    <n v="0"/>
    <n v="0"/>
    <n v="0"/>
    <n v="0"/>
    <n v="0"/>
    <n v="0"/>
    <n v="0"/>
    <n v="0"/>
    <n v="0"/>
    <n v="0"/>
  </r>
  <r>
    <s v="CONTRACT"/>
    <s v="PRJ"/>
    <s v="Waterfall"/>
    <x v="1"/>
    <d v="2024-10-01T00:00:00"/>
    <d v="2024-12-31T00:00:00"/>
    <s v="ABS25085"/>
    <s v="ABS25085"/>
    <s v="HR"/>
    <x v="129"/>
    <s v="EssilorLuxottica"/>
    <s v="L. Roberto"/>
    <x v="40"/>
    <s v="Operations"/>
    <s v="FrontEnd"/>
    <n v="80"/>
    <n v="36"/>
    <s v="CLOSED"/>
    <n v="1"/>
    <n v="2025"/>
    <x v="6"/>
    <n v="1"/>
    <n v="0"/>
    <m/>
    <m/>
    <n v="0"/>
    <n v="0"/>
    <n v="0"/>
    <n v="0"/>
    <n v="0"/>
    <n v="0"/>
    <n v="0"/>
    <n v="0.1666666666666667"/>
    <n v="0.05"/>
    <n v="0"/>
    <n v="0"/>
    <n v="0"/>
    <n v="0"/>
    <n v="0"/>
    <n v="0"/>
    <n v="0"/>
    <n v="0"/>
    <n v="0"/>
    <n v="0"/>
  </r>
  <r>
    <s v="CONTRACT"/>
    <s v="PRJ"/>
    <s v="Agile"/>
    <x v="1"/>
    <d v="2025-01-07T00:00:00"/>
    <d v="2025-02-15T00:00:00"/>
    <s v="N/A"/>
    <s v="N/A"/>
    <s v="HR"/>
    <x v="237"/>
    <s v="EssilorLuxottica"/>
    <s v="P. Anzellotti"/>
    <x v="88"/>
    <s v="Operations"/>
    <s v="PM - Project Governance"/>
    <n v="20"/>
    <n v="0"/>
    <s v="TO START"/>
    <n v="1"/>
    <n v="2025"/>
    <x v="1"/>
    <n v="1"/>
    <n v="0"/>
    <m/>
    <m/>
    <n v="0"/>
    <n v="0"/>
    <n v="0"/>
    <n v="0"/>
    <n v="0"/>
    <n v="0"/>
    <n v="0"/>
    <n v="0.05555555555555555"/>
    <n v="0.05"/>
    <n v="0"/>
    <n v="0"/>
    <n v="0"/>
    <n v="0"/>
    <n v="0"/>
    <n v="0"/>
    <n v="0"/>
    <n v="0"/>
    <n v="0"/>
    <n v="0"/>
  </r>
  <r>
    <s v="CONTRACT"/>
    <s v="PRJ"/>
    <s v="Waterfall"/>
    <x v="1"/>
    <d v="2024-06-01T00:00:00"/>
    <d v="2024-12-31T00:00:00"/>
    <s v="ABS24299"/>
    <s v="ABS24299"/>
    <s v="HR"/>
    <x v="133"/>
    <s v="EssilorLuxottica"/>
    <s v="L. Roberto"/>
    <x v="91"/>
    <s v="Delivery Projects"/>
    <s v="Analysis"/>
    <n v="570"/>
    <n v="560"/>
    <s v="CLOSED"/>
    <n v="1"/>
    <n v="2025"/>
    <x v="2"/>
    <n v="0"/>
    <n v="0"/>
    <m/>
    <m/>
    <n v="0"/>
    <n v="0"/>
    <n v="0"/>
    <n v="0"/>
    <n v="0"/>
    <n v="1"/>
    <n v="7"/>
    <n v="0.1111111111111111"/>
    <n v="0"/>
    <n v="0"/>
    <n v="0"/>
    <n v="0"/>
    <n v="0"/>
    <n v="0"/>
    <n v="0"/>
    <n v="0"/>
    <n v="0"/>
    <n v="0.04761904761904762"/>
    <n v="0.3181818181818182"/>
  </r>
  <r>
    <s v="CONTRACT"/>
    <s v="PRJ"/>
    <s v="Waterfall"/>
    <x v="1"/>
    <d v="2024-06-01T00:00:00"/>
    <d v="2024-12-31T00:00:00"/>
    <s v="ABS24299"/>
    <s v="ABS24299"/>
    <s v="HR"/>
    <x v="133"/>
    <s v="EssilorLuxottica"/>
    <s v="L. Roberto"/>
    <x v="8"/>
    <s v="Operations"/>
    <s v="FrontEnd"/>
    <n v="570"/>
    <n v="560"/>
    <s v="CLOSED"/>
    <n v="1"/>
    <n v="2025"/>
    <x v="9"/>
    <n v="0"/>
    <n v="0"/>
    <m/>
    <m/>
    <n v="0"/>
    <n v="0"/>
    <n v="0"/>
    <n v="0"/>
    <n v="0"/>
    <n v="0"/>
    <n v="0"/>
    <n v="0.2222222222222222"/>
    <n v="0"/>
    <n v="0"/>
    <n v="0"/>
    <n v="0"/>
    <n v="0"/>
    <n v="0"/>
    <n v="0"/>
    <n v="0"/>
    <n v="0"/>
    <n v="0"/>
    <n v="0"/>
  </r>
  <r>
    <s v="CONTRACT"/>
    <s v="PRJ"/>
    <s v="Waterfall"/>
    <x v="1"/>
    <d v="2024-06-01T00:00:00"/>
    <d v="2024-12-31T00:00:00"/>
    <s v="ABS24299"/>
    <s v="ABS24299"/>
    <s v="HR"/>
    <x v="133"/>
    <s v="EssilorLuxottica"/>
    <s v="L. Roberto"/>
    <x v="5"/>
    <s v="Operations"/>
    <s v="BackEnd"/>
    <n v="570"/>
    <n v="560"/>
    <s v="CLOSED"/>
    <n v="1"/>
    <n v="2025"/>
    <x v="9"/>
    <n v="0"/>
    <n v="0"/>
    <m/>
    <m/>
    <n v="0"/>
    <n v="0"/>
    <n v="0"/>
    <n v="0"/>
    <n v="0"/>
    <n v="0"/>
    <n v="0"/>
    <n v="0.2222222222222222"/>
    <n v="0"/>
    <n v="0"/>
    <n v="0"/>
    <n v="0"/>
    <n v="0"/>
    <n v="0"/>
    <n v="0"/>
    <n v="0"/>
    <n v="0"/>
    <n v="0"/>
    <n v="0"/>
  </r>
  <r>
    <s v="CONTRACT"/>
    <s v="PRJ"/>
    <s v="Waterfall"/>
    <x v="1"/>
    <d v="2024-06-01T00:00:00"/>
    <d v="2024-12-31T00:00:00"/>
    <s v="ABS24299"/>
    <s v="ABS24299"/>
    <s v="HR"/>
    <x v="133"/>
    <s v="EssilorLuxottica"/>
    <s v="L. Roberto"/>
    <x v="7"/>
    <s v="Delivery Projects"/>
    <s v="Analysis"/>
    <n v="570"/>
    <n v="560"/>
    <s v="CLOSED"/>
    <n v="1"/>
    <n v="2025"/>
    <x v="2"/>
    <n v="0"/>
    <n v="0"/>
    <m/>
    <m/>
    <n v="0"/>
    <n v="0"/>
    <n v="0"/>
    <n v="4"/>
    <n v="4"/>
    <n v="2"/>
    <n v="2"/>
    <n v="0.1111111111111111"/>
    <n v="0"/>
    <n v="0"/>
    <n v="0"/>
    <n v="0"/>
    <n v="0"/>
    <n v="0"/>
    <n v="0"/>
    <n v="0.1904761904761905"/>
    <n v="0.1739130434782609"/>
    <n v="0.09523809523809523"/>
    <n v="0.09090909090909091"/>
  </r>
  <r>
    <s v="CONTRACT"/>
    <s v="PRJ"/>
    <s v="Waterfall"/>
    <x v="1"/>
    <d v="2024-06-01T00:00:00"/>
    <d v="2024-12-31T00:00:00"/>
    <s v="ABS24299"/>
    <s v="ABS24299"/>
    <s v="HR"/>
    <x v="239"/>
    <s v="EssilorLuxottica"/>
    <s v="L. Roberto"/>
    <x v="88"/>
    <s v="Delivery Projects"/>
    <s v="PMO - Project Management Officer"/>
    <n v="570"/>
    <n v="560"/>
    <s v="CLOSED"/>
    <n v="1"/>
    <n v="2025"/>
    <x v="9"/>
    <n v="2"/>
    <n v="0"/>
    <m/>
    <m/>
    <n v="0"/>
    <n v="0"/>
    <n v="0"/>
    <n v="4"/>
    <n v="4"/>
    <n v="2"/>
    <n v="2"/>
    <n v="0.2222222222222222"/>
    <n v="0.1"/>
    <n v="0"/>
    <n v="0"/>
    <n v="0"/>
    <n v="0"/>
    <n v="0"/>
    <n v="0"/>
    <n v="0.1904761904761905"/>
    <n v="0.1739130434782609"/>
    <n v="0.09523809523809523"/>
    <n v="0.09090909090909091"/>
  </r>
  <r>
    <s v="CONTRACT"/>
    <s v="PRJ"/>
    <s v="Waterfall"/>
    <x v="3"/>
    <d v="2024-10-21T00:00:00"/>
    <d v="2024-11-30T00:00:00"/>
    <s v="ABS25085"/>
    <s v="ABS25085"/>
    <s v="HR"/>
    <x v="162"/>
    <s v="EssilorLuxottica"/>
    <s v="L. Roberto"/>
    <x v="49"/>
    <s v="Operations"/>
    <s v="PM - Project Governance"/>
    <n v="65"/>
    <n v="60"/>
    <s v="TO START"/>
    <n v="0.9"/>
    <n v="2025"/>
    <x v="1"/>
    <n v="1"/>
    <n v="0"/>
    <m/>
    <m/>
    <n v="0"/>
    <n v="0"/>
    <n v="0"/>
    <n v="0"/>
    <n v="0"/>
    <n v="0"/>
    <n v="0"/>
    <n v="0.05555555555555555"/>
    <n v="0.05"/>
    <n v="0"/>
    <n v="0"/>
    <n v="0"/>
    <n v="0"/>
    <n v="0"/>
    <n v="0"/>
    <n v="0"/>
    <n v="0"/>
    <n v="0"/>
    <n v="0"/>
  </r>
  <r>
    <s v="CONTRACT"/>
    <s v="PRJ"/>
    <s v="Waterfall"/>
    <x v="3"/>
    <d v="2024-10-21T00:00:00"/>
    <d v="2024-11-30T00:00:00"/>
    <s v="ABS25085"/>
    <s v="ABS25085"/>
    <s v="HR"/>
    <x v="162"/>
    <s v="EssilorLuxottica"/>
    <s v="L. Roberto"/>
    <x v="7"/>
    <s v="Delivery Projects"/>
    <s v="Analysis"/>
    <n v="65"/>
    <n v="60"/>
    <s v="ON HOLD"/>
    <n v="0.9"/>
    <n v="2025"/>
    <x v="1"/>
    <n v="1"/>
    <n v="0"/>
    <m/>
    <m/>
    <n v="0"/>
    <n v="0"/>
    <n v="0"/>
    <n v="0"/>
    <n v="0"/>
    <n v="0"/>
    <n v="0"/>
    <n v="0.05555555555555555"/>
    <n v="0.05"/>
    <n v="0"/>
    <n v="0"/>
    <n v="0"/>
    <n v="0"/>
    <n v="0"/>
    <n v="0"/>
    <n v="0"/>
    <n v="0"/>
    <n v="0"/>
    <n v="0"/>
  </r>
  <r>
    <s v="CONTRACT"/>
    <s v="PRJ"/>
    <s v="Waterfall"/>
    <x v="3"/>
    <d v="2024-10-21T00:00:00"/>
    <d v="2024-11-30T00:00:00"/>
    <s v="ABS25085"/>
    <s v="ABS25085"/>
    <s v="HR"/>
    <x v="162"/>
    <s v="EssilorLuxottica"/>
    <s v="L. Roberto"/>
    <x v="34"/>
    <s v="Operations"/>
    <s v="BackEnd"/>
    <n v="65"/>
    <n v="60"/>
    <s v="ON HOLD"/>
    <n v="0.9"/>
    <n v="2025"/>
    <x v="2"/>
    <n v="1"/>
    <n v="0"/>
    <m/>
    <m/>
    <n v="0"/>
    <n v="0"/>
    <n v="0"/>
    <n v="0"/>
    <n v="0"/>
    <n v="0"/>
    <n v="0"/>
    <n v="0.1111111111111111"/>
    <n v="0.05"/>
    <n v="0"/>
    <n v="0"/>
    <n v="0"/>
    <n v="0"/>
    <n v="0"/>
    <n v="0"/>
    <n v="0"/>
    <n v="0"/>
    <n v="0"/>
    <n v="0"/>
  </r>
  <r>
    <s v="CONTRACT"/>
    <s v="PRJ"/>
    <s v="Waterfall"/>
    <x v="3"/>
    <d v="2024-10-21T00:00:00"/>
    <d v="2024-11-30T00:00:00"/>
    <s v="ABS25085"/>
    <s v="ABS25085"/>
    <s v="HR"/>
    <x v="162"/>
    <s v="EssilorLuxottica"/>
    <s v="L. Roberto"/>
    <x v="4"/>
    <s v="Operations"/>
    <s v="BackEnd"/>
    <n v="65"/>
    <n v="60"/>
    <s v="ON HOLD"/>
    <n v="0.9"/>
    <n v="2025"/>
    <x v="2"/>
    <n v="1"/>
    <n v="0"/>
    <m/>
    <m/>
    <n v="0"/>
    <n v="0"/>
    <n v="0"/>
    <n v="0"/>
    <n v="0"/>
    <n v="0"/>
    <n v="0"/>
    <n v="0.1111111111111111"/>
    <n v="0.05"/>
    <n v="0"/>
    <n v="0"/>
    <n v="0"/>
    <n v="0"/>
    <n v="0"/>
    <n v="0"/>
    <n v="0"/>
    <n v="0"/>
    <n v="0"/>
    <n v="0"/>
  </r>
  <r>
    <s v="CONTRACT"/>
    <s v="PRJ"/>
    <s v="Waterfall"/>
    <x v="1"/>
    <d v="2024-06-01T00:00:00"/>
    <d v="2024-12-31T00:00:00"/>
    <s v="ABS24299"/>
    <s v="ABS24299"/>
    <s v="HR"/>
    <x v="133"/>
    <s v="EssilorLuxottica"/>
    <s v="L. Roberto"/>
    <x v="4"/>
    <s v="Operations"/>
    <s v="Tech Lead"/>
    <n v="570"/>
    <n v="560"/>
    <s v="CLOSED"/>
    <n v="1"/>
    <n v="2025"/>
    <x v="1"/>
    <n v="0"/>
    <n v="0"/>
    <m/>
    <m/>
    <n v="0"/>
    <n v="0"/>
    <n v="0"/>
    <n v="4"/>
    <n v="4"/>
    <n v="2"/>
    <n v="2"/>
    <n v="0.05555555555555555"/>
    <n v="0"/>
    <n v="0"/>
    <n v="0"/>
    <n v="0"/>
    <n v="0"/>
    <n v="0"/>
    <n v="0"/>
    <n v="0.1904761904761905"/>
    <n v="0.1739130434782609"/>
    <n v="0.09523809523809523"/>
    <n v="0.09090909090909091"/>
  </r>
  <r>
    <s v="LEAD"/>
    <s v="PRJ"/>
    <s v="Agile"/>
    <x v="1"/>
    <d v="2025-03-01T00:00:00"/>
    <d v="2025-05-10T00:00:00"/>
    <s v="N/A"/>
    <s v="N/A"/>
    <s v="HR"/>
    <x v="235"/>
    <s v="EssilorLuxottica"/>
    <s v="L. Roberto"/>
    <x v="4"/>
    <s v="Operations"/>
    <s v="Tech Lead"/>
    <n v="0"/>
    <n v="0"/>
    <s v="PROPOSAL"/>
    <n v="0"/>
    <n v="2025"/>
    <x v="0"/>
    <n v="0"/>
    <n v="3"/>
    <n v="0"/>
    <n v="0"/>
    <n v="3"/>
    <n v="3"/>
    <n v="0"/>
    <n v="0"/>
    <n v="0"/>
    <n v="0"/>
    <n v="0"/>
    <n v="0"/>
    <n v="0"/>
    <n v="0.1428571428571428"/>
    <n v="0.1363636363636364"/>
    <n v="0.1363636363636364"/>
    <n v="0"/>
    <n v="0"/>
    <n v="0"/>
    <n v="0"/>
    <n v="0"/>
    <n v="0"/>
    <n v="0"/>
  </r>
  <r>
    <s v="CONTRACT"/>
    <s v="AMS"/>
    <s v="Waterfall"/>
    <x v="1"/>
    <d v="2025-02-15T00:00:00"/>
    <d v="2025-12-31T00:00:00"/>
    <s v="ABS25114"/>
    <s v="ABS25114"/>
    <s v="BIP"/>
    <x v="240"/>
    <s v="EssilorLuxottica"/>
    <s v="F. Taita"/>
    <x v="17"/>
    <s v="Operations"/>
    <s v="Backend "/>
    <n v="60"/>
    <n v="50"/>
    <s v="ON GOING"/>
    <n v="0.8333333333333334"/>
    <n v="2025"/>
    <x v="0"/>
    <n v="10"/>
    <n v="21"/>
    <n v="0"/>
    <n v="0"/>
    <n v="0"/>
    <n v="0"/>
    <n v="0"/>
    <n v="0"/>
    <n v="0"/>
    <n v="0"/>
    <n v="0"/>
    <n v="0"/>
    <n v="0.5"/>
    <n v="1"/>
    <n v="0"/>
    <n v="0"/>
    <n v="0"/>
    <n v="0"/>
    <n v="0"/>
    <n v="0"/>
    <n v="0"/>
    <n v="0"/>
    <n v="0"/>
  </r>
  <r>
    <s v="CONTRACT"/>
    <s v="AMS"/>
    <s v="Waterfall"/>
    <x v="1"/>
    <d v="2025-02-15T00:00:00"/>
    <d v="2025-12-31T00:00:00"/>
    <s v="ABS25114"/>
    <s v="ABS25114"/>
    <s v="BIP"/>
    <x v="240"/>
    <s v="EssilorLuxottica"/>
    <s v="F. Taita"/>
    <x v="18"/>
    <s v="Delivery Projects"/>
    <s v="DataManagement"/>
    <n v="60"/>
    <n v="50"/>
    <s v="ON GOING"/>
    <n v="0.8333333333333334"/>
    <n v="2025"/>
    <x v="0"/>
    <n v="6"/>
    <n v="7"/>
    <n v="0"/>
    <n v="0"/>
    <n v="0"/>
    <n v="0"/>
    <n v="0"/>
    <n v="0"/>
    <n v="0"/>
    <n v="0"/>
    <n v="0"/>
    <n v="0"/>
    <n v="0.3"/>
    <n v="0.3333333333333333"/>
    <n v="0"/>
    <n v="0"/>
    <n v="0"/>
    <n v="0"/>
    <n v="0"/>
    <n v="0"/>
    <n v="0"/>
    <n v="0"/>
    <n v="0"/>
  </r>
  <r>
    <s v="CONTRACT"/>
    <s v="AMS"/>
    <s v="Waterfall"/>
    <x v="1"/>
    <d v="2025-02-15T00:00:00"/>
    <d v="2025-12-31T00:00:00"/>
    <s v="ABS25114"/>
    <s v="ABS25114"/>
    <s v="BIP"/>
    <x v="240"/>
    <s v="EssilorLuxottica"/>
    <s v="F. Taita"/>
    <x v="19"/>
    <s v="Operations"/>
    <s v="Backend "/>
    <n v="60"/>
    <n v="50"/>
    <s v="ON GOING"/>
    <n v="0.8333333333333334"/>
    <n v="2025"/>
    <x v="0"/>
    <n v="9"/>
    <n v="17"/>
    <n v="0"/>
    <n v="0"/>
    <n v="0"/>
    <n v="0"/>
    <n v="0"/>
    <n v="0"/>
    <n v="0"/>
    <n v="0"/>
    <n v="0"/>
    <n v="0"/>
    <n v="0.45"/>
    <n v="0.8095238095238095"/>
    <n v="0"/>
    <n v="0"/>
    <n v="0"/>
    <n v="0"/>
    <n v="0"/>
    <n v="0"/>
    <n v="0"/>
    <n v="0"/>
    <n v="0"/>
  </r>
  <r>
    <s v="CONTRACT"/>
    <s v="AMS"/>
    <s v="Waterfall"/>
    <x v="1"/>
    <d v="2025-02-15T00:00:00"/>
    <d v="2025-12-31T00:00:00"/>
    <s v="ABS25114"/>
    <s v="ABS25114"/>
    <s v="BIP"/>
    <x v="240"/>
    <s v="EssilorLuxottica"/>
    <s v="F. Taita"/>
    <x v="20"/>
    <s v="Operations"/>
    <s v="Backend "/>
    <n v="60"/>
    <n v="50"/>
    <s v="ON GOING"/>
    <n v="0.8333333333333334"/>
    <n v="2025"/>
    <x v="0"/>
    <n v="6"/>
    <n v="14"/>
    <n v="0"/>
    <n v="0"/>
    <n v="0"/>
    <n v="0"/>
    <n v="0"/>
    <n v="0"/>
    <n v="0"/>
    <n v="0"/>
    <n v="0"/>
    <n v="0"/>
    <n v="0.3"/>
    <n v="0.6666666666666666"/>
    <n v="0"/>
    <n v="0"/>
    <n v="0"/>
    <n v="0"/>
    <n v="0"/>
    <n v="0"/>
    <n v="0"/>
    <n v="0"/>
    <n v="0"/>
  </r>
  <r>
    <s v="CONTRACT"/>
    <s v="AMS"/>
    <s v="Waterfall"/>
    <x v="1"/>
    <d v="2025-04-01T00:00:00"/>
    <d v="2025-12-31T00:00:00"/>
    <s v="N/A"/>
    <s v="ABS25231"/>
    <s v="BIP"/>
    <x v="241"/>
    <s v="EssilorLuxottica"/>
    <s v="F. Taita"/>
    <x v="17"/>
    <s v="Operations"/>
    <s v="Backend "/>
    <n v="60"/>
    <n v="0"/>
    <s v="TO START"/>
    <n v="0"/>
    <n v="2025"/>
    <x v="0"/>
    <n v="0"/>
    <n v="0"/>
    <n v="22"/>
    <n v="11"/>
    <n v="0"/>
    <n v="0"/>
    <n v="0"/>
    <n v="0"/>
    <n v="0"/>
    <n v="0"/>
    <n v="0"/>
    <n v="0"/>
    <n v="0"/>
    <n v="0"/>
    <n v="1"/>
    <n v="0.5"/>
    <n v="0"/>
    <n v="0"/>
    <n v="0"/>
    <n v="0"/>
    <n v="0"/>
    <n v="0"/>
    <n v="0"/>
  </r>
  <r>
    <s v="CONTRACT"/>
    <s v="AMS"/>
    <s v="Waterfall"/>
    <x v="1"/>
    <d v="2025-04-01T00:00:00"/>
    <d v="2025-12-31T00:00:00"/>
    <s v="N/A"/>
    <s v="ABS25231"/>
    <s v="BIP"/>
    <x v="241"/>
    <s v="EssilorLuxottica"/>
    <s v="F. Taita"/>
    <x v="18"/>
    <s v="Delivery Projects"/>
    <s v="DataManagement"/>
    <n v="60"/>
    <n v="0"/>
    <s v="TO START"/>
    <n v="0"/>
    <n v="2025"/>
    <x v="0"/>
    <n v="0"/>
    <n v="0"/>
    <n v="10"/>
    <n v="6"/>
    <n v="0"/>
    <n v="0"/>
    <n v="0"/>
    <n v="0"/>
    <n v="0"/>
    <n v="0"/>
    <n v="0"/>
    <n v="0"/>
    <n v="0"/>
    <n v="0"/>
    <n v="0.4545454545454545"/>
    <n v="0.2727272727272727"/>
    <n v="0"/>
    <n v="0"/>
    <n v="0"/>
    <n v="0"/>
    <n v="0"/>
    <n v="0"/>
    <n v="0"/>
  </r>
  <r>
    <s v="CONTRACT"/>
    <s v="AMS"/>
    <s v="Waterfall"/>
    <x v="1"/>
    <d v="2025-04-01T00:00:00"/>
    <d v="2025-12-31T00:00:00"/>
    <s v="N/A"/>
    <s v="ABS25231"/>
    <s v="BIP"/>
    <x v="241"/>
    <s v="EssilorLuxottica"/>
    <s v="F. Taita"/>
    <x v="19"/>
    <s v="Operations"/>
    <s v="Backend "/>
    <n v="60"/>
    <n v="0"/>
    <s v="TO START"/>
    <n v="0"/>
    <n v="2025"/>
    <x v="0"/>
    <n v="0"/>
    <n v="0"/>
    <n v="18"/>
    <n v="9"/>
    <n v="0"/>
    <n v="0"/>
    <n v="0"/>
    <n v="0"/>
    <n v="0"/>
    <n v="0"/>
    <n v="0"/>
    <n v="0"/>
    <n v="0"/>
    <n v="0"/>
    <n v="0.8181818181818182"/>
    <n v="0.4090909090909091"/>
    <n v="0"/>
    <n v="0"/>
    <n v="0"/>
    <n v="0"/>
    <n v="0"/>
    <n v="0"/>
    <n v="0"/>
  </r>
  <r>
    <s v="CONTRACT"/>
    <s v="AMS"/>
    <s v="Waterfall"/>
    <x v="1"/>
    <d v="2025-04-01T00:00:00"/>
    <d v="2025-12-31T00:00:00"/>
    <s v="N/A"/>
    <s v="ABS25231"/>
    <s v="BIP"/>
    <x v="241"/>
    <s v="EssilorLuxottica"/>
    <s v="F. Taita"/>
    <x v="20"/>
    <s v="Operations"/>
    <s v="Backend "/>
    <n v="60"/>
    <n v="0"/>
    <s v="TO START"/>
    <n v="0"/>
    <n v="2025"/>
    <x v="0"/>
    <n v="0"/>
    <n v="0"/>
    <n v="13"/>
    <n v="10"/>
    <n v="0"/>
    <n v="0"/>
    <n v="0"/>
    <n v="0"/>
    <n v="0"/>
    <n v="0"/>
    <n v="0"/>
    <n v="0"/>
    <n v="0"/>
    <n v="0"/>
    <n v="0.5909090909090909"/>
    <n v="0.4545454545454545"/>
    <n v="0"/>
    <n v="0"/>
    <n v="0"/>
    <n v="0"/>
    <n v="0"/>
    <n v="0"/>
    <n v="0"/>
  </r>
  <r>
    <s v="CONTRACT"/>
    <s v="AMS"/>
    <s v="Waterfall"/>
    <x v="1"/>
    <d v="2025-05-15T00:00:00"/>
    <d v="2025-12-31T00:00:00"/>
    <s v="N/A"/>
    <s v="N/A"/>
    <s v="BIP"/>
    <x v="242"/>
    <s v="EssilorLuxottica"/>
    <s v="F. Taita"/>
    <x v="17"/>
    <s v="Operations"/>
    <s v="Backend "/>
    <n v="60"/>
    <n v="0"/>
    <s v="CONTRACT "/>
    <n v="0"/>
    <n v="2025"/>
    <x v="0"/>
    <n v="0"/>
    <n v="0"/>
    <n v="0"/>
    <n v="11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</r>
  <r>
    <s v="CONTRACT"/>
    <s v="AMS"/>
    <s v="Waterfall"/>
    <x v="1"/>
    <d v="2025-05-15T00:00:00"/>
    <d v="2025-12-31T00:00:00"/>
    <s v="N/A"/>
    <s v="N/A"/>
    <s v="BIP"/>
    <x v="242"/>
    <s v="EssilorLuxottica"/>
    <s v="F. Taita"/>
    <x v="18"/>
    <s v="Delivery Projects"/>
    <s v="DataManagement"/>
    <n v="60"/>
    <n v="0"/>
    <s v="CONTRACT "/>
    <n v="0"/>
    <n v="2025"/>
    <x v="0"/>
    <n v="0"/>
    <n v="0"/>
    <n v="0"/>
    <n v="6"/>
    <n v="6"/>
    <n v="0"/>
    <n v="0"/>
    <n v="0"/>
    <n v="0"/>
    <n v="0"/>
    <n v="0"/>
    <n v="0"/>
    <n v="0"/>
    <n v="0"/>
    <n v="0"/>
    <n v="0.2727272727272727"/>
    <n v="0.3"/>
    <n v="0"/>
    <n v="0"/>
    <n v="0"/>
    <n v="0"/>
    <n v="0"/>
    <n v="0"/>
  </r>
  <r>
    <s v="CONTRACT"/>
    <s v="AMS"/>
    <s v="Waterfall"/>
    <x v="1"/>
    <d v="2025-05-15T00:00:00"/>
    <d v="2025-12-31T00:00:00"/>
    <s v="N/A"/>
    <s v="N/A"/>
    <s v="BIP"/>
    <x v="242"/>
    <s v="EssilorLuxottica"/>
    <s v="F. Taita"/>
    <x v="19"/>
    <s v="Operations"/>
    <s v="Backend "/>
    <n v="60"/>
    <n v="0"/>
    <s v="CONTRACT "/>
    <n v="0"/>
    <n v="2025"/>
    <x v="0"/>
    <n v="0"/>
    <n v="0"/>
    <n v="0"/>
    <n v="9"/>
    <n v="9"/>
    <n v="0"/>
    <n v="0"/>
    <n v="0"/>
    <n v="0"/>
    <n v="0"/>
    <n v="0"/>
    <n v="0"/>
    <n v="0"/>
    <n v="0"/>
    <n v="0"/>
    <n v="0.4090909090909091"/>
    <n v="0.45"/>
    <n v="0"/>
    <n v="0"/>
    <n v="0"/>
    <n v="0"/>
    <n v="0"/>
    <n v="0"/>
  </r>
  <r>
    <s v="CONTRACT"/>
    <s v="AMS"/>
    <s v="Waterfall"/>
    <x v="1"/>
    <d v="2025-05-15T00:00:00"/>
    <d v="2025-12-31T00:00:00"/>
    <s v="N/A"/>
    <s v="N/A"/>
    <s v="BIP"/>
    <x v="242"/>
    <s v="EssilorLuxottica"/>
    <s v="F. Taita"/>
    <x v="20"/>
    <s v="Operations"/>
    <s v="Backend "/>
    <n v="60"/>
    <n v="0"/>
    <s v="CONTRACT "/>
    <n v="0"/>
    <n v="2025"/>
    <x v="0"/>
    <n v="0"/>
    <n v="0"/>
    <n v="0"/>
    <n v="10"/>
    <n v="10"/>
    <n v="0"/>
    <n v="0"/>
    <n v="0"/>
    <n v="0"/>
    <n v="0"/>
    <n v="0"/>
    <n v="0"/>
    <n v="0"/>
    <n v="0"/>
    <n v="0"/>
    <n v="0.4545454545454545"/>
    <n v="0.5"/>
    <n v="0"/>
    <n v="0"/>
    <n v="0"/>
    <n v="0"/>
    <n v="0"/>
    <n v="0"/>
  </r>
  <r>
    <s v="CONTRACT"/>
    <s v="AMS"/>
    <s v="Waterfall"/>
    <x v="1"/>
    <d v="2025-07-01T00:00:00"/>
    <d v="2025-12-31T00:00:00"/>
    <s v="N/A"/>
    <s v="N/A"/>
    <s v="BIP"/>
    <x v="243"/>
    <s v="EssilorLuxottica"/>
    <s v="F. Taita"/>
    <x v="17"/>
    <s v="Operations"/>
    <s v="Backend "/>
    <n v="60"/>
    <n v="0"/>
    <s v="CONTRACT "/>
    <n v="0"/>
    <n v="2025"/>
    <x v="0"/>
    <n v="0"/>
    <n v="0"/>
    <n v="0"/>
    <n v="0"/>
    <n v="20"/>
    <n v="23"/>
    <n v="0"/>
    <n v="0"/>
    <n v="0"/>
    <n v="0"/>
    <n v="0"/>
    <n v="0"/>
    <n v="0"/>
    <n v="0"/>
    <n v="0"/>
    <n v="0"/>
    <n v="1"/>
    <n v="1"/>
    <n v="0"/>
    <n v="0"/>
    <n v="0"/>
    <n v="0"/>
    <n v="0"/>
  </r>
  <r>
    <s v="CONTRACT"/>
    <s v="AMS"/>
    <s v="Waterfall"/>
    <x v="1"/>
    <d v="2025-07-01T00:00:00"/>
    <d v="2025-12-31T00:00:00"/>
    <s v="N/A"/>
    <s v="N/A"/>
    <s v="BIP"/>
    <x v="243"/>
    <s v="EssilorLuxottica"/>
    <s v="F. Taita"/>
    <x v="18"/>
    <s v="Delivery Projects"/>
    <s v="DataManagement"/>
    <n v="60"/>
    <n v="0"/>
    <s v="CONTRACT "/>
    <n v="0"/>
    <n v="2025"/>
    <x v="0"/>
    <n v="0"/>
    <n v="0"/>
    <n v="0"/>
    <n v="0"/>
    <n v="6"/>
    <n v="12"/>
    <n v="0"/>
    <n v="0"/>
    <n v="0"/>
    <n v="0"/>
    <n v="0"/>
    <n v="0"/>
    <n v="0"/>
    <n v="0"/>
    <n v="0"/>
    <n v="0"/>
    <n v="0.3"/>
    <n v="0.5217391304347826"/>
    <n v="0"/>
    <n v="0"/>
    <n v="0"/>
    <n v="0"/>
    <n v="0"/>
  </r>
  <r>
    <s v="CONTRACT"/>
    <s v="AMS"/>
    <s v="Waterfall"/>
    <x v="1"/>
    <d v="2025-07-01T00:00:00"/>
    <d v="2025-12-31T00:00:00"/>
    <s v="N/A"/>
    <s v="N/A"/>
    <s v="BIP"/>
    <x v="243"/>
    <s v="EssilorLuxottica"/>
    <s v="F. Taita"/>
    <x v="19"/>
    <s v="Operations"/>
    <s v="Backend "/>
    <n v="60"/>
    <n v="0"/>
    <s v="CONTRACT "/>
    <n v="0"/>
    <n v="2025"/>
    <x v="0"/>
    <n v="0"/>
    <n v="0"/>
    <n v="0"/>
    <n v="0"/>
    <n v="9"/>
    <n v="18"/>
    <n v="0"/>
    <n v="0"/>
    <n v="0"/>
    <n v="0"/>
    <n v="0"/>
    <n v="0"/>
    <n v="0"/>
    <n v="0"/>
    <n v="0"/>
    <n v="0"/>
    <n v="0.45"/>
    <n v="0.7826086956521739"/>
    <n v="0"/>
    <n v="0"/>
    <n v="0"/>
    <n v="0"/>
    <n v="0"/>
  </r>
  <r>
    <s v="CONTRACT"/>
    <s v="AMS"/>
    <s v="Waterfall"/>
    <x v="1"/>
    <d v="2025-07-01T00:00:00"/>
    <d v="2025-12-31T00:00:00"/>
    <s v="N/A"/>
    <s v="N/A"/>
    <s v="BIP"/>
    <x v="243"/>
    <s v="EssilorLuxottica"/>
    <s v="F. Taita"/>
    <x v="20"/>
    <s v="Operations"/>
    <s v="Backend "/>
    <n v="60"/>
    <n v="0"/>
    <s v="CONTRACT "/>
    <n v="0"/>
    <n v="2025"/>
    <x v="0"/>
    <n v="0"/>
    <n v="0"/>
    <n v="0"/>
    <n v="0"/>
    <n v="8"/>
    <n v="21"/>
    <n v="0"/>
    <n v="0"/>
    <n v="0"/>
    <n v="0"/>
    <n v="0"/>
    <n v="0"/>
    <n v="0"/>
    <n v="0"/>
    <n v="0"/>
    <n v="0"/>
    <n v="0.4"/>
    <n v="0.9130434782608695"/>
    <n v="0"/>
    <n v="0"/>
    <n v="0"/>
    <n v="0"/>
    <n v="0"/>
  </r>
  <r>
    <s v="CONTRACT"/>
    <s v="AMS"/>
    <s v="Waterfall"/>
    <x v="1"/>
    <d v="2025-08-15T00:00:00"/>
    <d v="2025-12-31T00:00:00"/>
    <s v="N/A"/>
    <s v="N/A"/>
    <s v="BIP"/>
    <x v="244"/>
    <s v="EssilorLuxottica"/>
    <s v="F. Taita"/>
    <x v="17"/>
    <s v="Operations"/>
    <s v="Backend "/>
    <n v="60"/>
    <n v="0"/>
    <s v="CONTRACT "/>
    <n v="0"/>
    <n v="2025"/>
    <x v="0"/>
    <n v="0"/>
    <n v="0"/>
    <n v="0"/>
    <n v="0"/>
    <n v="0"/>
    <n v="0"/>
    <n v="10"/>
    <n v="10"/>
    <n v="0"/>
    <n v="0"/>
    <n v="0"/>
    <n v="0"/>
    <n v="0"/>
    <n v="0"/>
    <n v="0"/>
    <n v="0"/>
    <n v="0"/>
    <n v="0"/>
    <n v="0.8333333333333334"/>
    <n v="0.4761904761904762"/>
    <n v="0"/>
    <n v="0"/>
    <n v="0"/>
  </r>
  <r>
    <s v="CONTRACT"/>
    <s v="AMS"/>
    <s v="Waterfall"/>
    <x v="1"/>
    <d v="2025-08-15T00:00:00"/>
    <d v="2025-12-31T00:00:00"/>
    <s v="N/A"/>
    <s v="N/A"/>
    <s v="BIP"/>
    <x v="244"/>
    <s v="EssilorLuxottica"/>
    <s v="F. Taita"/>
    <x v="18"/>
    <s v="Delivery Projects"/>
    <s v="DataManagement"/>
    <n v="60"/>
    <n v="0"/>
    <s v="CONTRACT "/>
    <n v="0"/>
    <n v="2025"/>
    <x v="0"/>
    <n v="0"/>
    <n v="0"/>
    <n v="0"/>
    <n v="0"/>
    <n v="0"/>
    <n v="0"/>
    <n v="4"/>
    <n v="10"/>
    <n v="0"/>
    <n v="0"/>
    <n v="0"/>
    <n v="0"/>
    <n v="0"/>
    <n v="0"/>
    <n v="0"/>
    <n v="0"/>
    <n v="0"/>
    <n v="0"/>
    <n v="0.3333333333333333"/>
    <n v="0.4761904761904762"/>
    <n v="0"/>
    <n v="0"/>
    <n v="0"/>
  </r>
  <r>
    <s v="CONTRACT"/>
    <s v="AMS"/>
    <s v="Waterfall"/>
    <x v="1"/>
    <d v="2025-08-15T00:00:00"/>
    <d v="2025-12-31T00:00:00"/>
    <s v="N/A"/>
    <s v="N/A"/>
    <s v="BIP"/>
    <x v="244"/>
    <s v="EssilorLuxottica"/>
    <s v="F. Taita"/>
    <x v="19"/>
    <s v="Operations"/>
    <s v="Backend "/>
    <n v="60"/>
    <n v="0"/>
    <s v="CONTRACT "/>
    <n v="0"/>
    <n v="2025"/>
    <x v="0"/>
    <n v="0"/>
    <n v="0"/>
    <n v="0"/>
    <n v="0"/>
    <n v="0"/>
    <n v="0"/>
    <n v="8"/>
    <n v="11"/>
    <n v="0"/>
    <n v="0"/>
    <n v="0"/>
    <n v="0"/>
    <n v="0"/>
    <n v="0"/>
    <n v="0"/>
    <n v="0"/>
    <n v="0"/>
    <n v="0"/>
    <n v="0.6666666666666666"/>
    <n v="0.5238095238095238"/>
    <n v="0"/>
    <n v="0"/>
    <n v="0"/>
  </r>
  <r>
    <s v="CONTRACT"/>
    <s v="AMS"/>
    <s v="Waterfall"/>
    <x v="1"/>
    <d v="2025-08-15T00:00:00"/>
    <d v="2025-12-31T00:00:00"/>
    <s v="N/A"/>
    <s v="N/A"/>
    <s v="BIP"/>
    <x v="244"/>
    <s v="EssilorLuxottica"/>
    <s v="F. Taita"/>
    <x v="20"/>
    <s v="Operations"/>
    <s v="Backend "/>
    <n v="60"/>
    <n v="0"/>
    <s v="CONTRACT "/>
    <n v="0"/>
    <n v="2025"/>
    <x v="0"/>
    <n v="0"/>
    <n v="0"/>
    <n v="0"/>
    <n v="0"/>
    <n v="0"/>
    <n v="0"/>
    <n v="6"/>
    <n v="10"/>
    <n v="0"/>
    <n v="0"/>
    <n v="0"/>
    <n v="0"/>
    <n v="0"/>
    <n v="0"/>
    <n v="0"/>
    <n v="0"/>
    <n v="0"/>
    <n v="0"/>
    <n v="0.5"/>
    <n v="0.4761904761904762"/>
    <n v="0"/>
    <n v="0"/>
    <n v="0"/>
  </r>
  <r>
    <s v="CONTRACT"/>
    <s v="AMS"/>
    <s v="Waterfall"/>
    <x v="1"/>
    <d v="2025-09-15T00:00:00"/>
    <d v="2025-12-31T00:00:00"/>
    <s v="N/A"/>
    <s v="N/A"/>
    <s v="BIP"/>
    <x v="245"/>
    <s v="EssilorLuxottica"/>
    <s v="F. Taita"/>
    <x v="17"/>
    <s v="Operations"/>
    <s v="Backend "/>
    <n v="60"/>
    <n v="0"/>
    <s v="CONTRACT "/>
    <n v="0"/>
    <n v="2025"/>
    <x v="0"/>
    <n v="0"/>
    <n v="0"/>
    <n v="0"/>
    <n v="0"/>
    <n v="0"/>
    <n v="0"/>
    <n v="0"/>
    <n v="11"/>
    <n v="11"/>
    <n v="0"/>
    <n v="0"/>
    <n v="0"/>
    <n v="0"/>
    <n v="0"/>
    <n v="0"/>
    <n v="0"/>
    <n v="0"/>
    <n v="0"/>
    <n v="0"/>
    <n v="0.5238095238095238"/>
    <n v="0.4782608695652174"/>
    <n v="0"/>
    <n v="0"/>
  </r>
  <r>
    <s v="CONTRACT"/>
    <s v="AMS"/>
    <s v="Waterfall"/>
    <x v="1"/>
    <d v="2025-09-15T00:00:00"/>
    <d v="2025-12-31T00:00:00"/>
    <s v="N/A"/>
    <s v="N/A"/>
    <s v="BIP"/>
    <x v="245"/>
    <s v="EssilorLuxottica"/>
    <s v="F. Taita"/>
    <x v="18"/>
    <s v="Delivery Projects"/>
    <s v="DataManagement"/>
    <n v="60"/>
    <n v="0"/>
    <s v="CONTRACT "/>
    <n v="0"/>
    <n v="2025"/>
    <x v="0"/>
    <n v="0"/>
    <n v="0"/>
    <n v="0"/>
    <n v="0"/>
    <n v="0"/>
    <n v="0"/>
    <n v="0"/>
    <n v="10"/>
    <n v="7"/>
    <n v="0"/>
    <n v="0"/>
    <n v="0"/>
    <n v="0"/>
    <n v="0"/>
    <n v="0"/>
    <n v="0"/>
    <n v="0"/>
    <n v="0"/>
    <n v="0"/>
    <n v="0.4761904761904762"/>
    <n v="0.3043478260869565"/>
    <n v="0"/>
    <n v="0"/>
  </r>
  <r>
    <s v="CONTRACT"/>
    <s v="AMS"/>
    <s v="Waterfall"/>
    <x v="1"/>
    <d v="2025-09-15T00:00:00"/>
    <d v="2025-12-31T00:00:00"/>
    <s v="N/A"/>
    <s v="N/A"/>
    <s v="BIP"/>
    <x v="245"/>
    <s v="EssilorLuxottica"/>
    <s v="F. Taita"/>
    <x v="19"/>
    <s v="Operations"/>
    <s v="Backend "/>
    <n v="60"/>
    <n v="0"/>
    <s v="CONTRACT "/>
    <n v="0"/>
    <n v="2025"/>
    <x v="0"/>
    <n v="0"/>
    <n v="0"/>
    <n v="0"/>
    <n v="0"/>
    <n v="0"/>
    <n v="0"/>
    <n v="0"/>
    <n v="11"/>
    <n v="10"/>
    <n v="0"/>
    <n v="0"/>
    <n v="0"/>
    <n v="0"/>
    <n v="0"/>
    <n v="0"/>
    <n v="0"/>
    <n v="0"/>
    <n v="0"/>
    <n v="0"/>
    <n v="0.5238095238095238"/>
    <n v="0.4347826086956522"/>
    <n v="0"/>
    <n v="0"/>
  </r>
  <r>
    <s v="CONTRACT"/>
    <s v="AMS"/>
    <s v="Waterfall"/>
    <x v="1"/>
    <d v="2025-09-15T00:00:00"/>
    <d v="2025-12-31T00:00:00"/>
    <s v="N/A"/>
    <s v="N/A"/>
    <s v="BIP"/>
    <x v="245"/>
    <s v="EssilorLuxottica"/>
    <s v="F. Taita"/>
    <x v="20"/>
    <s v="Operations"/>
    <s v="Backend "/>
    <n v="60"/>
    <n v="0"/>
    <s v="CONTRACT "/>
    <n v="0"/>
    <n v="2025"/>
    <x v="0"/>
    <n v="0"/>
    <n v="0"/>
    <n v="0"/>
    <n v="0"/>
    <n v="0"/>
    <n v="0"/>
    <n v="0"/>
    <n v="10"/>
    <n v="11"/>
    <n v="0"/>
    <n v="0"/>
    <n v="0"/>
    <n v="0"/>
    <n v="0"/>
    <n v="0"/>
    <n v="0"/>
    <n v="0"/>
    <n v="0"/>
    <n v="0"/>
    <n v="0.4761904761904762"/>
    <n v="0.4782608695652174"/>
    <n v="0"/>
    <n v="0"/>
  </r>
  <r>
    <s v="CONTRACT"/>
    <s v="AMS"/>
    <s v="Waterfall"/>
    <x v="1"/>
    <d v="2025-10-15T00:00:00"/>
    <d v="2025-12-31T00:00:00"/>
    <s v="N/A"/>
    <s v="N/A"/>
    <s v="BIP"/>
    <x v="246"/>
    <s v="EssilorLuxottica"/>
    <s v="F. Taita"/>
    <x v="17"/>
    <s v="Operations"/>
    <s v="Backend "/>
    <n v="60"/>
    <n v="0"/>
    <s v="CONTRACT "/>
    <n v="0"/>
    <n v="2025"/>
    <x v="0"/>
    <n v="0"/>
    <n v="0"/>
    <n v="0"/>
    <n v="0"/>
    <n v="0"/>
    <n v="0"/>
    <n v="0"/>
    <n v="0"/>
    <n v="11"/>
    <n v="10"/>
    <n v="0"/>
    <n v="0"/>
    <n v="0"/>
    <n v="0"/>
    <n v="0"/>
    <n v="0"/>
    <n v="0"/>
    <n v="0"/>
    <n v="0"/>
    <n v="0"/>
    <n v="0.4782608695652174"/>
    <n v="0.4761904761904762"/>
    <n v="0"/>
  </r>
  <r>
    <s v="CONTRACT"/>
    <s v="AMS"/>
    <s v="Waterfall"/>
    <x v="1"/>
    <d v="2025-10-15T00:00:00"/>
    <d v="2025-12-31T00:00:00"/>
    <s v="N/A"/>
    <s v="N/A"/>
    <s v="BIP"/>
    <x v="246"/>
    <s v="EssilorLuxottica"/>
    <s v="F. Taita"/>
    <x v="18"/>
    <s v="Delivery Projects"/>
    <s v="DataManagement"/>
    <n v="60"/>
    <n v="0"/>
    <s v="CONTRACT "/>
    <n v="0"/>
    <n v="2025"/>
    <x v="0"/>
    <n v="0"/>
    <n v="0"/>
    <n v="0"/>
    <n v="0"/>
    <n v="0"/>
    <n v="0"/>
    <n v="0"/>
    <n v="0"/>
    <n v="7"/>
    <n v="7"/>
    <n v="0"/>
    <n v="0"/>
    <n v="0"/>
    <n v="0"/>
    <n v="0"/>
    <n v="0"/>
    <n v="0"/>
    <n v="0"/>
    <n v="0"/>
    <n v="0"/>
    <n v="0.3043478260869565"/>
    <n v="0.3333333333333333"/>
    <n v="0"/>
  </r>
  <r>
    <s v="CONTRACT"/>
    <s v="AMS"/>
    <s v="Waterfall"/>
    <x v="1"/>
    <d v="2025-10-15T00:00:00"/>
    <d v="2025-12-31T00:00:00"/>
    <s v="N/A"/>
    <s v="N/A"/>
    <s v="BIP"/>
    <x v="246"/>
    <s v="EssilorLuxottica"/>
    <s v="F. Taita"/>
    <x v="19"/>
    <s v="Operations"/>
    <s v="Backend "/>
    <n v="60"/>
    <n v="0"/>
    <s v="CONTRACT "/>
    <n v="0"/>
    <n v="2025"/>
    <x v="0"/>
    <n v="0"/>
    <n v="0"/>
    <n v="0"/>
    <n v="0"/>
    <n v="0"/>
    <n v="0"/>
    <n v="0"/>
    <n v="0"/>
    <n v="10"/>
    <n v="10"/>
    <n v="0"/>
    <n v="0"/>
    <n v="0"/>
    <n v="0"/>
    <n v="0"/>
    <n v="0"/>
    <n v="0"/>
    <n v="0"/>
    <n v="0"/>
    <n v="0"/>
    <n v="0.4347826086956522"/>
    <n v="0.4761904761904762"/>
    <n v="0"/>
  </r>
  <r>
    <s v="CONTRACT"/>
    <s v="AMS"/>
    <s v="Waterfall"/>
    <x v="1"/>
    <d v="2025-10-15T00:00:00"/>
    <d v="2025-12-31T00:00:00"/>
    <s v="N/A"/>
    <s v="N/A"/>
    <s v="BIP"/>
    <x v="246"/>
    <s v="EssilorLuxottica"/>
    <s v="F. Taita"/>
    <x v="20"/>
    <s v="Operations"/>
    <s v="Backend "/>
    <n v="60"/>
    <n v="0"/>
    <s v="CONTRACT "/>
    <n v="0"/>
    <n v="2025"/>
    <x v="0"/>
    <n v="0"/>
    <n v="0"/>
    <n v="0"/>
    <n v="0"/>
    <n v="0"/>
    <n v="0"/>
    <n v="0"/>
    <n v="0"/>
    <n v="11"/>
    <n v="10"/>
    <n v="0"/>
    <n v="0"/>
    <n v="0"/>
    <n v="0"/>
    <n v="0"/>
    <n v="0"/>
    <n v="0"/>
    <n v="0"/>
    <n v="0"/>
    <n v="0"/>
    <n v="0.4782608695652174"/>
    <n v="0.4761904761904762"/>
    <n v="0"/>
  </r>
  <r>
    <s v="CONTRACT"/>
    <s v="AMS"/>
    <s v="Waterfall"/>
    <x v="1"/>
    <d v="2025-11-15T00:00:00"/>
    <d v="2025-12-31T00:00:00"/>
    <s v="N/A"/>
    <s v="N/A"/>
    <s v="BIP"/>
    <x v="247"/>
    <s v="EssilorLuxottica"/>
    <s v="F. Taita"/>
    <x v="17"/>
    <s v="Operations"/>
    <s v="Backend "/>
    <n v="60"/>
    <n v="0"/>
    <s v="CONTRACT "/>
    <n v="0"/>
    <n v="2025"/>
    <x v="0"/>
    <n v="0"/>
    <n v="0"/>
    <n v="0"/>
    <n v="0"/>
    <n v="0"/>
    <n v="0"/>
    <n v="0"/>
    <n v="0"/>
    <n v="0"/>
    <n v="11"/>
    <n v="0"/>
    <n v="0"/>
    <n v="0"/>
    <n v="0"/>
    <n v="0"/>
    <n v="0"/>
    <n v="0"/>
    <n v="0"/>
    <n v="0"/>
    <n v="0"/>
    <n v="0"/>
    <n v="0.5238095238095238"/>
    <n v="0"/>
  </r>
  <r>
    <s v="CONTRACT"/>
    <s v="AMS"/>
    <s v="Waterfall"/>
    <x v="1"/>
    <d v="2025-11-15T00:00:00"/>
    <d v="2025-12-31T00:00:00"/>
    <s v="N/A"/>
    <s v="N/A"/>
    <s v="BIP"/>
    <x v="247"/>
    <s v="EssilorLuxottica"/>
    <s v="F. Taita"/>
    <x v="18"/>
    <s v="Delivery Projects"/>
    <s v="DataManagement"/>
    <n v="60"/>
    <n v="0"/>
    <s v="CONTRACT "/>
    <n v="0"/>
    <n v="2025"/>
    <x v="0"/>
    <n v="0"/>
    <n v="0"/>
    <n v="0"/>
    <n v="0"/>
    <n v="0"/>
    <n v="0"/>
    <n v="0"/>
    <n v="0"/>
    <n v="0"/>
    <n v="7"/>
    <n v="5"/>
    <n v="0"/>
    <n v="0"/>
    <n v="0"/>
    <n v="0"/>
    <n v="0"/>
    <n v="0"/>
    <n v="0"/>
    <n v="0"/>
    <n v="0"/>
    <n v="0"/>
    <n v="0.3333333333333333"/>
    <n v="0.2272727272727273"/>
  </r>
  <r>
    <s v="CONTRACT"/>
    <s v="AMS"/>
    <s v="Waterfall"/>
    <x v="1"/>
    <d v="2025-11-15T00:00:00"/>
    <d v="2025-12-31T00:00:00"/>
    <s v="N/A"/>
    <s v="N/A"/>
    <s v="BIP"/>
    <x v="247"/>
    <s v="EssilorLuxottica"/>
    <s v="F. Taita"/>
    <x v="19"/>
    <s v="Operations"/>
    <s v="Backend "/>
    <n v="60"/>
    <n v="0"/>
    <s v="CONTRACT "/>
    <n v="0"/>
    <n v="2025"/>
    <x v="0"/>
    <n v="0"/>
    <n v="0"/>
    <n v="0"/>
    <n v="0"/>
    <n v="0"/>
    <n v="0"/>
    <n v="0"/>
    <n v="0"/>
    <n v="0"/>
    <n v="10"/>
    <n v="12"/>
    <n v="0"/>
    <n v="0"/>
    <n v="0"/>
    <n v="0"/>
    <n v="0"/>
    <n v="0"/>
    <n v="0"/>
    <n v="0"/>
    <n v="0"/>
    <n v="0"/>
    <n v="0.4761904761904762"/>
    <n v="0.5454545454545454"/>
  </r>
  <r>
    <s v="CONTRACT"/>
    <s v="AMS"/>
    <s v="Waterfall"/>
    <x v="1"/>
    <d v="2025-11-15T00:00:00"/>
    <d v="2025-12-31T00:00:00"/>
    <s v="N/A"/>
    <s v="N/A"/>
    <s v="BIP"/>
    <x v="247"/>
    <s v="EssilorLuxottica"/>
    <s v="F. Taita"/>
    <x v="20"/>
    <s v="Operations"/>
    <s v="Backend "/>
    <n v="60"/>
    <n v="0"/>
    <s v="CONTRACT "/>
    <n v="0"/>
    <n v="2025"/>
    <x v="0"/>
    <n v="0"/>
    <n v="0"/>
    <n v="0"/>
    <n v="0"/>
    <n v="0"/>
    <n v="0"/>
    <n v="0"/>
    <n v="0"/>
    <n v="0"/>
    <n v="10"/>
    <n v="15"/>
    <n v="0"/>
    <n v="0"/>
    <n v="0"/>
    <n v="0"/>
    <n v="0"/>
    <n v="0"/>
    <n v="0"/>
    <n v="0"/>
    <n v="0"/>
    <n v="0"/>
    <n v="0.4761904761904762"/>
    <n v="0.6818181818181818"/>
  </r>
  <r>
    <s v="INTERNAL PRJ"/>
    <s v="QUALITY ASSURANCE"/>
    <s v="Waterfall"/>
    <x v="1"/>
    <d v="2025-01-01T00:00:00"/>
    <d v="2025-12-31T00:00:00"/>
    <s v="N/A"/>
    <s v="BS000QA"/>
    <s v="QA"/>
    <x v="248"/>
    <s v="Abstract"/>
    <s v="A. Torone"/>
    <x v="70"/>
    <s v="Delivery Project"/>
    <s v="PM - Project Governance"/>
    <n v="0"/>
    <n v="0"/>
    <s v="ON GOING"/>
    <n v="0"/>
    <n v="2025"/>
    <x v="7"/>
    <n v="15"/>
    <n v="15"/>
    <n v="15"/>
    <n v="15"/>
    <n v="15"/>
    <n v="15"/>
    <n v="15"/>
    <n v="15"/>
    <n v="15"/>
    <n v="15"/>
    <n v="15"/>
    <n v="0.8333333333333334"/>
    <n v="0.75"/>
    <n v="0.7142857142857143"/>
    <n v="0.6818181818181818"/>
    <n v="0.6818181818181818"/>
    <n v="0.75"/>
    <n v="0.6521739130434783"/>
    <n v="1.25"/>
    <n v="0.7142857142857143"/>
    <n v="0.6521739130434783"/>
    <n v="0.7142857142857143"/>
    <n v="0.6818181818181818"/>
  </r>
  <r>
    <s v="INTERNAL PRJ"/>
    <s v="QUALITY ASSURANCE"/>
    <s v="Waterfall"/>
    <x v="1"/>
    <d v="2025-01-01T00:00:00"/>
    <d v="2025-12-31T00:00:00"/>
    <s v="N/A"/>
    <s v="BS000QA"/>
    <s v="QA"/>
    <x v="248"/>
    <s v="Abstract"/>
    <s v="A. Torone"/>
    <x v="130"/>
    <s v="Delivery AMS"/>
    <s v="Tester"/>
    <n v="0"/>
    <n v="0"/>
    <s v="ON GOING"/>
    <n v="0"/>
    <n v="2025"/>
    <x v="16"/>
    <n v="22"/>
    <n v="20"/>
    <n v="20"/>
    <n v="20"/>
    <n v="20"/>
    <n v="20"/>
    <n v="20"/>
    <n v="20"/>
    <n v="20"/>
    <n v="20"/>
    <n v="20"/>
    <n v="1"/>
    <n v="1.1"/>
    <n v="0.9523809523809523"/>
    <n v="0.9090909090909091"/>
    <n v="0.9090909090909091"/>
    <n v="1"/>
    <n v="0.8695652173913043"/>
    <n v="1.666666666666667"/>
    <n v="0.9523809523809523"/>
    <n v="0.8695652173913043"/>
    <n v="0.9523809523809523"/>
    <n v="0.9090909090909091"/>
  </r>
  <r>
    <s v="INTERNAL PRJ"/>
    <s v="QUALITY ASSURANCE"/>
    <s v="Waterfall"/>
    <x v="1"/>
    <d v="2025-01-01T00:00:00"/>
    <d v="2025-12-31T00:00:00"/>
    <s v="N/A"/>
    <s v="BS000QA"/>
    <s v="QA"/>
    <x v="248"/>
    <s v="Abstract"/>
    <s v="A. Torone"/>
    <x v="131"/>
    <s v="Delivery AMS"/>
    <s v="Tester"/>
    <n v="0"/>
    <n v="0"/>
    <s v="ON GOING"/>
    <n v="0"/>
    <n v="2025"/>
    <x v="16"/>
    <n v="22"/>
    <n v="20"/>
    <n v="20"/>
    <n v="20"/>
    <n v="20"/>
    <n v="20"/>
    <n v="20"/>
    <n v="20"/>
    <n v="20"/>
    <n v="20"/>
    <n v="20"/>
    <n v="1"/>
    <n v="1.1"/>
    <n v="0.9523809523809523"/>
    <n v="0.9090909090909091"/>
    <n v="0.9090909090909091"/>
    <n v="1"/>
    <n v="0.8695652173913043"/>
    <n v="1.666666666666667"/>
    <n v="0.9523809523809523"/>
    <n v="0.8695652173913043"/>
    <n v="0.9523809523809523"/>
    <n v="0.9090909090909091"/>
  </r>
  <r>
    <s v="INTERNAL PRJ"/>
    <s v="PRJ"/>
    <m/>
    <x v="1"/>
    <d v="2025-01-01T00:00:00"/>
    <d v="2025-12-31T00:00:00"/>
    <s v="N/A"/>
    <s v="ABS0008"/>
    <s v="ECC"/>
    <x v="45"/>
    <m/>
    <s v="M. Pallotti"/>
    <x v="70"/>
    <s v="Delivery AMS"/>
    <s v="PM - Project Governance"/>
    <n v="24"/>
    <n v="0"/>
    <s v="ON GOING"/>
    <n v="0"/>
    <n v="2024"/>
    <x v="2"/>
    <n v="2"/>
    <n v="2"/>
    <n v="1"/>
    <n v="1"/>
    <n v="1"/>
    <n v="1"/>
    <n v="1"/>
    <n v="1"/>
    <n v="1"/>
    <n v="1"/>
    <n v="1"/>
    <n v="0.1111111111111111"/>
    <n v="0.1"/>
    <n v="0.09523809523809523"/>
    <n v="0.04545454545454546"/>
    <n v="0.04545454545454546"/>
    <n v="0.05"/>
    <n v="0.04347826086956522"/>
    <n v="0.08333333333333333"/>
    <n v="0.04761904761904762"/>
    <n v="0.04347826086956522"/>
    <n v="0.04761904761904762"/>
    <n v="0.04545454545454546"/>
  </r>
  <r>
    <s v="INTERNAL PRJ"/>
    <s v="PRJ"/>
    <m/>
    <x v="1"/>
    <d v="2025-01-01T00:00:00"/>
    <d v="2025-12-31T00:00:00"/>
    <s v="N/A"/>
    <s v="ABS0008"/>
    <s v="ECC"/>
    <x v="45"/>
    <m/>
    <s v="M. Pallotti"/>
    <x v="72"/>
    <s v="Delivery Projects"/>
    <s v="PMO"/>
    <n v="24"/>
    <n v="0"/>
    <s v="ON GOING"/>
    <n v="0"/>
    <n v="2024"/>
    <x v="2"/>
    <n v="2"/>
    <n v="2"/>
    <n v="2"/>
    <n v="2"/>
    <n v="2"/>
    <n v="2"/>
    <n v="1"/>
    <n v="2"/>
    <n v="2"/>
    <n v="2"/>
    <n v="2"/>
    <n v="0.1111111111111111"/>
    <n v="0.1"/>
    <n v="0.09523809523809523"/>
    <n v="0.09090909090909091"/>
    <n v="0.09090909090909091"/>
    <n v="0.1"/>
    <n v="0.08695652173913043"/>
    <n v="0.08333333333333333"/>
    <n v="0.09523809523809523"/>
    <n v="0.08695652173913043"/>
    <n v="0.09523809523809523"/>
    <n v="0.09090909090909091"/>
  </r>
  <r>
    <s v="LEAD"/>
    <s v="PRJ"/>
    <s v="Waterfall"/>
    <x v="1"/>
    <d v="2025-02-01T00:00:00"/>
    <d v="2025-06-30T00:00:00"/>
    <s v="N/A"/>
    <s v="N/A"/>
    <s v="healthcare"/>
    <x v="226"/>
    <s v="AO FERRARA"/>
    <s v="M. Calabrese"/>
    <x v="25"/>
    <s v="Operations"/>
    <s v="Solution Architect"/>
    <n v="150"/>
    <n v="0"/>
    <s v="PROPOSAL"/>
    <n v="0"/>
    <n v="2025"/>
    <x v="0"/>
    <n v="0"/>
    <n v="0"/>
    <n v="0"/>
    <n v="0"/>
    <n v="0"/>
    <n v="0"/>
    <n v="10"/>
    <n v="10"/>
    <n v="10"/>
    <n v="5"/>
    <n v="5"/>
    <n v="0"/>
    <n v="0"/>
    <n v="0.4761904761904762"/>
    <n v="0.4545454545454545"/>
    <n v="0.4545454545454545"/>
    <n v="0.25"/>
    <n v="0.2173913043478261"/>
    <n v="0"/>
    <n v="0"/>
    <n v="0"/>
    <n v="0"/>
    <n v="0"/>
  </r>
  <r>
    <s v="LEAD"/>
    <s v="PRJ"/>
    <s v="Waterfall"/>
    <x v="1"/>
    <d v="2025-01-01T00:00:00"/>
    <d v="2025-12-31T00:00:00"/>
    <s v="N/A"/>
    <s v="N/A"/>
    <s v="healthcare"/>
    <x v="249"/>
    <s v="AO FERRARA"/>
    <s v="M. Calabrese"/>
    <x v="59"/>
    <s v="Delivery Projects"/>
    <s v="PM - Project Governance"/>
    <n v="100"/>
    <n v="0"/>
    <s v="PROPOSAL"/>
    <n v="0"/>
    <n v="2025"/>
    <x v="0"/>
    <n v="0"/>
    <n v="0"/>
    <n v="0"/>
    <n v="0"/>
    <n v="0"/>
    <n v="3"/>
    <n v="3"/>
    <n v="3"/>
    <n v="3"/>
    <n v="3"/>
    <n v="0"/>
    <n v="0"/>
    <n v="0.15"/>
    <n v="0.1428571428571428"/>
    <n v="0.1363636363636364"/>
    <n v="0.1363636363636364"/>
    <n v="0.15"/>
    <n v="0"/>
    <n v="0"/>
    <n v="0"/>
    <n v="0"/>
    <n v="0"/>
    <n v="0"/>
  </r>
  <r>
    <s v="LEAD"/>
    <s v="PRJ"/>
    <s v="Waterfall"/>
    <x v="1"/>
    <d v="2025-01-01T00:00:00"/>
    <d v="2025-12-31T00:00:00"/>
    <s v="N/A"/>
    <s v="N/A"/>
    <s v="healthcare"/>
    <x v="249"/>
    <s v="AO FERRARA"/>
    <s v="M. Calabrese"/>
    <x v="135"/>
    <s v="Operations"/>
    <s v="Tech Lead"/>
    <n v="100"/>
    <n v="0"/>
    <s v="PROPOSAL"/>
    <n v="0"/>
    <n v="2025"/>
    <x v="0"/>
    <n v="0"/>
    <n v="0"/>
    <n v="0"/>
    <n v="0"/>
    <n v="0"/>
    <n v="5"/>
    <n v="10"/>
    <n v="10"/>
    <n v="10"/>
    <n v="5"/>
    <n v="0"/>
    <n v="0"/>
    <n v="0.25"/>
    <n v="0.4761904761904762"/>
    <n v="0.4545454545454545"/>
    <n v="0.4545454545454545"/>
    <n v="0.25"/>
    <n v="0"/>
    <n v="0"/>
    <n v="0"/>
    <n v="0"/>
    <n v="0"/>
    <n v="0"/>
  </r>
  <r>
    <s v="PRE-SALES"/>
    <s v="PRJ"/>
    <m/>
    <x v="1"/>
    <d v="2025-02-01T00:00:00"/>
    <d v="2025-06-30T00:00:00"/>
    <s v="N/A"/>
    <s v="N/A"/>
    <s v="LOGISTIC"/>
    <x v="250"/>
    <s v="EssilorLuxottica"/>
    <s v="M. Calabrese"/>
    <x v="0"/>
    <s v="Operations"/>
    <s v="Team Leadership"/>
    <n v="15"/>
    <n v="11"/>
    <s v="CLOSED"/>
    <n v="1"/>
    <n v="2024"/>
    <x v="0"/>
    <n v="0"/>
    <n v="0"/>
    <n v="0"/>
    <n v="1"/>
    <n v="2"/>
    <n v="0"/>
    <n v="0"/>
    <n v="0"/>
    <n v="0"/>
    <n v="0"/>
    <n v="0"/>
    <n v="0"/>
    <n v="0"/>
    <n v="0"/>
    <n v="0"/>
    <n v="0.04545454545454546"/>
    <n v="0.1"/>
    <n v="0"/>
    <n v="0"/>
    <n v="0"/>
    <n v="0"/>
    <n v="0"/>
    <n v="0"/>
  </r>
  <r>
    <s v="PRE-SALES"/>
    <s v="PRJ"/>
    <m/>
    <x v="1"/>
    <d v="2025-02-01T00:00:00"/>
    <d v="2025-06-30T00:00:00"/>
    <s v="N/A"/>
    <s v="N/A"/>
    <s v="LOGISTIC"/>
    <x v="250"/>
    <s v="EssilorLuxottica"/>
    <s v="M. Calabrese"/>
    <x v="59"/>
    <s v="Delivery Projects"/>
    <s v="PM - Project Governance"/>
    <n v="15"/>
    <n v="11"/>
    <s v="CLOSED"/>
    <n v="1"/>
    <n v="2024"/>
    <x v="0"/>
    <n v="0"/>
    <n v="0"/>
    <n v="0"/>
    <n v="5"/>
    <n v="5"/>
    <n v="0"/>
    <n v="0"/>
    <n v="0"/>
    <n v="0"/>
    <n v="0"/>
    <n v="0"/>
    <n v="0"/>
    <n v="0"/>
    <n v="0"/>
    <n v="0"/>
    <n v="0.2272727272727273"/>
    <n v="0.25"/>
    <n v="0"/>
    <n v="0"/>
    <n v="0"/>
    <n v="0"/>
    <n v="0"/>
    <n v="0"/>
  </r>
  <r>
    <s v="PRE-SALES"/>
    <s v="PRJ"/>
    <m/>
    <x v="1"/>
    <d v="2025-02-01T00:00:00"/>
    <d v="2025-06-30T00:00:00"/>
    <s v="N/A"/>
    <s v="N/A"/>
    <s v="LOGISTIC"/>
    <x v="250"/>
    <s v="EssilorLuxottica"/>
    <s v="M. Calabrese"/>
    <x v="1"/>
    <s v="Operations"/>
    <s v="Backend"/>
    <n v="15"/>
    <n v="11"/>
    <s v="CLOSED"/>
    <n v="1"/>
    <n v="2024"/>
    <x v="0"/>
    <n v="0"/>
    <n v="0"/>
    <n v="0"/>
    <n v="0"/>
    <n v="2"/>
    <n v="0"/>
    <n v="0"/>
    <n v="0"/>
    <n v="0"/>
    <n v="0"/>
    <n v="0"/>
    <n v="0"/>
    <n v="0"/>
    <n v="0"/>
    <n v="0"/>
    <n v="0"/>
    <n v="0.1"/>
    <n v="0"/>
    <n v="0"/>
    <n v="0"/>
    <n v="0"/>
    <n v="0"/>
    <n v="0"/>
  </r>
  <r>
    <s v="PRE-SALES"/>
    <s v="PRJ"/>
    <m/>
    <x v="1"/>
    <d v="2025-02-01T00:00:00"/>
    <d v="2025-06-30T00:00:00"/>
    <s v="N/A"/>
    <s v="N/A"/>
    <s v="LOGISTIC"/>
    <x v="250"/>
    <s v="EssilorLuxottica"/>
    <s v="M. Calabrese"/>
    <x v="25"/>
    <s v="Operations"/>
    <s v="Tech Lead"/>
    <n v="15"/>
    <n v="11"/>
    <s v="CLOSED"/>
    <n v="1"/>
    <n v="2024"/>
    <x v="0"/>
    <n v="0"/>
    <n v="0"/>
    <n v="0"/>
    <n v="0"/>
    <n v="2"/>
    <n v="0"/>
    <n v="0"/>
    <n v="0"/>
    <n v="0"/>
    <n v="0"/>
    <n v="0"/>
    <n v="0"/>
    <n v="0"/>
    <n v="0"/>
    <n v="0"/>
    <n v="0"/>
    <n v="0.1"/>
    <n v="0"/>
    <n v="0"/>
    <n v="0"/>
    <n v="0"/>
    <n v="0"/>
    <n v="0"/>
  </r>
  <r>
    <s v="CONTRACT"/>
    <s v="PRJ"/>
    <s v="Waterfall"/>
    <x v="1"/>
    <d v="2025-01-04T00:00:00"/>
    <d v="2025-06-30T00:00:00"/>
    <s v="ABS25192"/>
    <s v="ABS25192"/>
    <s v="BIP"/>
    <x v="251"/>
    <s v="EssilorLuxottica"/>
    <s v="F. Taita"/>
    <x v="20"/>
    <s v="Operations"/>
    <s v="BackEnd "/>
    <n v="70"/>
    <n v="5"/>
    <s v="ON GOING"/>
    <n v="0.07142857142857142"/>
    <n v="2025"/>
    <x v="0"/>
    <n v="0"/>
    <n v="0"/>
    <n v="6"/>
    <n v="6"/>
    <n v="6"/>
    <n v="6"/>
    <n v="0"/>
    <n v="3"/>
    <n v="0"/>
    <n v="0"/>
    <n v="0"/>
    <n v="0"/>
    <n v="0"/>
    <n v="0"/>
    <n v="0.2727272727272727"/>
    <n v="0.2727272727272727"/>
    <n v="0.3"/>
    <n v="0.2608695652173913"/>
    <n v="0"/>
    <n v="0.1428571428571428"/>
    <n v="0"/>
    <n v="0"/>
    <n v="0"/>
  </r>
  <r>
    <s v="CONTRACT"/>
    <s v="PRJ"/>
    <s v="Waterfall"/>
    <x v="1"/>
    <d v="2025-01-04T00:00:00"/>
    <d v="2025-06-30T00:00:00"/>
    <s v="ABS25192"/>
    <s v="ABS25192"/>
    <s v="BIP"/>
    <x v="251"/>
    <s v="EssilorLuxottica"/>
    <s v="F. Taita"/>
    <x v="18"/>
    <s v="Delivery Projects"/>
    <s v="Data Engineering"/>
    <n v="70"/>
    <n v="5"/>
    <s v="ON GOING"/>
    <n v="0.07142857142857142"/>
    <n v="2025"/>
    <x v="0"/>
    <n v="0"/>
    <n v="0"/>
    <n v="4"/>
    <n v="4"/>
    <n v="4"/>
    <n v="4"/>
    <n v="0"/>
    <n v="1"/>
    <n v="0"/>
    <n v="0"/>
    <n v="0"/>
    <n v="0"/>
    <n v="0"/>
    <n v="0"/>
    <n v="0.1818181818181818"/>
    <n v="0.1818181818181818"/>
    <n v="0.2"/>
    <n v="0.1739130434782609"/>
    <n v="0"/>
    <n v="0.04761904761904762"/>
    <n v="0"/>
    <n v="0"/>
    <n v="0"/>
  </r>
  <r>
    <s v="CONTRACT"/>
    <s v="PRJ"/>
    <s v="Waterfall"/>
    <x v="1"/>
    <d v="2025-01-04T00:00:00"/>
    <d v="2025-06-30T00:00:00"/>
    <s v="ABS25192"/>
    <s v="ABS25192"/>
    <s v="BIP"/>
    <x v="251"/>
    <s v="EssilorLuxottica"/>
    <s v="F. Taita"/>
    <x v="76"/>
    <s v="Operations"/>
    <s v="BackEnd "/>
    <n v="70"/>
    <n v="5"/>
    <s v="ON GOING"/>
    <n v="0.07142857142857142"/>
    <n v="2025"/>
    <x v="0"/>
    <n v="0"/>
    <n v="0"/>
    <n v="6"/>
    <n v="6"/>
    <n v="6"/>
    <n v="6"/>
    <n v="0"/>
    <n v="2"/>
    <n v="0"/>
    <n v="0"/>
    <n v="0"/>
    <n v="0"/>
    <n v="0"/>
    <n v="0"/>
    <n v="0.2727272727272727"/>
    <n v="0.2727272727272727"/>
    <n v="0.3"/>
    <n v="0.2608695652173913"/>
    <n v="0"/>
    <n v="0.09523809523809523"/>
    <n v="0"/>
    <n v="0"/>
    <n v="0"/>
  </r>
  <r>
    <s v="CONTRACT"/>
    <s v="PRJ"/>
    <s v="Agile"/>
    <x v="1"/>
    <d v="2025-03-07T00:00:00"/>
    <d v="2025-03-28T00:00:00"/>
    <s v="N/A"/>
    <s v="N/A"/>
    <s v="HR"/>
    <x v="234"/>
    <s v="EssilorLuxottica"/>
    <s v="L. Roberto"/>
    <x v="83"/>
    <s v="Delivery Projects"/>
    <s v="Analysis"/>
    <n v="0"/>
    <n v="0"/>
    <s v="ON GOING"/>
    <n v="0"/>
    <n v="2025"/>
    <x v="2"/>
    <n v="0"/>
    <n v="0"/>
    <n v="0"/>
    <n v="0"/>
    <n v="0"/>
    <n v="0"/>
    <n v="0"/>
    <n v="0"/>
    <n v="0"/>
    <n v="0"/>
    <n v="0"/>
    <n v="0.1111111111111111"/>
    <n v="0"/>
    <n v="0"/>
    <n v="0"/>
    <n v="0"/>
    <n v="0"/>
    <n v="0"/>
    <n v="0"/>
    <n v="0"/>
    <n v="0"/>
    <n v="0"/>
    <n v="0"/>
  </r>
  <r>
    <s v="CONTRACT"/>
    <s v="PRJ"/>
    <s v="Waterfall"/>
    <x v="0"/>
    <d v="2024-10-21T00:00:00"/>
    <d v="2024-11-30T00:00:00"/>
    <s v="N/A"/>
    <s v="ABS0008-16"/>
    <s v="HR"/>
    <x v="195"/>
    <s v="EssilorLuxottica"/>
    <s v="L. Roberto"/>
    <x v="56"/>
    <s v="Operations"/>
    <s v="Data Management"/>
    <n v="29"/>
    <n v="19"/>
    <s v="CLOSED"/>
    <n v="1"/>
    <n v="2025"/>
    <x v="1"/>
    <n v="1"/>
    <n v="0"/>
    <n v="0"/>
    <n v="0"/>
    <n v="0"/>
    <n v="0"/>
    <n v="0"/>
    <n v="0"/>
    <n v="0"/>
    <n v="0"/>
    <n v="0"/>
    <n v="0.05555555555555555"/>
    <n v="0.05"/>
    <n v="0"/>
    <n v="0"/>
    <n v="0"/>
    <n v="0"/>
    <n v="0"/>
    <n v="0"/>
    <n v="0"/>
    <n v="0"/>
    <n v="0"/>
    <n v="0"/>
  </r>
  <r>
    <s v="CONTRACT"/>
    <s v="PRJ"/>
    <s v="Waterfall"/>
    <x v="0"/>
    <d v="2024-10-21T00:00:00"/>
    <d v="2024-11-30T00:00:00"/>
    <s v="N/A"/>
    <s v="ABS0008-16"/>
    <s v="HR"/>
    <x v="195"/>
    <s v="EssilorLuxottica"/>
    <s v="L. Roberto"/>
    <x v="113"/>
    <s v="Operations"/>
    <s v="Data Management"/>
    <n v="29"/>
    <n v="19"/>
    <s v="CLOSED"/>
    <n v="1"/>
    <n v="2025"/>
    <x v="6"/>
    <n v="0"/>
    <n v="0"/>
    <n v="0"/>
    <n v="0"/>
    <n v="0"/>
    <n v="0"/>
    <n v="0"/>
    <n v="0"/>
    <n v="0"/>
    <n v="0"/>
    <n v="0"/>
    <n v="0.1666666666666667"/>
    <n v="0"/>
    <n v="0"/>
    <n v="0"/>
    <n v="0"/>
    <n v="0"/>
    <n v="0"/>
    <n v="0"/>
    <n v="0"/>
    <n v="0"/>
    <n v="0"/>
    <n v="0"/>
  </r>
  <r>
    <s v="CONTRACT"/>
    <s v="PRJ"/>
    <s v="Waterfall"/>
    <x v="0"/>
    <d v="2024-10-21T00:00:00"/>
    <d v="2024-11-30T00:00:00"/>
    <s v="N/A"/>
    <s v="ABS0008-16"/>
    <s v="HR"/>
    <x v="195"/>
    <s v="EssilorLuxottica"/>
    <s v="L. Roberto"/>
    <x v="77"/>
    <s v="Operations"/>
    <s v="Data Management"/>
    <n v="29"/>
    <n v="19"/>
    <s v="CLOSED"/>
    <n v="1"/>
    <n v="2025"/>
    <x v="6"/>
    <n v="2"/>
    <n v="0"/>
    <n v="0"/>
    <n v="0"/>
    <n v="0"/>
    <n v="0"/>
    <n v="0"/>
    <n v="0"/>
    <n v="0"/>
    <n v="0"/>
    <n v="0"/>
    <n v="0.1666666666666667"/>
    <n v="0.1"/>
    <n v="0"/>
    <n v="0"/>
    <n v="0"/>
    <n v="0"/>
    <n v="0"/>
    <n v="0"/>
    <n v="0"/>
    <n v="0"/>
    <n v="0"/>
    <n v="0"/>
  </r>
  <r>
    <s v="CONTRACT"/>
    <s v="PRJ"/>
    <s v="Waterfall"/>
    <x v="0"/>
    <d v="2024-10-21T00:00:00"/>
    <d v="2024-11-30T00:00:00"/>
    <s v="N/A"/>
    <s v="ABS0008-16"/>
    <s v="HR"/>
    <x v="195"/>
    <s v="EssilorLuxottica"/>
    <s v="L. Roberto"/>
    <x v="49"/>
    <s v="Operations"/>
    <s v="Project Governance"/>
    <n v="29"/>
    <n v="12"/>
    <s v="ON GOING"/>
    <n v="0.9"/>
    <n v="2025"/>
    <x v="1"/>
    <n v="1"/>
    <n v="0"/>
    <n v="0"/>
    <n v="0"/>
    <n v="0"/>
    <n v="0"/>
    <n v="0"/>
    <n v="0"/>
    <n v="0"/>
    <n v="0"/>
    <n v="0"/>
    <n v="0.05555555555555555"/>
    <n v="0.05"/>
    <n v="0"/>
    <n v="0"/>
    <n v="0"/>
    <n v="0"/>
    <n v="0"/>
    <n v="0"/>
    <n v="0"/>
    <n v="0"/>
    <n v="0"/>
    <n v="0"/>
  </r>
  <r>
    <s v="LEAD"/>
    <s v="PRJ"/>
    <s v="Waterfall"/>
    <x v="1"/>
    <d v="2025-02-02T00:00:00"/>
    <d v="2025-03-06T00:00:00"/>
    <s v="ABS25041"/>
    <s v="N/A"/>
    <s v="EPM"/>
    <x v="252"/>
    <s v="EssilorLuxottica"/>
    <s v="L. BARIANI"/>
    <x v="84"/>
    <s v="Delivery Projects"/>
    <s v="Project Governance"/>
    <n v="20"/>
    <n v="0"/>
    <s v="ON GOING"/>
    <n v="0.5"/>
    <n v="2025"/>
    <x v="0"/>
    <n v="2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"/>
    <n v="0"/>
    <n v="0"/>
    <n v="0"/>
  </r>
  <r>
    <s v="LEAD"/>
    <s v="PRJ"/>
    <s v="Waterfall"/>
    <x v="1"/>
    <d v="2025-02-02T00:00:00"/>
    <d v="2025-03-06T00:00:00"/>
    <s v="ABS25041"/>
    <s v="N/A"/>
    <s v="EPM"/>
    <x v="252"/>
    <s v="EssilorLuxottica"/>
    <s v="L. BARIANI"/>
    <x v="48"/>
    <s v="Delivery Projects"/>
    <s v="Analysis"/>
    <n v="20"/>
    <n v="0"/>
    <s v="ON GOING"/>
    <n v="0.5"/>
    <n v="2025"/>
    <x v="0"/>
    <n v="2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"/>
    <n v="0"/>
    <n v="0"/>
    <n v="0"/>
  </r>
  <r>
    <s v="LEAD"/>
    <s v="PRJ"/>
    <s v="Waterfall"/>
    <x v="1"/>
    <d v="2025-02-02T00:00:00"/>
    <d v="2025-03-06T00:00:00"/>
    <s v="ABS25041"/>
    <s v="N/A"/>
    <s v="EPM"/>
    <x v="252"/>
    <s v="EssilorLuxottica"/>
    <s v="L. BARIANI"/>
    <x v="83"/>
    <s v="Delivery Projects"/>
    <s v="Analysis"/>
    <n v="20"/>
    <n v="0"/>
    <s v="ON GOING"/>
    <n v="0.5"/>
    <n v="2025"/>
    <x v="0"/>
    <n v="6"/>
    <n v="0"/>
    <n v="0"/>
    <n v="0"/>
    <n v="0"/>
    <n v="0"/>
    <n v="0"/>
    <n v="0"/>
    <n v="0"/>
    <n v="0"/>
    <n v="0"/>
    <n v="0"/>
    <n v="0.3"/>
    <n v="0"/>
    <n v="0"/>
    <n v="0"/>
    <n v="0"/>
    <n v="0"/>
    <n v="0"/>
    <n v="0"/>
    <n v="0"/>
    <n v="0"/>
    <n v="0"/>
  </r>
  <r>
    <s v="LEAD"/>
    <s v="PRJ"/>
    <s v="Waterfall"/>
    <x v="1"/>
    <d v="2025-02-02T00:00:00"/>
    <d v="2025-03-06T00:00:00"/>
    <s v="ABS25041"/>
    <s v="N/A"/>
    <s v="EPM"/>
    <x v="252"/>
    <s v="EssilorLuxottica"/>
    <s v="L. BARIANI"/>
    <x v="47"/>
    <s v="Operations"/>
    <s v="Solution Architect"/>
    <n v="20"/>
    <n v="0"/>
    <s v="ON GOING"/>
    <n v="0.5"/>
    <n v="2025"/>
    <x v="0"/>
    <n v="2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"/>
    <n v="0"/>
    <n v="0"/>
    <n v="0"/>
  </r>
  <r>
    <s v="LEAD"/>
    <s v="PRJ"/>
    <s v="Waterfall"/>
    <x v="1"/>
    <d v="2025-02-02T00:00:00"/>
    <d v="2025-03-06T00:00:00"/>
    <s v="ABS25041"/>
    <s v="N/A"/>
    <s v="EPM"/>
    <x v="252"/>
    <s v="EssilorLuxottica"/>
    <s v="L. BARIANI"/>
    <x v="46"/>
    <s v="Operations"/>
    <s v="BackEnd"/>
    <n v="20"/>
    <n v="0"/>
    <s v="ON GOING"/>
    <n v="0.5"/>
    <n v="2025"/>
    <x v="0"/>
    <n v="5"/>
    <n v="0"/>
    <n v="0"/>
    <n v="0"/>
    <n v="0"/>
    <n v="0"/>
    <n v="0"/>
    <n v="0"/>
    <n v="0"/>
    <n v="0"/>
    <n v="0"/>
    <n v="0"/>
    <n v="0.25"/>
    <n v="0"/>
    <n v="0"/>
    <n v="0"/>
    <n v="0"/>
    <n v="0"/>
    <n v="0"/>
    <n v="0"/>
    <n v="0"/>
    <n v="0"/>
    <n v="0"/>
  </r>
  <r>
    <s v="LEAD"/>
    <s v="PRJ"/>
    <s v="Waterfall"/>
    <x v="1"/>
    <d v="2025-02-02T00:00:00"/>
    <d v="2025-03-06T00:00:00"/>
    <s v="ABS25041"/>
    <s v="N/A"/>
    <s v="EPM"/>
    <x v="252"/>
    <s v="EssilorLuxottica"/>
    <s v="L. BARIANI"/>
    <x v="92"/>
    <s v="Operations"/>
    <s v="BackEnd"/>
    <n v="20"/>
    <n v="0"/>
    <s v="ON GOING"/>
    <n v="0.5"/>
    <n v="2025"/>
    <x v="0"/>
    <n v="5"/>
    <n v="0"/>
    <n v="0"/>
    <n v="0"/>
    <n v="0"/>
    <n v="0"/>
    <n v="0"/>
    <n v="0"/>
    <n v="0"/>
    <n v="0"/>
    <n v="0"/>
    <n v="0"/>
    <n v="0.25"/>
    <n v="0"/>
    <n v="0"/>
    <n v="0"/>
    <n v="0"/>
    <n v="0"/>
    <n v="0"/>
    <n v="0"/>
    <n v="0"/>
    <n v="0"/>
    <n v="0"/>
  </r>
  <r>
    <s v="LEAD"/>
    <s v="PRJ"/>
    <s v="Agile"/>
    <x v="1"/>
    <d v="2025-02-18T00:00:00"/>
    <d v="2025-03-27T00:00:00"/>
    <s v="N/A"/>
    <s v="ABS0008-140"/>
    <s v="HR"/>
    <x v="253"/>
    <s v="EssilorLuxottica"/>
    <s v="L. Roberto"/>
    <x v="49"/>
    <s v="Operations"/>
    <s v="PM - Project Governance"/>
    <n v="18"/>
    <n v="0"/>
    <s v="ON GOING"/>
    <n v="0.95"/>
    <n v="2025"/>
    <x v="0"/>
    <n v="1"/>
    <n v="1"/>
    <n v="1"/>
    <n v="0"/>
    <n v="0"/>
    <n v="0"/>
    <n v="0"/>
    <n v="0"/>
    <n v="0"/>
    <n v="0"/>
    <n v="0"/>
    <n v="0"/>
    <n v="0.05"/>
    <n v="0.04761904761904762"/>
    <n v="0.04545454545454546"/>
    <n v="0"/>
    <n v="0"/>
    <n v="0"/>
    <n v="0"/>
    <n v="0"/>
    <n v="0"/>
    <n v="0"/>
    <n v="0"/>
  </r>
  <r>
    <s v="LEAD"/>
    <s v="PRJ"/>
    <s v="Agile"/>
    <x v="1"/>
    <d v="2025-02-18T00:00:00"/>
    <d v="2025-03-27T00:00:00"/>
    <s v="N/A"/>
    <s v="ABS0008-140"/>
    <s v="HR"/>
    <x v="253"/>
    <s v="EssilorLuxottica"/>
    <s v="L. Roberto"/>
    <x v="7"/>
    <s v="Delivery Projects"/>
    <s v="Analisys"/>
    <n v="18"/>
    <n v="0"/>
    <s v="ON GOING"/>
    <n v="0.95"/>
    <n v="2025"/>
    <x v="0"/>
    <n v="2"/>
    <n v="1"/>
    <n v="1"/>
    <n v="0"/>
    <n v="0"/>
    <n v="0"/>
    <n v="0"/>
    <n v="0"/>
    <n v="0"/>
    <n v="0"/>
    <n v="0"/>
    <n v="0"/>
    <n v="0.1"/>
    <n v="0.04761904761904762"/>
    <n v="0.04545454545454546"/>
    <n v="0"/>
    <n v="0"/>
    <n v="0"/>
    <n v="0"/>
    <n v="0"/>
    <n v="0"/>
    <n v="0"/>
    <n v="0"/>
  </r>
  <r>
    <s v="LEAD"/>
    <s v="PRJ"/>
    <s v="Agile"/>
    <x v="1"/>
    <d v="2025-02-18T00:00:00"/>
    <d v="2025-03-27T00:00:00"/>
    <s v="N/A"/>
    <s v="ABS0008-140"/>
    <s v="HR"/>
    <x v="253"/>
    <s v="EssilorLuxottica"/>
    <s v="L. Roberto"/>
    <x v="56"/>
    <s v="Operations"/>
    <s v="DataManagement"/>
    <n v="18"/>
    <n v="0"/>
    <s v="ON GOING"/>
    <n v="0.95"/>
    <n v="2025"/>
    <x v="0"/>
    <n v="2"/>
    <n v="5"/>
    <n v="2"/>
    <n v="0"/>
    <n v="0"/>
    <n v="0"/>
    <n v="0"/>
    <n v="0"/>
    <n v="0"/>
    <n v="0"/>
    <n v="0"/>
    <n v="0"/>
    <n v="0.1"/>
    <n v="0.2380952380952381"/>
    <n v="0.09090909090909091"/>
    <n v="0"/>
    <n v="0"/>
    <n v="0"/>
    <n v="0"/>
    <n v="0"/>
    <n v="0"/>
    <n v="0"/>
    <n v="0"/>
  </r>
  <r>
    <s v="LEAD"/>
    <s v="PRJ"/>
    <s v="Agile"/>
    <x v="1"/>
    <d v="2025-02-18T00:00:00"/>
    <d v="2025-03-27T00:00:00"/>
    <s v="N/A"/>
    <s v="ABS0008-140"/>
    <s v="HR"/>
    <x v="253"/>
    <s v="EssilorLuxottica"/>
    <s v="L. Roberto"/>
    <x v="40"/>
    <s v="Operations"/>
    <s v="FrontEnd"/>
    <n v="18"/>
    <n v="0"/>
    <s v="ON GOING"/>
    <n v="0.95"/>
    <n v="2025"/>
    <x v="0"/>
    <n v="0"/>
    <n v="1"/>
    <n v="1"/>
    <n v="0"/>
    <n v="0"/>
    <n v="0"/>
    <n v="0"/>
    <n v="0"/>
    <n v="0"/>
    <n v="0"/>
    <n v="0"/>
    <n v="0"/>
    <n v="0"/>
    <n v="0.04761904761904762"/>
    <n v="0.04545454545454546"/>
    <n v="0"/>
    <n v="0"/>
    <n v="0"/>
    <n v="0"/>
    <n v="0"/>
    <n v="0"/>
    <n v="0"/>
    <n v="0"/>
  </r>
  <r>
    <s v="CONTRACT"/>
    <s v="PRJ"/>
    <s v="Agile"/>
    <x v="1"/>
    <d v="2025-01-17T00:00:00"/>
    <d v="2025-04-03T00:00:00"/>
    <s v="N/A"/>
    <s v="N/A"/>
    <s v="HR"/>
    <x v="254"/>
    <s v="EssilorLuxottica"/>
    <s v="L. Roberto"/>
    <x v="91"/>
    <s v="Delivery Projects"/>
    <s v="Analysis"/>
    <n v="9"/>
    <n v="0"/>
    <s v="ON GOING"/>
    <n v="0"/>
    <n v="2025"/>
    <x v="0"/>
    <n v="0.5"/>
    <n v="0.5"/>
    <n v="0"/>
    <n v="0"/>
    <n v="0"/>
    <n v="0"/>
    <n v="0"/>
    <n v="0"/>
    <n v="0"/>
    <n v="0"/>
    <n v="0"/>
    <n v="0"/>
    <n v="0.025"/>
    <n v="0.02380952380952381"/>
    <n v="0"/>
    <n v="0"/>
    <n v="0"/>
    <n v="0"/>
    <n v="0"/>
    <n v="0"/>
    <n v="0"/>
    <n v="0"/>
    <n v="0"/>
  </r>
  <r>
    <s v="CONTRACT"/>
    <s v="PRJ"/>
    <s v="Agile"/>
    <x v="1"/>
    <d v="2025-01-17T00:00:00"/>
    <d v="2025-04-03T00:00:00"/>
    <s v="N/A"/>
    <s v="N/A"/>
    <s v="HR"/>
    <x v="254"/>
    <s v="EssilorLuxottica"/>
    <s v="L. Roberto"/>
    <x v="4"/>
    <s v="Operations"/>
    <s v="Tech Lead"/>
    <n v="9"/>
    <n v="0"/>
    <s v="ON GOING"/>
    <n v="0"/>
    <n v="2025"/>
    <x v="0"/>
    <n v="1"/>
    <n v="1"/>
    <n v="1"/>
    <n v="0"/>
    <n v="0"/>
    <n v="0"/>
    <n v="0"/>
    <n v="0"/>
    <n v="0"/>
    <n v="0"/>
    <n v="0"/>
    <n v="0"/>
    <n v="0.05"/>
    <n v="0.04761904761904762"/>
    <n v="0.04545454545454546"/>
    <n v="0"/>
    <n v="0"/>
    <n v="0"/>
    <n v="0"/>
    <n v="0"/>
    <n v="0"/>
    <n v="0"/>
    <n v="0"/>
  </r>
  <r>
    <s v="CONTRACT"/>
    <s v="PRJ"/>
    <s v="Agile"/>
    <x v="1"/>
    <d v="2025-01-17T00:00:00"/>
    <d v="2025-04-03T00:00:00"/>
    <s v="N/A"/>
    <s v="N/A"/>
    <s v="HR"/>
    <x v="254"/>
    <s v="EssilorLuxottica"/>
    <s v="L. Roberto"/>
    <x v="5"/>
    <s v="Operations"/>
    <s v="BackEnd"/>
    <n v="9"/>
    <n v="0"/>
    <s v="ON GOING"/>
    <n v="0"/>
    <n v="2025"/>
    <x v="0"/>
    <n v="0"/>
    <n v="3"/>
    <n v="3"/>
    <n v="0"/>
    <n v="0"/>
    <n v="0"/>
    <n v="0"/>
    <n v="0"/>
    <n v="0"/>
    <n v="0"/>
    <n v="0"/>
    <n v="0"/>
    <n v="0"/>
    <n v="0.1428571428571428"/>
    <n v="0.1363636363636364"/>
    <n v="0"/>
    <n v="0"/>
    <n v="0"/>
    <n v="0"/>
    <n v="0"/>
    <n v="0"/>
    <n v="0"/>
    <n v="0"/>
  </r>
  <r>
    <s v="CONTRACT"/>
    <s v="PRJ"/>
    <s v="Waterfall"/>
    <x v="1"/>
    <d v="2024-06-01T00:00:00"/>
    <d v="2024-12-31T00:00:00"/>
    <s v="ABS24299"/>
    <s v="ABS24299"/>
    <s v="HR"/>
    <x v="255"/>
    <s v="EssilorLuxottica"/>
    <s v="L. Roberto"/>
    <x v="40"/>
    <s v="Operations"/>
    <s v="FrontEnd"/>
    <n v="570"/>
    <n v="560"/>
    <s v="CLOSED"/>
    <n v="1"/>
    <n v="2025"/>
    <x v="0"/>
    <n v="4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</r>
  <r>
    <s v="CONTRACT"/>
    <s v="PRJ"/>
    <s v="Waterfall"/>
    <x v="1"/>
    <d v="2024-06-01T00:00:00"/>
    <d v="2024-12-31T00:00:00"/>
    <s v="ABS24299"/>
    <s v="ABS24299"/>
    <s v="HR"/>
    <x v="255"/>
    <s v="EssilorLuxottica"/>
    <s v="L. Roberto"/>
    <x v="83"/>
    <s v="Delivery Projects"/>
    <s v="Analysis"/>
    <n v="570"/>
    <n v="560"/>
    <s v="CLOSED"/>
    <n v="1"/>
    <n v="2025"/>
    <x v="0"/>
    <n v="4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</r>
  <r>
    <s v="CONTRACT"/>
    <s v="PRJ"/>
    <s v="Waterfall"/>
    <x v="1"/>
    <d v="2024-06-01T00:00:00"/>
    <d v="2024-12-31T00:00:00"/>
    <s v="ABS24299"/>
    <s v="ABS24299"/>
    <s v="HR"/>
    <x v="255"/>
    <s v="EssilorLuxottica"/>
    <s v="L. Roberto"/>
    <x v="49"/>
    <s v="Operations"/>
    <s v="Project Governance"/>
    <n v="570"/>
    <n v="560"/>
    <s v="CLOSED"/>
    <n v="1"/>
    <n v="2025"/>
    <x v="0"/>
    <n v="2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"/>
    <n v="0"/>
    <n v="0"/>
    <n v="0"/>
  </r>
  <r>
    <s v="CONTRACT"/>
    <s v="PRJ"/>
    <s v="Waterfall"/>
    <x v="1"/>
    <d v="2024-06-01T00:00:00"/>
    <d v="2024-12-31T00:00:00"/>
    <s v="ABS24299"/>
    <s v="ABS24299"/>
    <s v="HR"/>
    <x v="255"/>
    <s v="EssilorLuxottica"/>
    <s v="L. Roberto"/>
    <x v="88"/>
    <s v="Delivery Projects"/>
    <s v="Project Governance - PMO"/>
    <n v="570"/>
    <n v="560"/>
    <s v="CLOSED"/>
    <n v="1"/>
    <n v="2025"/>
    <x v="0"/>
    <n v="2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"/>
    <n v="0"/>
    <n v="0"/>
    <n v="0"/>
  </r>
  <r>
    <s v="CONTRACT"/>
    <s v="PRJ"/>
    <s v="Waterfall"/>
    <x v="1"/>
    <d v="2025-03-09T00:00:00"/>
    <d v="2025-04-30T00:00:00"/>
    <s v="N/A"/>
    <s v="N/A"/>
    <s v="HR"/>
    <x v="256"/>
    <s v="EssilorLuxottica"/>
    <s v="L. Roberto"/>
    <x v="88"/>
    <s v="Delivery Projects"/>
    <s v="Project Governance - PMO"/>
    <n v="40"/>
    <n v="0"/>
    <s v="ON GOING"/>
    <n v="0"/>
    <n v="2025"/>
    <x v="0"/>
    <n v="0"/>
    <n v="0"/>
    <n v="3"/>
    <n v="4"/>
    <n v="3"/>
    <n v="0"/>
    <n v="0"/>
    <n v="0"/>
    <n v="0"/>
    <n v="0"/>
    <n v="0"/>
    <n v="0"/>
    <n v="0"/>
    <n v="0"/>
    <n v="0.1363636363636364"/>
    <n v="0.1818181818181818"/>
    <n v="0.15"/>
    <n v="0"/>
    <n v="0"/>
    <n v="0"/>
    <n v="0"/>
    <n v="0"/>
    <n v="0"/>
  </r>
  <r>
    <s v="PROSPECT"/>
    <s v="PRJ"/>
    <s v="Waterfall"/>
    <x v="1"/>
    <d v="2025-03-09T00:00:00"/>
    <d v="2025-04-30T00:00:00"/>
    <s v="N/A"/>
    <s v="N/A"/>
    <s v="HR"/>
    <x v="256"/>
    <s v="EssilorLuxottica"/>
    <s v="L. Roberto"/>
    <x v="49"/>
    <s v="Operations"/>
    <s v="Project Governance"/>
    <n v="40"/>
    <n v="0"/>
    <s v="ON GOING"/>
    <n v="0"/>
    <n v="2025"/>
    <x v="0"/>
    <n v="0"/>
    <n v="0"/>
    <n v="1"/>
    <n v="3"/>
    <n v="2"/>
    <n v="0"/>
    <n v="0"/>
    <n v="0"/>
    <n v="0"/>
    <n v="0"/>
    <n v="0"/>
    <n v="0"/>
    <n v="0"/>
    <n v="0"/>
    <n v="0.04545454545454546"/>
    <n v="0.1363636363636364"/>
    <n v="0.1"/>
    <n v="0"/>
    <n v="0"/>
    <n v="0"/>
    <n v="0"/>
    <n v="0"/>
    <n v="0"/>
  </r>
  <r>
    <s v="PROSPECT"/>
    <s v="PRJ"/>
    <s v="Waterfall"/>
    <x v="1"/>
    <d v="2025-03-09T00:00:00"/>
    <d v="2025-04-30T00:00:00"/>
    <s v="N/A"/>
    <s v="N/A"/>
    <s v="HR"/>
    <x v="256"/>
    <s v="EssilorLuxottica"/>
    <s v="L. Roberto"/>
    <x v="83"/>
    <s v="Delivery Projects"/>
    <s v="Analysis"/>
    <n v="40"/>
    <n v="0"/>
    <s v="ON GOING"/>
    <n v="0"/>
    <n v="2025"/>
    <x v="0"/>
    <n v="0"/>
    <n v="0"/>
    <n v="5"/>
    <n v="7"/>
    <n v="6"/>
    <n v="0"/>
    <n v="0"/>
    <n v="0"/>
    <n v="0"/>
    <n v="0"/>
    <n v="0"/>
    <n v="0"/>
    <n v="0"/>
    <n v="0"/>
    <n v="0.2272727272727273"/>
    <n v="0.3181818181818182"/>
    <n v="0.3"/>
    <n v="0"/>
    <n v="0"/>
    <n v="0"/>
    <n v="0"/>
    <n v="0"/>
    <n v="0"/>
  </r>
  <r>
    <s v="PROSPECT"/>
    <s v="PRJ"/>
    <s v="Waterfall"/>
    <x v="1"/>
    <d v="2025-03-09T00:00:00"/>
    <d v="2025-04-30T00:00:00"/>
    <s v="N/A"/>
    <s v="N/A"/>
    <s v="HR"/>
    <x v="256"/>
    <s v="EssilorLuxottica"/>
    <s v="L. Roberto"/>
    <x v="40"/>
    <s v="Operations"/>
    <s v="Front End"/>
    <n v="40"/>
    <n v="0"/>
    <s v="ON GOING"/>
    <n v="0"/>
    <n v="2025"/>
    <x v="0"/>
    <n v="0"/>
    <n v="0"/>
    <n v="10"/>
    <n v="10"/>
    <n v="10"/>
    <n v="0"/>
    <n v="0"/>
    <n v="0"/>
    <n v="0"/>
    <n v="0"/>
    <n v="0"/>
    <n v="0"/>
    <n v="0"/>
    <n v="0"/>
    <n v="0.4545454545454545"/>
    <n v="0.4545454545454545"/>
    <n v="0.5"/>
    <n v="0"/>
    <n v="0"/>
    <n v="0"/>
    <n v="0"/>
    <n v="0"/>
    <n v="0"/>
  </r>
  <r>
    <s v="PROSPECT"/>
    <s v="PRJ"/>
    <s v="Waterfall"/>
    <x v="1"/>
    <d v="2025-03-09T00:00:00"/>
    <d v="2025-04-30T00:00:00"/>
    <s v="N/A"/>
    <s v="N/A"/>
    <s v="HR"/>
    <x v="256"/>
    <s v="EssilorLuxottica"/>
    <s v="L. Roberto"/>
    <x v="77"/>
    <s v="Operations"/>
    <s v="Data Management"/>
    <n v="40"/>
    <n v="0"/>
    <s v="ON GOING"/>
    <n v="0"/>
    <n v="2025"/>
    <x v="0"/>
    <n v="0"/>
    <n v="0"/>
    <n v="6"/>
    <n v="12"/>
    <n v="11"/>
    <n v="0"/>
    <n v="0"/>
    <n v="0"/>
    <n v="0"/>
    <n v="0"/>
    <n v="0"/>
    <n v="0"/>
    <n v="0"/>
    <n v="0"/>
    <n v="0.2727272727272727"/>
    <n v="0.5454545454545454"/>
    <n v="0.55"/>
    <n v="0"/>
    <n v="0"/>
    <n v="0"/>
    <n v="0"/>
    <n v="0"/>
    <n v="0"/>
  </r>
  <r>
    <s v="CONTRACT"/>
    <s v="PRJ"/>
    <s v="Waterfall"/>
    <x v="1"/>
    <d v="2024-04-01T00:00:00"/>
    <d v="2024-12-31T00:00:00"/>
    <s v="ABS24164"/>
    <s v="ALT"/>
    <s v="LOGISTIC"/>
    <x v="110"/>
    <s v="EssilorLuxottica"/>
    <s v="F. Taita"/>
    <x v="75"/>
    <s v="Operations"/>
    <s v="Data Engineering"/>
    <n v="133"/>
    <n v="88"/>
    <s v="ON GOING"/>
    <n v="0.6616541353383458"/>
    <n v="2025"/>
    <x v="6"/>
    <n v="5"/>
    <n v="5"/>
    <n v="5"/>
    <n v="2"/>
    <n v="2"/>
    <n v="2"/>
    <n v="0"/>
    <n v="0"/>
    <n v="0"/>
    <n v="0"/>
    <n v="0"/>
    <n v="0.1666666666666667"/>
    <n v="0.25"/>
    <n v="0.2380952380952381"/>
    <n v="0.2272727272727273"/>
    <n v="0.09090909090909091"/>
    <n v="0.1"/>
    <n v="0.08695652173913043"/>
    <n v="0"/>
    <n v="0"/>
    <n v="0"/>
    <n v="0"/>
    <n v="0"/>
  </r>
  <r>
    <s v="CONTRACT"/>
    <s v="PRJ"/>
    <s v="Waterfall"/>
    <x v="1"/>
    <d v="2024-04-01T00:00:00"/>
    <d v="2024-12-31T00:00:00"/>
    <s v="ABS24164"/>
    <s v="ALT"/>
    <s v="LOGISTIC"/>
    <x v="110"/>
    <s v="EssilorLuxottica"/>
    <s v="F. Taita"/>
    <x v="76"/>
    <s v="Operations"/>
    <s v="BackEnd"/>
    <n v="133"/>
    <n v="88"/>
    <s v="ON GOING"/>
    <n v="0.6616541353383458"/>
    <n v="2025"/>
    <x v="6"/>
    <n v="5"/>
    <n v="5"/>
    <n v="5"/>
    <n v="0"/>
    <n v="0"/>
    <n v="0"/>
    <n v="0"/>
    <n v="0"/>
    <n v="0"/>
    <n v="0"/>
    <n v="0"/>
    <n v="0.1666666666666667"/>
    <n v="0.25"/>
    <n v="0.2380952380952381"/>
    <n v="0.2272727272727273"/>
    <n v="0"/>
    <n v="0"/>
    <n v="0"/>
    <n v="0"/>
    <n v="0"/>
    <n v="0"/>
    <n v="0"/>
    <n v="0"/>
  </r>
  <r>
    <s v="CONTRACT"/>
    <s v="PRJ"/>
    <s v="Waterfall"/>
    <x v="0"/>
    <d v="2024-04-01T00:00:00"/>
    <d v="2024-12-31T00:00:00"/>
    <s v="ABS24164"/>
    <s v="ALT"/>
    <s v="LOGISTIC"/>
    <x v="110"/>
    <s v="EssilorLuxottica"/>
    <s v="F. Taita"/>
    <x v="18"/>
    <s v="Delivery Projects"/>
    <s v="Data Engineering"/>
    <n v="133"/>
    <n v="88"/>
    <s v="ON GOING"/>
    <n v="0.6616541353383458"/>
    <n v="2025"/>
    <x v="1"/>
    <n v="1"/>
    <n v="1"/>
    <n v="1"/>
    <n v="0"/>
    <n v="0"/>
    <n v="0"/>
    <n v="0"/>
    <n v="0"/>
    <n v="0"/>
    <n v="0"/>
    <n v="0"/>
    <n v="0.05555555555555555"/>
    <n v="0.05"/>
    <n v="0.04761904761904762"/>
    <n v="0.04545454545454546"/>
    <n v="0"/>
    <n v="0"/>
    <n v="0"/>
    <n v="0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57"/>
    <s v="EssilorLuxottica"/>
    <s v="G. Sironi"/>
    <x v="21"/>
    <s v="Operations"/>
    <s v="Data Scientist"/>
    <n v="100"/>
    <n v="0"/>
    <s v="ON GOING"/>
    <n v="0"/>
    <n v="2025"/>
    <x v="0"/>
    <n v="0"/>
    <n v="5"/>
    <n v="5"/>
    <n v="5"/>
    <n v="5"/>
    <n v="5"/>
    <n v="5"/>
    <n v="0"/>
    <n v="0"/>
    <n v="0"/>
    <n v="0"/>
    <n v="0"/>
    <n v="0"/>
    <n v="0.2380952380952381"/>
    <n v="0.2272727272727273"/>
    <n v="0.2272727272727273"/>
    <n v="0.25"/>
    <n v="0.2173913043478261"/>
    <n v="0.4166666666666667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57"/>
    <s v="EssilorLuxottica"/>
    <s v="G. Sironi"/>
    <x v="22"/>
    <s v="Operations"/>
    <s v="Data Scientist"/>
    <n v="100"/>
    <n v="0"/>
    <s v="ON GOING"/>
    <n v="0"/>
    <n v="202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57"/>
    <s v="EssilorLuxottica"/>
    <s v="G. Sironi"/>
    <x v="0"/>
    <s v="Operations"/>
    <s v="PM - Project Governance"/>
    <n v="100"/>
    <n v="0"/>
    <s v="ON GOING"/>
    <n v="0"/>
    <n v="2025"/>
    <x v="0"/>
    <n v="0"/>
    <n v="3"/>
    <n v="3"/>
    <n v="3"/>
    <n v="3"/>
    <n v="3"/>
    <n v="3"/>
    <n v="0"/>
    <n v="0"/>
    <n v="0"/>
    <n v="0"/>
    <n v="0"/>
    <n v="0"/>
    <n v="0.1428571428571428"/>
    <n v="0.1363636363636364"/>
    <n v="0.1363636363636364"/>
    <n v="0.15"/>
    <n v="0.1304347826086956"/>
    <n v="0.25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57"/>
    <s v="EssilorLuxottica"/>
    <s v="G. Sironi"/>
    <x v="1"/>
    <s v="Operations"/>
    <s v="Tech Lead"/>
    <n v="100"/>
    <n v="0"/>
    <s v="ON GOING"/>
    <n v="0"/>
    <n v="2025"/>
    <x v="0"/>
    <n v="0"/>
    <n v="5"/>
    <n v="5"/>
    <n v="5"/>
    <n v="5"/>
    <n v="5"/>
    <n v="5"/>
    <n v="0"/>
    <n v="0"/>
    <n v="0"/>
    <n v="0"/>
    <n v="0"/>
    <n v="0"/>
    <n v="0.2380952380952381"/>
    <n v="0.2272727272727273"/>
    <n v="0.2272727272727273"/>
    <n v="0.25"/>
    <n v="0.2173913043478261"/>
    <n v="0.4166666666666667"/>
    <n v="0"/>
    <n v="0"/>
    <n v="0"/>
    <n v="0"/>
  </r>
  <r>
    <s v="CONTRACT"/>
    <s v="PRJ"/>
    <s v="Waterfall"/>
    <x v="1"/>
    <d v="2025-01-01T00:00:00"/>
    <d v="2025-12-31T00:00:00"/>
    <s v="N/A"/>
    <s v="LUCY"/>
    <s v="Lucy"/>
    <x v="257"/>
    <s v="EssilorLuxottica"/>
    <s v="G. Sironi"/>
    <x v="24"/>
    <s v="Operations"/>
    <s v="Data Scientist"/>
    <n v="100"/>
    <n v="0"/>
    <s v="ON GOING"/>
    <n v="0"/>
    <n v="2025"/>
    <x v="0"/>
    <n v="0"/>
    <n v="5"/>
    <n v="5"/>
    <n v="5"/>
    <n v="5"/>
    <n v="5"/>
    <n v="5"/>
    <n v="0"/>
    <n v="0"/>
    <n v="0"/>
    <n v="0"/>
    <n v="0"/>
    <n v="0"/>
    <n v="0.2380952380952381"/>
    <n v="0.2272727272727273"/>
    <n v="0.2272727272727273"/>
    <n v="0.25"/>
    <n v="0.2173913043478261"/>
    <n v="0.4166666666666667"/>
    <n v="0"/>
    <n v="0"/>
    <n v="0"/>
    <n v="0"/>
  </r>
  <r>
    <s v="CONTRACT"/>
    <s v="PRJ"/>
    <s v="Agile"/>
    <x v="1"/>
    <d v="2025-03-07T00:00:00"/>
    <d v="2025-03-28T00:00:00"/>
    <s v="N/A"/>
    <s v="N/A"/>
    <s v="HR"/>
    <x v="234"/>
    <s v="EssilorLuxottica"/>
    <s v="L. Roberto"/>
    <x v="56"/>
    <s v="Operations"/>
    <s v="Data Management"/>
    <n v="0"/>
    <n v="0"/>
    <s v="ON GOING"/>
    <n v="0"/>
    <n v="2025"/>
    <x v="0"/>
    <n v="0"/>
    <n v="0"/>
    <n v="8"/>
    <n v="15"/>
    <n v="0"/>
    <n v="0"/>
    <n v="0"/>
    <n v="0"/>
    <n v="0"/>
    <n v="0"/>
    <n v="0"/>
    <n v="0"/>
    <n v="0"/>
    <n v="0"/>
    <n v="0.3636363636363636"/>
    <n v="0.6818181818181818"/>
    <n v="0"/>
    <n v="0"/>
    <n v="0"/>
    <n v="0"/>
    <n v="0"/>
    <n v="0"/>
    <n v="0"/>
  </r>
  <r>
    <s v="CONTRACT"/>
    <s v="PRJ"/>
    <s v="Agile"/>
    <x v="1"/>
    <d v="2025-03-07T00:00:00"/>
    <d v="2025-03-28T00:00:00"/>
    <s v="N/A"/>
    <s v="N/A"/>
    <s v="HR"/>
    <x v="234"/>
    <s v="EssilorLuxottica"/>
    <s v="L. Roberto"/>
    <x v="40"/>
    <s v="Operations"/>
    <s v="Data Management"/>
    <n v="0"/>
    <n v="0"/>
    <s v="ON GOING"/>
    <n v="0"/>
    <n v="2025"/>
    <x v="0"/>
    <n v="0"/>
    <n v="0"/>
    <n v="3"/>
    <n v="3"/>
    <n v="0"/>
    <n v="0"/>
    <n v="0"/>
    <n v="0"/>
    <n v="0"/>
    <n v="0"/>
    <n v="0"/>
    <n v="0"/>
    <n v="0"/>
    <n v="0"/>
    <n v="0.1363636363636364"/>
    <n v="0.1363636363636364"/>
    <n v="0"/>
    <n v="0"/>
    <n v="0"/>
    <n v="0"/>
    <n v="0"/>
    <n v="0"/>
    <n v="0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144"/>
    <s v="Not Available"/>
    <s v="Analyst"/>
    <n v="2020"/>
    <n v="0"/>
    <s v="WAVE1 - POC"/>
    <n v="0.15"/>
    <n v="2025"/>
    <x v="0"/>
    <n v="10"/>
    <n v="10"/>
    <n v="12.5"/>
    <n v="10"/>
    <n v="10"/>
    <n v="12.5"/>
    <n v="10"/>
    <n v="10"/>
    <n v="0"/>
    <n v="0"/>
    <n v="0"/>
    <n v="0"/>
    <n v="0.5"/>
    <n v="0.4761904761904762"/>
    <n v="0.5681818181818182"/>
    <n v="0.4545454545454545"/>
    <n v="0.5"/>
    <n v="0.5434782608695652"/>
    <n v="0.8333333333333334"/>
    <n v="0.4761904761904762"/>
    <n v="0"/>
    <n v="0"/>
    <n v="0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145"/>
    <s v="Not Available"/>
    <s v="Senior Consultant"/>
    <n v="2020"/>
    <n v="0"/>
    <s v="WAVE1 - POC"/>
    <n v="0.15"/>
    <n v="2025"/>
    <x v="0"/>
    <n v="0"/>
    <n v="3"/>
    <n v="5"/>
    <n v="4"/>
    <n v="4"/>
    <n v="5"/>
    <n v="4"/>
    <n v="4"/>
    <n v="5"/>
    <n v="4"/>
    <n v="4"/>
    <n v="0"/>
    <n v="0"/>
    <n v="0.1428571428571428"/>
    <n v="0.2272727272727273"/>
    <n v="0.1818181818181818"/>
    <n v="0.2"/>
    <n v="0.2173913043478261"/>
    <n v="0.3333333333333333"/>
    <n v="0.1904761904761905"/>
    <n v="0.2173913043478261"/>
    <n v="0.1904761904761905"/>
    <n v="0.1818181818181818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146"/>
    <s v="Not Available"/>
    <s v="Developer"/>
    <n v="2020"/>
    <n v="0"/>
    <s v="WAVE1 - POC"/>
    <n v="0.15"/>
    <n v="2025"/>
    <x v="0"/>
    <n v="0"/>
    <n v="15"/>
    <n v="25"/>
    <n v="20"/>
    <n v="20"/>
    <n v="25"/>
    <n v="20"/>
    <n v="20"/>
    <n v="25"/>
    <n v="20"/>
    <n v="20"/>
    <n v="0"/>
    <n v="0"/>
    <n v="0.7142857142857143"/>
    <n v="1.136363636363636"/>
    <n v="0.9090909090909091"/>
    <n v="1"/>
    <n v="1.08695652173913"/>
    <n v="1.666666666666667"/>
    <n v="0.9523809523809523"/>
    <n v="1.08695652173913"/>
    <n v="0.9523809523809523"/>
    <n v="0.9090909090909091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147"/>
    <s v="Not Available"/>
    <s v="Developer"/>
    <n v="2020"/>
    <n v="0"/>
    <s v="WAVE1 - POC"/>
    <n v="0.15"/>
    <n v="2025"/>
    <x v="0"/>
    <n v="0"/>
    <n v="0"/>
    <n v="2"/>
    <n v="2"/>
    <n v="2"/>
    <n v="2.5"/>
    <n v="2"/>
    <n v="2"/>
    <n v="2.5"/>
    <n v="2"/>
    <n v="2"/>
    <n v="0"/>
    <n v="0"/>
    <n v="0"/>
    <n v="0.09090909090909091"/>
    <n v="0.09090909090909091"/>
    <n v="0.1"/>
    <n v="0.108695652173913"/>
    <n v="0.1666666666666667"/>
    <n v="0.09523809523809523"/>
    <n v="0.108695652173913"/>
    <n v="0.09523809523809523"/>
    <n v="0.09090909090909091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148"/>
    <s v="Not Available"/>
    <s v="Senior Developer"/>
    <n v="2020"/>
    <n v="0"/>
    <s v="WAVE1 - POC"/>
    <n v="0.15"/>
    <n v="2025"/>
    <x v="0"/>
    <n v="0"/>
    <n v="0"/>
    <n v="2"/>
    <n v="2"/>
    <n v="2"/>
    <n v="2.5"/>
    <n v="2"/>
    <n v="2"/>
    <n v="2.5"/>
    <n v="2"/>
    <n v="2"/>
    <n v="0"/>
    <n v="0"/>
    <n v="0"/>
    <n v="0.09090909090909091"/>
    <n v="0.09090909090909091"/>
    <n v="0.1"/>
    <n v="0.108695652173913"/>
    <n v="0.1666666666666667"/>
    <n v="0.09523809523809523"/>
    <n v="0.108695652173913"/>
    <n v="0.09523809523809523"/>
    <n v="0.09090909090909091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2"/>
    <s v="Operations"/>
    <s v="Senior Consultant"/>
    <n v="2020"/>
    <n v="0"/>
    <s v="WAVE1 - POC"/>
    <n v="0.15"/>
    <n v="2025"/>
    <x v="0"/>
    <n v="0"/>
    <n v="15"/>
    <n v="25"/>
    <n v="20"/>
    <n v="20"/>
    <n v="25"/>
    <n v="20"/>
    <n v="20"/>
    <n v="25"/>
    <n v="20"/>
    <n v="20"/>
    <n v="0"/>
    <n v="0"/>
    <n v="0.7142857142857143"/>
    <n v="1.136363636363636"/>
    <n v="0.9090909090909091"/>
    <n v="1"/>
    <n v="1.08695652173913"/>
    <n v="1.666666666666667"/>
    <n v="0.9523809523809523"/>
    <n v="1.08695652173913"/>
    <n v="0.9523809523809523"/>
    <n v="0.9090909090909091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87"/>
    <s v="Operations"/>
    <s v="Senior Consultant"/>
    <n v="2020"/>
    <n v="0"/>
    <s v="WAVE1 - POC"/>
    <n v="0.15"/>
    <n v="2025"/>
    <x v="0"/>
    <n v="0"/>
    <n v="15"/>
    <n v="25"/>
    <n v="20"/>
    <n v="20"/>
    <n v="25"/>
    <n v="20"/>
    <n v="20"/>
    <n v="25"/>
    <n v="20"/>
    <n v="20"/>
    <n v="0"/>
    <n v="0"/>
    <n v="0.7142857142857143"/>
    <n v="1.136363636363636"/>
    <n v="0.9090909090909091"/>
    <n v="1"/>
    <n v="1.08695652173913"/>
    <n v="1.666666666666667"/>
    <n v="0.9523809523809523"/>
    <n v="1.08695652173913"/>
    <n v="0.9523809523809523"/>
    <n v="0.9090909090909091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41"/>
    <s v="Operations"/>
    <s v="Consultant"/>
    <n v="2020"/>
    <n v="0"/>
    <s v="WAVE1 - POC"/>
    <n v="0.15"/>
    <n v="2025"/>
    <x v="0"/>
    <n v="0"/>
    <n v="9"/>
    <n v="15"/>
    <n v="12"/>
    <n v="12"/>
    <n v="15"/>
    <n v="12"/>
    <n v="12"/>
    <n v="15"/>
    <n v="12"/>
    <n v="12"/>
    <n v="0"/>
    <n v="0"/>
    <n v="0.4285714285714285"/>
    <n v="0.6818181818181818"/>
    <n v="0.5454545454545454"/>
    <n v="0.6"/>
    <n v="0.6521739130434783"/>
    <n v="1"/>
    <n v="0.5714285714285714"/>
    <n v="0.6521739130434783"/>
    <n v="0.5714285714285714"/>
    <n v="0.5454545454545454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149"/>
    <s v="Not Available"/>
    <s v="Senior Consultant"/>
    <n v="2020"/>
    <n v="0"/>
    <s v="WAVE1 - POC"/>
    <n v="0.15"/>
    <n v="2025"/>
    <x v="0"/>
    <n v="0"/>
    <n v="10.5"/>
    <n v="17.5"/>
    <n v="14"/>
    <n v="14"/>
    <n v="17.5"/>
    <n v="14"/>
    <n v="14"/>
    <n v="17.5"/>
    <n v="14"/>
    <n v="14"/>
    <n v="0"/>
    <n v="0"/>
    <n v="0.5"/>
    <n v="0.7954545454545454"/>
    <n v="0.6363636363636364"/>
    <n v="0.7"/>
    <n v="0.7608695652173914"/>
    <n v="1.166666666666667"/>
    <n v="0.6666666666666666"/>
    <n v="0.7608695652173914"/>
    <n v="0.6666666666666666"/>
    <n v="0.6363636363636364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150"/>
    <s v="Not Available"/>
    <s v="Senior Consultant"/>
    <n v="2020"/>
    <n v="0"/>
    <s v="WAVE1 - POC"/>
    <n v="0.15"/>
    <n v="2025"/>
    <x v="0"/>
    <n v="0"/>
    <n v="5"/>
    <n v="12.5"/>
    <n v="10"/>
    <n v="10"/>
    <n v="12.5"/>
    <n v="0"/>
    <n v="0"/>
    <n v="0"/>
    <n v="0"/>
    <n v="0"/>
    <n v="0"/>
    <n v="0"/>
    <n v="0.2380952380952381"/>
    <n v="0.5681818181818182"/>
    <n v="0.4545454545454545"/>
    <n v="0.5"/>
    <n v="0.5434782608695652"/>
    <n v="0"/>
    <n v="0"/>
    <n v="0"/>
    <n v="0"/>
    <n v="0"/>
  </r>
  <r>
    <s v="CONTRACT"/>
    <s v="PRJ"/>
    <s v="Agile"/>
    <x v="1"/>
    <d v="2025-01-26T00:00:00"/>
    <d v="2025-12-31T00:00:00"/>
    <s v="review"/>
    <s v="ABS25024"/>
    <s v="real estate"/>
    <x v="258"/>
    <s v="EssilorLuxottica"/>
    <s v="M. Calabrese"/>
    <x v="59"/>
    <s v="Delivery Projects"/>
    <s v="PM - Functional"/>
    <n v="2020"/>
    <n v="0"/>
    <s v="WAVE1 - POC"/>
    <n v="0.15"/>
    <n v="2025"/>
    <x v="11"/>
    <n v="20"/>
    <n v="20"/>
    <n v="10"/>
    <n v="12.5"/>
    <n v="10"/>
    <n v="12.5"/>
    <n v="10"/>
    <n v="10"/>
    <n v="12.5"/>
    <n v="10"/>
    <n v="10"/>
    <n v="0.5555555555555556"/>
    <n v="1"/>
    <n v="0.9523809523809523"/>
    <n v="0.4545454545454545"/>
    <n v="0.5681818181818182"/>
    <n v="0.5"/>
    <n v="0.5434782608695652"/>
    <n v="0.8333333333333334"/>
    <n v="0.4761904761904762"/>
    <n v="0.5434782608695652"/>
    <n v="0.4761904761904762"/>
    <n v="0.4545454545454545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151"/>
    <s v="Not Available"/>
    <s v="Consultant"/>
    <n v="2020"/>
    <n v="0"/>
    <s v="WAVE1 - POC"/>
    <n v="0.15"/>
    <n v="2025"/>
    <x v="0"/>
    <n v="0"/>
    <n v="0"/>
    <n v="20"/>
    <n v="20"/>
    <n v="20"/>
    <n v="25"/>
    <n v="20"/>
    <n v="20"/>
    <n v="25"/>
    <n v="20"/>
    <n v="20"/>
    <n v="0"/>
    <n v="0"/>
    <n v="0"/>
    <n v="0.9090909090909091"/>
    <n v="0.9090909090909091"/>
    <n v="1"/>
    <n v="1.08695652173913"/>
    <n v="1.666666666666667"/>
    <n v="0.9523809523809523"/>
    <n v="1.08695652173913"/>
    <n v="0.9523809523809523"/>
    <n v="0.9090909090909091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152"/>
    <s v="Not Available"/>
    <s v="Senior Consultant"/>
    <n v="2020"/>
    <n v="0"/>
    <s v="WAVE1 - POC"/>
    <n v="0.15"/>
    <n v="2025"/>
    <x v="0"/>
    <n v="0"/>
    <n v="0"/>
    <n v="3"/>
    <n v="4"/>
    <n v="4"/>
    <n v="5"/>
    <n v="4"/>
    <n v="4"/>
    <n v="5"/>
    <n v="4"/>
    <n v="4"/>
    <n v="0"/>
    <n v="0"/>
    <n v="0"/>
    <n v="0.1363636363636364"/>
    <n v="0.1818181818181818"/>
    <n v="0.2"/>
    <n v="0.2173913043478261"/>
    <n v="0.3333333333333333"/>
    <n v="0.1904761904761905"/>
    <n v="0.2173913043478261"/>
    <n v="0.1904761904761905"/>
    <n v="0.1818181818181818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153"/>
    <s v="Not Available"/>
    <s v="Specialist Consultant - Solution Architect"/>
    <n v="2020"/>
    <n v="0"/>
    <s v="WAVE1 - POC"/>
    <n v="0.15"/>
    <n v="2025"/>
    <x v="13"/>
    <n v="10"/>
    <n v="10"/>
    <n v="12.5"/>
    <n v="10"/>
    <n v="10"/>
    <n v="12.5"/>
    <n v="10"/>
    <n v="10"/>
    <n v="12.5"/>
    <n v="10"/>
    <n v="10"/>
    <n v="0.2777777777777778"/>
    <n v="0.5"/>
    <n v="0.4761904761904762"/>
    <n v="0.5681818181818182"/>
    <n v="0.4545454545454545"/>
    <n v="0.5"/>
    <n v="0.5434782608695652"/>
    <n v="0.8333333333333334"/>
    <n v="0.4761904761904762"/>
    <n v="0.5434782608695652"/>
    <n v="0.4761904761904762"/>
    <n v="0.4545454545454545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50"/>
    <s v="Operations"/>
    <s v="Specialist Consultant - Solution Architect"/>
    <n v="2020"/>
    <n v="0"/>
    <s v="WAVE1 - POC"/>
    <n v="0.15"/>
    <n v="2025"/>
    <x v="0"/>
    <n v="0"/>
    <n v="6"/>
    <n v="10"/>
    <n v="8"/>
    <n v="8"/>
    <n v="10"/>
    <n v="8"/>
    <n v="8"/>
    <n v="10"/>
    <n v="8"/>
    <n v="8"/>
    <n v="0"/>
    <n v="0"/>
    <n v="0.2857142857142857"/>
    <n v="0.4545454545454545"/>
    <n v="0.3636363636363636"/>
    <n v="0.4"/>
    <n v="0.4347826086956522"/>
    <n v="0.6666666666666666"/>
    <n v="0.3809523809523809"/>
    <n v="0.4347826086956522"/>
    <n v="0.3809523809523809"/>
    <n v="0.3636363636363636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132"/>
    <s v="Not Available"/>
    <s v="Consultant"/>
    <n v="2020"/>
    <n v="0"/>
    <s v="WAVE1 - POC"/>
    <n v="0.15"/>
    <n v="2025"/>
    <x v="36"/>
    <n v="12"/>
    <n v="12"/>
    <n v="15"/>
    <n v="12"/>
    <n v="12"/>
    <n v="3"/>
    <n v="0"/>
    <n v="0"/>
    <n v="0"/>
    <n v="0"/>
    <n v="0"/>
    <n v="0.3333333333333333"/>
    <n v="0.6"/>
    <n v="0.5714285714285714"/>
    <n v="0.6818181818181818"/>
    <n v="0.5454545454545454"/>
    <n v="0.6"/>
    <n v="0.1304347826086956"/>
    <n v="0"/>
    <n v="0"/>
    <n v="0"/>
    <n v="0"/>
    <n v="0"/>
  </r>
  <r>
    <s v="LEAD"/>
    <s v="PRJ"/>
    <s v="Agile"/>
    <x v="1"/>
    <d v="2025-01-26T00:00:00"/>
    <d v="2025-12-31T00:00:00"/>
    <s v="N/A"/>
    <s v="ABS25024"/>
    <s v="real estate"/>
    <x v="258"/>
    <s v="EssilorLuxottica"/>
    <s v="M. Calabrese"/>
    <x v="154"/>
    <s v="Not Available"/>
    <s v="Consultant"/>
    <n v="2020"/>
    <n v="0"/>
    <s v="WAVE1 - POC"/>
    <n v="0.15"/>
    <n v="2025"/>
    <x v="0"/>
    <n v="8"/>
    <n v="8"/>
    <n v="10"/>
    <n v="8"/>
    <n v="8"/>
    <n v="2"/>
    <n v="0"/>
    <n v="0"/>
    <n v="0"/>
    <n v="0"/>
    <n v="0"/>
    <n v="0"/>
    <n v="0.4"/>
    <n v="0.3809523809523809"/>
    <n v="0.4545454545454545"/>
    <n v="0.3636363636363636"/>
    <n v="0.4"/>
    <n v="0.08695652173913043"/>
    <n v="0"/>
    <n v="0"/>
    <n v="0"/>
    <n v="0"/>
    <n v="0"/>
  </r>
  <r>
    <s v="CONTRACT"/>
    <s v="PRJ"/>
    <m/>
    <x v="1"/>
    <d v="2025-04-01T00:00:00"/>
    <d v="2025-09-01T00:00:00"/>
    <s v="ABS25208"/>
    <s v="ABS25208"/>
    <s v="LOGISTIC"/>
    <x v="22"/>
    <s v="EssilorLuxottica"/>
    <s v="L. BARIANI"/>
    <x v="84"/>
    <s v="Operations"/>
    <s v="PM"/>
    <n v="30"/>
    <n v="0"/>
    <s v="STARTED"/>
    <n v="0"/>
    <n v="2025"/>
    <x v="0"/>
    <n v="0"/>
    <n v="0"/>
    <n v="2"/>
    <n v="1"/>
    <n v="0"/>
    <n v="0"/>
    <n v="0"/>
    <n v="0"/>
    <n v="0"/>
    <n v="0"/>
    <n v="0"/>
    <n v="0"/>
    <n v="0"/>
    <n v="0"/>
    <n v="0.09090909090909091"/>
    <n v="0.04545454545454546"/>
    <n v="0"/>
    <n v="0"/>
    <n v="0"/>
    <n v="0"/>
    <n v="0"/>
    <n v="0"/>
    <n v="0"/>
  </r>
  <r>
    <s v="CONTRACT"/>
    <s v="PRJ"/>
    <m/>
    <x v="1"/>
    <d v="2025-04-01T00:00:00"/>
    <d v="2025-09-01T00:00:00"/>
    <s v="ABS25208"/>
    <s v="ABS25208"/>
    <s v="LOGISTIC"/>
    <x v="22"/>
    <s v="EssilorLuxottica"/>
    <s v="L. BARIANI"/>
    <x v="57"/>
    <s v="Operations"/>
    <s v="FrontEnd"/>
    <n v="30"/>
    <n v="0"/>
    <s v="STARTED"/>
    <n v="0"/>
    <n v="2025"/>
    <x v="0"/>
    <n v="0"/>
    <n v="0"/>
    <n v="3"/>
    <n v="2"/>
    <n v="0"/>
    <n v="0"/>
    <n v="0"/>
    <n v="0"/>
    <n v="0"/>
    <n v="0"/>
    <n v="0"/>
    <n v="0"/>
    <n v="0"/>
    <n v="0"/>
    <n v="0.1363636363636364"/>
    <n v="0.09090909090909091"/>
    <n v="0"/>
    <n v="0"/>
    <n v="0"/>
    <n v="0"/>
    <n v="0"/>
    <n v="0"/>
    <n v="0"/>
  </r>
  <r>
    <s v="CONTRACT"/>
    <s v="PRJ"/>
    <m/>
    <x v="1"/>
    <d v="2025-04-01T00:00:00"/>
    <d v="2025-09-01T00:00:00"/>
    <s v="ABS25208"/>
    <s v="ABS25208"/>
    <s v="LOGISTIC"/>
    <x v="22"/>
    <s v="EssilorLuxottica"/>
    <s v="L. BARIANI"/>
    <x v="39"/>
    <s v="Operations"/>
    <s v="Backend"/>
    <n v="30"/>
    <n v="0"/>
    <s v="STARTED"/>
    <n v="0"/>
    <n v="2025"/>
    <x v="0"/>
    <n v="0"/>
    <n v="0"/>
    <n v="12"/>
    <n v="10"/>
    <n v="0"/>
    <n v="0"/>
    <n v="0"/>
    <n v="0"/>
    <n v="0"/>
    <n v="0"/>
    <n v="0"/>
    <n v="0"/>
    <n v="0"/>
    <n v="0"/>
    <n v="0.5454545454545454"/>
    <n v="0.4545454545454545"/>
    <n v="0"/>
    <n v="0"/>
    <n v="0"/>
    <n v="0"/>
    <n v="0"/>
    <n v="0"/>
    <n v="0"/>
  </r>
  <r>
    <s v="A CONSUMO"/>
    <s v="AMS"/>
    <s v="Waterfall"/>
    <x v="1"/>
    <d v="2025-07-01T00:00:00"/>
    <d v="2025-09-30T00:00:00"/>
    <s v="N/A"/>
    <s v="N/A"/>
    <s v="RETAIL"/>
    <x v="259"/>
    <s v="EssilorLuxottica"/>
    <s v="G. Luongo"/>
    <x v="67"/>
    <s v="Operations"/>
    <s v="Technical Leader"/>
    <n v="100"/>
    <n v="0"/>
    <s v="TO START"/>
    <n v="0.1"/>
    <n v="2025"/>
    <x v="0"/>
    <n v="0"/>
    <n v="0"/>
    <n v="0"/>
    <n v="0"/>
    <n v="0"/>
    <n v="10"/>
    <n v="6"/>
    <n v="15"/>
    <n v="0"/>
    <n v="0"/>
    <n v="0"/>
    <n v="0"/>
    <n v="0"/>
    <n v="0"/>
    <n v="0"/>
    <n v="0"/>
    <n v="0"/>
    <n v="0.4347826086956522"/>
    <n v="0.5"/>
    <n v="0.7142857142857143"/>
    <n v="0"/>
    <n v="0"/>
    <n v="0"/>
  </r>
  <r>
    <s v="A CONSUMO"/>
    <s v="AMS"/>
    <s v="Waterfall"/>
    <x v="1"/>
    <d v="2025-07-01T00:00:00"/>
    <d v="2025-09-30T00:00:00"/>
    <s v="N/A"/>
    <s v="N/A"/>
    <s v="RETAIL"/>
    <x v="259"/>
    <s v="EssilorLuxottica"/>
    <s v="G. Luongo"/>
    <x v="128"/>
    <s v="Operations"/>
    <s v="BackEnd"/>
    <n v="100"/>
    <n v="0"/>
    <s v="TO START"/>
    <n v="0.1"/>
    <n v="2025"/>
    <x v="0"/>
    <n v="0"/>
    <n v="0"/>
    <n v="0"/>
    <n v="0"/>
    <n v="0"/>
    <n v="5"/>
    <n v="3"/>
    <n v="5"/>
    <n v="0"/>
    <n v="0"/>
    <n v="0"/>
    <n v="0"/>
    <n v="0"/>
    <n v="0"/>
    <n v="0"/>
    <n v="0"/>
    <n v="0"/>
    <n v="0.2173913043478261"/>
    <n v="0.25"/>
    <n v="0.2380952380952381"/>
    <n v="0"/>
    <n v="0"/>
    <n v="0"/>
  </r>
  <r>
    <s v="A CONSUMO"/>
    <s v="AMS"/>
    <s v="Waterfall"/>
    <x v="1"/>
    <d v="2025-07-01T00:00:00"/>
    <d v="2025-09-30T00:00:00"/>
    <s v="N/A"/>
    <s v="N/A"/>
    <s v="RETAIL"/>
    <x v="259"/>
    <s v="EssilorLuxottica"/>
    <s v="G. Luongo"/>
    <x v="127"/>
    <s v="Operations"/>
    <s v="BackEnd"/>
    <n v="100"/>
    <n v="0"/>
    <s v="TO START"/>
    <n v="0.1"/>
    <n v="2025"/>
    <x v="0"/>
    <n v="0"/>
    <n v="0"/>
    <n v="0"/>
    <n v="0"/>
    <n v="0"/>
    <n v="7"/>
    <n v="6"/>
    <n v="7"/>
    <n v="0"/>
    <n v="0"/>
    <n v="0"/>
    <n v="0"/>
    <n v="0"/>
    <n v="0"/>
    <n v="0"/>
    <n v="0"/>
    <n v="0"/>
    <n v="0.3043478260869565"/>
    <n v="0.5"/>
    <n v="0.3333333333333333"/>
    <n v="0"/>
    <n v="0"/>
    <n v="0"/>
  </r>
  <r>
    <s v="A CONSUMO"/>
    <s v="AMS"/>
    <s v="Waterfall"/>
    <x v="1"/>
    <d v="2025-07-01T00:00:00"/>
    <d v="2025-09-30T00:00:00"/>
    <s v="N/A"/>
    <s v="N/A"/>
    <s v="RETAIL"/>
    <x v="259"/>
    <s v="EssilorLuxottica"/>
    <s v="G. Luongo"/>
    <x v="12"/>
    <s v="Delivery AMS"/>
    <s v="PM - Project Governance"/>
    <n v="100"/>
    <n v="0"/>
    <s v="TO START"/>
    <n v="0.1"/>
    <n v="2025"/>
    <x v="0"/>
    <n v="0"/>
    <n v="0"/>
    <n v="0"/>
    <n v="0"/>
    <n v="0"/>
    <n v="2"/>
    <n v="2"/>
    <n v="2"/>
    <n v="0"/>
    <n v="0"/>
    <n v="0"/>
    <n v="0"/>
    <n v="0"/>
    <n v="0"/>
    <n v="0"/>
    <n v="0"/>
    <n v="0"/>
    <n v="0.08695652173913043"/>
    <n v="0.1666666666666667"/>
    <n v="0.09523809523809523"/>
    <n v="0"/>
    <n v="0"/>
    <n v="0"/>
  </r>
  <r>
    <s v="A CONSUMO"/>
    <s v="AMS"/>
    <s v="Waterfall"/>
    <x v="1"/>
    <d v="2025-07-01T00:00:00"/>
    <d v="2025-09-30T00:00:00"/>
    <s v="N/A"/>
    <s v="N/A"/>
    <s v="RETAIL"/>
    <x v="259"/>
    <s v="EssilorLuxottica"/>
    <s v="G. Luongo"/>
    <x v="13"/>
    <s v="Operations"/>
    <s v="BackEnd"/>
    <n v="100"/>
    <n v="0"/>
    <s v="TO START"/>
    <n v="0.1"/>
    <n v="2025"/>
    <x v="0"/>
    <n v="0"/>
    <n v="0"/>
    <n v="0"/>
    <n v="0"/>
    <n v="0"/>
    <n v="5"/>
    <n v="5"/>
    <n v="5"/>
    <n v="0"/>
    <n v="0"/>
    <n v="0"/>
    <n v="0"/>
    <n v="0"/>
    <n v="0"/>
    <n v="0"/>
    <n v="0"/>
    <n v="0"/>
    <n v="0.2173913043478261"/>
    <n v="0.4166666666666667"/>
    <n v="0.2380952380952381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28"/>
    <s v="Operations"/>
    <s v="BackEnd"/>
    <n v="450"/>
    <n v="244"/>
    <s v="ON GOING"/>
    <n v="0.45"/>
    <n v="2025"/>
    <x v="11"/>
    <n v="15"/>
    <n v="15"/>
    <n v="15"/>
    <n v="10"/>
    <n v="10"/>
    <n v="10"/>
    <n v="0"/>
    <n v="0"/>
    <n v="0"/>
    <n v="0"/>
    <n v="0"/>
    <n v="0.5555555555555556"/>
    <n v="0.75"/>
    <n v="0.7142857142857143"/>
    <n v="0.6818181818181818"/>
    <n v="0.4545454545454545"/>
    <n v="0.5"/>
    <n v="0.4347826086956522"/>
    <n v="0"/>
    <n v="0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87"/>
    <s v="Operations"/>
    <s v="BackEnd"/>
    <n v="450"/>
    <n v="244"/>
    <s v="ON GOING"/>
    <n v="0.45"/>
    <n v="2025"/>
    <x v="0"/>
    <n v="0"/>
    <n v="0"/>
    <n v="15"/>
    <n v="15"/>
    <n v="15"/>
    <n v="15"/>
    <n v="0"/>
    <n v="0"/>
    <n v="0"/>
    <n v="0"/>
    <n v="0"/>
    <n v="0"/>
    <n v="0"/>
    <n v="0"/>
    <n v="0.6818181818181818"/>
    <n v="0.6818181818181818"/>
    <n v="0.75"/>
    <n v="0.6521739130434783"/>
    <n v="0"/>
    <n v="0"/>
    <n v="0"/>
    <n v="0"/>
    <n v="0"/>
  </r>
  <r>
    <s v="INTERNAL PRJ"/>
    <s v="PRJ"/>
    <m/>
    <x v="1"/>
    <d v="2025-01-07T00:00:00"/>
    <d v="2024-05-31T00:00:00"/>
    <s v="N/A"/>
    <s v="IAA"/>
    <s v="HR"/>
    <x v="118"/>
    <s v="Abstract"/>
    <s v="L. Roberto"/>
    <x v="90"/>
    <s v="Operations"/>
    <s v="FrontEnd"/>
    <n v="450"/>
    <n v="244"/>
    <s v="ON GOING"/>
    <n v="0.45"/>
    <n v="2025"/>
    <x v="11"/>
    <n v="10"/>
    <n v="15"/>
    <n v="15"/>
    <n v="15"/>
    <n v="15"/>
    <n v="15"/>
    <n v="0"/>
    <n v="0"/>
    <n v="0"/>
    <n v="0"/>
    <n v="0"/>
    <n v="0.5555555555555556"/>
    <n v="0.5"/>
    <n v="0.7142857142857143"/>
    <n v="0.6818181818181818"/>
    <n v="0.6818181818181818"/>
    <n v="0.75"/>
    <n v="0.6521739130434783"/>
    <n v="0"/>
    <n v="0"/>
    <n v="0"/>
    <n v="0"/>
    <n v="0"/>
  </r>
  <r>
    <s v="CONTRACT"/>
    <s v="PRJ"/>
    <s v="Agile"/>
    <x v="1"/>
    <d v="2025-03-01T00:00:00"/>
    <d v="2025-04-11T00:00:00"/>
    <s v="N/A"/>
    <s v="N/A"/>
    <s v="HR"/>
    <x v="260"/>
    <s v="EssilorLuxottica"/>
    <s v="P. Anzellotti"/>
    <x v="50"/>
    <s v="Operations"/>
    <s v="Tech Lead"/>
    <n v="28"/>
    <n v="0"/>
    <s v="TO START"/>
    <n v="1"/>
    <n v="2025"/>
    <x v="0"/>
    <n v="0"/>
    <n v="3"/>
    <n v="1"/>
    <n v="0"/>
    <n v="0"/>
    <n v="0"/>
    <n v="0"/>
    <n v="0"/>
    <n v="0"/>
    <n v="0"/>
    <n v="0"/>
    <n v="0"/>
    <n v="0"/>
    <n v="0.1428571428571428"/>
    <n v="0.04545454545454546"/>
    <n v="0"/>
    <n v="0"/>
    <n v="0"/>
    <n v="0"/>
    <n v="0"/>
    <n v="0"/>
    <n v="0"/>
    <n v="0"/>
  </r>
  <r>
    <s v="CONTRACT"/>
    <s v="AMS"/>
    <s v="Agile"/>
    <x v="1"/>
    <d v="2025-03-01T00:00:00"/>
    <d v="2025-04-11T00:00:00"/>
    <s v="N/A"/>
    <s v="N/A"/>
    <s v="HR"/>
    <x v="260"/>
    <s v="EssilorLuxottica"/>
    <s v="P. Anzellotti"/>
    <x v="93"/>
    <s v="Operations"/>
    <s v="BackEnd"/>
    <n v="28"/>
    <n v="0"/>
    <s v="TO START"/>
    <n v="1"/>
    <n v="2025"/>
    <x v="0"/>
    <n v="0"/>
    <n v="5"/>
    <n v="1"/>
    <n v="0"/>
    <n v="0"/>
    <n v="0"/>
    <n v="0"/>
    <n v="0"/>
    <n v="0"/>
    <n v="0"/>
    <n v="0"/>
    <n v="0"/>
    <n v="0"/>
    <n v="0.2380952380952381"/>
    <n v="0.04545454545454546"/>
    <n v="0"/>
    <n v="0"/>
    <n v="0"/>
    <n v="0"/>
    <n v="0"/>
    <n v="0"/>
    <n v="0"/>
    <n v="0"/>
  </r>
  <r>
    <s v="CONTRACT"/>
    <s v="AMS"/>
    <s v="Agile"/>
    <x v="1"/>
    <d v="2025-03-01T00:00:00"/>
    <d v="2025-04-11T00:00:00"/>
    <s v="N/A"/>
    <s v="N/A"/>
    <s v="HR"/>
    <x v="260"/>
    <s v="EssilorLuxottica"/>
    <s v="P. Anzellotti"/>
    <x v="33"/>
    <s v="Operations"/>
    <s v="FrontEnd"/>
    <n v="28"/>
    <n v="0"/>
    <s v="TO START"/>
    <n v="1"/>
    <n v="2025"/>
    <x v="0"/>
    <n v="0"/>
    <n v="5"/>
    <n v="1"/>
    <n v="0"/>
    <n v="0"/>
    <n v="0"/>
    <n v="0"/>
    <n v="0"/>
    <n v="0"/>
    <n v="0"/>
    <n v="0"/>
    <n v="0"/>
    <n v="0"/>
    <n v="0.2380952380952381"/>
    <n v="0.04545454545454546"/>
    <n v="0"/>
    <n v="0"/>
    <n v="0"/>
    <n v="0"/>
    <n v="0"/>
    <n v="0"/>
    <n v="0"/>
    <n v="0"/>
  </r>
  <r>
    <s v="CONTRACT"/>
    <s v="AMS"/>
    <s v="Agile"/>
    <x v="1"/>
    <d v="2025-03-01T00:00:00"/>
    <d v="2025-04-11T00:00:00"/>
    <s v="N/A"/>
    <s v="N/A"/>
    <s v="HR"/>
    <x v="260"/>
    <s v="EssilorLuxottica"/>
    <s v="P. Anzellotti"/>
    <x v="88"/>
    <s v="Operations"/>
    <s v="PMO - Project Management Officer"/>
    <n v="28"/>
    <n v="0"/>
    <s v="TO START"/>
    <n v="1"/>
    <n v="2025"/>
    <x v="0"/>
    <n v="0"/>
    <n v="2"/>
    <n v="1"/>
    <n v="0"/>
    <n v="0"/>
    <n v="0"/>
    <n v="0"/>
    <n v="0"/>
    <n v="0"/>
    <n v="0"/>
    <n v="0"/>
    <n v="0"/>
    <n v="0"/>
    <n v="0.09523809523809523"/>
    <n v="0.04545454545454546"/>
    <n v="0"/>
    <n v="0"/>
    <n v="0"/>
    <n v="0"/>
    <n v="0"/>
    <n v="0"/>
    <n v="0"/>
    <n v="0"/>
  </r>
  <r>
    <s v="CONTRACT"/>
    <s v="AMS"/>
    <s v="Agile"/>
    <x v="1"/>
    <d v="2025-03-01T00:00:00"/>
    <d v="2025-04-11T00:00:00"/>
    <s v="N/A"/>
    <s v="N/A"/>
    <s v="HR"/>
    <x v="260"/>
    <s v="EssilorLuxottica"/>
    <s v="P. Anzellotti"/>
    <x v="111"/>
    <s v="Operations"/>
    <s v="FrontEnd"/>
    <n v="28"/>
    <n v="0"/>
    <s v="TO START"/>
    <n v="1"/>
    <n v="2025"/>
    <x v="0"/>
    <n v="0"/>
    <n v="0"/>
    <n v="1"/>
    <n v="2"/>
    <n v="0"/>
    <n v="0"/>
    <n v="0"/>
    <n v="0"/>
    <n v="0"/>
    <n v="0"/>
    <n v="0"/>
    <n v="0"/>
    <n v="0"/>
    <n v="0"/>
    <n v="0.04545454545454546"/>
    <n v="0.09090909090909091"/>
    <n v="0"/>
    <n v="0"/>
    <n v="0"/>
    <n v="0"/>
    <n v="0"/>
    <n v="0"/>
    <n v="0"/>
  </r>
  <r>
    <s v="PROSPECT"/>
    <s v="AMS"/>
    <s v="Agile"/>
    <x v="1"/>
    <d v="2025-03-01T00:00:00"/>
    <d v="2025-04-11T00:00:00"/>
    <s v="N/A"/>
    <s v="N/A"/>
    <s v="HR"/>
    <x v="261"/>
    <s v="EssilorLuxottica"/>
    <s v="P. Anzellotti"/>
    <x v="50"/>
    <s v="Operations"/>
    <s v="Tech Lead"/>
    <n v="10"/>
    <n v="0"/>
    <s v="TO START"/>
    <n v="1"/>
    <n v="2025"/>
    <x v="0"/>
    <n v="0"/>
    <n v="0"/>
    <n v="1"/>
    <n v="2"/>
    <n v="0"/>
    <n v="0"/>
    <n v="0"/>
    <n v="0"/>
    <n v="0"/>
    <n v="0"/>
    <n v="0"/>
    <n v="0"/>
    <n v="0"/>
    <n v="0"/>
    <n v="0.04545454545454546"/>
    <n v="0.09090909090909091"/>
    <n v="0"/>
    <n v="0"/>
    <n v="0"/>
    <n v="0"/>
    <n v="0"/>
    <n v="0"/>
    <n v="0"/>
  </r>
  <r>
    <s v="PROSPECT"/>
    <s v="AMS"/>
    <s v="Agile"/>
    <x v="1"/>
    <d v="2025-03-01T00:00:00"/>
    <d v="2025-04-11T00:00:00"/>
    <s v="N/A"/>
    <s v="N/A"/>
    <s v="HR"/>
    <x v="261"/>
    <s v="EssilorLuxottica"/>
    <s v="P. Anzellotti"/>
    <x v="93"/>
    <s v="Operations"/>
    <s v="BackEnd"/>
    <n v="10"/>
    <n v="0"/>
    <s v="TO START"/>
    <n v="1"/>
    <n v="2025"/>
    <x v="0"/>
    <n v="0"/>
    <n v="0"/>
    <n v="1"/>
    <n v="2"/>
    <n v="0"/>
    <n v="0"/>
    <n v="0"/>
    <n v="0"/>
    <n v="0"/>
    <n v="0"/>
    <n v="0"/>
    <n v="0"/>
    <n v="0"/>
    <n v="0"/>
    <n v="0.04545454545454546"/>
    <n v="0.09090909090909091"/>
    <n v="0"/>
    <n v="0"/>
    <n v="0"/>
    <n v="0"/>
    <n v="0"/>
    <n v="0"/>
    <n v="0"/>
  </r>
  <r>
    <s v="PROSPECT"/>
    <s v="AMS"/>
    <s v="Agile"/>
    <x v="1"/>
    <d v="2025-03-01T00:00:00"/>
    <d v="2025-04-11T00:00:00"/>
    <s v="N/A"/>
    <s v="N/A"/>
    <s v="HR"/>
    <x v="261"/>
    <s v="EssilorLuxottica"/>
    <s v="P. Anzellotti"/>
    <x v="33"/>
    <s v="Operations"/>
    <s v="FrontEnd"/>
    <n v="10"/>
    <n v="0"/>
    <s v="TO START"/>
    <n v="1"/>
    <n v="2025"/>
    <x v="0"/>
    <n v="0"/>
    <n v="0"/>
    <n v="1"/>
    <n v="2"/>
    <n v="0"/>
    <n v="0"/>
    <n v="0"/>
    <n v="0"/>
    <n v="0"/>
    <n v="0"/>
    <n v="0"/>
    <n v="0"/>
    <n v="0"/>
    <n v="0"/>
    <n v="0.04545454545454546"/>
    <n v="0.09090909090909091"/>
    <n v="0"/>
    <n v="0"/>
    <n v="0"/>
    <n v="0"/>
    <n v="0"/>
    <n v="0"/>
    <n v="0"/>
  </r>
  <r>
    <s v="PROSPECT"/>
    <s v="AMS"/>
    <s v="Agile"/>
    <x v="1"/>
    <d v="2025-03-01T00:00:00"/>
    <d v="2025-04-11T00:00:00"/>
    <s v="N/A"/>
    <s v="N/A"/>
    <s v="HR"/>
    <x v="261"/>
    <s v="EssilorLuxottica"/>
    <s v="P. Anzellotti"/>
    <x v="88"/>
    <s v="Operations"/>
    <s v="PMO - Project Management Officer"/>
    <n v="10"/>
    <n v="0"/>
    <s v="TO START"/>
    <n v="1"/>
    <n v="2025"/>
    <x v="0"/>
    <n v="0"/>
    <n v="0"/>
    <n v="1"/>
    <n v="2"/>
    <n v="0"/>
    <n v="0"/>
    <n v="0"/>
    <n v="0"/>
    <n v="0"/>
    <n v="0"/>
    <n v="0"/>
    <n v="0"/>
    <n v="0"/>
    <n v="0"/>
    <n v="0.04545454545454546"/>
    <n v="0.09090909090909091"/>
    <n v="0"/>
    <n v="0"/>
    <n v="0"/>
    <n v="0"/>
    <n v="0"/>
    <n v="0"/>
    <n v="0"/>
  </r>
  <r>
    <s v="CONTRACT"/>
    <s v="PRJ"/>
    <s v="Waterfall"/>
    <x v="1"/>
    <d v="2025-05-01T00:00:00"/>
    <d v="2025-10-31T00:00:00"/>
    <s v="N/A"/>
    <s v="N/A"/>
    <s v="LOGISTIC"/>
    <x v="262"/>
    <s v="EssilorLuxottica"/>
    <s v="F. Taita"/>
    <x v="75"/>
    <s v="Operations"/>
    <s v="Data Engineering"/>
    <n v="15"/>
    <n v="0"/>
    <s v="TO START"/>
    <n v="0"/>
    <n v="2025"/>
    <x v="0"/>
    <n v="0"/>
    <n v="0"/>
    <n v="0"/>
    <n v="4"/>
    <n v="3"/>
    <n v="3"/>
    <n v="0"/>
    <n v="1"/>
    <n v="0"/>
    <n v="0"/>
    <n v="0"/>
    <n v="0"/>
    <n v="0"/>
    <n v="0"/>
    <n v="0"/>
    <n v="0.1818181818181818"/>
    <n v="0.15"/>
    <n v="0.1304347826086956"/>
    <n v="0"/>
    <n v="0.04761904761904762"/>
    <n v="0"/>
    <n v="0"/>
    <n v="0"/>
  </r>
  <r>
    <s v="CONTRACT"/>
    <s v="AMS"/>
    <s v="Waterfall"/>
    <x v="1"/>
    <d v="2025-04-01T00:00:00"/>
    <d v="2025-12-31T00:00:00"/>
    <s v="N/A"/>
    <s v="ABS25231"/>
    <s v="BIP"/>
    <x v="241"/>
    <s v="EssilorLuxottica"/>
    <s v="F. Taita"/>
    <x v="129"/>
    <s v="Operations"/>
    <s v="Backend "/>
    <n v="60"/>
    <n v="0"/>
    <s v="TO START"/>
    <n v="0"/>
    <n v="2025"/>
    <x v="0"/>
    <n v="0"/>
    <n v="0"/>
    <n v="10"/>
    <n v="5"/>
    <n v="0"/>
    <n v="0"/>
    <n v="0"/>
    <n v="0"/>
    <n v="0"/>
    <n v="0"/>
    <n v="0"/>
    <n v="0"/>
    <n v="0"/>
    <n v="0"/>
    <n v="0.4545454545454545"/>
    <n v="0.2272727272727273"/>
    <n v="0"/>
    <n v="0"/>
    <n v="0"/>
    <n v="0"/>
    <n v="0"/>
    <n v="0"/>
    <n v="0"/>
  </r>
  <r>
    <s v="CONTRACT"/>
    <s v="AMS"/>
    <s v="Waterfall"/>
    <x v="1"/>
    <d v="2025-05-15T00:00:00"/>
    <d v="2025-12-31T00:00:00"/>
    <s v="N/A"/>
    <s v="N/A"/>
    <s v="BIP"/>
    <x v="242"/>
    <s v="EssilorLuxottica"/>
    <s v="F. Taita"/>
    <x v="129"/>
    <s v="Operations"/>
    <s v="Backend "/>
    <n v="60"/>
    <n v="0"/>
    <s v="CONTRACT "/>
    <n v="0"/>
    <n v="2025"/>
    <x v="0"/>
    <n v="0"/>
    <n v="0"/>
    <n v="0"/>
    <n v="5"/>
    <n v="5"/>
    <n v="0"/>
    <n v="0"/>
    <n v="0"/>
    <n v="0"/>
    <n v="0"/>
    <n v="0"/>
    <n v="0"/>
    <n v="0"/>
    <n v="0"/>
    <n v="0"/>
    <n v="0.2272727272727273"/>
    <n v="0.25"/>
    <n v="0"/>
    <n v="0"/>
    <n v="0"/>
    <n v="0"/>
    <n v="0"/>
    <n v="0"/>
  </r>
  <r>
    <s v="CONTRACT"/>
    <s v="AMS"/>
    <s v="Waterfall"/>
    <x v="1"/>
    <d v="2025-07-01T00:00:00"/>
    <d v="2025-12-31T00:00:00"/>
    <s v="N/A"/>
    <s v="N/A"/>
    <s v="BIP"/>
    <x v="243"/>
    <s v="EssilorLuxottica"/>
    <s v="F. Taita"/>
    <x v="129"/>
    <s v="Operations"/>
    <s v="Backend "/>
    <n v="60"/>
    <n v="0"/>
    <s v="CONTRACT "/>
    <n v="0"/>
    <n v="2025"/>
    <x v="0"/>
    <n v="0"/>
    <n v="0"/>
    <n v="0"/>
    <n v="0"/>
    <n v="5"/>
    <n v="10"/>
    <n v="0"/>
    <n v="0"/>
    <n v="0"/>
    <n v="0"/>
    <n v="0"/>
    <n v="0"/>
    <n v="0"/>
    <n v="0"/>
    <n v="0"/>
    <n v="0"/>
    <n v="0.25"/>
    <n v="0.4347826086956522"/>
    <n v="0"/>
    <n v="0"/>
    <n v="0"/>
    <n v="0"/>
    <n v="0"/>
  </r>
  <r>
    <s v="CONTRACT"/>
    <s v="AMS"/>
    <s v="Waterfall"/>
    <x v="1"/>
    <d v="2025-08-15T00:00:00"/>
    <d v="2025-12-31T00:00:00"/>
    <s v="N/A"/>
    <s v="N/A"/>
    <s v="BIP"/>
    <x v="244"/>
    <s v="EssilorLuxottica"/>
    <s v="F. Taita"/>
    <x v="129"/>
    <s v="Operations"/>
    <s v="Backend "/>
    <n v="60"/>
    <n v="0"/>
    <s v="CONTRACT "/>
    <n v="0"/>
    <n v="2025"/>
    <x v="0"/>
    <n v="0"/>
    <n v="0"/>
    <n v="0"/>
    <n v="0"/>
    <n v="0"/>
    <n v="0"/>
    <n v="5"/>
    <n v="5"/>
    <n v="0"/>
    <n v="0"/>
    <n v="0"/>
    <n v="0"/>
    <n v="0"/>
    <n v="0"/>
    <n v="0"/>
    <n v="0"/>
    <n v="0"/>
    <n v="0"/>
    <n v="0.4166666666666667"/>
    <n v="0.2380952380952381"/>
    <n v="0"/>
    <n v="0"/>
    <n v="0"/>
  </r>
  <r>
    <s v="CONTRACT"/>
    <s v="AMS"/>
    <s v="Waterfall"/>
    <x v="1"/>
    <d v="2025-09-15T00:00:00"/>
    <d v="2025-12-31T00:00:00"/>
    <s v="N/A"/>
    <s v="N/A"/>
    <s v="BIP"/>
    <x v="245"/>
    <s v="EssilorLuxottica"/>
    <s v="F. Taita"/>
    <x v="129"/>
    <s v="Operations"/>
    <s v="Backend "/>
    <n v="60"/>
    <n v="0"/>
    <s v="CONTRACT "/>
    <n v="0"/>
    <n v="2025"/>
    <x v="0"/>
    <n v="0"/>
    <n v="0"/>
    <n v="0"/>
    <n v="0"/>
    <n v="0"/>
    <n v="0"/>
    <n v="0"/>
    <n v="6"/>
    <n v="5"/>
    <n v="0"/>
    <n v="0"/>
    <n v="0"/>
    <n v="0"/>
    <n v="0"/>
    <n v="0"/>
    <n v="0"/>
    <n v="0"/>
    <n v="0"/>
    <n v="0"/>
    <n v="0.2857142857142857"/>
    <n v="0.2173913043478261"/>
    <n v="0"/>
    <n v="0"/>
  </r>
  <r>
    <s v="CONTRACT"/>
    <s v="AMS"/>
    <s v="Waterfall"/>
    <x v="1"/>
    <d v="2025-10-15T00:00:00"/>
    <d v="2025-12-31T00:00:00"/>
    <s v="N/A"/>
    <s v="N/A"/>
    <s v="BIP"/>
    <x v="246"/>
    <s v="EssilorLuxottica"/>
    <s v="F. Taita"/>
    <x v="129"/>
    <s v="Operations"/>
    <s v="Backend "/>
    <n v="60"/>
    <n v="0"/>
    <s v="CONTRACT "/>
    <n v="0"/>
    <n v="2025"/>
    <x v="0"/>
    <n v="0"/>
    <n v="0"/>
    <n v="0"/>
    <n v="0"/>
    <n v="0"/>
    <n v="0"/>
    <n v="0"/>
    <n v="0"/>
    <n v="6"/>
    <n v="5"/>
    <n v="0"/>
    <n v="0"/>
    <n v="0"/>
    <n v="0"/>
    <n v="0"/>
    <n v="0"/>
    <n v="0"/>
    <n v="0"/>
    <n v="0"/>
    <n v="0"/>
    <n v="0.2608695652173913"/>
    <n v="0.2380952380952381"/>
    <n v="0"/>
  </r>
  <r>
    <s v="CONTRACT"/>
    <s v="AMS"/>
    <s v="Waterfall"/>
    <x v="1"/>
    <d v="2025-11-15T00:00:00"/>
    <d v="2025-12-31T00:00:00"/>
    <s v="N/A"/>
    <s v="N/A"/>
    <s v="BIP"/>
    <x v="247"/>
    <s v="EssilorLuxottica"/>
    <s v="F. Taita"/>
    <x v="129"/>
    <s v="Operations"/>
    <s v="Backend "/>
    <n v="60"/>
    <n v="0"/>
    <s v="CONTRACT "/>
    <n v="0"/>
    <n v="2025"/>
    <x v="0"/>
    <n v="0"/>
    <n v="0"/>
    <n v="0"/>
    <n v="0"/>
    <n v="0"/>
    <n v="0"/>
    <n v="0"/>
    <n v="0"/>
    <n v="0"/>
    <n v="5"/>
    <n v="6"/>
    <n v="0"/>
    <n v="0"/>
    <n v="0"/>
    <n v="0"/>
    <n v="0"/>
    <n v="0"/>
    <n v="0"/>
    <n v="0"/>
    <n v="0"/>
    <n v="0"/>
    <n v="0.2380952380952381"/>
    <n v="0.2727272727272727"/>
  </r>
  <r>
    <s v="CONTRACT"/>
    <s v="PRJ"/>
    <s v="Waterfall"/>
    <x v="1"/>
    <d v="2025-01-01T00:00:00"/>
    <d v="2025-12-31T00:00:00"/>
    <s v="ABS25086"/>
    <s v="ABS25086"/>
    <s v="LOGISTIC"/>
    <x v="109"/>
    <s v="EssilorLuxottica"/>
    <s v="F. Taita"/>
    <x v="42"/>
    <s v="Operations"/>
    <s v="Data Engineering"/>
    <n v="120"/>
    <n v="0"/>
    <s v="CONTRACT "/>
    <n v="0"/>
    <n v="2025"/>
    <x v="0"/>
    <n v="0"/>
    <n v="0"/>
    <n v="2"/>
    <n v="0"/>
    <n v="0"/>
    <n v="0"/>
    <n v="0"/>
    <n v="0"/>
    <n v="0"/>
    <n v="0"/>
    <n v="0"/>
    <n v="0"/>
    <n v="0"/>
    <n v="0"/>
    <n v="0.09090909090909091"/>
    <n v="0"/>
    <n v="0"/>
    <n v="0"/>
    <n v="0"/>
    <n v="0"/>
    <n v="0"/>
    <n v="0"/>
    <n v="0"/>
  </r>
  <r>
    <s v="CONTRACT"/>
    <s v="PRJ"/>
    <s v="Waterfall"/>
    <x v="1"/>
    <d v="2025-05-01T00:00:00"/>
    <d v="2025-10-31T00:00:00"/>
    <s v="N/A"/>
    <s v="N/A"/>
    <s v="LOGISTIC"/>
    <x v="263"/>
    <s v="EssilorLuxottica"/>
    <s v="F. Taita"/>
    <x v="155"/>
    <s v="Delivery Projects"/>
    <s v="Data Engineering"/>
    <n v="15"/>
    <n v="0"/>
    <s v="TO START"/>
    <n v="0"/>
    <n v="2025"/>
    <x v="0"/>
    <n v="0"/>
    <n v="0"/>
    <n v="0"/>
    <n v="1"/>
    <n v="1"/>
    <n v="1"/>
    <n v="0"/>
    <n v="1"/>
    <n v="0"/>
    <n v="0"/>
    <n v="0"/>
    <n v="0"/>
    <n v="0"/>
    <n v="0"/>
    <n v="0"/>
    <n v="0.04545454545454546"/>
    <n v="0.05"/>
    <n v="0.04347826086956522"/>
    <n v="0"/>
    <n v="0.04761904761904762"/>
    <n v="0"/>
    <n v="0"/>
    <n v="0"/>
  </r>
  <r>
    <s v="CONTRACT"/>
    <s v="PRJ"/>
    <s v="Waterfall"/>
    <x v="1"/>
    <d v="2025-05-01T00:00:00"/>
    <d v="2025-10-31T00:00:00"/>
    <s v="N/A"/>
    <s v="N/A"/>
    <s v="LOGISTIC"/>
    <x v="264"/>
    <s v="EssilorLuxottica"/>
    <s v="F. Taita"/>
    <x v="155"/>
    <s v="Delivery Projects"/>
    <s v="Data Engineering"/>
    <n v="100"/>
    <n v="0"/>
    <s v="TO START"/>
    <n v="0"/>
    <n v="2025"/>
    <x v="0"/>
    <n v="0"/>
    <n v="0"/>
    <n v="0"/>
    <n v="5"/>
    <n v="5"/>
    <n v="5"/>
    <n v="0"/>
    <n v="3"/>
    <n v="0"/>
    <n v="0"/>
    <n v="0"/>
    <n v="0"/>
    <n v="0"/>
    <n v="0"/>
    <n v="0"/>
    <n v="0.2272727272727273"/>
    <n v="0.25"/>
    <n v="0.2173913043478261"/>
    <n v="0"/>
    <n v="0.1428571428571428"/>
    <n v="0"/>
    <n v="0"/>
    <n v="0"/>
  </r>
  <r>
    <s v="CONTRACT"/>
    <s v="PRJ"/>
    <s v="Waterfall"/>
    <x v="1"/>
    <d v="2025-05-01T00:00:00"/>
    <d v="2025-10-31T00:00:00"/>
    <s v="N/A"/>
    <s v="N/A"/>
    <s v="LOGISTIC"/>
    <x v="264"/>
    <s v="EssilorLuxottica"/>
    <s v="F. Taita"/>
    <x v="156"/>
    <s v="Operations"/>
    <s v="Data Engineering"/>
    <n v="100"/>
    <n v="0"/>
    <s v="TO START"/>
    <n v="0"/>
    <n v="2025"/>
    <x v="0"/>
    <n v="0"/>
    <n v="0"/>
    <n v="0"/>
    <n v="8"/>
    <n v="8"/>
    <n v="8"/>
    <n v="0"/>
    <n v="5"/>
    <n v="0"/>
    <n v="0"/>
    <n v="0"/>
    <n v="0"/>
    <n v="0"/>
    <n v="0"/>
    <n v="0"/>
    <n v="0.3636363636363636"/>
    <n v="0.4"/>
    <n v="0.3478260869565217"/>
    <n v="0"/>
    <n v="0.2380952380952381"/>
    <n v="0"/>
    <n v="0"/>
    <n v="0"/>
  </r>
  <r>
    <s v="CONTRACT"/>
    <s v="PRJ"/>
    <s v="Waterfall"/>
    <x v="1"/>
    <d v="2025-05-01T00:00:00"/>
    <d v="2025-10-31T00:00:00"/>
    <s v="N/A"/>
    <s v="N/A"/>
    <s v="LOGISTIC"/>
    <x v="264"/>
    <s v="EssilorLuxottica"/>
    <s v="F. Taita"/>
    <x v="129"/>
    <s v="Operations"/>
    <s v="Data Engineering"/>
    <n v="100"/>
    <n v="0"/>
    <s v="TO START"/>
    <n v="0"/>
    <n v="2025"/>
    <x v="0"/>
    <n v="0"/>
    <n v="0"/>
    <n v="0"/>
    <n v="8"/>
    <n v="8"/>
    <n v="8"/>
    <n v="0"/>
    <n v="5"/>
    <n v="0"/>
    <n v="0"/>
    <n v="0"/>
    <n v="0"/>
    <n v="0"/>
    <n v="0"/>
    <n v="0"/>
    <n v="0.3636363636363636"/>
    <n v="0.4"/>
    <n v="0.3478260869565217"/>
    <n v="0"/>
    <n v="0.2380952380952381"/>
    <n v="0"/>
    <n v="0"/>
    <n v="0"/>
  </r>
  <r>
    <s v="CONTRACT"/>
    <s v="PRJ"/>
    <s v="Waterfall"/>
    <x v="1"/>
    <d v="2025-05-01T00:00:00"/>
    <d v="2025-10-31T00:00:00"/>
    <s v="N/A"/>
    <s v="N/A"/>
    <s v="LOGISTIC"/>
    <x v="264"/>
    <s v="EssilorLuxottica"/>
    <s v="F. Taita"/>
    <x v="157"/>
    <s v="Operations"/>
    <s v="Data Engineering"/>
    <n v="100"/>
    <n v="0"/>
    <s v="TO START"/>
    <n v="0"/>
    <n v="2025"/>
    <x v="0"/>
    <n v="0"/>
    <n v="0"/>
    <n v="0"/>
    <n v="7"/>
    <n v="7"/>
    <n v="7"/>
    <n v="0"/>
    <n v="3"/>
    <n v="0"/>
    <n v="0"/>
    <n v="0"/>
    <n v="0"/>
    <n v="0"/>
    <n v="0"/>
    <n v="0"/>
    <n v="0.3181818181818182"/>
    <n v="0.35"/>
    <n v="0.3043478260869565"/>
    <n v="0"/>
    <n v="0.1428571428571428"/>
    <n v="0"/>
    <n v="0"/>
    <n v="0"/>
  </r>
  <r>
    <s v="CONTRACT"/>
    <s v="PRJ"/>
    <s v="Waterfall"/>
    <x v="1"/>
    <d v="2025-05-01T00:00:00"/>
    <d v="2025-10-31T00:00:00"/>
    <s v="N/A"/>
    <s v="N/A"/>
    <s v="LOGISTIC"/>
    <x v="265"/>
    <s v="EssilorLuxottica"/>
    <s v="F. Taita"/>
    <x v="158"/>
    <s v="Operations"/>
    <s v="Data Engineering"/>
    <n v="45"/>
    <n v="0"/>
    <s v="TO START"/>
    <n v="0"/>
    <n v="2025"/>
    <x v="0"/>
    <n v="0"/>
    <n v="0"/>
    <n v="0"/>
    <n v="5"/>
    <n v="5"/>
    <n v="5"/>
    <n v="0"/>
    <n v="2"/>
    <n v="0"/>
    <n v="0"/>
    <n v="0"/>
    <n v="0"/>
    <n v="0"/>
    <n v="0"/>
    <n v="0"/>
    <n v="0.2272727272727273"/>
    <n v="0.25"/>
    <n v="0.2173913043478261"/>
    <n v="0"/>
    <n v="0.09523809523809523"/>
    <n v="0"/>
    <n v="0"/>
    <n v="0"/>
  </r>
  <r>
    <s v="CONTRACT"/>
    <s v="PRJ"/>
    <s v="Waterfall"/>
    <x v="1"/>
    <d v="2025-05-01T00:00:00"/>
    <d v="2025-10-31T00:00:00"/>
    <s v="N/A"/>
    <s v="N/A"/>
    <s v="LOGISTIC"/>
    <x v="266"/>
    <s v="EssilorLuxottica"/>
    <s v="F. Taita"/>
    <x v="159"/>
    <s v="Operations"/>
    <s v="Data Engineering"/>
    <n v="45"/>
    <n v="0"/>
    <s v="TO START"/>
    <n v="0"/>
    <n v="2025"/>
    <x v="0"/>
    <n v="0"/>
    <n v="0"/>
    <n v="0"/>
    <n v="3"/>
    <n v="3"/>
    <n v="3"/>
    <n v="0"/>
    <n v="2"/>
    <n v="0"/>
    <n v="0"/>
    <n v="0"/>
    <n v="0"/>
    <n v="0"/>
    <n v="0"/>
    <n v="0"/>
    <n v="0.1363636363636364"/>
    <n v="0.15"/>
    <n v="0.1304347826086956"/>
    <n v="0"/>
    <n v="0.09523809523809523"/>
    <n v="0"/>
    <n v="0"/>
    <n v="0"/>
  </r>
  <r>
    <s v="CONTRACT"/>
    <s v="PRJ"/>
    <s v="Waterfall"/>
    <x v="1"/>
    <d v="2025-05-01T00:00:00"/>
    <d v="2025-10-31T00:00:00"/>
    <s v="N/A"/>
    <s v="N/A"/>
    <s v="LOGISTIC"/>
    <x v="266"/>
    <s v="EssilorLuxottica"/>
    <s v="F. Taita"/>
    <x v="155"/>
    <s v="Delivery Projects"/>
    <s v="Data Engineering"/>
    <n v="45"/>
    <n v="0"/>
    <s v="TO START"/>
    <n v="0"/>
    <n v="2025"/>
    <x v="0"/>
    <n v="0"/>
    <n v="0"/>
    <n v="0"/>
    <n v="5"/>
    <n v="5"/>
    <n v="5"/>
    <n v="0"/>
    <n v="2"/>
    <n v="0"/>
    <n v="0"/>
    <n v="0"/>
    <n v="0"/>
    <n v="0"/>
    <n v="0"/>
    <n v="0"/>
    <n v="0.2272727272727273"/>
    <n v="0.25"/>
    <n v="0.2173913043478261"/>
    <n v="0"/>
    <n v="0.09523809523809523"/>
    <n v="0"/>
    <n v="0"/>
    <n v="0"/>
  </r>
  <r>
    <s v="INTERNAL PRJ"/>
    <s v="PRJ"/>
    <m/>
    <x v="1"/>
    <d v="2025-01-01T00:00:00"/>
    <d v="2025-12-31T00:00:00"/>
    <m/>
    <s v="ABS0008-2"/>
    <s v="LOGISTIC"/>
    <x v="267"/>
    <s v="Abstract"/>
    <s v="M. Pallotti"/>
    <x v="72"/>
    <s v="Delivery Projects"/>
    <s v="PMO - Project Management Officer"/>
    <n v="0"/>
    <n v="0"/>
    <s v="ON GOING"/>
    <n v="0.25"/>
    <n v="2025"/>
    <x v="11"/>
    <n v="10"/>
    <n v="10"/>
    <n v="10"/>
    <n v="10"/>
    <n v="10"/>
    <n v="10"/>
    <n v="10"/>
    <n v="10"/>
    <n v="10"/>
    <n v="10"/>
    <n v="10"/>
    <n v="0.5555555555555556"/>
    <n v="0.5"/>
    <n v="0.4761904761904762"/>
    <n v="0.4545454545454545"/>
    <n v="0.4545454545454545"/>
    <n v="0.5"/>
    <n v="0.4347826086956522"/>
    <n v="0.8333333333333334"/>
    <n v="0.4761904761904762"/>
    <n v="0.4347826086956522"/>
    <n v="0.4761904761904762"/>
    <n v="0.4545454545454545"/>
  </r>
  <r>
    <s v="CONTRACT"/>
    <s v="PRJ"/>
    <s v="Waterfall"/>
    <x v="1"/>
    <d v="2024-04-01T00:00:00"/>
    <s v="31/06/2025"/>
    <s v="N/A"/>
    <s v="ABS0008-174"/>
    <s v="HR"/>
    <x v="268"/>
    <s v="EssilorLuxottica"/>
    <s v="L. Roberto"/>
    <x v="88"/>
    <s v="Delivery Projects"/>
    <s v="Project Governance - PMO"/>
    <n v="6.5"/>
    <n v="0"/>
    <s v="ON GOING"/>
    <n v="0.9"/>
    <n v="2025"/>
    <x v="0"/>
    <n v="0"/>
    <n v="0"/>
    <n v="1"/>
    <n v="0"/>
    <n v="0"/>
    <n v="0"/>
    <n v="0"/>
    <n v="0"/>
    <n v="0"/>
    <n v="0"/>
    <n v="0"/>
    <n v="0"/>
    <n v="0"/>
    <n v="0"/>
    <n v="0.04545454545454546"/>
    <n v="0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174"/>
    <s v="HR"/>
    <x v="268"/>
    <s v="EssilorLuxottica"/>
    <s v="L. Roberto"/>
    <x v="83"/>
    <s v="Delivery Projects"/>
    <s v="Business Analysis"/>
    <n v="6.5"/>
    <n v="0"/>
    <s v="ON GOING"/>
    <n v="1"/>
    <n v="2025"/>
    <x v="0"/>
    <n v="0"/>
    <n v="0"/>
    <n v="1"/>
    <n v="0"/>
    <n v="0"/>
    <n v="0"/>
    <n v="0"/>
    <n v="0"/>
    <n v="0"/>
    <n v="0"/>
    <n v="0"/>
    <n v="0"/>
    <n v="0"/>
    <n v="0"/>
    <n v="0.04545454545454546"/>
    <n v="0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174"/>
    <s v="HR"/>
    <x v="268"/>
    <s v="EssilorLuxottica"/>
    <s v="L. Roberto"/>
    <x v="40"/>
    <s v="Operations"/>
    <s v="Data Management"/>
    <n v="6.5"/>
    <n v="0"/>
    <s v="ON GOING"/>
    <n v="1"/>
    <n v="2025"/>
    <x v="0"/>
    <n v="0"/>
    <n v="0"/>
    <n v="2"/>
    <n v="0"/>
    <n v="0"/>
    <n v="0"/>
    <n v="0"/>
    <n v="0"/>
    <n v="0"/>
    <n v="0"/>
    <n v="0"/>
    <n v="0"/>
    <n v="0"/>
    <n v="0"/>
    <n v="0.09090909090909091"/>
    <n v="0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174"/>
    <s v="HR"/>
    <x v="268"/>
    <s v="EssilorLuxottica"/>
    <s v="L. Roberto"/>
    <x v="42"/>
    <e v="#N/A"/>
    <s v="Data Management"/>
    <n v="6.5"/>
    <n v="0"/>
    <s v="ON GOING"/>
    <n v="1"/>
    <n v="2025"/>
    <x v="0"/>
    <n v="0"/>
    <n v="0"/>
    <n v="2"/>
    <n v="0"/>
    <n v="0"/>
    <n v="0"/>
    <n v="0"/>
    <n v="0"/>
    <n v="0"/>
    <n v="0"/>
    <n v="0"/>
    <n v="0"/>
    <n v="0"/>
    <n v="0"/>
    <n v="0.09090909090909091"/>
    <n v="0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201_x000a_ABS0008-202_x000a_ABS0008-203"/>
    <s v="HR"/>
    <x v="269"/>
    <s v="EssilorLuxottica"/>
    <s v="L. Roberto"/>
    <x v="88"/>
    <s v="Delivery Projects"/>
    <s v="Project Governance - PMO"/>
    <n v="13"/>
    <n v="0"/>
    <s v="ON GOING"/>
    <n v="0"/>
    <n v="2025"/>
    <x v="0"/>
    <n v="0"/>
    <n v="0"/>
    <n v="1"/>
    <n v="1"/>
    <n v="0"/>
    <n v="0"/>
    <n v="0"/>
    <n v="0"/>
    <n v="0"/>
    <n v="0"/>
    <n v="0"/>
    <n v="0"/>
    <n v="0"/>
    <n v="0"/>
    <n v="0.04545454545454546"/>
    <n v="0.04545454545454546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201_x000a_ABS0008-202_x000a_ABS0008-203"/>
    <s v="HR"/>
    <x v="269"/>
    <s v="EssilorLuxottica"/>
    <s v="L. Roberto"/>
    <x v="83"/>
    <s v="Delivery Projects"/>
    <s v="Business Analysis"/>
    <n v="13"/>
    <n v="0"/>
    <s v="ON GOING"/>
    <n v="1"/>
    <n v="2025"/>
    <x v="0"/>
    <n v="0"/>
    <n v="0"/>
    <n v="1"/>
    <n v="1"/>
    <n v="0"/>
    <n v="0"/>
    <n v="0"/>
    <n v="0"/>
    <n v="0"/>
    <n v="0"/>
    <n v="0"/>
    <n v="0"/>
    <n v="0"/>
    <n v="0"/>
    <n v="0.04545454545454546"/>
    <n v="0.04545454545454546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201_x000a_ABS0008-202_x000a_ABS0008-203"/>
    <s v="HR"/>
    <x v="269"/>
    <s v="EssilorLuxottica"/>
    <s v="L. Roberto"/>
    <x v="40"/>
    <s v="Operations"/>
    <s v="Data Management"/>
    <n v="13"/>
    <n v="0"/>
    <s v="ON GOING"/>
    <n v="1"/>
    <n v="2025"/>
    <x v="0"/>
    <n v="0"/>
    <n v="0"/>
    <n v="4"/>
    <n v="5"/>
    <n v="0"/>
    <n v="0"/>
    <n v="0"/>
    <n v="0"/>
    <n v="0"/>
    <n v="0"/>
    <n v="0"/>
    <n v="0"/>
    <n v="0"/>
    <n v="0"/>
    <n v="0.1818181818181818"/>
    <n v="0.2272727272727273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174"/>
    <s v="HR"/>
    <x v="268"/>
    <s v="EssilorLuxottica"/>
    <s v="L. Roberto"/>
    <x v="56"/>
    <s v="Operations"/>
    <s v="Data Management"/>
    <n v="6.5"/>
    <n v="0"/>
    <s v="ON GOING"/>
    <n v="1"/>
    <n v="2025"/>
    <x v="0"/>
    <n v="0"/>
    <n v="0"/>
    <n v="1"/>
    <n v="0"/>
    <n v="0"/>
    <n v="0"/>
    <n v="0"/>
    <n v="0"/>
    <n v="0"/>
    <n v="0"/>
    <n v="0"/>
    <n v="0"/>
    <n v="0"/>
    <n v="0"/>
    <n v="0.04545454545454546"/>
    <n v="0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201"/>
    <s v="HR"/>
    <x v="269"/>
    <s v="EssilorLuxottica"/>
    <s v="L. Roberto"/>
    <x v="56"/>
    <s v="Operations"/>
    <s v="Data Management"/>
    <n v="13"/>
    <n v="0"/>
    <s v="ON GOING"/>
    <n v="1"/>
    <n v="2025"/>
    <x v="0"/>
    <n v="0"/>
    <n v="0"/>
    <n v="1"/>
    <n v="1"/>
    <n v="0"/>
    <n v="0"/>
    <n v="0"/>
    <n v="0"/>
    <n v="0"/>
    <n v="0"/>
    <n v="0"/>
    <n v="0"/>
    <n v="0"/>
    <n v="0"/>
    <n v="0.04545454545454546"/>
    <n v="0.04545454545454546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138"/>
    <s v="HR"/>
    <x v="270"/>
    <s v="EssilorLuxottica"/>
    <s v="L. Roberto"/>
    <x v="88"/>
    <s v="Delivery Projects"/>
    <s v="Project Governance - PMO"/>
    <n v="0"/>
    <n v="0"/>
    <s v="ON GOING"/>
    <n v="0.9"/>
    <n v="2025"/>
    <x v="0"/>
    <n v="0"/>
    <n v="4"/>
    <n v="2"/>
    <n v="0"/>
    <n v="0"/>
    <n v="0"/>
    <n v="0"/>
    <n v="0"/>
    <n v="0"/>
    <n v="0"/>
    <n v="0"/>
    <n v="0"/>
    <n v="0"/>
    <n v="0.1904761904761905"/>
    <n v="0.09090909090909091"/>
    <n v="0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138"/>
    <s v="HR"/>
    <x v="270"/>
    <s v="EssilorLuxottica"/>
    <s v="L. Roberto"/>
    <x v="83"/>
    <s v="Delivery Projects"/>
    <s v="Business anlysis"/>
    <n v="0"/>
    <n v="0"/>
    <s v="ON GOING"/>
    <n v="1"/>
    <n v="2025"/>
    <x v="0"/>
    <n v="0"/>
    <n v="4"/>
    <n v="5"/>
    <n v="0"/>
    <n v="0"/>
    <n v="0"/>
    <n v="0"/>
    <n v="0"/>
    <n v="0"/>
    <n v="0"/>
    <n v="0"/>
    <n v="0"/>
    <n v="0"/>
    <n v="0.1904761904761905"/>
    <n v="0.2272727272727273"/>
    <n v="0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138"/>
    <s v="HR"/>
    <x v="270"/>
    <s v="EssilorLuxottica"/>
    <s v="L. Roberto"/>
    <x v="49"/>
    <s v="Operations"/>
    <s v="Project Governance - PMO"/>
    <n v="0"/>
    <n v="0"/>
    <s v="ON GOING"/>
    <n v="1"/>
    <n v="2025"/>
    <x v="0"/>
    <n v="0"/>
    <n v="2"/>
    <n v="1"/>
    <n v="0"/>
    <n v="0"/>
    <n v="0"/>
    <n v="0"/>
    <n v="0"/>
    <n v="0"/>
    <n v="0"/>
    <n v="0"/>
    <n v="0"/>
    <n v="0"/>
    <n v="0.09523809523809523"/>
    <n v="0.04545454545454546"/>
    <n v="0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138"/>
    <s v="HR"/>
    <x v="270"/>
    <s v="EssilorLuxottica"/>
    <s v="L. Roberto"/>
    <x v="40"/>
    <s v="Operations"/>
    <s v="Data Management"/>
    <n v="0"/>
    <n v="0"/>
    <s v="ON GOING"/>
    <n v="1"/>
    <n v="2025"/>
    <x v="0"/>
    <n v="0"/>
    <n v="1"/>
    <n v="1"/>
    <n v="0"/>
    <n v="0"/>
    <n v="0"/>
    <n v="0"/>
    <n v="0"/>
    <n v="0"/>
    <n v="0"/>
    <n v="0"/>
    <n v="0"/>
    <n v="0"/>
    <n v="0.04761904761904762"/>
    <n v="0.04545454545454546"/>
    <n v="0"/>
    <n v="0"/>
    <n v="0"/>
    <n v="0"/>
    <n v="0"/>
    <n v="0"/>
    <n v="0"/>
    <n v="0"/>
  </r>
  <r>
    <s v="CONTRACT"/>
    <s v="PRJ"/>
    <s v="Waterfall"/>
    <x v="1"/>
    <d v="2024-04-01T00:00:00"/>
    <s v="31/06/2025"/>
    <s v="N/A"/>
    <s v="ABS0008-138"/>
    <s v="HR"/>
    <x v="270"/>
    <s v="EssilorLuxottica"/>
    <s v="L. Roberto"/>
    <x v="42"/>
    <e v="#N/A"/>
    <s v="Data Management"/>
    <n v="0"/>
    <n v="0"/>
    <s v="ON GOING"/>
    <n v="1"/>
    <n v="2025"/>
    <x v="0"/>
    <n v="0"/>
    <n v="1"/>
    <n v="1"/>
    <n v="0"/>
    <n v="0"/>
    <n v="0"/>
    <n v="0"/>
    <n v="0"/>
    <n v="0"/>
    <n v="0"/>
    <n v="0"/>
    <n v="0"/>
    <n v="0"/>
    <n v="0.04761904761904762"/>
    <n v="0.04545454545454546"/>
    <n v="0"/>
    <n v="0"/>
    <n v="0"/>
    <n v="0"/>
    <n v="0"/>
    <n v="0"/>
    <n v="0"/>
    <n v="0"/>
  </r>
  <r>
    <s v="A CONSUMO"/>
    <s v="AMS"/>
    <s v="Waterfall"/>
    <x v="1"/>
    <d v="2025-10-01T00:00:00"/>
    <d v="2025-12-31T00:00:00"/>
    <s v="N/A"/>
    <s v="N/A"/>
    <s v="RETAIL"/>
    <x v="271"/>
    <s v="EssilorLuxottica"/>
    <s v="G. Luongo"/>
    <x v="67"/>
    <s v="Operations"/>
    <s v="Technical Leader"/>
    <n v="100"/>
    <n v="0"/>
    <s v="TO START"/>
    <n v="0.1"/>
    <n v="2025"/>
    <x v="0"/>
    <n v="0"/>
    <n v="0"/>
    <n v="0"/>
    <n v="0"/>
    <n v="0"/>
    <n v="0"/>
    <n v="0"/>
    <n v="0"/>
    <n v="10"/>
    <n v="15"/>
    <n v="15"/>
    <n v="0"/>
    <n v="0"/>
    <n v="0"/>
    <n v="0"/>
    <n v="0"/>
    <n v="0"/>
    <n v="0"/>
    <n v="0"/>
    <n v="0"/>
    <n v="0.4347826086956522"/>
    <n v="0.7142857142857143"/>
    <n v="0.6818181818181818"/>
  </r>
  <r>
    <s v="A CONSUMO"/>
    <s v="AMS"/>
    <s v="Waterfall"/>
    <x v="1"/>
    <d v="2025-10-01T00:00:00"/>
    <d v="2025-12-31T00:00:00"/>
    <s v="N/A"/>
    <s v="N/A"/>
    <s v="RETAIL"/>
    <x v="271"/>
    <s v="EssilorLuxottica"/>
    <s v="G. Luongo"/>
    <x v="128"/>
    <s v="Operations"/>
    <s v="BackEnd"/>
    <n v="100"/>
    <n v="0"/>
    <s v="TO START"/>
    <n v="0.1"/>
    <n v="2025"/>
    <x v="0"/>
    <n v="0"/>
    <n v="0"/>
    <n v="0"/>
    <n v="0"/>
    <n v="0"/>
    <n v="0"/>
    <n v="0"/>
    <n v="0"/>
    <n v="5"/>
    <n v="5"/>
    <n v="5"/>
    <n v="0"/>
    <n v="0"/>
    <n v="0"/>
    <n v="0"/>
    <n v="0"/>
    <n v="0"/>
    <n v="0"/>
    <n v="0"/>
    <n v="0"/>
    <n v="0.2173913043478261"/>
    <n v="0.2380952380952381"/>
    <n v="0.2272727272727273"/>
  </r>
  <r>
    <s v="A CONSUMO"/>
    <s v="AMS"/>
    <s v="Waterfall"/>
    <x v="1"/>
    <d v="2025-10-01T00:00:00"/>
    <d v="2025-12-31T00:00:00"/>
    <s v="N/A"/>
    <s v="N/A"/>
    <s v="RETAIL"/>
    <x v="271"/>
    <s v="EssilorLuxottica"/>
    <s v="G. Luongo"/>
    <x v="127"/>
    <s v="Operations"/>
    <s v="BackEnd"/>
    <n v="100"/>
    <n v="0"/>
    <s v="TO START"/>
    <n v="0.1"/>
    <n v="2025"/>
    <x v="0"/>
    <n v="0"/>
    <n v="0"/>
    <n v="0"/>
    <n v="0"/>
    <n v="0"/>
    <n v="0"/>
    <n v="0"/>
    <n v="0"/>
    <n v="7"/>
    <n v="7"/>
    <n v="7"/>
    <n v="0"/>
    <n v="0"/>
    <n v="0"/>
    <n v="0"/>
    <n v="0"/>
    <n v="0"/>
    <n v="0"/>
    <n v="0"/>
    <n v="0"/>
    <n v="0.3043478260869565"/>
    <n v="0.3333333333333333"/>
    <n v="0.3181818181818182"/>
  </r>
  <r>
    <s v="A CONSUMO"/>
    <s v="AMS"/>
    <s v="Waterfall"/>
    <x v="1"/>
    <d v="2025-10-01T00:00:00"/>
    <d v="2025-12-31T00:00:00"/>
    <s v="N/A"/>
    <s v="N/A"/>
    <s v="RETAIL"/>
    <x v="271"/>
    <s v="EssilorLuxottica"/>
    <s v="G. Luongo"/>
    <x v="12"/>
    <s v="Delivery AMS"/>
    <s v="PM - Project Governance"/>
    <n v="100"/>
    <n v="0"/>
    <s v="TO START"/>
    <n v="0.1"/>
    <n v="2025"/>
    <x v="0"/>
    <n v="0"/>
    <n v="0"/>
    <n v="0"/>
    <n v="0"/>
    <n v="0"/>
    <n v="0"/>
    <n v="0"/>
    <n v="0"/>
    <n v="2"/>
    <n v="2"/>
    <n v="2"/>
    <n v="0"/>
    <n v="0"/>
    <n v="0"/>
    <n v="0"/>
    <n v="0"/>
    <n v="0"/>
    <n v="0"/>
    <n v="0"/>
    <n v="0"/>
    <n v="0.08695652173913043"/>
    <n v="0.09523809523809523"/>
    <n v="0.09090909090909091"/>
  </r>
  <r>
    <s v="A CONSUMO"/>
    <s v="AMS"/>
    <s v="Waterfall"/>
    <x v="1"/>
    <d v="2025-10-01T00:00:00"/>
    <d v="2025-12-31T00:00:00"/>
    <s v="N/A"/>
    <s v="N/A"/>
    <s v="RETAIL"/>
    <x v="271"/>
    <s v="EssilorLuxottica"/>
    <s v="G. Luongo"/>
    <x v="13"/>
    <s v="Operations"/>
    <s v="BackEnd"/>
    <n v="100"/>
    <n v="0"/>
    <s v="TO START"/>
    <n v="0.1"/>
    <n v="2025"/>
    <x v="0"/>
    <n v="0"/>
    <n v="0"/>
    <n v="0"/>
    <n v="0"/>
    <n v="0"/>
    <n v="0"/>
    <n v="0"/>
    <n v="0"/>
    <n v="5"/>
    <n v="5"/>
    <n v="5"/>
    <n v="0"/>
    <n v="0"/>
    <n v="0"/>
    <n v="0"/>
    <n v="0"/>
    <n v="0"/>
    <n v="0"/>
    <n v="0"/>
    <n v="0"/>
    <n v="0.2173913043478261"/>
    <n v="0.2380952380952381"/>
    <n v="0.2272727272727273"/>
  </r>
  <r>
    <s v="CONTRACT"/>
    <s v="PJ"/>
    <s v="Waterfall"/>
    <x v="1"/>
    <d v="2025-01-01T00:00:00"/>
    <d v="2025-12-31T00:00:00"/>
    <s v="N/A"/>
    <s v="N/A"/>
    <s v="HR"/>
    <x v="272"/>
    <s v="EssilorLuxottica"/>
    <s v="A. Torone"/>
    <x v="112"/>
    <s v="Operations"/>
    <s v="DataManagement"/>
    <n v="100"/>
    <n v="0"/>
    <s v="ONGOING"/>
    <n v="0.05"/>
    <n v="2025"/>
    <x v="0"/>
    <n v="4"/>
    <n v="4"/>
    <n v="4"/>
    <n v="4"/>
    <n v="4"/>
    <n v="4"/>
    <n v="2"/>
    <n v="4"/>
    <n v="4"/>
    <n v="4"/>
    <n v="4"/>
    <n v="0"/>
    <n v="0.2"/>
    <n v="0.1904761904761905"/>
    <n v="0.1818181818181818"/>
    <n v="0.1818181818181818"/>
    <n v="0.2"/>
    <n v="0.1739130434782609"/>
    <n v="0.1666666666666667"/>
    <n v="0.1904761904761905"/>
    <n v="0.1739130434782609"/>
    <n v="0.1904761904761905"/>
    <n v="0.1818181818181818"/>
  </r>
  <r>
    <m/>
    <m/>
    <m/>
    <x v="4"/>
    <m/>
    <m/>
    <m/>
    <m/>
    <m/>
    <x v="273"/>
    <m/>
    <m/>
    <x v="160"/>
    <m/>
    <m/>
    <m/>
    <m/>
    <m/>
    <m/>
    <m/>
    <x v="46"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1" cacheId="111" dataOnRows="0" dataCaption="Valori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B4:I18" firstHeaderRow="0" firstDataRow="1" firstDataCol="1" rowPageCount="2" colPageCount="1"/>
  <pivotFields count="44"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Page" showDropDowns="1" compact="0" outline="0" subtotalTop="1" dragToRow="1" dragToCol="1" multipleItemSelectionAllowed="1" dragToPage="1" dragToData="1" dragOff="1" showAll="0" topAutoShow="1" itemPageCount="10" sortType="manual" defaultSubtotal="1">
      <items count="8">
        <item t="data" h="1" sd="1" x="6"/>
        <item t="data" h="1" sd="1" x="0"/>
        <item t="data" sd="1" x="1"/>
        <item t="data" h="1" sd="1" x="2"/>
        <item t="data" h="1" sd="1" x="5"/>
        <item t="data" h="1" sd="1" x="3"/>
        <item t="data" h="1" sd="1" x="4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Page" showDropDowns="1" compact="0" outline="0" subtotalTop="1" dragToRow="1" dragToCol="1" multipleItemSelectionAllowed="1" dragToPage="1" dragToData="1" dragOff="1" showAll="0" topAutoShow="1" itemPageCount="10" sortType="manual" defaultSubtotal="1">
      <items count="275">
        <item t="data" h="1" sd="1" x="260"/>
        <item t="data" h="1" sd="1" x="258"/>
        <item t="data" h="1" sd="1" x="0"/>
        <item t="data" h="1" sd="1" x="163"/>
        <item t="data" h="1" sd="1" x="1"/>
        <item t="data" h="1" sd="1" x="2"/>
        <item t="data" h="1" sd="1" x="226"/>
        <item t="data" h="1" sd="1" x="198"/>
        <item t="data" h="1" sd="1" x="201"/>
        <item t="data" h="1" sd="1" x="249"/>
        <item t="data" h="1" sd="1" x="209"/>
        <item t="data" h="1" sd="1" x="208"/>
        <item t="data" h="1" sd="1" x="251"/>
        <item t="data" h="1" sd="1" x="3"/>
        <item t="data" h="1" sd="1" x="4"/>
        <item t="data" h="1" sd="1" x="204"/>
        <item t="data" h="1" sd="1" x="238"/>
        <item t="data" h="1" sd="1" x="261"/>
        <item t="data" h="1" sd="1" x="171"/>
        <item t="data" h="1" sd="1" x="172"/>
        <item t="data" h="1" sd="1" x="173"/>
        <item t="data" h="1" sd="1" x="174"/>
        <item t="data" h="1" sd="1" x="189"/>
        <item t="data" h="1" sd="1" x="190"/>
        <item t="data" h="1" sd="1" x="6"/>
        <item t="data" h="1" sd="1" x="8"/>
        <item t="data" h="1" sd="1" x="9"/>
        <item t="data" h="1" sd="1" x="10"/>
        <item t="data" h="1" sd="1" x="237"/>
        <item t="data" h="1" sd="1" x="16"/>
        <item t="data" h="1" sd="1" x="17"/>
        <item t="data" h="1" sd="1" x="18"/>
        <item t="data" h="1" sd="1" x="72"/>
        <item t="data" h="1" sd="1" x="202"/>
        <item t="data" h="1" sd="1" x="19"/>
        <item t="data" h="1" sd="1" x="20"/>
        <item t="data" h="1" sd="1" x="23"/>
        <item t="data" h="1" sd="1" x="24"/>
        <item t="data" h="1" sd="1" x="21"/>
        <item t="data" h="1" sd="1" x="22"/>
        <item t="data" h="1" sd="1" x="250"/>
        <item t="data" h="1" sd="1" x="25"/>
        <item t="data" h="1" sd="1" x="26"/>
        <item t="data" h="1" sd="1" x="27"/>
        <item t="data" h="1" sd="1" x="28"/>
        <item t="data" h="1" sd="1" x="29"/>
        <item t="data" h="1" sd="1" x="30"/>
        <item t="data" h="1" sd="1" x="199"/>
        <item t="data" h="1" sd="1" x="220"/>
        <item t="data" h="1" sd="1" x="191"/>
        <item t="data" h="1" sd="1" x="176"/>
        <item t="data" h="1" sd="1" x="177"/>
        <item t="data" h="1" sd="1" x="31"/>
        <item t="data" h="1" sd="1" x="32"/>
        <item t="data" h="1" sd="1" x="33"/>
        <item t="data" h="1" sd="1" x="256"/>
        <item t="data" h="1" sd="1" x="34"/>
        <item t="data" h="1" sd="1" x="193"/>
        <item t="data" h="1" sd="1" x="35"/>
        <item t="data" h="1" sd="1" x="219"/>
        <item t="data" h="1" sd="1" x="36"/>
        <item t="data" h="1" sd="1" x="37"/>
        <item t="data" h="1" sd="1" x="38"/>
        <item t="data" h="1" sd="1" x="39"/>
        <item t="data" h="1" sd="1" x="40"/>
        <item t="data" h="1" sd="1" x="41"/>
        <item t="data" h="1" sd="1" x="11"/>
        <item t="data" h="1" sd="1" x="12"/>
        <item t="data" h="1" sd="1" x="13"/>
        <item t="data" h="1" sd="1" x="42"/>
        <item t="data" h="1" sd="1" x="43"/>
        <item t="data" h="1" sd="1" x="14"/>
        <item t="data" h="1" sd="1" x="246"/>
        <item t="data" h="1" sd="1" x="265"/>
        <item t="data" h="1" sd="1" x="266"/>
        <item t="data" h="1" sd="1" x="264"/>
        <item t="data" h="1" sd="1" x="262"/>
        <item t="data" h="1" sd="1" x="263"/>
        <item t="data" h="1" sd="1" x="44"/>
        <item t="data" h="1" sd="1" x="45"/>
        <item t="data" h="1" sd="1" x="46"/>
        <item t="data" h="1" sd="1" x="47"/>
        <item t="data" h="1" sd="1" x="48"/>
        <item t="data" h="1" sd="1" x="161"/>
        <item t="data" h="1" sd="1" x="160"/>
        <item t="data" h="1" sd="1" x="178"/>
        <item t="data" h="1" sd="1" x="50"/>
        <item t="data" h="1" sd="1" x="51"/>
        <item t="data" h="1" sd="1" x="52"/>
        <item t="data" h="1" sd="1" x="53"/>
        <item t="data" h="1" sd="1" x="54"/>
        <item t="data" h="1" sd="1" x="268"/>
        <item t="data" h="1" sd="1" x="269"/>
        <item t="data" h="1" sd="1" x="56"/>
        <item t="data" h="1" sd="1" x="57"/>
        <item t="data" h="1" sd="1" x="58"/>
        <item t="data" h="1" sd="1" x="215"/>
        <item t="data" h="1" sd="1" x="243"/>
        <item t="data" h="1" sd="1" x="5"/>
        <item t="data" h="1" sd="1" x="60"/>
        <item t="data" h="1" sd="1" x="61"/>
        <item t="data" h="1" sd="1" x="62"/>
        <item t="data" h="1" sd="1" x="63"/>
        <item t="data" h="1" sd="1" x="64"/>
        <item t="data" h="1" sd="1" x="65"/>
        <item t="data" h="1" sd="1" x="66"/>
        <item t="data" h="1" sd="1" x="67"/>
        <item t="data" h="1" sd="1" x="68"/>
        <item t="data" h="1" sd="1" x="69"/>
        <item t="data" h="1" sd="1" x="242"/>
        <item t="data" h="1" sd="1" x="218"/>
        <item t="data" h="1" sd="1" x="70"/>
        <item t="data" h="1" sd="1" x="71"/>
        <item t="data" h="1" sd="1" x="73"/>
        <item t="data" h="1" sd="1" x="165"/>
        <item t="data" h="1" sd="1" x="74"/>
        <item t="data" h="1" sd="1" x="75"/>
        <item t="data" h="1" sd="1" x="76"/>
        <item t="data" h="1" sd="1" x="77"/>
        <item t="data" h="1" sd="1" x="179"/>
        <item t="data" h="1" sd="1" x="78"/>
        <item t="data" h="1" sd="1" x="212"/>
        <item t="data" h="1" sd="1" x="211"/>
        <item t="data" h="1" sd="1" x="79"/>
        <item t="data" h="1" sd="1" x="80"/>
        <item t="data" h="1" sd="1" x="81"/>
        <item t="data" h="1" sd="1" x="82"/>
        <item t="data" h="1" sd="1" x="83"/>
        <item t="data" h="1" sd="1" x="84"/>
        <item t="data" h="1" sd="1" x="85"/>
        <item t="data" h="1" sd="1" x="234"/>
        <item t="data" h="1" sd="1" x="86"/>
        <item t="data" h="1" sd="1" x="158"/>
        <item t="data" h="1" sd="1" x="159"/>
        <item t="data" h="1" sd="1" x="87"/>
        <item t="data" h="1" sd="1" x="88"/>
        <item t="data" h="1" sd="1" x="203"/>
        <item t="data" h="1" sd="1" x="162"/>
        <item t="data" h="1" sd="1" x="89"/>
        <item t="data" h="1" sd="1" x="90"/>
        <item t="data" h="1" sd="1" x="197"/>
        <item t="data" h="1" sd="1" x="195"/>
        <item t="data" h="1" sd="1" x="196"/>
        <item t="data" h="1" sd="1" x="91"/>
        <item t="data" h="1" sd="1" x="92"/>
        <item t="data" h="1" sd="1" x="221"/>
        <item t="data" h="1" sd="1" x="93"/>
        <item t="data" h="1" sd="1" x="222"/>
        <item t="data" h="1" sd="1" x="270"/>
        <item t="data" h="1" sd="1" x="94"/>
        <item t="data" h="1" sd="1" x="96"/>
        <item t="data" h="1" sd="1" x="98"/>
        <item t="data" h="1" sd="1" x="95"/>
        <item t="data" h="1" sd="1" x="97"/>
        <item t="data" h="1" sd="1" x="99"/>
        <item t="data" h="1" sd="1" x="100"/>
        <item t="data" h="1" sd="1" x="101"/>
        <item t="data" h="1" sd="1" x="102"/>
        <item t="data" h="1" sd="1" x="103"/>
        <item t="data" h="1" sd="1" x="104"/>
        <item t="data" h="1" sd="1" x="105"/>
        <item t="data" h="1" sd="1" x="106"/>
        <item t="data" h="1" sd="1" x="107"/>
        <item t="data" h="1" sd="1" x="230"/>
        <item t="data" h="1" sd="1" x="108"/>
        <item t="data" h="1" sd="1" x="194"/>
        <item t="data" h="1" sd="1" x="109"/>
        <item t="data" h="1" sd="1" x="110"/>
        <item t="data" h="1" sd="1" x="111"/>
        <item t="data" h="1" sd="1" x="135"/>
        <item t="data" h="1" sd="1" x="229"/>
        <item t="data" h="1" sd="1" x="227"/>
        <item t="data" h="1" sd="1" x="112"/>
        <item t="data" h="1" sd="1" x="228"/>
        <item t="data" h="1" sd="1" x="113"/>
        <item t="data" h="1" sd="1" x="257"/>
        <item t="data" h="1" sd="1" x="114"/>
        <item t="data" h="1" sd="1" x="115"/>
        <item t="data" h="1" sd="1" x="170"/>
        <item t="data" h="1" sd="1" x="231"/>
        <item t="data" h="1" sd="1" x="116"/>
        <item t="data" h="1" sd="1" x="117"/>
        <item t="data" h="1" sd="1" x="169"/>
        <item t="data" h="1" sd="1" x="180"/>
        <item t="data" h="1" sd="1" x="185"/>
        <item t="data" h="1" sd="1" x="184"/>
        <item t="data" h="1" sd="1" x="216"/>
        <item t="data" h="1" sd="1" x="217"/>
        <item t="data" h="1" sd="1" x="181"/>
        <item t="data" h="1" sd="1" x="175"/>
        <item t="data" h="1" sd="1" x="254"/>
        <item t="data" sd="1" x="118"/>
        <item t="data" h="1" sd="1" x="119"/>
        <item t="data" h="1" sd="1" x="236"/>
        <item t="data" h="1" sd="1" x="247"/>
        <item t="data" h="1" sd="1" x="252"/>
        <item t="data" h="1" sd="1" x="224"/>
        <item t="data" h="1" sd="1" x="235"/>
        <item t="data" h="1" sd="1" x="225"/>
        <item t="data" h="1" sd="1" x="55"/>
        <item t="data" h="1" sd="1" x="120"/>
        <item t="data" h="1" sd="1" x="121"/>
        <item t="data" h="1" sd="1" x="166"/>
        <item t="data" h="1" sd="1" x="168"/>
        <item t="data" h="1" sd="1" x="206"/>
        <item t="data" h="1" sd="1" x="259"/>
        <item t="data" h="1" sd="1" x="271"/>
        <item t="data" h="1" sd="1" x="146"/>
        <item t="data" h="1" sd="1" x="122"/>
        <item t="data" h="1" sd="1" x="123"/>
        <item t="data" h="1" sd="1" x="272"/>
        <item t="data" h="1" sd="1" x="200"/>
        <item t="data" h="1" sd="1" x="59"/>
        <item t="data" h="1" sd="1" x="124"/>
        <item t="data" h="1" sd="1" x="125"/>
        <item t="data" h="1" sd="1" x="126"/>
        <item t="data" h="1" sd="1" x="128"/>
        <item t="data" h="1" sd="1" x="129"/>
        <item t="data" h="1" sd="1" x="223"/>
        <item t="data" h="1" sd="1" x="130"/>
        <item t="data" h="1" sd="1" x="131"/>
        <item t="data" h="1" sd="1" x="255"/>
        <item t="data" h="1" sd="1" x="233"/>
        <item t="data" h="1" sd="1" x="232"/>
        <item t="data" h="1" sd="1" x="132"/>
        <item t="data" h="1" sd="1" x="239"/>
        <item t="data" h="1" sd="1" x="133"/>
        <item t="data" h="1" sd="1" x="127"/>
        <item t="data" h="1" sd="1" x="248"/>
        <item t="data" h="1" sd="1" x="134"/>
        <item t="data" h="1" sd="1" x="136"/>
        <item t="data" h="1" sd="1" x="137"/>
        <item t="data" h="1" sd="1" x="138"/>
        <item t="data" h="1" sd="1" x="139"/>
        <item t="data" h="1" sd="1" x="253"/>
        <item t="data" h="1" sd="1" x="140"/>
        <item t="data" h="1" sd="1" x="141"/>
        <item t="data" h="1" sd="1" x="142"/>
        <item t="data" h="1" sd="1" x="143"/>
        <item t="data" h="1" sd="1" x="210"/>
        <item t="data" h="1" sd="1" x="144"/>
        <item t="data" h="1" sd="1" x="145"/>
        <item t="data" h="1" sd="1" x="207"/>
        <item t="data" h="1" sd="1" x="192"/>
        <item t="data" h="1" sd="1" x="240"/>
        <item t="data" h="1" sd="1" x="245"/>
        <item t="data" h="1" sd="1" x="7"/>
        <item t="data" h="1" sd="1" x="244"/>
        <item t="data" h="1" sd="1" x="147"/>
        <item t="data" h="1" sd="1" x="267"/>
        <item t="data" h="1" sd="1" x="148"/>
        <item t="data" h="1" sd="1" x="149"/>
        <item t="data" h="1" sd="1" x="150"/>
        <item t="data" h="1" sd="1" x="241"/>
        <item t="data" h="1" sd="1" x="151"/>
        <item t="data" h="1" sd="1" x="183"/>
        <item t="data" h="1" sd="1" x="152"/>
        <item t="data" h="1" sd="1" x="182"/>
        <item t="data" h="1" sd="1" x="153"/>
        <item t="data" h="1" sd="1" x="186"/>
        <item t="data" h="1" sd="1" x="213"/>
        <item t="data" h="1" sd="1" x="15"/>
        <item t="data" h="1" sd="1" x="154"/>
        <item t="data" h="1" sd="1" x="205"/>
        <item t="data" h="1" sd="1" x="49"/>
        <item t="data" h="1" sd="1" x="164"/>
        <item t="data" h="1" sd="1" x="167"/>
        <item t="data" h="1" sd="1" x="156"/>
        <item t="data" h="1" sd="1" x="214"/>
        <item t="data" h="1" sd="1" x="155"/>
        <item t="data" h="1" sd="1" x="157"/>
        <item t="data" h="1" sd="1" x="187"/>
        <item t="data" h="1" sd="1" x="188"/>
        <item t="data" h="1" sd="1" x="273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Row" showDropDowns="1" compact="0" outline="0" subtotalTop="1" dragToRow="1" dragToCol="1" dragToPage="1" dragToData="1" dragOff="1" showAll="0" topAutoShow="1" itemPageCount="10" sortType="manual" defaultSubtotal="1">
      <items count="162">
        <item t="data" sd="1" x="14"/>
        <item t="data" sd="1" x="90"/>
        <item t="data" sd="1" x="126"/>
        <item t="data" sd="1" x="58"/>
        <item t="data" sd="1" x="153"/>
        <item t="data" sd="1" x="71"/>
        <item t="data" sd="1" x="9"/>
        <item t="data" sd="1" x="51"/>
        <item t="data" sd="1" x="38"/>
        <item t="data" sd="1" x="43"/>
        <item t="data" sd="1" x="124"/>
        <item t="data" sd="1" x="32"/>
        <item t="data" sd="1" x="62"/>
        <item t="data" sd="1" x="21"/>
        <item t="data" sd="1" x="33"/>
        <item t="data" sd="1" x="150"/>
        <item t="data" sd="1" x="37"/>
        <item t="data" sd="1" x="28"/>
        <item t="data" sd="1" x="10"/>
        <item t="data" sd="1" x="86"/>
        <item t="data" sd="1" x="17"/>
        <item t="data" sd="1" x="157"/>
        <item t="data" sd="1" x="39"/>
        <item t="data" sd="1" x="70"/>
        <item t="data" sd="1" x="149"/>
        <item t="data" sd="1" x="27"/>
        <item t="data" sd="1" x="127"/>
        <item t="data" sd="1" x="91"/>
        <item t="data" sd="1" x="34"/>
        <item t="data" sd="1" x="100"/>
        <item t="data" sd="1" x="72"/>
        <item t="data" sd="1" x="75"/>
        <item t="data" sd="1" x="65"/>
        <item t="data" sd="1" x="42"/>
        <item t="data" sd="1" x="133"/>
        <item t="data" sd="1" x="145"/>
        <item t="data" sd="1" x="152"/>
        <item t="data" sd="1" x="108"/>
        <item t="data" sd="1" x="114"/>
        <item t="data" sd="1" x="115"/>
        <item t="data" sd="1" x="83"/>
        <item t="data" sd="1" x="104"/>
        <item t="data" sd="1" x="116"/>
        <item t="data" sd="1" x="121"/>
        <item t="data" sd="1" x="137"/>
        <item t="data" sd="1" x="105"/>
        <item t="data" sd="1" x="30"/>
        <item t="data" sd="1" x="106"/>
        <item t="data" sd="1" x="123"/>
        <item t="data" sd="1" x="55"/>
        <item t="data" sd="1" x="15"/>
        <item t="data" sd="1" x="22"/>
        <item t="data" sd="1" x="35"/>
        <item t="data" sd="1" x="112"/>
        <item t="data" sd="1" x="73"/>
        <item t="data" sd="1" x="87"/>
        <item t="data" sd="1" x="25"/>
        <item t="data" sd="1" x="18"/>
        <item t="data" sd="1" x="155"/>
        <item t="data" sd="1" x="54"/>
        <item t="data" sd="1" x="134"/>
        <item t="data" sd="1" x="113"/>
        <item t="data" sd="1" x="11"/>
        <item t="data" sd="1" x="88"/>
        <item t="data" sd="1" x="109"/>
        <item t="data" sd="1" x="119"/>
        <item t="data" sd="1" x="31"/>
        <item t="data" sd="1" x="107"/>
        <item t="data" sd="1" x="148"/>
        <item t="data" sd="1" x="79"/>
        <item t="data" sd="1" x="12"/>
        <item t="data" sd="1" x="144"/>
        <item t="data" sd="1" x="92"/>
        <item t="data" sd="1" x="82"/>
        <item t="data" sd="1" x="66"/>
        <item t="data" sd="1" x="23"/>
        <item t="data" sd="1" x="0"/>
        <item t="data" sd="1" x="93"/>
        <item t="data" sd="1" x="132"/>
        <item t="data" sd="1" x="44"/>
        <item t="data" sd="1" x="154"/>
        <item t="data" sd="1" x="138"/>
        <item t="data" sd="1" x="52"/>
        <item t="data" sd="1" x="140"/>
        <item t="data" sd="1" x="129"/>
        <item t="data" sd="1" x="84"/>
        <item t="data" sd="1" x="56"/>
        <item t="data" sd="1" x="2"/>
        <item t="data" sd="1" x="139"/>
        <item t="data" sd="1" x="29"/>
        <item t="data" sd="1" x="45"/>
        <item t="data" sd="1" x="13"/>
        <item t="data" sd="1" x="142"/>
        <item t="data" sd="1" x="99"/>
        <item t="data" sd="1" x="102"/>
        <item t="data" sd="1" x="49"/>
        <item t="data" sd="1" x="130"/>
        <item t="data" sd="1" x="19"/>
        <item t="data" sd="1" x="156"/>
        <item t="data" sd="1" x="117"/>
        <item t="data" sd="1" x="143"/>
        <item t="data" sd="1" x="125"/>
        <item t="data" sd="1" x="59"/>
        <item t="data" sd="1" x="16"/>
        <item t="data" sd="1" x="120"/>
        <item t="data" sd="1" x="1"/>
        <item t="data" sd="1" x="3"/>
        <item t="data" sd="1" x="94"/>
        <item t="data" sd="1" x="60"/>
        <item t="data" sd="1" x="4"/>
        <item t="data" sd="1" x="76"/>
        <item t="data" sd="1" x="159"/>
        <item t="data" sd="1" x="57"/>
        <item t="data" sd="1" x="95"/>
        <item t="data" sd="1" x="85"/>
        <item t="data" sd="1" x="101"/>
        <item t="data" sd="1" x="131"/>
        <item t="data" sd="1" x="5"/>
        <item t="data" sd="1" x="36"/>
        <item t="data" sd="1" x="77"/>
        <item t="data" sd="1" x="46"/>
        <item t="data" sd="1" x="6"/>
        <item t="data" sd="1" x="80"/>
        <item t="data" sd="1" x="96"/>
        <item t="data" sd="1" x="89"/>
        <item t="data" sd="1" x="50"/>
        <item t="data" sd="1" x="67"/>
        <item t="data" sd="1" x="97"/>
        <item t="data" sd="1" x="151"/>
        <item t="data" sd="1" x="63"/>
        <item t="data" sd="1" x="103"/>
        <item t="data" sd="1" x="128"/>
        <item t="data" sd="1" x="47"/>
        <item t="data" sd="1" x="81"/>
        <item t="data" sd="1" x="78"/>
        <item t="data" sd="1" x="40"/>
        <item t="data" sd="1" x="110"/>
        <item t="data" sd="1" x="98"/>
        <item t="data" sd="1" x="74"/>
        <item t="data" sd="1" x="7"/>
        <item t="data" sd="1" x="61"/>
        <item t="data" sd="1" x="135"/>
        <item t="data" sd="1" x="8"/>
        <item t="data" sd="1" x="41"/>
        <item t="data" sd="1" x="64"/>
        <item t="data" sd="1" x="69"/>
        <item t="data" sd="1" x="111"/>
        <item t="data" sd="1" x="122"/>
        <item t="data" sd="1" x="48"/>
        <item t="data" sd="1" x="20"/>
        <item t="data" sd="1" x="158"/>
        <item t="data" sd="1" x="53"/>
        <item t="data" sd="1" x="136"/>
        <item t="data" sd="1" x="68"/>
        <item t="data" sd="1" x="26"/>
        <item t="data" sd="1" x="146"/>
        <item t="data" sd="1" x="24"/>
        <item t="data" sd="1" x="141"/>
        <item t="data" sd="1" x="118"/>
        <item t="data" sd="1" x="147"/>
        <item t="data" sd="1" x="160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>
      <items count="48">
        <item t="data" sd="1" x="0"/>
        <item t="data" sd="1" x="44"/>
        <item t="data" sd="1" x="28"/>
        <item t="data" sd="1" x="37"/>
        <item t="data" sd="1" x="3"/>
        <item t="data" sd="1" x="39"/>
        <item t="data" sd="1" x="43"/>
        <item t="data" sd="1" x="29"/>
        <item t="data" sd="1" x="22"/>
        <item t="data" sd="1" x="1"/>
        <item t="data" sd="1" x="42"/>
        <item t="data" sd="1" x="23"/>
        <item t="data" sd="1" x="30"/>
        <item t="data" sd="1" x="2"/>
        <item t="data" sd="1" x="32"/>
        <item t="data" sd="1" x="6"/>
        <item t="data" sd="1" x="18"/>
        <item t="data" sd="1" x="31"/>
        <item t="data" sd="1" x="9"/>
        <item t="data" sd="1" x="24"/>
        <item t="data" sd="1" x="13"/>
        <item t="data" sd="1" x="26"/>
        <item t="data" sd="1" x="27"/>
        <item t="data" sd="1" x="36"/>
        <item t="data" sd="1" x="17"/>
        <item t="data" sd="1" x="12"/>
        <item t="data" sd="1" x="35"/>
        <item t="data" sd="1" x="8"/>
        <item t="data" sd="1" x="4"/>
        <item t="data" sd="1" x="11"/>
        <item t="data" sd="1" x="34"/>
        <item t="data" sd="1" x="14"/>
        <item t="data" sd="1" x="19"/>
        <item t="data" sd="1" x="25"/>
        <item t="data" sd="1" x="10"/>
        <item t="data" sd="1" x="38"/>
        <item t="data" sd="1" x="40"/>
        <item t="data" sd="1" x="33"/>
        <item t="data" sd="1" x="7"/>
        <item t="data" sd="1" x="5"/>
        <item t="data" sd="1" x="15"/>
        <item t="data" sd="1" x="16"/>
        <item t="data" sd="1" x="21"/>
        <item t="data" sd="1" x="20"/>
        <item t="data" sd="1" x="45"/>
        <item t="data" sd="1" x="41"/>
        <item t="data" sd="1" x="46"/>
        <item t="default" sd="1"/>
      </items>
    </pivotField>
    <pivotField dataField="1"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</pivotFields>
  <rowFields count="1">
    <field x="12"/>
  </rowFields>
  <rowItems count="14">
    <i t="data" r="0" i="0">
      <x v="1"/>
    </i>
    <i t="data" r="0" i="0">
      <x v="14"/>
    </i>
    <i t="data" r="0" i="0">
      <x v="17"/>
    </i>
    <i t="data" r="0" i="0">
      <x v="27"/>
    </i>
    <i t="data" r="0" i="0">
      <x v="55"/>
    </i>
    <i t="data" r="0" i="0">
      <x v="63"/>
    </i>
    <i t="data" r="0" i="0">
      <x v="69"/>
    </i>
    <i t="data" r="0" i="0">
      <x v="77"/>
    </i>
    <i t="data" r="0" i="0">
      <x v="117"/>
    </i>
    <i t="data" r="0" i="0">
      <x v="122"/>
    </i>
    <i t="data" r="0" i="0">
      <x v="125"/>
    </i>
    <i t="data" r="0" i="0">
      <x v="142"/>
    </i>
    <i t="data" r="0" i="0">
      <x v="146"/>
    </i>
    <i t="grand" r="0" i="0">
      <x v="0"/>
    </i>
  </rowItems>
  <colFields count="1">
    <field x="-2"/>
  </colFields>
  <colItems count="7">
    <i t="data" r="0" i="0">
      <x v="0"/>
    </i>
    <i t="data" r="0" i="1">
      <x v="1"/>
    </i>
    <i t="data" r="0" i="2">
      <x v="2"/>
    </i>
    <i t="data" r="0" i="3">
      <x v="3"/>
    </i>
    <i t="data" r="0" i="4">
      <x v="4"/>
    </i>
    <i t="data" r="0" i="5">
      <x v="5"/>
    </i>
    <i t="data" r="0" i="6">
      <x v="6"/>
    </i>
  </colItems>
  <pageFields count="2">
    <pageField fld="3" hier="-1"/>
    <pageField fld="9" hier="-1"/>
  </pageFields>
  <dataFields count="7">
    <dataField name="Somma di gen" fld="20" subtotal="sum" showDataAs="normal" baseField="0" baseItem="0"/>
    <dataField name="Somma di feb" fld="21" subtotal="sum" showDataAs="normal" baseField="0" baseItem="0"/>
    <dataField name="Somma di mar" fld="22" subtotal="sum" showDataAs="normal" baseField="0" baseItem="0"/>
    <dataField name="Somma di apr" fld="23" subtotal="sum" showDataAs="normal" baseField="0" baseItem="0"/>
    <dataField name="Somma di mag" fld="24" subtotal="sum" showDataAs="normal" baseField="0" baseItem="0"/>
    <dataField name="Somma di giu" fld="25" subtotal="sum" showDataAs="normal" baseField="0" baseItem="0"/>
    <dataField name="Somma di lug" fld="26" subtotal="sum" showDataAs="normal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ella5" displayName="Tabella5" ref="E1:E14" headerRowCount="1" totalsRowShown="0" headerRowDxfId="11">
  <autoFilter ref="E1:E14"/>
  <tableColumns count="1">
    <tableColumn id="1" name="JOB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la8" displayName="Tabella8" ref="A1:A9" headerRowCount="1" totalsRowShown="0" headerRowDxfId="10">
  <autoFilter ref="A1:A9"/>
  <tableColumns count="1">
    <tableColumn id="1" name="ITEM_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la10" displayName="Tabella10" ref="C1:C14" headerRowCount="1" totalsRowShown="0" headerRowDxfId="9">
  <autoFilter ref="C1:C14"/>
  <tableColumns count="1">
    <tableColumn id="1" name="WORKSTREA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la12" displayName="Tabella12" ref="D1:D13" headerRowCount="1" totalsRowShown="0" headerRowDxfId="8">
  <autoFilter ref="D1:D13"/>
  <tableColumns count="1">
    <tableColumn id="1" name="PROJECT_STREAM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la16" displayName="Tabella16" ref="B1:B7" headerRowCount="1" totalsRowShown="0" headerRowDxfId="7" dataDxfId="6" tableBorderDxfId="5">
  <autoFilter ref="B1:B7"/>
  <tableColumns count="1">
    <tableColumn id="1" name="DELIVERY_TYPE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ella21" displayName="Tabella21" ref="F1:F8" headerRowCount="1" totalsRowShown="0" headerRowDxfId="3" dataDxfId="2" tableBorderDxfId="1">
  <autoFilter ref="F1:F8"/>
  <tableColumns count="1">
    <tableColumn id="1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Relationship Type="http://schemas.openxmlformats.org/officeDocument/2006/relationships/table" Target="/xl/tables/table5.xml" Id="rId5" /><Relationship Type="http://schemas.openxmlformats.org/officeDocument/2006/relationships/table" Target="/xl/tables/table6.xm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87"/>
  <sheetViews>
    <sheetView workbookViewId="0">
      <selection activeCell="A1" sqref="A1"/>
    </sheetView>
  </sheetViews>
  <sheetFormatPr baseColWidth="8" defaultRowHeight="15"/>
  <sheetData>
    <row r="1">
      <c r="A1" s="112" t="inlineStr">
        <is>
          <t>ITEM_TYPE</t>
        </is>
      </c>
      <c r="B1" s="112" t="inlineStr">
        <is>
          <t>DELIVERY_TYPE</t>
        </is>
      </c>
      <c r="C1" s="112" t="inlineStr">
        <is>
          <t>WORKSTREAM</t>
        </is>
      </c>
      <c r="D1" s="112" t="inlineStr">
        <is>
          <t>YEAR_OF_COMPETENCE</t>
        </is>
      </c>
      <c r="E1" s="112" t="inlineStr">
        <is>
          <t>START_DATE</t>
        </is>
      </c>
      <c r="F1" s="112" t="inlineStr">
        <is>
          <t>END_DATE</t>
        </is>
      </c>
      <c r="G1" s="112" t="inlineStr">
        <is>
          <t>SOW_ID</t>
        </is>
      </c>
      <c r="H1" s="112" t="inlineStr">
        <is>
          <t>JIRA_KEY</t>
        </is>
      </c>
      <c r="I1" s="112" t="inlineStr">
        <is>
          <t>PROJECT_STREAM</t>
        </is>
      </c>
      <c r="J1" s="112" t="inlineStr">
        <is>
          <t>PROJECT_DESCR</t>
        </is>
      </c>
      <c r="K1" s="112" t="inlineStr">
        <is>
          <t>CLIENT</t>
        </is>
      </c>
      <c r="L1" s="112" t="inlineStr">
        <is>
          <t>PM_SM</t>
        </is>
      </c>
      <c r="M1" s="112" t="inlineStr">
        <is>
          <t>USER</t>
        </is>
      </c>
      <c r="N1" s="112" t="inlineStr">
        <is>
          <t>AREA_CC</t>
        </is>
      </c>
      <c r="O1" s="112" t="inlineStr">
        <is>
          <t>JOB</t>
        </is>
      </c>
      <c r="P1" s="112" t="inlineStr">
        <is>
          <t>PLANNED_FTE</t>
        </is>
      </c>
      <c r="Q1" s="112" t="inlineStr">
        <is>
          <t>ACTUAL_FTE</t>
        </is>
      </c>
      <c r="R1" s="112" t="inlineStr">
        <is>
          <t>STATUS</t>
        </is>
      </c>
      <c r="S1" s="112" t="inlineStr">
        <is>
          <t>PROGRESS_%</t>
        </is>
      </c>
      <c r="T1" s="112" t="inlineStr">
        <is>
          <t>YEAR</t>
        </is>
      </c>
      <c r="U1" s="112" t="inlineStr">
        <is>
          <t>Tot_sched_next</t>
        </is>
      </c>
      <c r="V1" s="112" t="inlineStr">
        <is>
          <t>gen</t>
        </is>
      </c>
      <c r="W1" s="112" t="inlineStr">
        <is>
          <t>feb</t>
        </is>
      </c>
      <c r="X1" s="112" t="inlineStr">
        <is>
          <t>mar</t>
        </is>
      </c>
      <c r="Y1" s="112" t="inlineStr">
        <is>
          <t>apr</t>
        </is>
      </c>
      <c r="Z1" s="112" t="inlineStr">
        <is>
          <t>mag</t>
        </is>
      </c>
      <c r="AA1" s="112" t="inlineStr">
        <is>
          <t>giu</t>
        </is>
      </c>
      <c r="AB1" s="112" t="inlineStr">
        <is>
          <t>lug</t>
        </is>
      </c>
      <c r="AC1" s="112" t="inlineStr">
        <is>
          <t>ago</t>
        </is>
      </c>
      <c r="AD1" s="112" t="inlineStr">
        <is>
          <t>set</t>
        </is>
      </c>
      <c r="AE1" s="112" t="inlineStr">
        <is>
          <t>ott</t>
        </is>
      </c>
      <c r="AF1" s="112" t="inlineStr">
        <is>
          <t>nov</t>
        </is>
      </c>
      <c r="AG1" s="112" t="inlineStr">
        <is>
          <t>dic</t>
        </is>
      </c>
      <c r="AH1" s="112" t="inlineStr">
        <is>
          <t>gen1</t>
        </is>
      </c>
      <c r="AI1" s="112" t="inlineStr">
        <is>
          <t>feb1</t>
        </is>
      </c>
      <c r="AJ1" s="112" t="inlineStr">
        <is>
          <t>mar1</t>
        </is>
      </c>
      <c r="AK1" s="112" t="inlineStr">
        <is>
          <t>apr1</t>
        </is>
      </c>
      <c r="AL1" s="112" t="inlineStr">
        <is>
          <t>mag1</t>
        </is>
      </c>
      <c r="AM1" s="112" t="inlineStr">
        <is>
          <t>giu1</t>
        </is>
      </c>
      <c r="AN1" s="112" t="inlineStr">
        <is>
          <t>lug1</t>
        </is>
      </c>
      <c r="AO1" s="112" t="inlineStr">
        <is>
          <t>ago1</t>
        </is>
      </c>
      <c r="AP1" s="112" t="inlineStr">
        <is>
          <t>set1</t>
        </is>
      </c>
      <c r="AQ1" s="112" t="inlineStr">
        <is>
          <t>ott1</t>
        </is>
      </c>
      <c r="AR1" s="112" t="inlineStr">
        <is>
          <t>nov1</t>
        </is>
      </c>
      <c r="AS1" s="112" t="inlineStr">
        <is>
          <t>dic1</t>
        </is>
      </c>
      <c r="AT1" s="112" t="inlineStr">
        <is>
          <t>PM</t>
        </is>
      </c>
      <c r="AU1" s="112" t="inlineStr">
        <is>
          <t>DELETE</t>
        </is>
      </c>
    </row>
    <row r="2">
      <c r="A2" t="inlineStr">
        <is>
          <t>CONTRACT</t>
        </is>
      </c>
      <c r="B2" t="inlineStr">
        <is>
          <t>PRJ</t>
        </is>
      </c>
      <c r="C2" t="inlineStr"/>
      <c r="D2" t="inlineStr">
        <is>
          <t>2023-2024</t>
        </is>
      </c>
      <c r="E2" s="114" t="n">
        <v>45597</v>
      </c>
      <c r="F2" s="114" t="n">
        <v>45716</v>
      </c>
      <c r="G2" t="inlineStr">
        <is>
          <t>ABS23459</t>
        </is>
      </c>
      <c r="H2" t="inlineStr">
        <is>
          <t>AEACUGIW</t>
        </is>
      </c>
      <c r="I2" t="inlineStr">
        <is>
          <t>EPM</t>
        </is>
      </c>
      <c r="J2" t="inlineStr">
        <is>
          <t>Essilor Adj Conso Upstream group Integration_Wave1</t>
        </is>
      </c>
      <c r="K2" t="inlineStr">
        <is>
          <t>EssilorLuxottica</t>
        </is>
      </c>
      <c r="L2" t="inlineStr">
        <is>
          <t>A. Albanese</t>
        </is>
      </c>
      <c r="M2" t="inlineStr">
        <is>
          <t>A. Di Pietro</t>
        </is>
      </c>
      <c r="N2" t="inlineStr">
        <is>
          <t>Operations</t>
        </is>
      </c>
      <c r="O2" t="inlineStr">
        <is>
          <t>BackEnd</t>
        </is>
      </c>
      <c r="P2" t="n">
        <v>60</v>
      </c>
      <c r="Q2" t="n">
        <v>60</v>
      </c>
      <c r="R2" t="inlineStr">
        <is>
          <t>CLOSED</t>
        </is>
      </c>
      <c r="S2" t="n">
        <v>1</v>
      </c>
      <c r="T2" t="n">
        <v>2024</v>
      </c>
      <c r="U2" t="n">
        <v>0</v>
      </c>
      <c r="V2" t="n">
        <v>8</v>
      </c>
      <c r="W2" t="n">
        <v>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0.4444444444444444</v>
      </c>
      <c r="AI2" t="n">
        <v>0.4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/>
      <c r="AU2" t="inlineStr"/>
    </row>
    <row r="3">
      <c r="A3" t="inlineStr">
        <is>
          <t>CONTRACT</t>
        </is>
      </c>
      <c r="B3" t="inlineStr">
        <is>
          <t>PRJ</t>
        </is>
      </c>
      <c r="C3" t="inlineStr"/>
      <c r="D3" t="inlineStr">
        <is>
          <t>2023-2024</t>
        </is>
      </c>
      <c r="E3" s="114" t="n">
        <v>45597</v>
      </c>
      <c r="F3" s="114" t="n">
        <v>45716</v>
      </c>
      <c r="G3" t="inlineStr">
        <is>
          <t>ABS23459</t>
        </is>
      </c>
      <c r="H3" t="inlineStr">
        <is>
          <t>AEACUGIW</t>
        </is>
      </c>
      <c r="I3" t="inlineStr">
        <is>
          <t>EPM</t>
        </is>
      </c>
      <c r="J3" t="inlineStr">
        <is>
          <t>Essilor Adj Conso Upstream group Integration_Wave1</t>
        </is>
      </c>
      <c r="K3" t="inlineStr">
        <is>
          <t>EssilorLuxottica</t>
        </is>
      </c>
      <c r="L3" t="inlineStr">
        <is>
          <t>A. Albanese</t>
        </is>
      </c>
      <c r="M3" t="inlineStr">
        <is>
          <t>E. Storti</t>
        </is>
      </c>
      <c r="N3" t="inlineStr">
        <is>
          <t>Delivery Projects</t>
        </is>
      </c>
      <c r="O3" t="inlineStr">
        <is>
          <t>BackEnd</t>
        </is>
      </c>
      <c r="P3" t="n">
        <v>60</v>
      </c>
      <c r="Q3" t="n">
        <v>60</v>
      </c>
      <c r="R3" t="inlineStr">
        <is>
          <t>CLOSED</t>
        </is>
      </c>
      <c r="S3" t="n">
        <v>1</v>
      </c>
      <c r="T3" t="n">
        <v>2024</v>
      </c>
      <c r="U3" t="n">
        <v>0</v>
      </c>
      <c r="V3" t="n">
        <v>8</v>
      </c>
      <c r="W3" t="n">
        <v>8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0.4444444444444444</v>
      </c>
      <c r="AI3" t="n">
        <v>0.4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/>
      <c r="AU3" t="inlineStr"/>
    </row>
    <row r="4">
      <c r="A4" t="inlineStr">
        <is>
          <t>INTERNAL TRAINING</t>
        </is>
      </c>
      <c r="B4" t="inlineStr">
        <is>
          <t>FORMAZIONE</t>
        </is>
      </c>
      <c r="C4" t="inlineStr"/>
      <c r="D4" t="n">
        <v>2024</v>
      </c>
      <c r="E4" s="114" t="n">
        <v>45292</v>
      </c>
      <c r="F4" s="114" t="n">
        <v>45657</v>
      </c>
      <c r="G4" t="inlineStr"/>
      <c r="H4" t="inlineStr">
        <is>
          <t>ATD</t>
        </is>
      </c>
      <c r="I4" t="inlineStr">
        <is>
          <t>OTHER</t>
        </is>
      </c>
      <c r="J4" t="inlineStr">
        <is>
          <t>Formazione Apex</t>
        </is>
      </c>
      <c r="K4" t="inlineStr">
        <is>
          <t>Abstract</t>
        </is>
      </c>
      <c r="L4" t="inlineStr">
        <is>
          <t>A. Albanese</t>
        </is>
      </c>
      <c r="M4" t="inlineStr">
        <is>
          <t>L. Mangili</t>
        </is>
      </c>
      <c r="N4" t="inlineStr">
        <is>
          <t>Operations</t>
        </is>
      </c>
      <c r="O4" t="inlineStr">
        <is>
          <t>BackEnd</t>
        </is>
      </c>
      <c r="P4" t="n">
        <v>0</v>
      </c>
      <c r="Q4" t="n">
        <v>0</v>
      </c>
      <c r="R4" t="inlineStr"/>
      <c r="S4" t="n">
        <v>0</v>
      </c>
      <c r="T4" t="n">
        <v>2024</v>
      </c>
      <c r="U4" t="n">
        <v>0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inlineStr"/>
      <c r="AU4" t="inlineStr"/>
    </row>
    <row r="5">
      <c r="A5" t="inlineStr">
        <is>
          <t>INTERNAL TRAINING</t>
        </is>
      </c>
      <c r="B5" t="inlineStr">
        <is>
          <t>FORMAZIONE</t>
        </is>
      </c>
      <c r="C5" t="inlineStr"/>
      <c r="D5" t="n">
        <v>2024</v>
      </c>
      <c r="E5" s="114" t="n">
        <v>45292</v>
      </c>
      <c r="F5" s="114" t="n">
        <v>45657</v>
      </c>
      <c r="G5" t="inlineStr"/>
      <c r="H5" t="inlineStr">
        <is>
          <t>ATD</t>
        </is>
      </c>
      <c r="I5" t="inlineStr">
        <is>
          <t>OTHER</t>
        </is>
      </c>
      <c r="J5" t="inlineStr">
        <is>
          <t>Formazione FCCS</t>
        </is>
      </c>
      <c r="K5" t="inlineStr">
        <is>
          <t>Abstract</t>
        </is>
      </c>
      <c r="L5" t="inlineStr">
        <is>
          <t>A. Albanese</t>
        </is>
      </c>
      <c r="M5" t="inlineStr">
        <is>
          <t>C. Esposito</t>
        </is>
      </c>
      <c r="N5" t="inlineStr">
        <is>
          <t>Consolidated &amp; Tax</t>
        </is>
      </c>
      <c r="O5" t="inlineStr">
        <is>
          <t>BackEnd</t>
        </is>
      </c>
      <c r="P5" t="n">
        <v>0</v>
      </c>
      <c r="Q5" t="n">
        <v>0</v>
      </c>
      <c r="R5" t="inlineStr"/>
      <c r="S5" t="n">
        <v>0</v>
      </c>
      <c r="T5" t="n">
        <v>2024</v>
      </c>
      <c r="U5" t="n">
        <v>0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/>
      <c r="AU5" t="inlineStr"/>
    </row>
    <row r="6">
      <c r="A6" t="inlineStr">
        <is>
          <t>INTERNAL TRAINING</t>
        </is>
      </c>
      <c r="B6" t="inlineStr">
        <is>
          <t>FORMAZIONE</t>
        </is>
      </c>
      <c r="C6" t="inlineStr"/>
      <c r="D6" t="n">
        <v>2024</v>
      </c>
      <c r="E6" s="114" t="n">
        <v>45292</v>
      </c>
      <c r="F6" s="114" t="n">
        <v>45657</v>
      </c>
      <c r="G6" t="inlineStr"/>
      <c r="H6" t="inlineStr">
        <is>
          <t>ATD</t>
        </is>
      </c>
      <c r="I6" t="inlineStr">
        <is>
          <t>OTHER</t>
        </is>
      </c>
      <c r="J6" t="inlineStr">
        <is>
          <t>Formazione FCCS</t>
        </is>
      </c>
      <c r="K6" t="inlineStr">
        <is>
          <t>Abstract</t>
        </is>
      </c>
      <c r="L6" t="inlineStr">
        <is>
          <t>A. Albanese</t>
        </is>
      </c>
      <c r="M6" t="inlineStr">
        <is>
          <t>M. Sorrentino</t>
        </is>
      </c>
      <c r="N6" t="inlineStr">
        <is>
          <t>Consolidated &amp; Tax</t>
        </is>
      </c>
      <c r="O6" t="inlineStr">
        <is>
          <t>Analysis</t>
        </is>
      </c>
      <c r="P6" t="n">
        <v>0</v>
      </c>
      <c r="Q6" t="n">
        <v>0</v>
      </c>
      <c r="R6" t="inlineStr"/>
      <c r="S6" t="n">
        <v>0</v>
      </c>
      <c r="T6" t="n">
        <v>2024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  <c r="AU6" t="inlineStr"/>
    </row>
    <row r="7">
      <c r="A7" t="inlineStr">
        <is>
          <t>INTERNAL TRAINING</t>
        </is>
      </c>
      <c r="B7" t="inlineStr">
        <is>
          <t>FORMAZIONE</t>
        </is>
      </c>
      <c r="C7" t="inlineStr"/>
      <c r="D7" t="n">
        <v>2024</v>
      </c>
      <c r="E7" s="114" t="n">
        <v>45292</v>
      </c>
      <c r="F7" s="114" t="n">
        <v>45657</v>
      </c>
      <c r="G7" t="inlineStr"/>
      <c r="H7" t="inlineStr">
        <is>
          <t>ATD</t>
        </is>
      </c>
      <c r="I7" t="inlineStr">
        <is>
          <t>OTHER</t>
        </is>
      </c>
      <c r="J7" t="inlineStr">
        <is>
          <t>Formazione HFM</t>
        </is>
      </c>
      <c r="K7" t="inlineStr">
        <is>
          <t>Abstract</t>
        </is>
      </c>
      <c r="L7" t="inlineStr">
        <is>
          <t>A. Albanese</t>
        </is>
      </c>
      <c r="M7" t="inlineStr">
        <is>
          <t>L. Pigazzini</t>
        </is>
      </c>
      <c r="N7" t="inlineStr">
        <is>
          <t>Consolidated &amp; Tax</t>
        </is>
      </c>
      <c r="O7" t="inlineStr">
        <is>
          <t>BackEnd</t>
        </is>
      </c>
      <c r="P7" t="n">
        <v>0</v>
      </c>
      <c r="Q7" t="n">
        <v>0</v>
      </c>
      <c r="R7" t="inlineStr"/>
      <c r="S7" t="n">
        <v>0.4</v>
      </c>
      <c r="T7" t="n">
        <v>2024</v>
      </c>
      <c r="U7" t="n">
        <v>0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/>
      <c r="AU7" t="inlineStr"/>
    </row>
    <row r="8">
      <c r="A8" t="inlineStr">
        <is>
          <t>INTERNAL TRAINING</t>
        </is>
      </c>
      <c r="B8" t="inlineStr">
        <is>
          <t>FORMAZIONE</t>
        </is>
      </c>
      <c r="C8" t="inlineStr"/>
      <c r="D8" t="n">
        <v>2024</v>
      </c>
      <c r="E8" s="114" t="n">
        <v>45292</v>
      </c>
      <c r="F8" s="114" t="n">
        <v>45657</v>
      </c>
      <c r="G8" t="inlineStr"/>
      <c r="H8" t="inlineStr">
        <is>
          <t>ATD</t>
        </is>
      </c>
      <c r="I8" t="inlineStr">
        <is>
          <t>OTHER</t>
        </is>
      </c>
      <c r="J8" t="inlineStr">
        <is>
          <t>Formazione nuovo assunto</t>
        </is>
      </c>
      <c r="K8" t="inlineStr"/>
      <c r="L8" t="inlineStr">
        <is>
          <t>A. Albanese</t>
        </is>
      </c>
      <c r="M8" t="inlineStr">
        <is>
          <t>L. Pigazzini</t>
        </is>
      </c>
      <c r="N8" t="inlineStr">
        <is>
          <t>Consolidated &amp; Tax</t>
        </is>
      </c>
      <c r="O8" t="inlineStr">
        <is>
          <t>BackEnd</t>
        </is>
      </c>
      <c r="P8" t="n">
        <v>0</v>
      </c>
      <c r="Q8" t="n">
        <v>0</v>
      </c>
      <c r="R8" t="inlineStr"/>
      <c r="S8" t="n">
        <v>0.5</v>
      </c>
      <c r="T8" t="n">
        <v>2024</v>
      </c>
      <c r="U8" t="n">
        <v>27</v>
      </c>
      <c r="V8" t="n">
        <v>12.6</v>
      </c>
      <c r="W8" t="n">
        <v>21</v>
      </c>
      <c r="X8" t="n">
        <v>21</v>
      </c>
      <c r="Y8" t="n">
        <v>19</v>
      </c>
      <c r="Z8" t="n">
        <v>2</v>
      </c>
      <c r="AA8" t="n">
        <v>2</v>
      </c>
      <c r="AB8" t="n">
        <v>23</v>
      </c>
      <c r="AC8" t="inlineStr"/>
      <c r="AD8" t="inlineStr"/>
      <c r="AE8" t="inlineStr"/>
      <c r="AF8" t="inlineStr"/>
      <c r="AG8" t="inlineStr"/>
      <c r="AH8" t="n">
        <v>0.7</v>
      </c>
      <c r="AI8" t="n">
        <v>1.05</v>
      </c>
      <c r="AJ8" t="n">
        <v>1</v>
      </c>
      <c r="AK8" t="n">
        <v>0.8636363636363636</v>
      </c>
      <c r="AL8" t="n">
        <v>0.1</v>
      </c>
      <c r="AM8" t="n">
        <v>0.1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  <c r="AU8" t="inlineStr"/>
    </row>
    <row r="9">
      <c r="A9" t="inlineStr">
        <is>
          <t>INTERNAL TRAINING</t>
        </is>
      </c>
      <c r="B9" t="inlineStr">
        <is>
          <t>FORMAZIONE</t>
        </is>
      </c>
      <c r="C9" t="inlineStr"/>
      <c r="D9" t="n">
        <v>2024</v>
      </c>
      <c r="E9" s="114" t="n">
        <v>45292</v>
      </c>
      <c r="F9" s="114" t="n">
        <v>45657</v>
      </c>
      <c r="G9" t="inlineStr"/>
      <c r="H9" t="inlineStr">
        <is>
          <t>ATD</t>
        </is>
      </c>
      <c r="I9" t="inlineStr">
        <is>
          <t>OTHER</t>
        </is>
      </c>
      <c r="J9" t="inlineStr">
        <is>
          <t>Formazione Talentia</t>
        </is>
      </c>
      <c r="K9" t="inlineStr">
        <is>
          <t>Abstract</t>
        </is>
      </c>
      <c r="L9" t="inlineStr">
        <is>
          <t>A. Albanese</t>
        </is>
      </c>
      <c r="M9" t="inlineStr">
        <is>
          <t>C. Tiberti</t>
        </is>
      </c>
      <c r="N9" t="inlineStr">
        <is>
          <t>Operations</t>
        </is>
      </c>
      <c r="O9" t="inlineStr">
        <is>
          <t>BackEnd</t>
        </is>
      </c>
      <c r="P9" t="n">
        <v>0</v>
      </c>
      <c r="Q9" t="n">
        <v>0</v>
      </c>
      <c r="R9" t="inlineStr"/>
      <c r="S9" t="n">
        <v>1</v>
      </c>
      <c r="T9" t="n">
        <v>2024</v>
      </c>
      <c r="U9" t="n">
        <v>0</v>
      </c>
      <c r="V9" t="n">
        <v>1.8</v>
      </c>
      <c r="W9" t="n">
        <v>3.15</v>
      </c>
      <c r="X9" t="n">
        <v>4.2</v>
      </c>
      <c r="Y9" t="n">
        <v>2.85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0.1</v>
      </c>
      <c r="AI9" t="n">
        <v>0.1575</v>
      </c>
      <c r="AJ9" t="n">
        <v>0.2</v>
      </c>
      <c r="AK9" t="n">
        <v>0.1295454545454545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  <c r="AU9" t="inlineStr"/>
    </row>
    <row r="10">
      <c r="A10" t="inlineStr">
        <is>
          <t>INTERNAL TRAINING</t>
        </is>
      </c>
      <c r="B10" t="inlineStr">
        <is>
          <t>FORMAZIONE</t>
        </is>
      </c>
      <c r="C10" t="inlineStr"/>
      <c r="D10" t="n">
        <v>2024</v>
      </c>
      <c r="E10" s="114" t="n">
        <v>45292</v>
      </c>
      <c r="F10" s="114" t="n">
        <v>45657</v>
      </c>
      <c r="G10" t="inlineStr"/>
      <c r="H10" t="inlineStr">
        <is>
          <t>ATD</t>
        </is>
      </c>
      <c r="I10" t="inlineStr">
        <is>
          <t>OTHER</t>
        </is>
      </c>
      <c r="J10" t="inlineStr">
        <is>
          <t>Formazione Tax</t>
        </is>
      </c>
      <c r="K10" t="inlineStr">
        <is>
          <t>Abstract</t>
        </is>
      </c>
      <c r="L10" t="inlineStr">
        <is>
          <t>A. Albanese</t>
        </is>
      </c>
      <c r="M10" t="inlineStr">
        <is>
          <t>C. Tiberti</t>
        </is>
      </c>
      <c r="N10" t="inlineStr">
        <is>
          <t>Operations</t>
        </is>
      </c>
      <c r="O10" t="inlineStr">
        <is>
          <t>BackEnd</t>
        </is>
      </c>
      <c r="P10" t="n">
        <v>0</v>
      </c>
      <c r="Q10" t="n">
        <v>0</v>
      </c>
      <c r="R10" t="inlineStr"/>
      <c r="S10" t="n">
        <v>1</v>
      </c>
      <c r="T10" t="n">
        <v>2024</v>
      </c>
      <c r="U10" t="n">
        <v>0</v>
      </c>
      <c r="V10" t="n">
        <v>5.4</v>
      </c>
      <c r="W10" t="n">
        <v>6.3</v>
      </c>
      <c r="X10" t="n">
        <v>5.25</v>
      </c>
      <c r="Y10" t="n">
        <v>3.8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0.3</v>
      </c>
      <c r="AI10" t="n">
        <v>0.315</v>
      </c>
      <c r="AJ10" t="n">
        <v>0.25</v>
      </c>
      <c r="AK10" t="n">
        <v>0.1727272727272727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inlineStr"/>
      <c r="AU10" t="inlineStr"/>
    </row>
    <row r="11">
      <c r="A11" t="inlineStr">
        <is>
          <t>CONTRACT</t>
        </is>
      </c>
      <c r="B11" t="inlineStr">
        <is>
          <t>PRJ</t>
        </is>
      </c>
      <c r="C11" t="inlineStr"/>
      <c r="D11" t="n">
        <v>2024</v>
      </c>
      <c r="E11" s="114" t="n">
        <v>45352</v>
      </c>
      <c r="F11" s="114" t="n">
        <v>45565</v>
      </c>
      <c r="G11" t="inlineStr">
        <is>
          <t>ABS24207</t>
        </is>
      </c>
      <c r="H11" t="inlineStr">
        <is>
          <t>AKFWS</t>
        </is>
      </c>
      <c r="I11" t="inlineStr">
        <is>
          <t>EPM</t>
        </is>
      </c>
      <c r="J11" t="inlineStr">
        <is>
          <t>KPMG - Ferrero - NRT</t>
        </is>
      </c>
      <c r="K11" t="inlineStr">
        <is>
          <t>FERRERO</t>
        </is>
      </c>
      <c r="L11" t="inlineStr">
        <is>
          <t>A. Albanese</t>
        </is>
      </c>
      <c r="M11" t="inlineStr">
        <is>
          <t>F. Atanasio</t>
        </is>
      </c>
      <c r="N11" t="inlineStr">
        <is>
          <t>Operations</t>
        </is>
      </c>
      <c r="O11" t="inlineStr">
        <is>
          <t>BackEnd</t>
        </is>
      </c>
      <c r="P11" t="n">
        <v>52</v>
      </c>
      <c r="Q11" t="n">
        <v>0</v>
      </c>
      <c r="R11" t="inlineStr">
        <is>
          <t>PROPOSAL</t>
        </is>
      </c>
      <c r="S11" t="n">
        <v>0</v>
      </c>
      <c r="T11" t="n">
        <v>2024</v>
      </c>
      <c r="U11" t="n">
        <v>0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inlineStr"/>
      <c r="AU11" t="inlineStr"/>
    </row>
    <row r="12">
      <c r="A12" t="inlineStr">
        <is>
          <t>CONTRACT</t>
        </is>
      </c>
      <c r="B12" t="inlineStr">
        <is>
          <t>PRJ</t>
        </is>
      </c>
      <c r="C12" t="inlineStr"/>
      <c r="D12" t="n">
        <v>2024</v>
      </c>
      <c r="E12" s="114" t="n">
        <v>45352</v>
      </c>
      <c r="F12" s="114" t="n">
        <v>45565</v>
      </c>
      <c r="G12" t="inlineStr">
        <is>
          <t>ABS24207</t>
        </is>
      </c>
      <c r="H12" t="inlineStr">
        <is>
          <t>AKFWS</t>
        </is>
      </c>
      <c r="I12" t="inlineStr">
        <is>
          <t>EPM</t>
        </is>
      </c>
      <c r="J12" t="inlineStr">
        <is>
          <t>KPMG - Ferrero - NRT</t>
        </is>
      </c>
      <c r="K12" t="inlineStr">
        <is>
          <t>FERRERO</t>
        </is>
      </c>
      <c r="L12" t="inlineStr">
        <is>
          <t>A. Albanese</t>
        </is>
      </c>
      <c r="M12" t="inlineStr">
        <is>
          <t>F. Lombardini</t>
        </is>
      </c>
      <c r="N12" t="inlineStr">
        <is>
          <t>Consolidated &amp; Tax</t>
        </is>
      </c>
      <c r="O12" t="inlineStr">
        <is>
          <t>Analysis</t>
        </is>
      </c>
      <c r="P12" t="n">
        <v>52</v>
      </c>
      <c r="Q12" t="n">
        <v>0</v>
      </c>
      <c r="R12" t="inlineStr">
        <is>
          <t>PROPOSAL</t>
        </is>
      </c>
      <c r="S12" t="n">
        <v>0</v>
      </c>
      <c r="T12" t="n">
        <v>2024</v>
      </c>
      <c r="U12" t="n">
        <v>0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inlineStr"/>
      <c r="AU12" t="inlineStr"/>
    </row>
    <row r="13">
      <c r="A13" t="inlineStr">
        <is>
          <t>CONTRACT</t>
        </is>
      </c>
      <c r="B13" t="inlineStr">
        <is>
          <t>PRJ</t>
        </is>
      </c>
      <c r="C13" t="inlineStr"/>
      <c r="D13" t="n">
        <v>2024</v>
      </c>
      <c r="E13" s="114" t="n">
        <v>45352</v>
      </c>
      <c r="F13" s="114" t="n">
        <v>45565</v>
      </c>
      <c r="G13" t="inlineStr">
        <is>
          <t>ABS24207</t>
        </is>
      </c>
      <c r="H13" t="inlineStr">
        <is>
          <t>AKFWS</t>
        </is>
      </c>
      <c r="I13" t="inlineStr">
        <is>
          <t>EPM</t>
        </is>
      </c>
      <c r="J13" t="inlineStr">
        <is>
          <t>KPMG - Ferrero - NRT</t>
        </is>
      </c>
      <c r="K13" t="inlineStr">
        <is>
          <t>FERRERO</t>
        </is>
      </c>
      <c r="L13" t="inlineStr">
        <is>
          <t>A. Albanese</t>
        </is>
      </c>
      <c r="M13" t="inlineStr">
        <is>
          <t>I. Bressan</t>
        </is>
      </c>
      <c r="N13" t="inlineStr">
        <is>
          <t>Operations</t>
        </is>
      </c>
      <c r="O13" t="inlineStr">
        <is>
          <t>Tech Lead</t>
        </is>
      </c>
      <c r="P13" t="n">
        <v>52</v>
      </c>
      <c r="Q13" t="n">
        <v>0</v>
      </c>
      <c r="R13" t="inlineStr">
        <is>
          <t>PROPOSAL</t>
        </is>
      </c>
      <c r="S13" t="n">
        <v>0</v>
      </c>
      <c r="T13" t="n">
        <v>2024</v>
      </c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inlineStr"/>
      <c r="AU13" t="inlineStr"/>
    </row>
    <row r="14">
      <c r="A14" t="inlineStr">
        <is>
          <t>CONTRACT</t>
        </is>
      </c>
      <c r="B14" t="inlineStr">
        <is>
          <t>PRJ</t>
        </is>
      </c>
      <c r="C14" t="inlineStr"/>
      <c r="D14" t="n">
        <v>2024</v>
      </c>
      <c r="E14" s="114" t="n">
        <v>45352</v>
      </c>
      <c r="F14" s="114" t="n">
        <v>45565</v>
      </c>
      <c r="G14" t="inlineStr">
        <is>
          <t>ABS24207</t>
        </is>
      </c>
      <c r="H14" t="inlineStr">
        <is>
          <t>AKFWS</t>
        </is>
      </c>
      <c r="I14" t="inlineStr">
        <is>
          <t>EPM</t>
        </is>
      </c>
      <c r="J14" t="inlineStr">
        <is>
          <t>KPMG - Ferrero - NRT</t>
        </is>
      </c>
      <c r="K14" t="inlineStr">
        <is>
          <t>FERRERO</t>
        </is>
      </c>
      <c r="L14" t="inlineStr">
        <is>
          <t>A. Albanese</t>
        </is>
      </c>
      <c r="M14" t="inlineStr">
        <is>
          <t>P. Galvagni</t>
        </is>
      </c>
      <c r="N14" t="inlineStr">
        <is>
          <t>Consolidated &amp; Tax</t>
        </is>
      </c>
      <c r="O14" t="inlineStr">
        <is>
          <t>Analysis</t>
        </is>
      </c>
      <c r="P14" t="n">
        <v>52</v>
      </c>
      <c r="Q14" t="n">
        <v>0</v>
      </c>
      <c r="R14" t="inlineStr">
        <is>
          <t>PROPOSAL</t>
        </is>
      </c>
      <c r="S14" t="n">
        <v>0</v>
      </c>
      <c r="T14" t="n">
        <v>2024</v>
      </c>
      <c r="U14" t="n">
        <v>0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inlineStr"/>
      <c r="AU14" t="inlineStr"/>
    </row>
    <row r="15">
      <c r="A15" t="inlineStr">
        <is>
          <t>CONTRACT</t>
        </is>
      </c>
      <c r="B15" t="inlineStr">
        <is>
          <t>PRJ</t>
        </is>
      </c>
      <c r="C15" t="inlineStr"/>
      <c r="D15" t="n">
        <v>2024</v>
      </c>
      <c r="E15" s="114" t="n">
        <v>45474</v>
      </c>
      <c r="F15" s="114" t="n">
        <v>45656</v>
      </c>
      <c r="G15" t="inlineStr">
        <is>
          <t>ABS24349</t>
        </is>
      </c>
      <c r="H15" t="inlineStr">
        <is>
          <t>ABS24349</t>
        </is>
      </c>
      <c r="I15" t="inlineStr">
        <is>
          <t>EPM</t>
        </is>
      </c>
      <c r="J15" t="inlineStr">
        <is>
          <t>KPMG - Vision Group - Consolidato FCCS</t>
        </is>
      </c>
      <c r="K15" t="inlineStr">
        <is>
          <t>Vision Group</t>
        </is>
      </c>
      <c r="L15" t="inlineStr">
        <is>
          <t>A. Albanese</t>
        </is>
      </c>
      <c r="M15" t="inlineStr">
        <is>
          <t>A. Albanese</t>
        </is>
      </c>
      <c r="N15" t="inlineStr">
        <is>
          <t>Delivery Projects</t>
        </is>
      </c>
      <c r="O15" t="inlineStr">
        <is>
          <t>PM - Project Governance</t>
        </is>
      </c>
      <c r="P15" t="n">
        <v>210</v>
      </c>
      <c r="Q15" t="n">
        <v>220</v>
      </c>
      <c r="R15" t="inlineStr">
        <is>
          <t>ON GOING</t>
        </is>
      </c>
      <c r="S15" t="n">
        <v>0.95</v>
      </c>
      <c r="T15" t="n">
        <v>2024</v>
      </c>
      <c r="U15" t="n">
        <v>10</v>
      </c>
      <c r="V15" t="inlineStr"/>
      <c r="W15" t="inlineStr"/>
      <c r="X15" t="inlineStr"/>
      <c r="Y15" t="inlineStr"/>
      <c r="Z15" t="inlineStr"/>
      <c r="AA15" t="inlineStr"/>
      <c r="AB15" t="n">
        <v>2</v>
      </c>
      <c r="AC15" t="inlineStr"/>
      <c r="AD15" t="n">
        <v>3</v>
      </c>
      <c r="AE15" t="n">
        <v>3</v>
      </c>
      <c r="AF15" t="n">
        <v>2</v>
      </c>
      <c r="AG15" t="inlineStr"/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0.08695652173913043</v>
      </c>
      <c r="AO15" t="n">
        <v>0</v>
      </c>
      <c r="AP15" t="n">
        <v>0.1428571428571428</v>
      </c>
      <c r="AQ15" t="n">
        <v>0.1304347826086956</v>
      </c>
      <c r="AR15" t="n">
        <v>0.09523809523809523</v>
      </c>
      <c r="AS15" t="n">
        <v>0</v>
      </c>
      <c r="AT15" t="inlineStr"/>
      <c r="AU15" t="inlineStr"/>
    </row>
    <row r="16">
      <c r="A16" t="inlineStr">
        <is>
          <t>CONTRACT</t>
        </is>
      </c>
      <c r="B16" t="inlineStr">
        <is>
          <t>PRJ</t>
        </is>
      </c>
      <c r="C16" t="inlineStr"/>
      <c r="D16" t="n">
        <v>2024</v>
      </c>
      <c r="E16" s="114" t="n">
        <v>45474</v>
      </c>
      <c r="F16" s="114" t="n">
        <v>45656</v>
      </c>
      <c r="G16" t="inlineStr">
        <is>
          <t>ABS24349</t>
        </is>
      </c>
      <c r="H16" t="inlineStr">
        <is>
          <t>ABS24349</t>
        </is>
      </c>
      <c r="I16" t="inlineStr">
        <is>
          <t>EPM</t>
        </is>
      </c>
      <c r="J16" t="inlineStr">
        <is>
          <t>KPMG - Vision Group - Consolidato FCCS</t>
        </is>
      </c>
      <c r="K16" t="inlineStr">
        <is>
          <t>Vision Group</t>
        </is>
      </c>
      <c r="L16" t="inlineStr">
        <is>
          <t>A. Albanese</t>
        </is>
      </c>
      <c r="M16" t="inlineStr">
        <is>
          <t>Esterno</t>
        </is>
      </c>
      <c r="N16" t="inlineStr"/>
      <c r="O16" t="inlineStr">
        <is>
          <t>Analysis</t>
        </is>
      </c>
      <c r="P16" t="n">
        <v>210</v>
      </c>
      <c r="Q16" t="n">
        <v>220</v>
      </c>
      <c r="R16" t="inlineStr">
        <is>
          <t>ON GOING</t>
        </is>
      </c>
      <c r="S16" t="n">
        <v>0.95</v>
      </c>
      <c r="T16" t="n">
        <v>2024</v>
      </c>
      <c r="U16" t="n">
        <v>10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4</v>
      </c>
      <c r="AE16" t="n">
        <v>6</v>
      </c>
      <c r="AF16" t="inlineStr"/>
      <c r="AG16" t="inlineStr"/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0.1904761904761905</v>
      </c>
      <c r="AQ16" t="n">
        <v>0.2608695652173913</v>
      </c>
      <c r="AR16" t="n">
        <v>0</v>
      </c>
      <c r="AS16" t="n">
        <v>0</v>
      </c>
      <c r="AT16" t="inlineStr"/>
      <c r="AU16" t="inlineStr"/>
    </row>
    <row r="17">
      <c r="A17" t="inlineStr">
        <is>
          <t>CONTRACT</t>
        </is>
      </c>
      <c r="B17" t="inlineStr">
        <is>
          <t>PRJ</t>
        </is>
      </c>
      <c r="C17" t="inlineStr"/>
      <c r="D17" t="n">
        <v>2024</v>
      </c>
      <c r="E17" s="114" t="n">
        <v>45474</v>
      </c>
      <c r="F17" s="114" t="n">
        <v>45656</v>
      </c>
      <c r="G17" t="inlineStr">
        <is>
          <t>ABS24349</t>
        </is>
      </c>
      <c r="H17" t="inlineStr">
        <is>
          <t>ABS24349</t>
        </is>
      </c>
      <c r="I17" t="inlineStr">
        <is>
          <t>EPM</t>
        </is>
      </c>
      <c r="J17" t="inlineStr">
        <is>
          <t>KPMG - Vision Group - Consolidato FCCS</t>
        </is>
      </c>
      <c r="K17" t="inlineStr">
        <is>
          <t>Vision Group</t>
        </is>
      </c>
      <c r="L17" t="inlineStr">
        <is>
          <t>A. Albanese</t>
        </is>
      </c>
      <c r="M17" t="inlineStr">
        <is>
          <t>F. Atanasio</t>
        </is>
      </c>
      <c r="N17" t="inlineStr">
        <is>
          <t>Operations</t>
        </is>
      </c>
      <c r="O17" t="inlineStr">
        <is>
          <t>BackEnd  - Junior</t>
        </is>
      </c>
      <c r="P17" t="n">
        <v>210</v>
      </c>
      <c r="Q17" t="n">
        <v>220</v>
      </c>
      <c r="R17" t="inlineStr">
        <is>
          <t>ON GOING</t>
        </is>
      </c>
      <c r="S17" t="n">
        <v>0.95</v>
      </c>
      <c r="T17" t="n">
        <v>2024</v>
      </c>
      <c r="U17" t="n">
        <v>32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3</v>
      </c>
      <c r="AE17" t="n">
        <v>12</v>
      </c>
      <c r="AF17" t="n">
        <v>12</v>
      </c>
      <c r="AG17" t="n">
        <v>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0.1428571428571428</v>
      </c>
      <c r="AQ17" t="n">
        <v>0.5217391304347826</v>
      </c>
      <c r="AR17" t="n">
        <v>0.5714285714285714</v>
      </c>
      <c r="AS17" t="n">
        <v>0.2272727272727273</v>
      </c>
      <c r="AT17" t="inlineStr"/>
      <c r="AU17" t="inlineStr"/>
    </row>
    <row r="18">
      <c r="A18" t="inlineStr">
        <is>
          <t>CONTRACT</t>
        </is>
      </c>
      <c r="B18" t="inlineStr">
        <is>
          <t>PRJ</t>
        </is>
      </c>
      <c r="C18" t="inlineStr"/>
      <c r="D18" t="n">
        <v>2024</v>
      </c>
      <c r="E18" s="114" t="n">
        <v>45474</v>
      </c>
      <c r="F18" s="114" t="n">
        <v>45656</v>
      </c>
      <c r="G18" t="inlineStr">
        <is>
          <t>ABS24349</t>
        </is>
      </c>
      <c r="H18" t="inlineStr">
        <is>
          <t>ABS24349</t>
        </is>
      </c>
      <c r="I18" t="inlineStr">
        <is>
          <t>EPM</t>
        </is>
      </c>
      <c r="J18" t="inlineStr">
        <is>
          <t>KPMG - Vision Group - Consolidato FCCS</t>
        </is>
      </c>
      <c r="K18" t="inlineStr">
        <is>
          <t>Vision Group</t>
        </is>
      </c>
      <c r="L18" t="inlineStr">
        <is>
          <t>A. Albanese</t>
        </is>
      </c>
      <c r="M18" t="inlineStr">
        <is>
          <t>F. De Pedis</t>
        </is>
      </c>
      <c r="N18" t="inlineStr">
        <is>
          <t>Operations</t>
        </is>
      </c>
      <c r="O18" t="inlineStr">
        <is>
          <t xml:space="preserve">BackEnd </t>
        </is>
      </c>
      <c r="P18" t="n">
        <v>210</v>
      </c>
      <c r="Q18" t="n">
        <v>220</v>
      </c>
      <c r="R18" t="inlineStr">
        <is>
          <t>ON GOING</t>
        </is>
      </c>
      <c r="S18" t="n">
        <v>0.95</v>
      </c>
      <c r="T18" t="n">
        <v>2024</v>
      </c>
      <c r="U18" t="n">
        <v>23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4</v>
      </c>
      <c r="AE18" t="n">
        <v>7</v>
      </c>
      <c r="AF18" t="n">
        <v>7</v>
      </c>
      <c r="AG18" t="n">
        <v>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0.1904761904761905</v>
      </c>
      <c r="AQ18" t="n">
        <v>0.3043478260869565</v>
      </c>
      <c r="AR18" t="n">
        <v>0.3333333333333333</v>
      </c>
      <c r="AS18" t="n">
        <v>0.2272727272727273</v>
      </c>
      <c r="AT18" t="inlineStr"/>
      <c r="AU18" t="inlineStr"/>
    </row>
    <row r="19">
      <c r="A19" t="inlineStr">
        <is>
          <t>CONTRACT</t>
        </is>
      </c>
      <c r="B19" t="inlineStr">
        <is>
          <t>PRJ</t>
        </is>
      </c>
      <c r="C19" t="inlineStr"/>
      <c r="D19" t="n">
        <v>2024</v>
      </c>
      <c r="E19" s="114" t="n">
        <v>45474</v>
      </c>
      <c r="F19" s="114" t="n">
        <v>45656</v>
      </c>
      <c r="G19" t="inlineStr">
        <is>
          <t>ABS24349</t>
        </is>
      </c>
      <c r="H19" t="inlineStr">
        <is>
          <t>ABS24349</t>
        </is>
      </c>
      <c r="I19" t="inlineStr">
        <is>
          <t>EPM</t>
        </is>
      </c>
      <c r="J19" t="inlineStr">
        <is>
          <t>KPMG - Vision Group - Consolidato FCCS</t>
        </is>
      </c>
      <c r="K19" t="inlineStr">
        <is>
          <t>Vision Group</t>
        </is>
      </c>
      <c r="L19" t="inlineStr">
        <is>
          <t>A. Albanese</t>
        </is>
      </c>
      <c r="M19" t="inlineStr">
        <is>
          <t>M. Salcini</t>
        </is>
      </c>
      <c r="N19" t="inlineStr">
        <is>
          <t>Consolidated &amp; Tax</t>
        </is>
      </c>
      <c r="O19" t="inlineStr">
        <is>
          <t>Analysis</t>
        </is>
      </c>
      <c r="P19" t="n">
        <v>210</v>
      </c>
      <c r="Q19" t="n">
        <v>220</v>
      </c>
      <c r="R19" t="inlineStr">
        <is>
          <t>ON GOING</t>
        </is>
      </c>
      <c r="S19" t="n">
        <v>0.95</v>
      </c>
      <c r="T19" t="n">
        <v>2024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1</v>
      </c>
      <c r="AE19" t="n">
        <v>7</v>
      </c>
      <c r="AF19" t="n">
        <v>7</v>
      </c>
      <c r="AG19" t="inlineStr"/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0.04761904761904762</v>
      </c>
      <c r="AQ19" t="n">
        <v>0.3043478260869565</v>
      </c>
      <c r="AR19" t="n">
        <v>0.3333333333333333</v>
      </c>
      <c r="AS19" t="n">
        <v>0</v>
      </c>
      <c r="AT19" t="inlineStr"/>
      <c r="AU19" t="inlineStr"/>
    </row>
    <row r="20">
      <c r="A20" t="inlineStr">
        <is>
          <t>CONTRACT</t>
        </is>
      </c>
      <c r="B20" t="inlineStr">
        <is>
          <t>PRJ</t>
        </is>
      </c>
      <c r="C20" t="inlineStr"/>
      <c r="D20" t="n">
        <v>2024</v>
      </c>
      <c r="E20" s="114" t="n">
        <v>45474</v>
      </c>
      <c r="F20" s="114" t="n">
        <v>45656</v>
      </c>
      <c r="G20" t="inlineStr">
        <is>
          <t>ABS24349</t>
        </is>
      </c>
      <c r="H20" t="inlineStr">
        <is>
          <t>ABS24349</t>
        </is>
      </c>
      <c r="I20" t="inlineStr">
        <is>
          <t>EPM</t>
        </is>
      </c>
      <c r="J20" t="inlineStr">
        <is>
          <t>KPMG - Vision Group - Consolidato FCCS</t>
        </is>
      </c>
      <c r="K20" t="inlineStr">
        <is>
          <t>Vision Group</t>
        </is>
      </c>
      <c r="L20" t="inlineStr">
        <is>
          <t>A. Albanese</t>
        </is>
      </c>
      <c r="M20" t="inlineStr">
        <is>
          <t>M. Sorrentino</t>
        </is>
      </c>
      <c r="N20" t="inlineStr">
        <is>
          <t>Consolidated &amp; Tax</t>
        </is>
      </c>
      <c r="O20" t="inlineStr">
        <is>
          <t>Analysis</t>
        </is>
      </c>
      <c r="P20" t="n">
        <v>210</v>
      </c>
      <c r="Q20" t="n">
        <v>220</v>
      </c>
      <c r="R20" t="inlineStr">
        <is>
          <t>ON GOING</t>
        </is>
      </c>
      <c r="S20" t="n">
        <v>0.95</v>
      </c>
      <c r="T20" t="n">
        <v>2024</v>
      </c>
      <c r="U20" t="n">
        <v>14</v>
      </c>
      <c r="V20" t="inlineStr"/>
      <c r="W20" t="inlineStr"/>
      <c r="X20" t="inlineStr"/>
      <c r="Y20" t="inlineStr"/>
      <c r="Z20" t="inlineStr"/>
      <c r="AA20" t="inlineStr"/>
      <c r="AB20" t="n">
        <v>1</v>
      </c>
      <c r="AC20" t="inlineStr"/>
      <c r="AD20" t="n">
        <v>1</v>
      </c>
      <c r="AE20" t="n">
        <v>7</v>
      </c>
      <c r="AF20" t="n">
        <v>5</v>
      </c>
      <c r="AG20" t="inlineStr"/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0.04347826086956522</v>
      </c>
      <c r="AO20" t="n">
        <v>0</v>
      </c>
      <c r="AP20" t="n">
        <v>0.04761904761904762</v>
      </c>
      <c r="AQ20" t="n">
        <v>0.3043478260869565</v>
      </c>
      <c r="AR20" t="n">
        <v>0.2380952380952381</v>
      </c>
      <c r="AS20" t="n">
        <v>0</v>
      </c>
      <c r="AT20" t="inlineStr"/>
      <c r="AU20" t="inlineStr"/>
    </row>
    <row r="21">
      <c r="A21" t="inlineStr">
        <is>
          <t>CONTRACT</t>
        </is>
      </c>
      <c r="B21" t="inlineStr">
        <is>
          <t>PRJ</t>
        </is>
      </c>
      <c r="C21" t="inlineStr"/>
      <c r="D21" t="n">
        <v>2024</v>
      </c>
      <c r="E21" s="114" t="n">
        <v>45474</v>
      </c>
      <c r="F21" s="114" t="n">
        <v>45656</v>
      </c>
      <c r="G21" t="inlineStr">
        <is>
          <t>ABS24349</t>
        </is>
      </c>
      <c r="H21" t="inlineStr">
        <is>
          <t>ABS24349</t>
        </is>
      </c>
      <c r="I21" t="inlineStr">
        <is>
          <t>EPM</t>
        </is>
      </c>
      <c r="J21" t="inlineStr">
        <is>
          <t>KPMG - Vision Group - Consolidato FCCS</t>
        </is>
      </c>
      <c r="K21" t="inlineStr">
        <is>
          <t>Vision Group</t>
        </is>
      </c>
      <c r="L21" t="inlineStr">
        <is>
          <t>A. Albanese</t>
        </is>
      </c>
      <c r="M21" t="inlineStr">
        <is>
          <t>P. Galvagni</t>
        </is>
      </c>
      <c r="N21" t="inlineStr">
        <is>
          <t>Consolidated &amp; Tax</t>
        </is>
      </c>
      <c r="O21" t="inlineStr">
        <is>
          <t>Tech Lead</t>
        </is>
      </c>
      <c r="P21" t="n">
        <v>210</v>
      </c>
      <c r="Q21" t="n">
        <v>220</v>
      </c>
      <c r="R21" t="inlineStr">
        <is>
          <t>ON GOING</t>
        </is>
      </c>
      <c r="S21" t="n">
        <v>0.95</v>
      </c>
      <c r="T21" t="n">
        <v>2024</v>
      </c>
      <c r="U21" t="n">
        <v>19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inlineStr"/>
      <c r="AD21" t="n">
        <v>1</v>
      </c>
      <c r="AE21" t="n">
        <v>7</v>
      </c>
      <c r="AF21" t="n">
        <v>5</v>
      </c>
      <c r="AG21" t="n">
        <v>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0.04347826086956522</v>
      </c>
      <c r="AO21" t="n">
        <v>0</v>
      </c>
      <c r="AP21" t="n">
        <v>0.04761904761904762</v>
      </c>
      <c r="AQ21" t="n">
        <v>0.3043478260869565</v>
      </c>
      <c r="AR21" t="n">
        <v>0.2380952380952381</v>
      </c>
      <c r="AS21" t="n">
        <v>0.2272727272727273</v>
      </c>
      <c r="AT21" t="inlineStr"/>
      <c r="AU21" t="inlineStr"/>
    </row>
    <row r="22">
      <c r="A22" t="inlineStr">
        <is>
          <t>CONTRACT</t>
        </is>
      </c>
      <c r="B22" t="inlineStr">
        <is>
          <t>PRJ</t>
        </is>
      </c>
      <c r="C22" t="inlineStr"/>
      <c r="D22" t="n">
        <v>2024</v>
      </c>
      <c r="E22" s="114" t="n">
        <v>45474</v>
      </c>
      <c r="F22" s="114" t="n">
        <v>45656</v>
      </c>
      <c r="G22" t="inlineStr">
        <is>
          <t>ABS24349</t>
        </is>
      </c>
      <c r="H22" t="inlineStr">
        <is>
          <t>ABS24349</t>
        </is>
      </c>
      <c r="I22" t="inlineStr">
        <is>
          <t>EPM</t>
        </is>
      </c>
      <c r="J22" t="inlineStr">
        <is>
          <t>KPMG - Vision Group - Consolidato Managerial / Store P&amp;L</t>
        </is>
      </c>
      <c r="K22" t="inlineStr">
        <is>
          <t>Vision Group</t>
        </is>
      </c>
      <c r="L22" t="inlineStr">
        <is>
          <t>A. Albanese</t>
        </is>
      </c>
      <c r="M22" t="inlineStr">
        <is>
          <t>C. DI LORENZO</t>
        </is>
      </c>
      <c r="N22" t="inlineStr">
        <is>
          <t>Delivery Projects</t>
        </is>
      </c>
      <c r="O22" t="inlineStr">
        <is>
          <t>Analysis</t>
        </is>
      </c>
      <c r="P22" t="n">
        <v>210</v>
      </c>
      <c r="Q22" t="n">
        <v>220</v>
      </c>
      <c r="R22" t="inlineStr">
        <is>
          <t>ON GOING</t>
        </is>
      </c>
      <c r="S22" t="n">
        <v>0.95</v>
      </c>
      <c r="T22" t="n">
        <v>2024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inlineStr"/>
      <c r="AD22" t="n">
        <v>1</v>
      </c>
      <c r="AE22" t="n">
        <v>1</v>
      </c>
      <c r="AF22" t="n">
        <v>1</v>
      </c>
      <c r="AG22" t="inlineStr"/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0.04347826086956522</v>
      </c>
      <c r="AO22" t="n">
        <v>0</v>
      </c>
      <c r="AP22" t="n">
        <v>0.04761904761904762</v>
      </c>
      <c r="AQ22" t="n">
        <v>0.04347826086956522</v>
      </c>
      <c r="AR22" t="n">
        <v>0.04761904761904762</v>
      </c>
      <c r="AS22" t="n">
        <v>0</v>
      </c>
      <c r="AT22" t="inlineStr"/>
      <c r="AU22" t="inlineStr"/>
    </row>
    <row r="23">
      <c r="A23" t="inlineStr">
        <is>
          <t>CONTRACT</t>
        </is>
      </c>
      <c r="B23" t="inlineStr">
        <is>
          <t>PRJ</t>
        </is>
      </c>
      <c r="C23" t="inlineStr"/>
      <c r="D23" t="n">
        <v>2024</v>
      </c>
      <c r="E23" s="114" t="n">
        <v>45474</v>
      </c>
      <c r="F23" s="114" t="n">
        <v>45656</v>
      </c>
      <c r="G23" t="inlineStr">
        <is>
          <t>ABS24349</t>
        </is>
      </c>
      <c r="H23" t="inlineStr">
        <is>
          <t>ABS24349</t>
        </is>
      </c>
      <c r="I23" t="inlineStr">
        <is>
          <t>EPM</t>
        </is>
      </c>
      <c r="J23" t="inlineStr">
        <is>
          <t>KPMG - Vision Group - Consolidato Managerial / Store P&amp;L</t>
        </is>
      </c>
      <c r="K23" t="inlineStr">
        <is>
          <t>Vision Group</t>
        </is>
      </c>
      <c r="L23" t="inlineStr">
        <is>
          <t>A. Albanese</t>
        </is>
      </c>
      <c r="M23" t="inlineStr">
        <is>
          <t>L. Franco</t>
        </is>
      </c>
      <c r="N23" t="inlineStr">
        <is>
          <t>Operations</t>
        </is>
      </c>
      <c r="O23" t="inlineStr">
        <is>
          <t>Tech Lead</t>
        </is>
      </c>
      <c r="P23" t="n">
        <v>210</v>
      </c>
      <c r="Q23" t="n">
        <v>220</v>
      </c>
      <c r="R23" t="inlineStr">
        <is>
          <t>ON GOING</t>
        </is>
      </c>
      <c r="S23" t="n">
        <v>0.95</v>
      </c>
      <c r="T23" t="n">
        <v>2024</v>
      </c>
      <c r="U23" t="n">
        <v>37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2</v>
      </c>
      <c r="AD23" t="n">
        <v>13</v>
      </c>
      <c r="AE23" t="n">
        <v>9</v>
      </c>
      <c r="AF23" t="n">
        <v>5</v>
      </c>
      <c r="AG23" t="n">
        <v>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0.1304347826086956</v>
      </c>
      <c r="AO23" t="n">
        <v>0.1666666666666667</v>
      </c>
      <c r="AP23" t="n">
        <v>0.6190476190476191</v>
      </c>
      <c r="AQ23" t="n">
        <v>0.391304347826087</v>
      </c>
      <c r="AR23" t="n">
        <v>0.2380952380952381</v>
      </c>
      <c r="AS23" t="n">
        <v>0.2272727272727273</v>
      </c>
      <c r="AT23" t="inlineStr"/>
      <c r="AU23" t="inlineStr"/>
    </row>
    <row r="24">
      <c r="A24" t="inlineStr">
        <is>
          <t>CONTRACT</t>
        </is>
      </c>
      <c r="B24" t="inlineStr">
        <is>
          <t>PRJ</t>
        </is>
      </c>
      <c r="C24" t="inlineStr"/>
      <c r="D24" t="n">
        <v>2024</v>
      </c>
      <c r="E24" s="114" t="n">
        <v>45474</v>
      </c>
      <c r="F24" s="114" t="n">
        <v>45656</v>
      </c>
      <c r="G24" t="inlineStr">
        <is>
          <t>ABS24349</t>
        </is>
      </c>
      <c r="H24" t="inlineStr">
        <is>
          <t>ABS24349</t>
        </is>
      </c>
      <c r="I24" t="inlineStr">
        <is>
          <t>EPM</t>
        </is>
      </c>
      <c r="J24" t="inlineStr">
        <is>
          <t>KPMG - Vision Group - Consolidato Managerial / Store P&amp;L</t>
        </is>
      </c>
      <c r="K24" t="inlineStr">
        <is>
          <t>Vision Group</t>
        </is>
      </c>
      <c r="L24" t="inlineStr">
        <is>
          <t>A. Albanese</t>
        </is>
      </c>
      <c r="M24" t="inlineStr">
        <is>
          <t>L. Mangili</t>
        </is>
      </c>
      <c r="N24" t="inlineStr">
        <is>
          <t>Operations</t>
        </is>
      </c>
      <c r="O24" t="inlineStr">
        <is>
          <t xml:space="preserve">BackEnd </t>
        </is>
      </c>
      <c r="P24" t="n">
        <v>210</v>
      </c>
      <c r="Q24" t="n">
        <v>220</v>
      </c>
      <c r="R24" t="inlineStr">
        <is>
          <t>ON GOING</t>
        </is>
      </c>
      <c r="S24" t="n">
        <v>0.95</v>
      </c>
      <c r="T24" t="n">
        <v>2024</v>
      </c>
      <c r="U24" t="n">
        <v>12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3</v>
      </c>
      <c r="AD24" t="n">
        <v>1</v>
      </c>
      <c r="AE24" t="n">
        <v>1</v>
      </c>
      <c r="AF24" t="n">
        <v>7</v>
      </c>
      <c r="AG24" t="inlineStr"/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0.25</v>
      </c>
      <c r="AP24" t="n">
        <v>0.04761904761904762</v>
      </c>
      <c r="AQ24" t="n">
        <v>0.04347826086956522</v>
      </c>
      <c r="AR24" t="n">
        <v>0.3333333333333333</v>
      </c>
      <c r="AS24" t="n">
        <v>0</v>
      </c>
      <c r="AT24" t="inlineStr"/>
      <c r="AU24" t="inlineStr"/>
    </row>
    <row r="25">
      <c r="A25" t="inlineStr">
        <is>
          <t>CONTRACT</t>
        </is>
      </c>
      <c r="B25" t="inlineStr">
        <is>
          <t>PRJ</t>
        </is>
      </c>
      <c r="C25" t="inlineStr"/>
      <c r="D25" t="n">
        <v>2024</v>
      </c>
      <c r="E25" s="114" t="n">
        <v>45474</v>
      </c>
      <c r="F25" s="114" t="n">
        <v>45656</v>
      </c>
      <c r="G25" t="inlineStr">
        <is>
          <t>ABS24349</t>
        </is>
      </c>
      <c r="H25" t="inlineStr">
        <is>
          <t>ABS24349</t>
        </is>
      </c>
      <c r="I25" t="inlineStr">
        <is>
          <t>EPM</t>
        </is>
      </c>
      <c r="J25" t="inlineStr">
        <is>
          <t>KPMG - Vision Group - Consolidato Managerial / Store P&amp;L</t>
        </is>
      </c>
      <c r="K25" t="inlineStr">
        <is>
          <t>Vision Group</t>
        </is>
      </c>
      <c r="L25" t="inlineStr">
        <is>
          <t>A. Albanese</t>
        </is>
      </c>
      <c r="M25" t="inlineStr">
        <is>
          <t>M. Favalli</t>
        </is>
      </c>
      <c r="N25" t="inlineStr">
        <is>
          <t>Operations</t>
        </is>
      </c>
      <c r="O25" t="inlineStr">
        <is>
          <t>BackEnd  - Junior</t>
        </is>
      </c>
      <c r="P25" t="n">
        <v>210</v>
      </c>
      <c r="Q25" t="n">
        <v>220</v>
      </c>
      <c r="R25" t="inlineStr">
        <is>
          <t>ON GOING</t>
        </is>
      </c>
      <c r="S25" t="n">
        <v>0.95</v>
      </c>
      <c r="T25" t="n">
        <v>2024</v>
      </c>
      <c r="U25" t="n">
        <v>35</v>
      </c>
      <c r="V25" t="inlineStr"/>
      <c r="W25" t="inlineStr"/>
      <c r="X25" t="inlineStr"/>
      <c r="Y25" t="inlineStr"/>
      <c r="Z25" t="inlineStr"/>
      <c r="AA25" t="inlineStr"/>
      <c r="AB25" t="inlineStr"/>
      <c r="AC25" t="n">
        <v>3</v>
      </c>
      <c r="AD25" t="n">
        <v>12</v>
      </c>
      <c r="AE25" t="n">
        <v>1</v>
      </c>
      <c r="AF25" t="n">
        <v>14</v>
      </c>
      <c r="AG25" t="n">
        <v>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0.25</v>
      </c>
      <c r="AP25" t="n">
        <v>0.5714285714285714</v>
      </c>
      <c r="AQ25" t="n">
        <v>0.04347826086956522</v>
      </c>
      <c r="AR25" t="n">
        <v>0.6666666666666666</v>
      </c>
      <c r="AS25" t="n">
        <v>0.2272727272727273</v>
      </c>
      <c r="AT25" t="inlineStr"/>
      <c r="AU25" t="inlineStr"/>
    </row>
    <row r="26">
      <c r="A26" t="inlineStr">
        <is>
          <t>CONTRACT</t>
        </is>
      </c>
      <c r="B26" t="inlineStr">
        <is>
          <t>PRJ</t>
        </is>
      </c>
      <c r="C26" t="inlineStr"/>
      <c r="D26" t="n">
        <v>2024</v>
      </c>
      <c r="E26" s="114" t="n">
        <v>45474</v>
      </c>
      <c r="F26" s="114" t="n">
        <v>45656</v>
      </c>
      <c r="G26" t="inlineStr">
        <is>
          <t>ABS24349</t>
        </is>
      </c>
      <c r="H26" t="inlineStr">
        <is>
          <t>ABS24349</t>
        </is>
      </c>
      <c r="I26" t="inlineStr">
        <is>
          <t>EPM</t>
        </is>
      </c>
      <c r="J26" t="inlineStr">
        <is>
          <t>KPMG - Vision Group - Consolidato Managerial / Store P&amp;L</t>
        </is>
      </c>
      <c r="K26" t="inlineStr">
        <is>
          <t>Vision Group</t>
        </is>
      </c>
      <c r="L26" t="inlineStr">
        <is>
          <t>A. Albanese</t>
        </is>
      </c>
      <c r="M26" t="inlineStr">
        <is>
          <t>P. Galvagni</t>
        </is>
      </c>
      <c r="N26" t="inlineStr">
        <is>
          <t>Consolidated &amp; Tax</t>
        </is>
      </c>
      <c r="O26" t="inlineStr">
        <is>
          <t>Analysis</t>
        </is>
      </c>
      <c r="P26" t="n">
        <v>210</v>
      </c>
      <c r="Q26" t="n">
        <v>220</v>
      </c>
      <c r="R26" t="inlineStr">
        <is>
          <t>ON GOING</t>
        </is>
      </c>
      <c r="S26" t="n">
        <v>0.95</v>
      </c>
      <c r="T26" t="n">
        <v>2024</v>
      </c>
      <c r="U26" t="n">
        <v>28</v>
      </c>
      <c r="V26" t="inlineStr"/>
      <c r="W26" t="inlineStr"/>
      <c r="X26" t="inlineStr"/>
      <c r="Y26" t="inlineStr"/>
      <c r="Z26" t="inlineStr"/>
      <c r="AA26" t="inlineStr"/>
      <c r="AB26" t="n">
        <v>3</v>
      </c>
      <c r="AC26" t="n">
        <v>5</v>
      </c>
      <c r="AD26" t="n">
        <v>5</v>
      </c>
      <c r="AE26" t="n">
        <v>5</v>
      </c>
      <c r="AF26" t="n">
        <v>5</v>
      </c>
      <c r="AG26" t="n">
        <v>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0.1304347826086956</v>
      </c>
      <c r="AO26" t="n">
        <v>0.4166666666666667</v>
      </c>
      <c r="AP26" t="n">
        <v>0.2380952380952381</v>
      </c>
      <c r="AQ26" t="n">
        <v>0.2173913043478261</v>
      </c>
      <c r="AR26" t="n">
        <v>0.2380952380952381</v>
      </c>
      <c r="AS26" t="n">
        <v>0.2272727272727273</v>
      </c>
      <c r="AT26" t="inlineStr"/>
      <c r="AU26" t="inlineStr"/>
    </row>
    <row r="27">
      <c r="A27" t="inlineStr">
        <is>
          <t>CONTRACT</t>
        </is>
      </c>
      <c r="B27" t="inlineStr">
        <is>
          <t>PRJ</t>
        </is>
      </c>
      <c r="C27" t="inlineStr"/>
      <c r="D27" t="n">
        <v>2024</v>
      </c>
      <c r="E27" s="114" t="n">
        <v>45474</v>
      </c>
      <c r="F27" s="114" t="n">
        <v>45656</v>
      </c>
      <c r="G27" t="inlineStr">
        <is>
          <t>ABS24349</t>
        </is>
      </c>
      <c r="H27" t="inlineStr">
        <is>
          <t>ABS24349</t>
        </is>
      </c>
      <c r="I27" t="inlineStr">
        <is>
          <t>EPM</t>
        </is>
      </c>
      <c r="J27" t="inlineStr">
        <is>
          <t>KPMG - Vision Group - Consolidato Managerial / Store P&amp;L</t>
        </is>
      </c>
      <c r="K27" t="inlineStr">
        <is>
          <t>Vision Group</t>
        </is>
      </c>
      <c r="L27" t="inlineStr">
        <is>
          <t>A. Albanese</t>
        </is>
      </c>
      <c r="M27" t="inlineStr">
        <is>
          <t>S. Preziosa</t>
        </is>
      </c>
      <c r="N27" t="inlineStr">
        <is>
          <t>Delivery Projects</t>
        </is>
      </c>
      <c r="O27" t="inlineStr">
        <is>
          <t>Analysis</t>
        </is>
      </c>
      <c r="P27" t="n">
        <v>210</v>
      </c>
      <c r="Q27" t="n">
        <v>220</v>
      </c>
      <c r="R27" t="inlineStr">
        <is>
          <t>ON GOING</t>
        </is>
      </c>
      <c r="S27" t="n">
        <v>0.95</v>
      </c>
      <c r="T27" t="n">
        <v>2024</v>
      </c>
      <c r="U27" t="n">
        <v>23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5</v>
      </c>
      <c r="AD27" t="n">
        <v>5</v>
      </c>
      <c r="AE27" t="n">
        <v>5</v>
      </c>
      <c r="AF27" t="n">
        <v>5</v>
      </c>
      <c r="AG27" t="inlineStr"/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0.1304347826086956</v>
      </c>
      <c r="AO27" t="n">
        <v>0.4166666666666667</v>
      </c>
      <c r="AP27" t="n">
        <v>0.2380952380952381</v>
      </c>
      <c r="AQ27" t="n">
        <v>0.2173913043478261</v>
      </c>
      <c r="AR27" t="n">
        <v>0.2380952380952381</v>
      </c>
      <c r="AS27" t="n">
        <v>0</v>
      </c>
      <c r="AT27" t="inlineStr"/>
      <c r="AU27" t="inlineStr"/>
    </row>
    <row r="28">
      <c r="A28" t="inlineStr">
        <is>
          <t>CONTRACT</t>
        </is>
      </c>
      <c r="B28" t="inlineStr">
        <is>
          <t>PRJ</t>
        </is>
      </c>
      <c r="C28" t="inlineStr"/>
      <c r="D28" t="n">
        <v>2024</v>
      </c>
      <c r="E28" s="114" t="n">
        <v>45383</v>
      </c>
      <c r="F28" s="114" t="n">
        <v>45443</v>
      </c>
      <c r="G28" t="inlineStr">
        <is>
          <t>ABS24494</t>
        </is>
      </c>
      <c r="H28" t="inlineStr">
        <is>
          <t>ABS24494</t>
        </is>
      </c>
      <c r="I28" t="inlineStr">
        <is>
          <t>EPM</t>
        </is>
      </c>
      <c r="J28" t="inlineStr">
        <is>
          <t>Lux - Job Type - Wave1</t>
        </is>
      </c>
      <c r="K28" t="inlineStr">
        <is>
          <t>EssilorLuxottica</t>
        </is>
      </c>
      <c r="L28" t="inlineStr">
        <is>
          <t>A. Albanese</t>
        </is>
      </c>
      <c r="M28" t="inlineStr">
        <is>
          <t>A. Albanese</t>
        </is>
      </c>
      <c r="N28" t="inlineStr">
        <is>
          <t>Delivery Projects</t>
        </is>
      </c>
      <c r="O28" t="inlineStr">
        <is>
          <t>BackEnd</t>
        </is>
      </c>
      <c r="P28" t="n">
        <v>35</v>
      </c>
      <c r="Q28" t="n">
        <v>15</v>
      </c>
      <c r="R28" t="inlineStr">
        <is>
          <t>CLOSED</t>
        </is>
      </c>
      <c r="S28" t="n">
        <v>1</v>
      </c>
      <c r="T28" t="n">
        <v>2024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1</v>
      </c>
      <c r="AF28" t="n">
        <v>1</v>
      </c>
      <c r="AG28" t="inlineStr"/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0.04347826086956522</v>
      </c>
      <c r="AR28" t="n">
        <v>0.04761904761904762</v>
      </c>
      <c r="AS28" t="n">
        <v>0</v>
      </c>
      <c r="AT28" t="inlineStr"/>
      <c r="AU28" t="inlineStr"/>
    </row>
    <row r="29">
      <c r="A29" t="inlineStr">
        <is>
          <t>CONTRACT</t>
        </is>
      </c>
      <c r="B29" t="inlineStr">
        <is>
          <t>PRJ</t>
        </is>
      </c>
      <c r="C29" t="inlineStr"/>
      <c r="D29" t="n">
        <v>2024</v>
      </c>
      <c r="E29" s="114" t="n">
        <v>45383</v>
      </c>
      <c r="F29" s="114" t="n">
        <v>45443</v>
      </c>
      <c r="G29" t="inlineStr">
        <is>
          <t>ABS24494</t>
        </is>
      </c>
      <c r="H29" t="inlineStr">
        <is>
          <t>ABS24494</t>
        </is>
      </c>
      <c r="I29" t="inlineStr">
        <is>
          <t>EPM</t>
        </is>
      </c>
      <c r="J29" t="inlineStr">
        <is>
          <t>Lux - Job Type - Wave1</t>
        </is>
      </c>
      <c r="K29" t="inlineStr">
        <is>
          <t>EssilorLuxottica</t>
        </is>
      </c>
      <c r="L29" t="inlineStr">
        <is>
          <t>A. Albanese</t>
        </is>
      </c>
      <c r="M29" t="inlineStr">
        <is>
          <t>T. Baldi</t>
        </is>
      </c>
      <c r="N29" t="inlineStr">
        <is>
          <t>Operations</t>
        </is>
      </c>
      <c r="O29" t="inlineStr">
        <is>
          <t>BackEnd</t>
        </is>
      </c>
      <c r="P29" t="n">
        <v>35</v>
      </c>
      <c r="Q29" t="n">
        <v>15</v>
      </c>
      <c r="R29" t="inlineStr">
        <is>
          <t>CLOSED</t>
        </is>
      </c>
      <c r="S29" t="n">
        <v>1</v>
      </c>
      <c r="T29" t="n">
        <v>2024</v>
      </c>
      <c r="U29" t="n">
        <v>1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1</v>
      </c>
      <c r="AF29" t="inlineStr"/>
      <c r="AG29" t="inlineStr"/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0.04347826086956522</v>
      </c>
      <c r="AR29" t="n">
        <v>0</v>
      </c>
      <c r="AS29" t="n">
        <v>0</v>
      </c>
      <c r="AT29" t="inlineStr"/>
      <c r="AU29" t="inlineStr"/>
    </row>
    <row r="30">
      <c r="A30" t="inlineStr">
        <is>
          <t>CONTRACT</t>
        </is>
      </c>
      <c r="B30" t="inlineStr">
        <is>
          <t>PRJ</t>
        </is>
      </c>
      <c r="C30" t="inlineStr"/>
      <c r="D30" t="n">
        <v>2024</v>
      </c>
      <c r="E30" s="114" t="n">
        <v>45292</v>
      </c>
      <c r="F30" s="114" t="n">
        <v>45473</v>
      </c>
      <c r="G30" t="inlineStr">
        <is>
          <t>ABS23458</t>
        </is>
      </c>
      <c r="H30" t="inlineStr">
        <is>
          <t>APLTENCR</t>
        </is>
      </c>
      <c r="I30" t="inlineStr">
        <is>
          <t>EPM</t>
        </is>
      </c>
      <c r="J30" t="inlineStr">
        <is>
          <t>Push Lux to ESSTECH + New CMFA Region</t>
        </is>
      </c>
      <c r="K30" t="inlineStr">
        <is>
          <t>EssilorLuxottica</t>
        </is>
      </c>
      <c r="L30" t="inlineStr">
        <is>
          <t>A. Albanese</t>
        </is>
      </c>
      <c r="M30" t="inlineStr">
        <is>
          <t>F. Atanasio</t>
        </is>
      </c>
      <c r="N30" t="inlineStr">
        <is>
          <t>Operations</t>
        </is>
      </c>
      <c r="O30" t="inlineStr">
        <is>
          <t>BackEnd</t>
        </is>
      </c>
      <c r="P30" t="n">
        <v>50</v>
      </c>
      <c r="Q30" t="n">
        <v>66</v>
      </c>
      <c r="R30" t="inlineStr">
        <is>
          <t>CLOSED</t>
        </is>
      </c>
      <c r="S30" t="n">
        <v>1</v>
      </c>
      <c r="T30" t="n">
        <v>2024</v>
      </c>
      <c r="U30" t="n">
        <v>0</v>
      </c>
      <c r="V30" t="n">
        <v>9</v>
      </c>
      <c r="W30" t="n">
        <v>5.4</v>
      </c>
      <c r="X30" t="n">
        <v>2.7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0.5</v>
      </c>
      <c r="AI30" t="n">
        <v>0.27</v>
      </c>
      <c r="AJ30" t="n">
        <v>0.1285714285714286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inlineStr"/>
      <c r="AU30" t="inlineStr"/>
    </row>
    <row r="31">
      <c r="A31" t="inlineStr">
        <is>
          <t>CONTRACT</t>
        </is>
      </c>
      <c r="B31" t="inlineStr">
        <is>
          <t>PRJ</t>
        </is>
      </c>
      <c r="C31" t="inlineStr"/>
      <c r="D31" t="n">
        <v>2024</v>
      </c>
      <c r="E31" s="114" t="n">
        <v>45292</v>
      </c>
      <c r="F31" s="114" t="n">
        <v>45473</v>
      </c>
      <c r="G31" t="inlineStr">
        <is>
          <t>ABS23458</t>
        </is>
      </c>
      <c r="H31" t="inlineStr">
        <is>
          <t>APLTENCR</t>
        </is>
      </c>
      <c r="I31" t="inlineStr">
        <is>
          <t>EPM</t>
        </is>
      </c>
      <c r="J31" t="inlineStr">
        <is>
          <t>Push Lux to ESSTECH + New CMFA Region</t>
        </is>
      </c>
      <c r="K31" t="inlineStr">
        <is>
          <t>EssilorLuxottica</t>
        </is>
      </c>
      <c r="L31" t="inlineStr">
        <is>
          <t>A. Albanese</t>
        </is>
      </c>
      <c r="M31" t="inlineStr">
        <is>
          <t>M. Favalli</t>
        </is>
      </c>
      <c r="N31" t="inlineStr">
        <is>
          <t>Operations</t>
        </is>
      </c>
      <c r="O31" t="inlineStr">
        <is>
          <t>BackEnd</t>
        </is>
      </c>
      <c r="P31" t="n">
        <v>50</v>
      </c>
      <c r="Q31" t="n">
        <v>66</v>
      </c>
      <c r="R31" t="inlineStr">
        <is>
          <t>CLOSED</t>
        </is>
      </c>
      <c r="S31" t="n">
        <v>1</v>
      </c>
      <c r="T31" t="n">
        <v>2024</v>
      </c>
      <c r="U31" t="n">
        <v>0</v>
      </c>
      <c r="V31" t="n">
        <v>9</v>
      </c>
      <c r="W31" t="n">
        <v>5.4</v>
      </c>
      <c r="X31" t="n">
        <v>2.7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0.5</v>
      </c>
      <c r="AI31" t="n">
        <v>0.27</v>
      </c>
      <c r="AJ31" t="n">
        <v>0.1285714285714286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inlineStr"/>
      <c r="AU31" t="inlineStr"/>
    </row>
    <row r="32">
      <c r="A32" t="inlineStr">
        <is>
          <t>CONTRACT</t>
        </is>
      </c>
      <c r="B32" t="inlineStr">
        <is>
          <t>PRJ</t>
        </is>
      </c>
      <c r="C32" t="inlineStr"/>
      <c r="D32" t="n">
        <v>2024</v>
      </c>
      <c r="E32" s="114" t="n">
        <v>45292</v>
      </c>
      <c r="F32" s="114" t="n">
        <v>45473</v>
      </c>
      <c r="G32" t="inlineStr">
        <is>
          <t>ABS23458</t>
        </is>
      </c>
      <c r="H32" t="inlineStr">
        <is>
          <t>APLTENCR</t>
        </is>
      </c>
      <c r="I32" t="inlineStr">
        <is>
          <t>EPM</t>
        </is>
      </c>
      <c r="J32" t="inlineStr">
        <is>
          <t>Push Lux to ESSTECH + New CMFA Region</t>
        </is>
      </c>
      <c r="K32" t="inlineStr">
        <is>
          <t>EssilorLuxottica</t>
        </is>
      </c>
      <c r="L32" t="inlineStr">
        <is>
          <t>A. Albanese</t>
        </is>
      </c>
      <c r="M32" t="inlineStr">
        <is>
          <t>P. Buonasorte</t>
        </is>
      </c>
      <c r="N32" t="inlineStr">
        <is>
          <t>Operations</t>
        </is>
      </c>
      <c r="O32" t="inlineStr">
        <is>
          <t>BackEnd</t>
        </is>
      </c>
      <c r="P32" t="n">
        <v>50</v>
      </c>
      <c r="Q32" t="n">
        <v>66</v>
      </c>
      <c r="R32" t="inlineStr">
        <is>
          <t>CLOSED</t>
        </is>
      </c>
      <c r="S32" t="n">
        <v>1</v>
      </c>
      <c r="T32" t="n">
        <v>2024</v>
      </c>
      <c r="U32" t="n">
        <v>0</v>
      </c>
      <c r="V32" t="n">
        <v>9</v>
      </c>
      <c r="W32" t="n">
        <v>5.4</v>
      </c>
      <c r="X32" t="n">
        <v>2.7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0.5</v>
      </c>
      <c r="AI32" t="n">
        <v>0.27</v>
      </c>
      <c r="AJ32" t="n">
        <v>0.1285714285714286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inlineStr"/>
      <c r="AU32" t="inlineStr"/>
    </row>
    <row r="33">
      <c r="A33" t="inlineStr">
        <is>
          <t>CONTRACT</t>
        </is>
      </c>
      <c r="B33" t="inlineStr">
        <is>
          <t>PRJ</t>
        </is>
      </c>
      <c r="C33" t="inlineStr">
        <is>
          <t>Time&amp;Materials</t>
        </is>
      </c>
      <c r="D33" t="n">
        <v>2024</v>
      </c>
      <c r="E33" s="114" t="n">
        <v>45292</v>
      </c>
      <c r="F33" s="114" t="n">
        <v>45473</v>
      </c>
      <c r="G33" t="inlineStr">
        <is>
          <t>ABS23496</t>
        </is>
      </c>
      <c r="H33" t="inlineStr">
        <is>
          <t>AERSSDVF</t>
        </is>
      </c>
      <c r="I33" t="inlineStr">
        <is>
          <t>EPM</t>
        </is>
      </c>
      <c r="J33" t="inlineStr">
        <is>
          <t>Reply Supporto specialistico DM vs FCCS</t>
        </is>
      </c>
      <c r="K33" t="inlineStr">
        <is>
          <t>Reply</t>
        </is>
      </c>
      <c r="L33" t="inlineStr">
        <is>
          <t>A. Albanese</t>
        </is>
      </c>
      <c r="M33" t="inlineStr">
        <is>
          <t>F. Atanasio</t>
        </is>
      </c>
      <c r="N33" t="inlineStr">
        <is>
          <t>Operations</t>
        </is>
      </c>
      <c r="O33" t="inlineStr">
        <is>
          <t>BackEnd</t>
        </is>
      </c>
      <c r="P33" t="n">
        <v>160</v>
      </c>
      <c r="Q33" t="n">
        <v>123</v>
      </c>
      <c r="R33" t="inlineStr">
        <is>
          <t>CLOSED</t>
        </is>
      </c>
      <c r="S33" t="n">
        <v>1</v>
      </c>
      <c r="T33" t="n">
        <v>2024</v>
      </c>
      <c r="U33" t="n">
        <v>0</v>
      </c>
      <c r="V33" t="n">
        <v>9</v>
      </c>
      <c r="W33" t="n">
        <v>1.5</v>
      </c>
      <c r="X33" t="n">
        <v>11.55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0.5</v>
      </c>
      <c r="AI33" t="n">
        <v>0.075</v>
      </c>
      <c r="AJ33" t="n">
        <v>0.55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inlineStr"/>
      <c r="AU33" t="inlineStr"/>
    </row>
    <row r="34">
      <c r="A34" t="inlineStr">
        <is>
          <t>CONTRACT</t>
        </is>
      </c>
      <c r="B34" t="inlineStr">
        <is>
          <t>PRJ</t>
        </is>
      </c>
      <c r="C34" t="inlineStr">
        <is>
          <t>Time&amp;Materials</t>
        </is>
      </c>
      <c r="D34" t="n">
        <v>2024</v>
      </c>
      <c r="E34" s="114" t="n">
        <v>45292</v>
      </c>
      <c r="F34" s="114" t="n">
        <v>45473</v>
      </c>
      <c r="G34" t="inlineStr">
        <is>
          <t>ABS23496</t>
        </is>
      </c>
      <c r="H34" t="inlineStr">
        <is>
          <t>AERSSDVF</t>
        </is>
      </c>
      <c r="I34" t="inlineStr">
        <is>
          <t>EPM</t>
        </is>
      </c>
      <c r="J34" t="inlineStr">
        <is>
          <t>Reply Supporto specialistico DM vs FCCS</t>
        </is>
      </c>
      <c r="K34" t="inlineStr">
        <is>
          <t>Reply</t>
        </is>
      </c>
      <c r="L34" t="inlineStr">
        <is>
          <t>A. Albanese</t>
        </is>
      </c>
      <c r="M34" t="inlineStr">
        <is>
          <t>F. De Pedis</t>
        </is>
      </c>
      <c r="N34" t="inlineStr">
        <is>
          <t>Operations</t>
        </is>
      </c>
      <c r="O34" t="inlineStr">
        <is>
          <t>BackEnd</t>
        </is>
      </c>
      <c r="P34" t="n">
        <v>160</v>
      </c>
      <c r="Q34" t="n">
        <v>123</v>
      </c>
      <c r="R34" t="inlineStr">
        <is>
          <t>CLOSED</t>
        </is>
      </c>
      <c r="S34" t="n">
        <v>1</v>
      </c>
      <c r="T34" t="n">
        <v>2024</v>
      </c>
      <c r="U34" t="n">
        <v>16</v>
      </c>
      <c r="V34" t="inlineStr"/>
      <c r="W34" t="inlineStr"/>
      <c r="X34" t="inlineStr"/>
      <c r="Y34" t="inlineStr"/>
      <c r="Z34" t="n">
        <v>1</v>
      </c>
      <c r="AA34" t="n">
        <v>15</v>
      </c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0.05</v>
      </c>
      <c r="AM34" t="n">
        <v>0.75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inlineStr"/>
      <c r="AU34" t="inlineStr"/>
    </row>
    <row r="35">
      <c r="A35" t="inlineStr">
        <is>
          <t>CONTRACT</t>
        </is>
      </c>
      <c r="B35" t="inlineStr">
        <is>
          <t>PRJ</t>
        </is>
      </c>
      <c r="C35" t="inlineStr">
        <is>
          <t>Time&amp;Materials</t>
        </is>
      </c>
      <c r="D35" t="n">
        <v>2024</v>
      </c>
      <c r="E35" s="114" t="n">
        <v>45474</v>
      </c>
      <c r="F35" s="114" t="n">
        <v>45657</v>
      </c>
      <c r="G35" t="inlineStr">
        <is>
          <t>ABS24230</t>
        </is>
      </c>
      <c r="H35" t="inlineStr">
        <is>
          <t>ABS24230</t>
        </is>
      </c>
      <c r="I35" t="inlineStr">
        <is>
          <t>EPM</t>
        </is>
      </c>
      <c r="J35" t="inlineStr">
        <is>
          <t>Reply Supporto specialistico DM vs FCCS</t>
        </is>
      </c>
      <c r="K35" t="inlineStr">
        <is>
          <t>Reply</t>
        </is>
      </c>
      <c r="L35" t="inlineStr">
        <is>
          <t>A. Albanese</t>
        </is>
      </c>
      <c r="M35" t="inlineStr">
        <is>
          <t>F. De Pedis</t>
        </is>
      </c>
      <c r="N35" t="inlineStr">
        <is>
          <t>Operations</t>
        </is>
      </c>
      <c r="O35" t="inlineStr">
        <is>
          <t>BackEnd</t>
        </is>
      </c>
      <c r="P35" t="n">
        <v>160</v>
      </c>
      <c r="Q35" t="n">
        <v>130</v>
      </c>
      <c r="R35" t="inlineStr">
        <is>
          <t>ON GOING</t>
        </is>
      </c>
      <c r="S35" t="n">
        <v>0.9</v>
      </c>
      <c r="T35" t="n">
        <v>2024</v>
      </c>
      <c r="U35" t="n">
        <v>16</v>
      </c>
      <c r="V35" t="inlineStr"/>
      <c r="W35" t="inlineStr"/>
      <c r="X35" t="inlineStr"/>
      <c r="Y35" t="inlineStr"/>
      <c r="Z35" t="inlineStr"/>
      <c r="AA35" t="inlineStr"/>
      <c r="AB35" t="n">
        <v>5</v>
      </c>
      <c r="AC35" t="inlineStr"/>
      <c r="AD35" t="n">
        <v>6</v>
      </c>
      <c r="AE35" t="n">
        <v>5</v>
      </c>
      <c r="AF35" t="inlineStr"/>
      <c r="AG35" t="inlineStr"/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0.2173913043478261</v>
      </c>
      <c r="AO35" t="n">
        <v>0</v>
      </c>
      <c r="AP35" t="n">
        <v>0.2857142857142857</v>
      </c>
      <c r="AQ35" t="n">
        <v>0.2173913043478261</v>
      </c>
      <c r="AR35" t="n">
        <v>0</v>
      </c>
      <c r="AS35" t="n">
        <v>0</v>
      </c>
      <c r="AT35" t="inlineStr"/>
      <c r="AU35" t="inlineStr"/>
    </row>
    <row r="36">
      <c r="A36" t="inlineStr">
        <is>
          <t>CONTRACT</t>
        </is>
      </c>
      <c r="B36" t="inlineStr">
        <is>
          <t>PRJ</t>
        </is>
      </c>
      <c r="C36" t="inlineStr">
        <is>
          <t>Time&amp;Materials</t>
        </is>
      </c>
      <c r="D36" t="n">
        <v>2024</v>
      </c>
      <c r="E36" s="114" t="n">
        <v>45292</v>
      </c>
      <c r="F36" s="114" t="n">
        <v>45473</v>
      </c>
      <c r="G36" t="inlineStr">
        <is>
          <t>ABS23496</t>
        </is>
      </c>
      <c r="H36" t="inlineStr">
        <is>
          <t>AERSSDVF</t>
        </is>
      </c>
      <c r="I36" t="inlineStr">
        <is>
          <t>EPM</t>
        </is>
      </c>
      <c r="J36" t="inlineStr">
        <is>
          <t>Reply Supporto specialistico DM vs FCCS</t>
        </is>
      </c>
      <c r="K36" t="inlineStr">
        <is>
          <t>Reply</t>
        </is>
      </c>
      <c r="L36" t="inlineStr">
        <is>
          <t>A. Albanese</t>
        </is>
      </c>
      <c r="M36" t="inlineStr">
        <is>
          <t>M. Favalli</t>
        </is>
      </c>
      <c r="N36" t="inlineStr">
        <is>
          <t>Operations</t>
        </is>
      </c>
      <c r="O36" t="inlineStr">
        <is>
          <t>BackEnd</t>
        </is>
      </c>
      <c r="P36" t="n">
        <v>160</v>
      </c>
      <c r="Q36" t="n">
        <v>123</v>
      </c>
      <c r="R36" t="inlineStr">
        <is>
          <t>CLOSED</t>
        </is>
      </c>
      <c r="S36" t="n">
        <v>1</v>
      </c>
      <c r="T36" t="n">
        <v>2024</v>
      </c>
      <c r="U36" t="n">
        <v>1</v>
      </c>
      <c r="V36" t="inlineStr"/>
      <c r="W36" t="inlineStr"/>
      <c r="X36" t="inlineStr"/>
      <c r="Y36" t="n">
        <v>19</v>
      </c>
      <c r="Z36" t="n">
        <v>1</v>
      </c>
      <c r="AA36" t="inlineStr"/>
      <c r="AB36" t="inlineStr"/>
      <c r="AC36" t="inlineStr"/>
      <c r="AD36" t="inlineStr"/>
      <c r="AE36" t="inlineStr"/>
      <c r="AF36" t="inlineStr"/>
      <c r="AG36" t="inlineStr"/>
      <c r="AH36" t="n">
        <v>0</v>
      </c>
      <c r="AI36" t="n">
        <v>0</v>
      </c>
      <c r="AJ36" t="n">
        <v>0</v>
      </c>
      <c r="AK36" t="n">
        <v>0.8636363636363636</v>
      </c>
      <c r="AL36" t="n">
        <v>0.05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inlineStr"/>
      <c r="AU36" t="inlineStr"/>
    </row>
    <row r="37">
      <c r="A37" t="inlineStr">
        <is>
          <t>CONTRACT</t>
        </is>
      </c>
      <c r="B37" t="inlineStr">
        <is>
          <t>PRJ</t>
        </is>
      </c>
      <c r="C37" t="inlineStr">
        <is>
          <t>Time&amp;Materials</t>
        </is>
      </c>
      <c r="D37" t="n">
        <v>2024</v>
      </c>
      <c r="E37" s="114" t="n">
        <v>45474</v>
      </c>
      <c r="F37" s="114" t="n">
        <v>45657</v>
      </c>
      <c r="G37" t="inlineStr">
        <is>
          <t>ABS24230</t>
        </is>
      </c>
      <c r="H37" t="inlineStr">
        <is>
          <t>ABS24230</t>
        </is>
      </c>
      <c r="I37" t="inlineStr">
        <is>
          <t>EPM</t>
        </is>
      </c>
      <c r="J37" t="inlineStr">
        <is>
          <t>Reply Supporto specialistico DM vs FCCS</t>
        </is>
      </c>
      <c r="K37" t="inlineStr">
        <is>
          <t>Reply</t>
        </is>
      </c>
      <c r="L37" t="inlineStr">
        <is>
          <t>A. Albanese</t>
        </is>
      </c>
      <c r="M37" t="inlineStr">
        <is>
          <t>M. Favalli</t>
        </is>
      </c>
      <c r="N37" t="inlineStr">
        <is>
          <t>Operations</t>
        </is>
      </c>
      <c r="O37" t="inlineStr">
        <is>
          <t>BackEnd</t>
        </is>
      </c>
      <c r="P37" t="n">
        <v>160</v>
      </c>
      <c r="Q37" t="n">
        <v>130</v>
      </c>
      <c r="R37" t="inlineStr">
        <is>
          <t>ON GOING</t>
        </is>
      </c>
      <c r="S37" t="n">
        <v>0.9</v>
      </c>
      <c r="T37" t="n">
        <v>2024</v>
      </c>
      <c r="U37" t="n">
        <v>9</v>
      </c>
      <c r="V37" t="inlineStr"/>
      <c r="W37" t="inlineStr"/>
      <c r="X37" t="inlineStr"/>
      <c r="Y37" t="inlineStr"/>
      <c r="Z37" t="n">
        <v>1</v>
      </c>
      <c r="AA37" t="n">
        <v>2</v>
      </c>
      <c r="AB37" t="n">
        <v>5</v>
      </c>
      <c r="AC37" t="inlineStr"/>
      <c r="AD37" t="n">
        <v>1</v>
      </c>
      <c r="AE37" t="inlineStr"/>
      <c r="AF37" t="inlineStr"/>
      <c r="AG37" t="inlineStr"/>
      <c r="AH37" t="n">
        <v>0</v>
      </c>
      <c r="AI37" t="n">
        <v>0</v>
      </c>
      <c r="AJ37" t="n">
        <v>0</v>
      </c>
      <c r="AK37" t="n">
        <v>0</v>
      </c>
      <c r="AL37" t="n">
        <v>0.05</v>
      </c>
      <c r="AM37" t="n">
        <v>0.1</v>
      </c>
      <c r="AN37" t="n">
        <v>0.2173913043478261</v>
      </c>
      <c r="AO37" t="n">
        <v>0</v>
      </c>
      <c r="AP37" t="n">
        <v>0.04761904761904762</v>
      </c>
      <c r="AQ37" t="n">
        <v>0</v>
      </c>
      <c r="AR37" t="n">
        <v>0</v>
      </c>
      <c r="AS37" t="n">
        <v>0</v>
      </c>
      <c r="AT37" t="inlineStr"/>
      <c r="AU37" t="inlineStr"/>
    </row>
    <row r="38">
      <c r="A38" t="inlineStr">
        <is>
          <t>CONTRACT</t>
        </is>
      </c>
      <c r="B38" t="inlineStr">
        <is>
          <t>PRJ</t>
        </is>
      </c>
      <c r="C38" t="inlineStr">
        <is>
          <t>Time&amp;Materials</t>
        </is>
      </c>
      <c r="D38" t="n">
        <v>2024</v>
      </c>
      <c r="E38" s="114" t="n">
        <v>45292</v>
      </c>
      <c r="F38" s="114" t="n">
        <v>45473</v>
      </c>
      <c r="G38" t="inlineStr">
        <is>
          <t>ABS23496</t>
        </is>
      </c>
      <c r="H38" t="inlineStr">
        <is>
          <t>AERSSDVF</t>
        </is>
      </c>
      <c r="I38" t="inlineStr">
        <is>
          <t>EPM</t>
        </is>
      </c>
      <c r="J38" t="inlineStr">
        <is>
          <t>Reply Supporto specialistico DM vs FCCS</t>
        </is>
      </c>
      <c r="K38" t="inlineStr">
        <is>
          <t>Reply</t>
        </is>
      </c>
      <c r="L38" t="inlineStr">
        <is>
          <t>A. Albanese</t>
        </is>
      </c>
      <c r="M38" t="inlineStr">
        <is>
          <t>P. Buonasorte</t>
        </is>
      </c>
      <c r="N38" t="inlineStr">
        <is>
          <t>Operations</t>
        </is>
      </c>
      <c r="O38" t="inlineStr">
        <is>
          <t>BackEnd</t>
        </is>
      </c>
      <c r="P38" t="n">
        <v>160</v>
      </c>
      <c r="Q38" t="n">
        <v>123</v>
      </c>
      <c r="R38" t="inlineStr">
        <is>
          <t>CLOSED</t>
        </is>
      </c>
      <c r="S38" t="n">
        <v>1</v>
      </c>
      <c r="T38" t="n">
        <v>2024</v>
      </c>
      <c r="U38" t="n">
        <v>27</v>
      </c>
      <c r="V38" t="inlineStr"/>
      <c r="W38" t="inlineStr"/>
      <c r="X38" t="inlineStr"/>
      <c r="Y38" t="n">
        <v>19</v>
      </c>
      <c r="Z38" t="n">
        <v>22</v>
      </c>
      <c r="AA38" t="n">
        <v>5</v>
      </c>
      <c r="AB38" t="inlineStr"/>
      <c r="AC38" t="inlineStr"/>
      <c r="AD38" t="inlineStr"/>
      <c r="AE38" t="inlineStr"/>
      <c r="AF38" t="inlineStr"/>
      <c r="AG38" t="inlineStr"/>
      <c r="AH38" t="n">
        <v>0</v>
      </c>
      <c r="AI38" t="n">
        <v>0</v>
      </c>
      <c r="AJ38" t="n">
        <v>0</v>
      </c>
      <c r="AK38" t="n">
        <v>0.8636363636363636</v>
      </c>
      <c r="AL38" t="n">
        <v>1.1</v>
      </c>
      <c r="AM38" t="n">
        <v>0.25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inlineStr"/>
      <c r="AU38" t="inlineStr"/>
    </row>
    <row r="39">
      <c r="A39" t="inlineStr">
        <is>
          <t>CONTRACT</t>
        </is>
      </c>
      <c r="B39" t="inlineStr">
        <is>
          <t>PRJ</t>
        </is>
      </c>
      <c r="C39" t="inlineStr"/>
      <c r="D39" t="n">
        <v>2024</v>
      </c>
      <c r="E39" s="114" t="n">
        <v>45536</v>
      </c>
      <c r="F39" s="114" t="n">
        <v>45626</v>
      </c>
      <c r="G39" t="inlineStr">
        <is>
          <t>ABS24384</t>
        </is>
      </c>
      <c r="H39" t="inlineStr">
        <is>
          <t>ABS24384</t>
        </is>
      </c>
      <c r="I39" t="inlineStr">
        <is>
          <t>EPM</t>
        </is>
      </c>
      <c r="J39" t="inlineStr">
        <is>
          <t>Tax Normalization</t>
        </is>
      </c>
      <c r="K39" t="inlineStr">
        <is>
          <t>EssilorLuxottica</t>
        </is>
      </c>
      <c r="L39" t="inlineStr">
        <is>
          <t>A. Albanese</t>
        </is>
      </c>
      <c r="M39" t="inlineStr">
        <is>
          <t>A. Albanese</t>
        </is>
      </c>
      <c r="N39" t="inlineStr">
        <is>
          <t>Delivery Projects</t>
        </is>
      </c>
      <c r="O39" t="inlineStr">
        <is>
          <t>PM - Project Governance</t>
        </is>
      </c>
      <c r="P39" t="n">
        <v>46</v>
      </c>
      <c r="Q39" t="n">
        <v>25</v>
      </c>
      <c r="R39" t="inlineStr">
        <is>
          <t>ON GOING</t>
        </is>
      </c>
      <c r="S39" t="n">
        <v>0.5</v>
      </c>
      <c r="T39" t="n">
        <v>2024</v>
      </c>
      <c r="U39" t="n">
        <v>4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2</v>
      </c>
      <c r="AE39" t="n">
        <v>2</v>
      </c>
      <c r="AF39" t="inlineStr"/>
      <c r="AG39" t="inlineStr"/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0.09523809523809523</v>
      </c>
      <c r="AQ39" t="n">
        <v>0.08695652173913043</v>
      </c>
      <c r="AR39" t="n">
        <v>0</v>
      </c>
      <c r="AS39" t="n">
        <v>0</v>
      </c>
      <c r="AT39" t="inlineStr"/>
      <c r="AU39" t="inlineStr"/>
    </row>
    <row r="40">
      <c r="A40" t="inlineStr">
        <is>
          <t>CONTRACT</t>
        </is>
      </c>
      <c r="B40" t="inlineStr">
        <is>
          <t>PRJ</t>
        </is>
      </c>
      <c r="C40" t="inlineStr"/>
      <c r="D40" t="n">
        <v>2024</v>
      </c>
      <c r="E40" s="114" t="n">
        <v>45536</v>
      </c>
      <c r="F40" s="114" t="n">
        <v>45626</v>
      </c>
      <c r="G40" t="inlineStr">
        <is>
          <t>ABS24384</t>
        </is>
      </c>
      <c r="H40" t="inlineStr">
        <is>
          <t>ABS24384</t>
        </is>
      </c>
      <c r="I40" t="inlineStr">
        <is>
          <t>EPM</t>
        </is>
      </c>
      <c r="J40" t="inlineStr">
        <is>
          <t>Tax Normalization</t>
        </is>
      </c>
      <c r="K40" t="inlineStr">
        <is>
          <t>EssilorLuxottica</t>
        </is>
      </c>
      <c r="L40" t="inlineStr">
        <is>
          <t>A. Albanese</t>
        </is>
      </c>
      <c r="M40" t="inlineStr">
        <is>
          <t>F. Atanasio</t>
        </is>
      </c>
      <c r="N40" t="inlineStr">
        <is>
          <t>Operations</t>
        </is>
      </c>
      <c r="O40" t="inlineStr">
        <is>
          <t>BackEnd</t>
        </is>
      </c>
      <c r="P40" t="n">
        <v>46</v>
      </c>
      <c r="Q40" t="n">
        <v>25</v>
      </c>
      <c r="R40" t="inlineStr">
        <is>
          <t>ON GOING</t>
        </is>
      </c>
      <c r="S40" t="n">
        <v>0.5</v>
      </c>
      <c r="T40" t="n">
        <v>2024</v>
      </c>
      <c r="U40" t="n">
        <v>13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8</v>
      </c>
      <c r="AF40" t="inlineStr"/>
      <c r="AG40" t="n">
        <v>5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0.3478260869565217</v>
      </c>
      <c r="AR40" t="n">
        <v>0</v>
      </c>
      <c r="AS40" t="n">
        <v>0.2272727272727273</v>
      </c>
      <c r="AT40" t="inlineStr"/>
      <c r="AU40" t="inlineStr"/>
    </row>
    <row r="41">
      <c r="A41" t="inlineStr">
        <is>
          <t>CONTRACT</t>
        </is>
      </c>
      <c r="B41" t="inlineStr">
        <is>
          <t>PRJ</t>
        </is>
      </c>
      <c r="C41" t="inlineStr"/>
      <c r="D41" t="n">
        <v>2024</v>
      </c>
      <c r="E41" s="114" t="n">
        <v>45536</v>
      </c>
      <c r="F41" s="114" t="n">
        <v>45626</v>
      </c>
      <c r="G41" t="inlineStr">
        <is>
          <t>ABS24384</t>
        </is>
      </c>
      <c r="H41" t="inlineStr">
        <is>
          <t>ABS24384</t>
        </is>
      </c>
      <c r="I41" t="inlineStr">
        <is>
          <t>EPM</t>
        </is>
      </c>
      <c r="J41" t="inlineStr">
        <is>
          <t>Tax Normalization</t>
        </is>
      </c>
      <c r="K41" t="inlineStr">
        <is>
          <t>EssilorLuxottica</t>
        </is>
      </c>
      <c r="L41" t="inlineStr">
        <is>
          <t>A. Albanese</t>
        </is>
      </c>
      <c r="M41" t="inlineStr">
        <is>
          <t>F. Lombardini</t>
        </is>
      </c>
      <c r="N41" t="inlineStr">
        <is>
          <t>Consolidated &amp; Tax</t>
        </is>
      </c>
      <c r="O41" t="inlineStr">
        <is>
          <t>Analysis</t>
        </is>
      </c>
      <c r="P41" t="n">
        <v>46</v>
      </c>
      <c r="Q41" t="n">
        <v>25</v>
      </c>
      <c r="R41" t="inlineStr">
        <is>
          <t>ON GOING</t>
        </is>
      </c>
      <c r="S41" t="n">
        <v>0.5</v>
      </c>
      <c r="T41" t="n">
        <v>2024</v>
      </c>
      <c r="U41" t="n">
        <v>8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</v>
      </c>
      <c r="AE41" t="n">
        <v>3</v>
      </c>
      <c r="AF41" t="n">
        <v>2</v>
      </c>
      <c r="AG41" t="inlineStr"/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0.1428571428571428</v>
      </c>
      <c r="AQ41" t="n">
        <v>0.1304347826086956</v>
      </c>
      <c r="AR41" t="n">
        <v>0.09523809523809523</v>
      </c>
      <c r="AS41" t="n">
        <v>0</v>
      </c>
      <c r="AT41" t="inlineStr"/>
      <c r="AU41" t="inlineStr"/>
    </row>
    <row r="42">
      <c r="A42" t="inlineStr">
        <is>
          <t>CONTRACT</t>
        </is>
      </c>
      <c r="B42" t="inlineStr">
        <is>
          <t>PRJ</t>
        </is>
      </c>
      <c r="C42" t="inlineStr"/>
      <c r="D42" t="n">
        <v>2024</v>
      </c>
      <c r="E42" s="114" t="n">
        <v>45536</v>
      </c>
      <c r="F42" s="114" t="n">
        <v>45626</v>
      </c>
      <c r="G42" t="inlineStr">
        <is>
          <t>ABS24384</t>
        </is>
      </c>
      <c r="H42" t="inlineStr">
        <is>
          <t>ABS24384</t>
        </is>
      </c>
      <c r="I42" t="inlineStr">
        <is>
          <t>EPM</t>
        </is>
      </c>
      <c r="J42" t="inlineStr">
        <is>
          <t>Tax Normalization</t>
        </is>
      </c>
      <c r="K42" t="inlineStr">
        <is>
          <t>EssilorLuxottica</t>
        </is>
      </c>
      <c r="L42" t="inlineStr">
        <is>
          <t>A. Albanese</t>
        </is>
      </c>
      <c r="M42" t="inlineStr">
        <is>
          <t>L. Mangili</t>
        </is>
      </c>
      <c r="N42" t="inlineStr">
        <is>
          <t>Operations</t>
        </is>
      </c>
      <c r="O42" t="inlineStr">
        <is>
          <t>BackEnd</t>
        </is>
      </c>
      <c r="P42" t="n">
        <v>46</v>
      </c>
      <c r="Q42" t="n">
        <v>25</v>
      </c>
      <c r="R42" t="inlineStr">
        <is>
          <t>ON GOING</t>
        </is>
      </c>
      <c r="S42" t="n">
        <v>0.5</v>
      </c>
      <c r="T42" t="n">
        <v>2024</v>
      </c>
      <c r="U42" t="n">
        <v>6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0.2727272727272727</v>
      </c>
      <c r="AT42" t="inlineStr"/>
      <c r="AU42" t="inlineStr"/>
    </row>
    <row r="43">
      <c r="A43" t="inlineStr">
        <is>
          <t>CONTRACT</t>
        </is>
      </c>
      <c r="B43" t="inlineStr">
        <is>
          <t>PRJ</t>
        </is>
      </c>
      <c r="C43" t="inlineStr"/>
      <c r="D43" t="n">
        <v>2024</v>
      </c>
      <c r="E43" s="114" t="n">
        <v>45536</v>
      </c>
      <c r="F43" s="114" t="n">
        <v>45626</v>
      </c>
      <c r="G43" t="inlineStr">
        <is>
          <t>ABS24384</t>
        </is>
      </c>
      <c r="H43" t="inlineStr">
        <is>
          <t>ABS24384</t>
        </is>
      </c>
      <c r="I43" t="inlineStr">
        <is>
          <t>EPM</t>
        </is>
      </c>
      <c r="J43" t="inlineStr">
        <is>
          <t>Tax Normalization</t>
        </is>
      </c>
      <c r="K43" t="inlineStr">
        <is>
          <t>EssilorLuxottica</t>
        </is>
      </c>
      <c r="L43" t="inlineStr">
        <is>
          <t>A. Albanese</t>
        </is>
      </c>
      <c r="M43" t="inlineStr">
        <is>
          <t>M. Salcini</t>
        </is>
      </c>
      <c r="N43" t="inlineStr">
        <is>
          <t>Consolidated &amp; Tax</t>
        </is>
      </c>
      <c r="O43" t="inlineStr">
        <is>
          <t>Analysis</t>
        </is>
      </c>
      <c r="P43" t="n">
        <v>46</v>
      </c>
      <c r="Q43" t="n">
        <v>25</v>
      </c>
      <c r="R43" t="inlineStr">
        <is>
          <t>ON GOING</t>
        </is>
      </c>
      <c r="S43" t="n">
        <v>0.5</v>
      </c>
      <c r="T43" t="n">
        <v>2024</v>
      </c>
      <c r="U43" t="n">
        <v>4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2</v>
      </c>
      <c r="AF43" t="n">
        <v>2</v>
      </c>
      <c r="AG43" t="inlineStr"/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0.08695652173913043</v>
      </c>
      <c r="AR43" t="n">
        <v>0.09523809523809523</v>
      </c>
      <c r="AS43" t="n">
        <v>0</v>
      </c>
      <c r="AT43" t="inlineStr"/>
      <c r="AU43" t="inlineStr"/>
    </row>
    <row r="44">
      <c r="A44" t="inlineStr">
        <is>
          <t>CONTRACT</t>
        </is>
      </c>
      <c r="B44" t="inlineStr">
        <is>
          <t>PRJ</t>
        </is>
      </c>
      <c r="C44" t="inlineStr"/>
      <c r="D44" t="n">
        <v>2024</v>
      </c>
      <c r="E44" s="114" t="n">
        <v>45536</v>
      </c>
      <c r="F44" s="114" t="n">
        <v>45626</v>
      </c>
      <c r="G44" t="inlineStr">
        <is>
          <t>ABS24384</t>
        </is>
      </c>
      <c r="H44" t="inlineStr">
        <is>
          <t>ABS24384</t>
        </is>
      </c>
      <c r="I44" t="inlineStr">
        <is>
          <t>EPM</t>
        </is>
      </c>
      <c r="J44" t="inlineStr">
        <is>
          <t>Tax Normalization</t>
        </is>
      </c>
      <c r="K44" t="inlineStr">
        <is>
          <t>EssilorLuxottica</t>
        </is>
      </c>
      <c r="L44" t="inlineStr">
        <is>
          <t>A. Albanese</t>
        </is>
      </c>
      <c r="M44" t="inlineStr">
        <is>
          <t>P. Galvagni</t>
        </is>
      </c>
      <c r="N44" t="inlineStr">
        <is>
          <t>Consolidated &amp; Tax</t>
        </is>
      </c>
      <c r="O44" t="inlineStr">
        <is>
          <t>Analysis</t>
        </is>
      </c>
      <c r="P44" t="n">
        <v>46</v>
      </c>
      <c r="Q44" t="n">
        <v>25</v>
      </c>
      <c r="R44" t="inlineStr">
        <is>
          <t>ON GOING</t>
        </is>
      </c>
      <c r="S44" t="n">
        <v>0.5</v>
      </c>
      <c r="T44" t="n">
        <v>2024</v>
      </c>
      <c r="U44" t="n">
        <v>8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3</v>
      </c>
      <c r="AE44" t="n">
        <v>3</v>
      </c>
      <c r="AF44" t="n">
        <v>2</v>
      </c>
      <c r="AG44" t="inlineStr"/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0.1428571428571428</v>
      </c>
      <c r="AQ44" t="n">
        <v>0.1304347826086956</v>
      </c>
      <c r="AR44" t="n">
        <v>0.09523809523809523</v>
      </c>
      <c r="AS44" t="n">
        <v>0</v>
      </c>
      <c r="AT44" t="inlineStr"/>
      <c r="AU44" t="inlineStr"/>
    </row>
    <row r="45">
      <c r="A45" t="inlineStr">
        <is>
          <t>CONTRACT</t>
        </is>
      </c>
      <c r="B45" t="inlineStr">
        <is>
          <t>PRJ</t>
        </is>
      </c>
      <c r="C45" t="inlineStr"/>
      <c r="D45" t="n">
        <v>2024</v>
      </c>
      <c r="E45" s="114" t="n">
        <v>45536</v>
      </c>
      <c r="F45" s="114" t="n">
        <v>45626</v>
      </c>
      <c r="G45" t="inlineStr">
        <is>
          <t>ABS24384</t>
        </is>
      </c>
      <c r="H45" t="inlineStr">
        <is>
          <t>ABS24384</t>
        </is>
      </c>
      <c r="I45" t="inlineStr">
        <is>
          <t>EPM</t>
        </is>
      </c>
      <c r="J45" t="inlineStr">
        <is>
          <t>Tax Normalization</t>
        </is>
      </c>
      <c r="K45" t="inlineStr">
        <is>
          <t>EssilorLuxottica</t>
        </is>
      </c>
      <c r="L45" t="inlineStr">
        <is>
          <t>A. Albanese</t>
        </is>
      </c>
      <c r="M45" t="inlineStr">
        <is>
          <t>P. Pieroni</t>
        </is>
      </c>
      <c r="N45" t="inlineStr">
        <is>
          <t>Operations</t>
        </is>
      </c>
      <c r="O45" t="inlineStr">
        <is>
          <t>Solution Architect</t>
        </is>
      </c>
      <c r="P45" t="n">
        <v>46</v>
      </c>
      <c r="Q45" t="n">
        <v>25</v>
      </c>
      <c r="R45" t="inlineStr">
        <is>
          <t>ON GOING</t>
        </is>
      </c>
      <c r="S45" t="n">
        <v>0.5</v>
      </c>
      <c r="T45" t="n">
        <v>2024</v>
      </c>
      <c r="U45" t="n">
        <v>3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2</v>
      </c>
      <c r="AF45" t="n">
        <v>1</v>
      </c>
      <c r="AG45" t="inlineStr"/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0.08695652173913043</v>
      </c>
      <c r="AR45" t="n">
        <v>0.04761904761904762</v>
      </c>
      <c r="AS45" t="n">
        <v>0</v>
      </c>
      <c r="AT45" t="inlineStr"/>
      <c r="AU45" t="inlineStr"/>
    </row>
    <row r="46">
      <c r="A46" t="inlineStr">
        <is>
          <t>CONTRACT</t>
        </is>
      </c>
      <c r="B46" t="inlineStr">
        <is>
          <t>PRJ</t>
        </is>
      </c>
      <c r="C46" t="inlineStr">
        <is>
          <t>WATERFALL</t>
        </is>
      </c>
      <c r="D46" t="n">
        <v>2024</v>
      </c>
      <c r="E46" s="114" t="n">
        <v>45536</v>
      </c>
      <c r="F46" s="114" t="n">
        <v>46022</v>
      </c>
      <c r="G46" t="inlineStr">
        <is>
          <t>ABS24401</t>
        </is>
      </c>
      <c r="H46" t="inlineStr">
        <is>
          <t>ABS24401</t>
        </is>
      </c>
      <c r="I46" t="inlineStr">
        <is>
          <t>healthcare</t>
        </is>
      </c>
      <c r="J46" t="inlineStr">
        <is>
          <t>AOFE - AZIENDA OSPEDALIERA FERRARA - EVOLUTIVA DI 2024</t>
        </is>
      </c>
      <c r="K46" t="inlineStr">
        <is>
          <t>AO FERRARA</t>
        </is>
      </c>
      <c r="L46" t="inlineStr">
        <is>
          <t>A. Coletti</t>
        </is>
      </c>
      <c r="M46" t="inlineStr">
        <is>
          <t>L. Lazzari</t>
        </is>
      </c>
      <c r="N46" t="inlineStr">
        <is>
          <t>SAP ECC</t>
        </is>
      </c>
      <c r="O46" t="inlineStr">
        <is>
          <t>Account Manager</t>
        </is>
      </c>
      <c r="P46" t="n">
        <v>100</v>
      </c>
      <c r="Q46" t="n">
        <v>258</v>
      </c>
      <c r="R46" t="inlineStr">
        <is>
          <t>ON GOING</t>
        </is>
      </c>
      <c r="S46" t="n">
        <v>0.9</v>
      </c>
      <c r="T46" t="n">
        <v>2024</v>
      </c>
      <c r="U46" t="n">
        <v>5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2</v>
      </c>
      <c r="AF46" t="n">
        <v>2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0.08695652173913043</v>
      </c>
      <c r="AR46" t="n">
        <v>0.09523809523809523</v>
      </c>
      <c r="AS46" t="n">
        <v>0.04545454545454546</v>
      </c>
      <c r="AT46" t="inlineStr"/>
      <c r="AU46" t="inlineStr"/>
    </row>
    <row r="47">
      <c r="A47" t="inlineStr">
        <is>
          <t>CONTRACT</t>
        </is>
      </c>
      <c r="B47" t="inlineStr">
        <is>
          <t>PRJ</t>
        </is>
      </c>
      <c r="C47" t="inlineStr">
        <is>
          <t>WATERFALL</t>
        </is>
      </c>
      <c r="D47" t="n">
        <v>2024</v>
      </c>
      <c r="E47" s="114" t="n">
        <v>45536</v>
      </c>
      <c r="F47" s="114" t="n">
        <v>46022</v>
      </c>
      <c r="G47" t="inlineStr">
        <is>
          <t>ABS24401</t>
        </is>
      </c>
      <c r="H47" t="inlineStr">
        <is>
          <t>ABS24401</t>
        </is>
      </c>
      <c r="I47" t="inlineStr">
        <is>
          <t>healthcare</t>
        </is>
      </c>
      <c r="J47" t="inlineStr">
        <is>
          <t>AOFE - AZIENDA OSPEDALIERA FERRARA - EVOLUTIVA DI 2024</t>
        </is>
      </c>
      <c r="K47" t="inlineStr">
        <is>
          <t>AO FERRARA</t>
        </is>
      </c>
      <c r="L47" t="inlineStr">
        <is>
          <t>A. Coletti</t>
        </is>
      </c>
      <c r="M47" t="inlineStr">
        <is>
          <t>M. Calabrese</t>
        </is>
      </c>
      <c r="N47" t="inlineStr">
        <is>
          <t>Delivery Projects</t>
        </is>
      </c>
      <c r="O47" t="inlineStr">
        <is>
          <t>PM - Project Governance</t>
        </is>
      </c>
      <c r="P47" t="n">
        <v>100</v>
      </c>
      <c r="Q47" t="n">
        <v>258</v>
      </c>
      <c r="R47" t="inlineStr">
        <is>
          <t>ON GOING</t>
        </is>
      </c>
      <c r="S47" t="n">
        <v>0.9</v>
      </c>
      <c r="T47" t="n">
        <v>2024</v>
      </c>
      <c r="U47" t="n">
        <v>45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15</v>
      </c>
      <c r="AF47" t="n">
        <v>15</v>
      </c>
      <c r="AG47" t="n">
        <v>15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0.6521739130434783</v>
      </c>
      <c r="AR47" t="n">
        <v>0.7142857142857143</v>
      </c>
      <c r="AS47" t="n">
        <v>0.6818181818181818</v>
      </c>
      <c r="AT47" t="inlineStr"/>
      <c r="AU47" t="inlineStr"/>
    </row>
    <row r="48">
      <c r="A48" t="inlineStr">
        <is>
          <t>CONTRACT</t>
        </is>
      </c>
      <c r="B48" t="inlineStr">
        <is>
          <t>PRJ</t>
        </is>
      </c>
      <c r="C48" t="inlineStr">
        <is>
          <t>WATERFALL</t>
        </is>
      </c>
      <c r="D48" t="n">
        <v>2024</v>
      </c>
      <c r="E48" s="114" t="n">
        <v>45536</v>
      </c>
      <c r="F48" s="114" t="n">
        <v>46022</v>
      </c>
      <c r="G48" t="inlineStr">
        <is>
          <t>ABS24401</t>
        </is>
      </c>
      <c r="H48" t="inlineStr">
        <is>
          <t>ABS24401</t>
        </is>
      </c>
      <c r="I48" t="inlineStr">
        <is>
          <t>healthcare</t>
        </is>
      </c>
      <c r="J48" t="inlineStr">
        <is>
          <t>AOFE - AZIENDA OSPEDALIERA FERRARA - EVOLUTIVA DI 2024</t>
        </is>
      </c>
      <c r="K48" t="inlineStr">
        <is>
          <t>AO FERRARA</t>
        </is>
      </c>
      <c r="L48" t="inlineStr">
        <is>
          <t>A. Coletti</t>
        </is>
      </c>
      <c r="M48" t="inlineStr">
        <is>
          <t>P. Singh</t>
        </is>
      </c>
      <c r="N48" t="inlineStr">
        <is>
          <t>AREA TECH</t>
        </is>
      </c>
      <c r="O48" t="inlineStr">
        <is>
          <t>BackEnd</t>
        </is>
      </c>
      <c r="P48" t="n">
        <v>100</v>
      </c>
      <c r="Q48" t="n">
        <v>258</v>
      </c>
      <c r="R48" t="inlineStr">
        <is>
          <t>ON GOING</t>
        </is>
      </c>
      <c r="S48" t="n">
        <v>0.9</v>
      </c>
      <c r="T48" t="n">
        <v>2024</v>
      </c>
      <c r="U48" t="n">
        <v>2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2</v>
      </c>
      <c r="AF48" t="inlineStr"/>
      <c r="AG48" t="inlineStr"/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0.08695652173913043</v>
      </c>
      <c r="AR48" t="n">
        <v>0</v>
      </c>
      <c r="AS48" t="n">
        <v>0</v>
      </c>
      <c r="AT48" t="inlineStr"/>
      <c r="AU48" t="inlineStr"/>
    </row>
    <row r="49">
      <c r="A49" t="inlineStr">
        <is>
          <t>CONTRACT</t>
        </is>
      </c>
      <c r="B49" t="inlineStr">
        <is>
          <t>PRJ</t>
        </is>
      </c>
      <c r="C49" t="inlineStr">
        <is>
          <t>WATERFALL</t>
        </is>
      </c>
      <c r="D49" t="n">
        <v>2024</v>
      </c>
      <c r="E49" s="114" t="n">
        <v>45536</v>
      </c>
      <c r="F49" s="114" t="n">
        <v>46022</v>
      </c>
      <c r="G49" t="inlineStr">
        <is>
          <t>ABS24401</t>
        </is>
      </c>
      <c r="H49" t="inlineStr">
        <is>
          <t>ABS24401</t>
        </is>
      </c>
      <c r="I49" t="inlineStr">
        <is>
          <t>healthcare</t>
        </is>
      </c>
      <c r="J49" t="inlineStr">
        <is>
          <t>AOFE - AZIENDA OSPEDALIERA FERRARA - EVOLUTIVA DI 2024</t>
        </is>
      </c>
      <c r="K49" t="inlineStr">
        <is>
          <t>AO FERRARA</t>
        </is>
      </c>
      <c r="L49" t="inlineStr">
        <is>
          <t>A. Coletti</t>
        </is>
      </c>
      <c r="M49" t="inlineStr">
        <is>
          <t>R. Bondi</t>
        </is>
      </c>
      <c r="N49" t="inlineStr">
        <is>
          <t>Operations</t>
        </is>
      </c>
      <c r="O49" t="inlineStr">
        <is>
          <t>FrontEnd</t>
        </is>
      </c>
      <c r="P49" t="n">
        <v>100</v>
      </c>
      <c r="Q49" t="n">
        <v>258</v>
      </c>
      <c r="R49" t="inlineStr">
        <is>
          <t>ON GOING</t>
        </is>
      </c>
      <c r="S49" t="n">
        <v>0.9</v>
      </c>
      <c r="T49" t="n">
        <v>2024</v>
      </c>
      <c r="U49" t="n">
        <v>4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2</v>
      </c>
      <c r="AG49" t="n">
        <v>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0.09523809523809523</v>
      </c>
      <c r="AS49" t="n">
        <v>0.09090909090909091</v>
      </c>
      <c r="AT49" t="inlineStr"/>
      <c r="AU49" t="inlineStr"/>
    </row>
    <row r="50">
      <c r="A50" t="inlineStr">
        <is>
          <t>CONTRACT</t>
        </is>
      </c>
      <c r="B50" t="inlineStr">
        <is>
          <t>PRJ</t>
        </is>
      </c>
      <c r="C50" t="inlineStr">
        <is>
          <t>WATERFALL</t>
        </is>
      </c>
      <c r="D50" t="n">
        <v>2024</v>
      </c>
      <c r="E50" s="114" t="n">
        <v>45536</v>
      </c>
      <c r="F50" s="114" t="n">
        <v>46022</v>
      </c>
      <c r="G50" t="inlineStr">
        <is>
          <t>ABS24401</t>
        </is>
      </c>
      <c r="H50" t="inlineStr">
        <is>
          <t>ABS24401</t>
        </is>
      </c>
      <c r="I50" t="inlineStr">
        <is>
          <t>healthcare</t>
        </is>
      </c>
      <c r="J50" t="inlineStr">
        <is>
          <t>AOFE - AZIENDA OSPEDALIERA FERRARA - EVOLUTIVA DI 2024</t>
        </is>
      </c>
      <c r="K50" t="inlineStr">
        <is>
          <t>AO FERRARA</t>
        </is>
      </c>
      <c r="L50" t="inlineStr">
        <is>
          <t>A. Coletti</t>
        </is>
      </c>
      <c r="M50" t="inlineStr">
        <is>
          <t>R. Tortora</t>
        </is>
      </c>
      <c r="N50" t="inlineStr">
        <is>
          <t>Operations</t>
        </is>
      </c>
      <c r="O50" t="inlineStr">
        <is>
          <t>FrontEnd</t>
        </is>
      </c>
      <c r="P50" t="n">
        <v>100</v>
      </c>
      <c r="Q50" t="n">
        <v>258</v>
      </c>
      <c r="R50" t="inlineStr">
        <is>
          <t>ON GOING</t>
        </is>
      </c>
      <c r="S50" t="n">
        <v>0.9</v>
      </c>
      <c r="T50" t="n">
        <v>2024</v>
      </c>
      <c r="U50" t="n">
        <v>25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8</v>
      </c>
      <c r="AF50" t="n">
        <v>2</v>
      </c>
      <c r="AG50" t="n">
        <v>15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0.3478260869565217</v>
      </c>
      <c r="AR50" t="n">
        <v>0.09523809523809523</v>
      </c>
      <c r="AS50" t="n">
        <v>0.6818181818181818</v>
      </c>
      <c r="AT50" t="inlineStr"/>
      <c r="AU50" t="inlineStr"/>
    </row>
    <row r="51">
      <c r="A51" t="inlineStr">
        <is>
          <t>CONTRACT</t>
        </is>
      </c>
      <c r="B51" t="inlineStr">
        <is>
          <t>PRJ</t>
        </is>
      </c>
      <c r="C51" t="inlineStr"/>
      <c r="D51" t="inlineStr">
        <is>
          <t>2022-2023</t>
        </is>
      </c>
      <c r="E51" s="114" t="n">
        <v>44927</v>
      </c>
      <c r="F51" s="114" t="n">
        <v>45291</v>
      </c>
      <c r="G51" t="inlineStr">
        <is>
          <t>ABS24305</t>
        </is>
      </c>
      <c r="H51" t="inlineStr">
        <is>
          <t>CT</t>
        </is>
      </c>
      <c r="I51" t="inlineStr">
        <is>
          <t>LOGISTIC</t>
        </is>
      </c>
      <c r="J51" t="inlineStr">
        <is>
          <t xml:space="preserve">CONTROL TOWER  </t>
        </is>
      </c>
      <c r="K51" t="inlineStr">
        <is>
          <t>EssilorLuxottica</t>
        </is>
      </c>
      <c r="L51" t="inlineStr">
        <is>
          <t>A. Cuomo</t>
        </is>
      </c>
      <c r="M51" t="inlineStr">
        <is>
          <t>A. Cuomo</t>
        </is>
      </c>
      <c r="N51" t="inlineStr">
        <is>
          <t>Operations</t>
        </is>
      </c>
      <c r="O51" t="inlineStr">
        <is>
          <t>Data Management</t>
        </is>
      </c>
      <c r="P51" t="n">
        <v>1376</v>
      </c>
      <c r="Q51" t="n">
        <v>911</v>
      </c>
      <c r="R51" t="inlineStr">
        <is>
          <t>CLOSED</t>
        </is>
      </c>
      <c r="S51" t="n">
        <v>1</v>
      </c>
      <c r="T51" t="n">
        <v>2024</v>
      </c>
      <c r="U51" t="n">
        <v>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inlineStr"/>
      <c r="AU51" t="inlineStr"/>
    </row>
    <row r="52">
      <c r="A52" t="inlineStr">
        <is>
          <t>CONTRACT</t>
        </is>
      </c>
      <c r="B52" t="inlineStr">
        <is>
          <t>PRJ</t>
        </is>
      </c>
      <c r="C52" t="inlineStr"/>
      <c r="D52" t="inlineStr">
        <is>
          <t>2024-2025</t>
        </is>
      </c>
      <c r="E52" s="114" t="n">
        <v>45627</v>
      </c>
      <c r="F52" s="114" t="n">
        <v>45650</v>
      </c>
      <c r="G52" t="inlineStr">
        <is>
          <t>ABS24565</t>
        </is>
      </c>
      <c r="H52" t="inlineStr">
        <is>
          <t>ABS24565</t>
        </is>
      </c>
      <c r="I52" t="inlineStr">
        <is>
          <t>LOGISTIC</t>
        </is>
      </c>
      <c r="J52" t="inlineStr">
        <is>
          <t>CONTROL TOWER  - Grand Vision Italy and Poland plant integration</t>
        </is>
      </c>
      <c r="K52" t="inlineStr">
        <is>
          <t>EssilorLuxottica</t>
        </is>
      </c>
      <c r="L52" t="inlineStr">
        <is>
          <t>A. Cuomo</t>
        </is>
      </c>
      <c r="M52" t="inlineStr">
        <is>
          <t>A. Cuomo</t>
        </is>
      </c>
      <c r="N52" t="inlineStr">
        <is>
          <t>Operations</t>
        </is>
      </c>
      <c r="O52" t="inlineStr">
        <is>
          <t>Data Engineering</t>
        </is>
      </c>
      <c r="P52" t="n">
        <v>30</v>
      </c>
      <c r="Q52" t="n">
        <v>29</v>
      </c>
      <c r="R52" t="inlineStr">
        <is>
          <t>CLOSED</t>
        </is>
      </c>
      <c r="S52" t="n">
        <v>1</v>
      </c>
      <c r="T52" t="n">
        <v>2024</v>
      </c>
      <c r="U52" t="n">
        <v>8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8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0.3636363636363636</v>
      </c>
      <c r="AT52" t="inlineStr"/>
      <c r="AU52" t="inlineStr"/>
    </row>
    <row r="53">
      <c r="A53" t="inlineStr">
        <is>
          <t>CONTRACT</t>
        </is>
      </c>
      <c r="B53" t="inlineStr">
        <is>
          <t>PRJ</t>
        </is>
      </c>
      <c r="C53" t="inlineStr"/>
      <c r="D53" t="inlineStr">
        <is>
          <t>2024-2025</t>
        </is>
      </c>
      <c r="E53" s="114" t="n">
        <v>45627</v>
      </c>
      <c r="F53" s="114" t="n">
        <v>45650</v>
      </c>
      <c r="G53" t="inlineStr">
        <is>
          <t>ABS24565</t>
        </is>
      </c>
      <c r="H53" t="inlineStr">
        <is>
          <t>ABS24565</t>
        </is>
      </c>
      <c r="I53" t="inlineStr">
        <is>
          <t>LOGISTIC</t>
        </is>
      </c>
      <c r="J53" t="inlineStr">
        <is>
          <t>CONTROL TOWER  - Grand Vision Italy and Poland plant integration</t>
        </is>
      </c>
      <c r="K53" t="inlineStr">
        <is>
          <t>EssilorLuxottica</t>
        </is>
      </c>
      <c r="L53" t="inlineStr">
        <is>
          <t>A. Cuomo</t>
        </is>
      </c>
      <c r="M53" t="inlineStr">
        <is>
          <t>J. Daci</t>
        </is>
      </c>
      <c r="N53" t="inlineStr">
        <is>
          <t>Operations</t>
        </is>
      </c>
      <c r="O53" t="inlineStr">
        <is>
          <t>BackEnd</t>
        </is>
      </c>
      <c r="P53" t="n">
        <v>30</v>
      </c>
      <c r="Q53" t="n">
        <v>29</v>
      </c>
      <c r="R53" t="inlineStr">
        <is>
          <t>CLOSED</t>
        </is>
      </c>
      <c r="S53" t="n">
        <v>1</v>
      </c>
      <c r="T53" t="n">
        <v>2024</v>
      </c>
      <c r="U53" t="n">
        <v>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inlineStr"/>
      <c r="AU53" t="inlineStr"/>
    </row>
    <row r="54">
      <c r="A54" t="inlineStr">
        <is>
          <t>CONTRACT</t>
        </is>
      </c>
      <c r="B54" t="inlineStr">
        <is>
          <t>PRJ</t>
        </is>
      </c>
      <c r="C54" t="inlineStr"/>
      <c r="D54" t="inlineStr">
        <is>
          <t>2024-2025</t>
        </is>
      </c>
      <c r="E54" s="114" t="n">
        <v>45627</v>
      </c>
      <c r="F54" s="114" t="n">
        <v>45650</v>
      </c>
      <c r="G54" t="inlineStr">
        <is>
          <t>ABS24565</t>
        </is>
      </c>
      <c r="H54" t="inlineStr">
        <is>
          <t>ABS24565</t>
        </is>
      </c>
      <c r="I54" t="inlineStr">
        <is>
          <t>LOGISTIC</t>
        </is>
      </c>
      <c r="J54" t="inlineStr">
        <is>
          <t>CONTROL TOWER  - Grand Vision Italy and Poland plant integration</t>
        </is>
      </c>
      <c r="K54" t="inlineStr">
        <is>
          <t>EssilorLuxottica</t>
        </is>
      </c>
      <c r="L54" t="inlineStr">
        <is>
          <t>A. Cuomo</t>
        </is>
      </c>
      <c r="M54" t="inlineStr">
        <is>
          <t>T. Lazzari</t>
        </is>
      </c>
      <c r="N54" t="inlineStr">
        <is>
          <t>SAP ECC</t>
        </is>
      </c>
      <c r="O54" t="inlineStr">
        <is>
          <t>ECC Developer</t>
        </is>
      </c>
      <c r="P54" t="n">
        <v>30</v>
      </c>
      <c r="Q54" t="n">
        <v>29</v>
      </c>
      <c r="R54" t="inlineStr">
        <is>
          <t>CLOSED</t>
        </is>
      </c>
      <c r="S54" t="n">
        <v>1</v>
      </c>
      <c r="T54" t="n">
        <v>2024</v>
      </c>
      <c r="U54" t="n">
        <v>2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0.09090909090909091</v>
      </c>
      <c r="AT54" t="inlineStr"/>
      <c r="AU54" t="inlineStr"/>
    </row>
    <row r="55">
      <c r="A55" t="inlineStr">
        <is>
          <t>CONTRACT</t>
        </is>
      </c>
      <c r="B55" t="inlineStr">
        <is>
          <t>PRJ</t>
        </is>
      </c>
      <c r="C55" t="inlineStr"/>
      <c r="D55" t="n">
        <v>2024</v>
      </c>
      <c r="E55" s="114" t="n">
        <v>45566</v>
      </c>
      <c r="F55" s="114" t="n">
        <v>45626</v>
      </c>
      <c r="G55" t="inlineStr">
        <is>
          <t>ABS24471</t>
        </is>
      </c>
      <c r="H55" t="inlineStr">
        <is>
          <t>ABS24471</t>
        </is>
      </c>
      <c r="I55" t="inlineStr">
        <is>
          <t>LOGISTIC</t>
        </is>
      </c>
      <c r="J55" t="inlineStr">
        <is>
          <t>CONTROL TOWER - CONTACT LENSES ENHANCEMENT &amp; NEW BRANDsINTEGRATION</t>
        </is>
      </c>
      <c r="K55" t="inlineStr">
        <is>
          <t>EssilorLuxottica</t>
        </is>
      </c>
      <c r="L55" t="inlineStr">
        <is>
          <t>A. Cuomo</t>
        </is>
      </c>
      <c r="M55" t="inlineStr">
        <is>
          <t>A. Cuomo</t>
        </is>
      </c>
      <c r="N55" t="inlineStr">
        <is>
          <t>Operations</t>
        </is>
      </c>
      <c r="O55" t="inlineStr">
        <is>
          <t>Data Engineering</t>
        </is>
      </c>
      <c r="P55" t="n">
        <v>125</v>
      </c>
      <c r="Q55" t="n">
        <v>120</v>
      </c>
      <c r="R55" t="inlineStr">
        <is>
          <t>CLOSED</t>
        </is>
      </c>
      <c r="S55" t="n">
        <v>1</v>
      </c>
      <c r="T55" t="n">
        <v>2024</v>
      </c>
      <c r="U55" t="n">
        <v>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inlineStr"/>
      <c r="AU55" t="inlineStr"/>
    </row>
    <row r="56">
      <c r="A56" t="inlineStr">
        <is>
          <t>CONTRACT</t>
        </is>
      </c>
      <c r="B56" t="inlineStr">
        <is>
          <t>PRJ</t>
        </is>
      </c>
      <c r="C56" t="inlineStr"/>
      <c r="D56" t="n">
        <v>2024</v>
      </c>
      <c r="E56" s="114" t="n">
        <v>45566</v>
      </c>
      <c r="F56" s="114" t="n">
        <v>45626</v>
      </c>
      <c r="G56" t="inlineStr">
        <is>
          <t>ABS24471</t>
        </is>
      </c>
      <c r="H56" t="inlineStr">
        <is>
          <t>ABS24471</t>
        </is>
      </c>
      <c r="I56" t="inlineStr">
        <is>
          <t>LOGISTIC</t>
        </is>
      </c>
      <c r="J56" t="inlineStr">
        <is>
          <t>CONTROL TOWER - CONTACT LENSES ENHANCEMENT &amp; NEW BRANDsINTEGRATION</t>
        </is>
      </c>
      <c r="K56" t="inlineStr">
        <is>
          <t>EssilorLuxottica</t>
        </is>
      </c>
      <c r="L56" t="inlineStr">
        <is>
          <t>A. Cuomo</t>
        </is>
      </c>
      <c r="M56" t="inlineStr">
        <is>
          <t>J. Daci</t>
        </is>
      </c>
      <c r="N56" t="inlineStr">
        <is>
          <t>Operations</t>
        </is>
      </c>
      <c r="O56" t="inlineStr">
        <is>
          <t>BackEnd</t>
        </is>
      </c>
      <c r="P56" t="n">
        <v>125</v>
      </c>
      <c r="Q56" t="n">
        <v>120</v>
      </c>
      <c r="R56" t="inlineStr">
        <is>
          <t>CLOSED</t>
        </is>
      </c>
      <c r="S56" t="n">
        <v>1</v>
      </c>
      <c r="T56" t="n">
        <v>2024</v>
      </c>
      <c r="U56" t="n">
        <v>8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8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0.3636363636363636</v>
      </c>
      <c r="AT56" t="inlineStr"/>
      <c r="AU56" t="inlineStr"/>
    </row>
    <row r="57">
      <c r="A57" t="inlineStr">
        <is>
          <t>CONTRACT</t>
        </is>
      </c>
      <c r="B57" t="inlineStr">
        <is>
          <t>PRJ</t>
        </is>
      </c>
      <c r="C57" t="inlineStr"/>
      <c r="D57" t="n">
        <v>2024</v>
      </c>
      <c r="E57" s="114" t="n">
        <v>45566</v>
      </c>
      <c r="F57" s="114" t="n">
        <v>45626</v>
      </c>
      <c r="G57" t="inlineStr">
        <is>
          <t>ABS24471</t>
        </is>
      </c>
      <c r="H57" t="inlineStr">
        <is>
          <t>ABS24471</t>
        </is>
      </c>
      <c r="I57" t="inlineStr">
        <is>
          <t>LOGISTIC</t>
        </is>
      </c>
      <c r="J57" t="inlineStr">
        <is>
          <t>CONTROL TOWER - CONTACT LENSES ENHANCEMENT &amp; NEW BRANDsINTEGRATION</t>
        </is>
      </c>
      <c r="K57" t="inlineStr">
        <is>
          <t>EssilorLuxottica</t>
        </is>
      </c>
      <c r="L57" t="inlineStr">
        <is>
          <t>A. Cuomo</t>
        </is>
      </c>
      <c r="M57" t="inlineStr">
        <is>
          <t>S. Ben Younes</t>
        </is>
      </c>
      <c r="N57" t="inlineStr">
        <is>
          <t>Operations</t>
        </is>
      </c>
      <c r="O57" t="inlineStr">
        <is>
          <t>DataManagement</t>
        </is>
      </c>
      <c r="P57" t="n">
        <v>125</v>
      </c>
      <c r="Q57" t="n">
        <v>120</v>
      </c>
      <c r="R57" t="inlineStr">
        <is>
          <t>CLOSED</t>
        </is>
      </c>
      <c r="S57" t="n">
        <v>1</v>
      </c>
      <c r="T57" t="n">
        <v>2024</v>
      </c>
      <c r="U57" t="n">
        <v>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inlineStr"/>
      <c r="AU57" t="inlineStr"/>
    </row>
    <row r="58">
      <c r="A58" t="inlineStr">
        <is>
          <t>CONTRACT</t>
        </is>
      </c>
      <c r="B58" t="inlineStr">
        <is>
          <t>PRJ</t>
        </is>
      </c>
      <c r="C58" t="inlineStr"/>
      <c r="D58" t="n">
        <v>2024</v>
      </c>
      <c r="E58" s="114" t="n">
        <v>45566</v>
      </c>
      <c r="F58" s="114" t="n">
        <v>45626</v>
      </c>
      <c r="G58" t="inlineStr">
        <is>
          <t>ABS24471</t>
        </is>
      </c>
      <c r="H58" t="inlineStr">
        <is>
          <t>ABS24471</t>
        </is>
      </c>
      <c r="I58" t="inlineStr">
        <is>
          <t>LOGISTIC</t>
        </is>
      </c>
      <c r="J58" t="inlineStr">
        <is>
          <t>CONTROL TOWER - CONTACT LENSES ENHANCEMENT &amp; NEW BRANDsINTEGRATION</t>
        </is>
      </c>
      <c r="K58" t="inlineStr">
        <is>
          <t>EssilorLuxottica</t>
        </is>
      </c>
      <c r="L58" t="inlineStr">
        <is>
          <t>A. Cuomo</t>
        </is>
      </c>
      <c r="M58" t="inlineStr">
        <is>
          <t>T. Lazzari</t>
        </is>
      </c>
      <c r="N58" t="inlineStr">
        <is>
          <t>SAP ECC</t>
        </is>
      </c>
      <c r="O58" t="inlineStr">
        <is>
          <t>ECC Developer</t>
        </is>
      </c>
      <c r="P58" t="n">
        <v>125</v>
      </c>
      <c r="Q58" t="n">
        <v>120</v>
      </c>
      <c r="R58" t="inlineStr">
        <is>
          <t>CLOSED</t>
        </is>
      </c>
      <c r="S58" t="n">
        <v>1</v>
      </c>
      <c r="T58" t="n">
        <v>2024</v>
      </c>
      <c r="U58" t="n">
        <v>2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0.09090909090909091</v>
      </c>
      <c r="AT58" t="inlineStr"/>
      <c r="AU58" t="inlineStr"/>
    </row>
    <row r="59">
      <c r="A59" t="inlineStr">
        <is>
          <t>CONTRACT</t>
        </is>
      </c>
      <c r="B59" t="inlineStr">
        <is>
          <t>PRJ</t>
        </is>
      </c>
      <c r="C59" t="inlineStr"/>
      <c r="D59" t="n">
        <v>2024</v>
      </c>
      <c r="E59" s="114" t="n">
        <v>45413</v>
      </c>
      <c r="F59" s="114" t="n">
        <v>45565</v>
      </c>
      <c r="G59" t="inlineStr">
        <is>
          <t>ABS24348</t>
        </is>
      </c>
      <c r="H59" t="inlineStr">
        <is>
          <t>ABS24348</t>
        </is>
      </c>
      <c r="I59" t="inlineStr">
        <is>
          <t>LOGISTIC</t>
        </is>
      </c>
      <c r="J59" t="inlineStr">
        <is>
          <t>CONTROL TOWER - ROLLOUT- NEW BRANDsINTEGRATION-CRs</t>
        </is>
      </c>
      <c r="K59" t="inlineStr">
        <is>
          <t>EssilorLuxottica</t>
        </is>
      </c>
      <c r="L59" t="inlineStr">
        <is>
          <t>A. Cuomo</t>
        </is>
      </c>
      <c r="M59" t="inlineStr">
        <is>
          <t>A. Cuomo</t>
        </is>
      </c>
      <c r="N59" t="inlineStr">
        <is>
          <t>Operations</t>
        </is>
      </c>
      <c r="O59" t="inlineStr">
        <is>
          <t>Data Engineering</t>
        </is>
      </c>
      <c r="P59" t="n">
        <v>310</v>
      </c>
      <c r="Q59" t="n">
        <v>271</v>
      </c>
      <c r="R59" t="inlineStr">
        <is>
          <t>CLOSED</t>
        </is>
      </c>
      <c r="S59" t="n">
        <v>1</v>
      </c>
      <c r="T59" t="n">
        <v>2024</v>
      </c>
      <c r="U59" t="n">
        <v>0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inlineStr"/>
      <c r="AU59" t="inlineStr"/>
    </row>
    <row r="60">
      <c r="A60" t="inlineStr">
        <is>
          <t>CONTRACT</t>
        </is>
      </c>
      <c r="B60" t="inlineStr">
        <is>
          <t>PRJ</t>
        </is>
      </c>
      <c r="C60" t="inlineStr"/>
      <c r="D60" t="n">
        <v>2024</v>
      </c>
      <c r="E60" s="114" t="n">
        <v>45413</v>
      </c>
      <c r="F60" s="114" t="n">
        <v>45565</v>
      </c>
      <c r="G60" t="inlineStr">
        <is>
          <t>ABS24348</t>
        </is>
      </c>
      <c r="H60" t="inlineStr">
        <is>
          <t>ABS24348</t>
        </is>
      </c>
      <c r="I60" t="inlineStr">
        <is>
          <t>LOGISTIC</t>
        </is>
      </c>
      <c r="J60" t="inlineStr">
        <is>
          <t>CONTROL TOWER - ROLLOUT- NEW BRANDsINTEGRATION-CRs</t>
        </is>
      </c>
      <c r="K60" t="inlineStr">
        <is>
          <t>EssilorLuxottica</t>
        </is>
      </c>
      <c r="L60" t="inlineStr">
        <is>
          <t>A. Cuomo</t>
        </is>
      </c>
      <c r="M60" t="inlineStr">
        <is>
          <t>F. Ianni</t>
        </is>
      </c>
      <c r="N60" t="inlineStr">
        <is>
          <t>SAP FIORI</t>
        </is>
      </c>
      <c r="O60" t="inlineStr">
        <is>
          <t>FrontEnd</t>
        </is>
      </c>
      <c r="P60" t="n">
        <v>310</v>
      </c>
      <c r="Q60" t="n">
        <v>271</v>
      </c>
      <c r="R60" t="inlineStr">
        <is>
          <t>CLOSED</t>
        </is>
      </c>
      <c r="S60" t="n">
        <v>1</v>
      </c>
      <c r="T60" t="n">
        <v>2024</v>
      </c>
      <c r="U60" t="n">
        <v>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inlineStr"/>
      <c r="AU60" t="inlineStr"/>
    </row>
    <row r="61">
      <c r="A61" t="inlineStr">
        <is>
          <t>CONTRACT</t>
        </is>
      </c>
      <c r="B61" t="inlineStr">
        <is>
          <t>PRJ</t>
        </is>
      </c>
      <c r="C61" t="inlineStr"/>
      <c r="D61" t="n">
        <v>2024</v>
      </c>
      <c r="E61" s="114" t="n">
        <v>45413</v>
      </c>
      <c r="F61" s="114" t="n">
        <v>45565</v>
      </c>
      <c r="G61" t="inlineStr">
        <is>
          <t>ABS24348</t>
        </is>
      </c>
      <c r="H61" t="inlineStr">
        <is>
          <t>ABS24348</t>
        </is>
      </c>
      <c r="I61" t="inlineStr">
        <is>
          <t>LOGISTIC</t>
        </is>
      </c>
      <c r="J61" t="inlineStr">
        <is>
          <t>CONTROL TOWER - ROLLOUT- NEW BRANDsINTEGRATION-CRs</t>
        </is>
      </c>
      <c r="K61" t="inlineStr">
        <is>
          <t>EssilorLuxottica</t>
        </is>
      </c>
      <c r="L61" t="inlineStr">
        <is>
          <t>A. Cuomo</t>
        </is>
      </c>
      <c r="M61" t="inlineStr">
        <is>
          <t>F. Tarquini</t>
        </is>
      </c>
      <c r="N61" t="inlineStr">
        <is>
          <t>SAP ECC</t>
        </is>
      </c>
      <c r="O61" t="inlineStr">
        <is>
          <t>ECC Analyst</t>
        </is>
      </c>
      <c r="P61" t="n">
        <v>310</v>
      </c>
      <c r="Q61" t="n">
        <v>271</v>
      </c>
      <c r="R61" t="inlineStr">
        <is>
          <t>CLOSED</t>
        </is>
      </c>
      <c r="S61" t="n">
        <v>1</v>
      </c>
      <c r="T61" t="n">
        <v>2024</v>
      </c>
      <c r="U61" t="n">
        <v>3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0.1363636363636364</v>
      </c>
      <c r="AT61" t="inlineStr"/>
      <c r="AU61" t="inlineStr"/>
    </row>
    <row r="62">
      <c r="A62" t="inlineStr">
        <is>
          <t>CONTRACT</t>
        </is>
      </c>
      <c r="B62" t="inlineStr">
        <is>
          <t>PRJ</t>
        </is>
      </c>
      <c r="C62" t="inlineStr"/>
      <c r="D62" t="n">
        <v>2024</v>
      </c>
      <c r="E62" s="114" t="n">
        <v>45413</v>
      </c>
      <c r="F62" s="114" t="n">
        <v>45565</v>
      </c>
      <c r="G62" t="inlineStr">
        <is>
          <t>ABS24348</t>
        </is>
      </c>
      <c r="H62" t="inlineStr">
        <is>
          <t>ABS24348</t>
        </is>
      </c>
      <c r="I62" t="inlineStr">
        <is>
          <t>LOGISTIC</t>
        </is>
      </c>
      <c r="J62" t="inlineStr">
        <is>
          <t>CONTROL TOWER - ROLLOUT- NEW BRANDsINTEGRATION-CRs</t>
        </is>
      </c>
      <c r="K62" t="inlineStr">
        <is>
          <t>EssilorLuxottica</t>
        </is>
      </c>
      <c r="L62" t="inlineStr">
        <is>
          <t>A. Cuomo</t>
        </is>
      </c>
      <c r="M62" t="inlineStr">
        <is>
          <t>J. Daci</t>
        </is>
      </c>
      <c r="N62" t="inlineStr">
        <is>
          <t>Operations</t>
        </is>
      </c>
      <c r="O62" t="inlineStr">
        <is>
          <t>BackEnd</t>
        </is>
      </c>
      <c r="P62" t="n">
        <v>310</v>
      </c>
      <c r="Q62" t="n">
        <v>271</v>
      </c>
      <c r="R62" t="inlineStr">
        <is>
          <t>CLOSED</t>
        </is>
      </c>
      <c r="S62" t="n">
        <v>1</v>
      </c>
      <c r="T62" t="n">
        <v>2024</v>
      </c>
      <c r="U62" t="n">
        <v>3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0.1363636363636364</v>
      </c>
      <c r="AT62" t="inlineStr"/>
      <c r="AU62" t="inlineStr"/>
    </row>
    <row r="63">
      <c r="A63" t="inlineStr">
        <is>
          <t>CONTRACT</t>
        </is>
      </c>
      <c r="B63" t="inlineStr">
        <is>
          <t>PRJ</t>
        </is>
      </c>
      <c r="C63" t="inlineStr"/>
      <c r="D63" t="n">
        <v>2024</v>
      </c>
      <c r="E63" s="114" t="n">
        <v>45413</v>
      </c>
      <c r="F63" s="114" t="n">
        <v>45565</v>
      </c>
      <c r="G63" t="inlineStr">
        <is>
          <t>ABS24348</t>
        </is>
      </c>
      <c r="H63" t="inlineStr">
        <is>
          <t>ABS24348</t>
        </is>
      </c>
      <c r="I63" t="inlineStr">
        <is>
          <t>LOGISTIC</t>
        </is>
      </c>
      <c r="J63" t="inlineStr">
        <is>
          <t>CONTROL TOWER - ROLLOUT- NEW BRANDsINTEGRATION-CRs</t>
        </is>
      </c>
      <c r="K63" t="inlineStr">
        <is>
          <t>EssilorLuxottica</t>
        </is>
      </c>
      <c r="L63" t="inlineStr">
        <is>
          <t>A. Cuomo</t>
        </is>
      </c>
      <c r="M63" t="inlineStr">
        <is>
          <t>L. Cariglia</t>
        </is>
      </c>
      <c r="N63" t="inlineStr">
        <is>
          <t>Operations</t>
        </is>
      </c>
      <c r="O63" t="inlineStr">
        <is>
          <t>DataManagement</t>
        </is>
      </c>
      <c r="P63" t="n">
        <v>310</v>
      </c>
      <c r="Q63" t="n">
        <v>271</v>
      </c>
      <c r="R63" t="inlineStr">
        <is>
          <t>CLOSED</t>
        </is>
      </c>
      <c r="S63" t="n">
        <v>1</v>
      </c>
      <c r="T63" t="n">
        <v>2024</v>
      </c>
      <c r="U63" t="n">
        <v>0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inlineStr"/>
      <c r="AU63" t="inlineStr"/>
    </row>
    <row r="64">
      <c r="A64" t="inlineStr">
        <is>
          <t>CONTRACT</t>
        </is>
      </c>
      <c r="B64" t="inlineStr">
        <is>
          <t>PRJ</t>
        </is>
      </c>
      <c r="C64" t="inlineStr"/>
      <c r="D64" t="n">
        <v>2024</v>
      </c>
      <c r="E64" s="114" t="n">
        <v>45413</v>
      </c>
      <c r="F64" s="114" t="n">
        <v>45565</v>
      </c>
      <c r="G64" t="inlineStr">
        <is>
          <t>ABS24348</t>
        </is>
      </c>
      <c r="H64" t="inlineStr">
        <is>
          <t>ABS24348</t>
        </is>
      </c>
      <c r="I64" t="inlineStr">
        <is>
          <t>LOGISTIC</t>
        </is>
      </c>
      <c r="J64" t="inlineStr">
        <is>
          <t>CONTROL TOWER - ROLLOUT- NEW BRANDsINTEGRATION-CRs</t>
        </is>
      </c>
      <c r="K64" t="inlineStr">
        <is>
          <t>EssilorLuxottica</t>
        </is>
      </c>
      <c r="L64" t="inlineStr">
        <is>
          <t>A. Cuomo</t>
        </is>
      </c>
      <c r="M64" t="inlineStr">
        <is>
          <t>M. Sabarese</t>
        </is>
      </c>
      <c r="N64" t="inlineStr">
        <is>
          <t>SAP FIORI</t>
        </is>
      </c>
      <c r="O64" t="inlineStr">
        <is>
          <t>FrontEnd</t>
        </is>
      </c>
      <c r="P64" t="n">
        <v>310</v>
      </c>
      <c r="Q64" t="n">
        <v>271</v>
      </c>
      <c r="R64" t="inlineStr">
        <is>
          <t>CLOSED</t>
        </is>
      </c>
      <c r="S64" t="n">
        <v>1</v>
      </c>
      <c r="T64" t="n">
        <v>2024</v>
      </c>
      <c r="U64" t="n">
        <v>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inlineStr"/>
      <c r="AU64" t="inlineStr"/>
    </row>
    <row r="65">
      <c r="A65" t="inlineStr">
        <is>
          <t>CONTRACT</t>
        </is>
      </c>
      <c r="B65" t="inlineStr">
        <is>
          <t>PRJ</t>
        </is>
      </c>
      <c r="C65" t="inlineStr"/>
      <c r="D65" t="n">
        <v>2024</v>
      </c>
      <c r="E65" s="114" t="n">
        <v>45413</v>
      </c>
      <c r="F65" s="114" t="n">
        <v>45565</v>
      </c>
      <c r="G65" t="inlineStr">
        <is>
          <t>ABS24348</t>
        </is>
      </c>
      <c r="H65" t="inlineStr">
        <is>
          <t>ABS24348</t>
        </is>
      </c>
      <c r="I65" t="inlineStr">
        <is>
          <t>LOGISTIC</t>
        </is>
      </c>
      <c r="J65" t="inlineStr">
        <is>
          <t>CONTROL TOWER - ROLLOUT- NEW BRANDsINTEGRATION-CRs</t>
        </is>
      </c>
      <c r="K65" t="inlineStr">
        <is>
          <t>EssilorLuxottica</t>
        </is>
      </c>
      <c r="L65" t="inlineStr">
        <is>
          <t>A. Cuomo</t>
        </is>
      </c>
      <c r="M65" t="inlineStr">
        <is>
          <t>T. Lazzari</t>
        </is>
      </c>
      <c r="N65" t="inlineStr">
        <is>
          <t>SAP ECC</t>
        </is>
      </c>
      <c r="O65" t="inlineStr">
        <is>
          <t>ECC Developer</t>
        </is>
      </c>
      <c r="P65" t="n">
        <v>310</v>
      </c>
      <c r="Q65" t="n">
        <v>271</v>
      </c>
      <c r="R65" t="inlineStr">
        <is>
          <t>CLOSED</t>
        </is>
      </c>
      <c r="S65" t="n">
        <v>1</v>
      </c>
      <c r="T65" t="n">
        <v>2024</v>
      </c>
      <c r="U65" t="n">
        <v>3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0.1363636363636364</v>
      </c>
      <c r="AT65" t="inlineStr"/>
      <c r="AU65" t="inlineStr"/>
    </row>
    <row r="66">
      <c r="A66" t="inlineStr">
        <is>
          <t>CONTRACT</t>
        </is>
      </c>
      <c r="B66" t="inlineStr">
        <is>
          <t>PRJ</t>
        </is>
      </c>
      <c r="C66" t="inlineStr">
        <is>
          <t>Time&amp;Materials</t>
        </is>
      </c>
      <c r="D66" t="n">
        <v>2024</v>
      </c>
      <c r="E66" s="114" t="n">
        <v>45292</v>
      </c>
      <c r="F66" s="114" t="n">
        <v>45412</v>
      </c>
      <c r="G66" t="inlineStr">
        <is>
          <t>ABS24204</t>
        </is>
      </c>
      <c r="H66" t="inlineStr">
        <is>
          <t>ACTW567</t>
        </is>
      </c>
      <c r="I66" t="inlineStr">
        <is>
          <t>LOGISTIC</t>
        </is>
      </c>
      <c r="J66" t="inlineStr">
        <is>
          <t>Control Tower Wave 5-6-7</t>
        </is>
      </c>
      <c r="K66" t="inlineStr">
        <is>
          <t>EssilorLuxottica</t>
        </is>
      </c>
      <c r="L66" t="inlineStr">
        <is>
          <t>A. Cuomo</t>
        </is>
      </c>
      <c r="M66" t="inlineStr">
        <is>
          <t>A. Camara</t>
        </is>
      </c>
      <c r="N66" t="inlineStr">
        <is>
          <t>SAP ECC</t>
        </is>
      </c>
      <c r="O66" t="inlineStr">
        <is>
          <t>ECC Analyst</t>
        </is>
      </c>
      <c r="P66" t="n">
        <v>553</v>
      </c>
      <c r="Q66" t="n">
        <v>519</v>
      </c>
      <c r="R66" t="inlineStr">
        <is>
          <t>CLOSED</t>
        </is>
      </c>
      <c r="S66" t="n">
        <v>1</v>
      </c>
      <c r="T66" t="n">
        <v>2024</v>
      </c>
      <c r="U66" t="n">
        <v>0</v>
      </c>
      <c r="V66" t="n">
        <v>17</v>
      </c>
      <c r="W66" t="n">
        <v>21</v>
      </c>
      <c r="X66" t="n">
        <v>2</v>
      </c>
      <c r="Y66" t="n">
        <v>11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0.9444444444444444</v>
      </c>
      <c r="AI66" t="n">
        <v>1.05</v>
      </c>
      <c r="AJ66" t="n">
        <v>0.09523809523809523</v>
      </c>
      <c r="AK66" t="n">
        <v>0.5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inlineStr"/>
      <c r="AU66" t="inlineStr"/>
    </row>
    <row r="67">
      <c r="A67" t="inlineStr">
        <is>
          <t>CONTRACT</t>
        </is>
      </c>
      <c r="B67" t="inlineStr">
        <is>
          <t>PRJ</t>
        </is>
      </c>
      <c r="C67" t="inlineStr">
        <is>
          <t>Time&amp;Materials</t>
        </is>
      </c>
      <c r="D67" t="n">
        <v>2024</v>
      </c>
      <c r="E67" s="114" t="n">
        <v>45292</v>
      </c>
      <c r="F67" s="114" t="n">
        <v>45412</v>
      </c>
      <c r="G67" t="inlineStr">
        <is>
          <t>ABS24204</t>
        </is>
      </c>
      <c r="H67" t="inlineStr">
        <is>
          <t>ACTW567</t>
        </is>
      </c>
      <c r="I67" t="inlineStr">
        <is>
          <t>LOGISTIC</t>
        </is>
      </c>
      <c r="J67" t="inlineStr">
        <is>
          <t>Control Tower Wave 5-6-7</t>
        </is>
      </c>
      <c r="K67" t="inlineStr">
        <is>
          <t>EssilorLuxottica</t>
        </is>
      </c>
      <c r="L67" t="inlineStr">
        <is>
          <t>A. Cuomo</t>
        </is>
      </c>
      <c r="M67" t="inlineStr">
        <is>
          <t>A. Cuomo</t>
        </is>
      </c>
      <c r="N67" t="inlineStr">
        <is>
          <t>Operations</t>
        </is>
      </c>
      <c r="O67" t="inlineStr">
        <is>
          <t>Data Engineering</t>
        </is>
      </c>
      <c r="P67" t="n">
        <v>553</v>
      </c>
      <c r="Q67" t="n">
        <v>519</v>
      </c>
      <c r="R67" t="inlineStr">
        <is>
          <t>CLOSED</t>
        </is>
      </c>
      <c r="S67" t="n">
        <v>1</v>
      </c>
      <c r="T67" t="n">
        <v>2024</v>
      </c>
      <c r="U67" t="n">
        <v>0</v>
      </c>
      <c r="V67" t="n">
        <v>18</v>
      </c>
      <c r="W67" t="n">
        <v>2</v>
      </c>
      <c r="X67" t="n">
        <v>2</v>
      </c>
      <c r="Y67" t="n">
        <v>19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1</v>
      </c>
      <c r="AI67" t="n">
        <v>0.1</v>
      </c>
      <c r="AJ67" t="n">
        <v>0.09523809523809523</v>
      </c>
      <c r="AK67" t="n">
        <v>0.8636363636363636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inlineStr"/>
      <c r="AU67" t="inlineStr"/>
    </row>
    <row r="68">
      <c r="A68" t="inlineStr">
        <is>
          <t>CONTRACT</t>
        </is>
      </c>
      <c r="B68" t="inlineStr">
        <is>
          <t>PRJ</t>
        </is>
      </c>
      <c r="C68" t="inlineStr">
        <is>
          <t>Time&amp;Materials</t>
        </is>
      </c>
      <c r="D68" t="n">
        <v>2024</v>
      </c>
      <c r="E68" s="114" t="n">
        <v>45292</v>
      </c>
      <c r="F68" s="114" t="n">
        <v>45412</v>
      </c>
      <c r="G68" t="inlineStr">
        <is>
          <t>ABS24204</t>
        </is>
      </c>
      <c r="H68" t="inlineStr">
        <is>
          <t>ACTW567</t>
        </is>
      </c>
      <c r="I68" t="inlineStr">
        <is>
          <t>LOGISTIC</t>
        </is>
      </c>
      <c r="J68" t="inlineStr">
        <is>
          <t>Control Tower Wave 5-6-7</t>
        </is>
      </c>
      <c r="K68" t="inlineStr">
        <is>
          <t>EssilorLuxottica</t>
        </is>
      </c>
      <c r="L68" t="inlineStr">
        <is>
          <t>A. Cuomo</t>
        </is>
      </c>
      <c r="M68" t="inlineStr">
        <is>
          <t>A. Germinario</t>
        </is>
      </c>
      <c r="N68" t="inlineStr">
        <is>
          <t>SAP ECC</t>
        </is>
      </c>
      <c r="O68" t="inlineStr">
        <is>
          <t>ECC Developer</t>
        </is>
      </c>
      <c r="P68" t="n">
        <v>553</v>
      </c>
      <c r="Q68" t="n">
        <v>519</v>
      </c>
      <c r="R68" t="inlineStr">
        <is>
          <t>CLOSED</t>
        </is>
      </c>
      <c r="S68" t="n">
        <v>1</v>
      </c>
      <c r="T68" t="n">
        <v>2024</v>
      </c>
      <c r="U68" t="n">
        <v>0</v>
      </c>
      <c r="V68" t="inlineStr"/>
      <c r="W68" t="n">
        <v>2.5</v>
      </c>
      <c r="X68" t="n">
        <v>1</v>
      </c>
      <c r="Y68" t="n">
        <v>1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0</v>
      </c>
      <c r="AI68" t="n">
        <v>0.125</v>
      </c>
      <c r="AJ68" t="n">
        <v>0.04761904761904762</v>
      </c>
      <c r="AK68" t="n">
        <v>0.04545454545454546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inlineStr"/>
      <c r="AU68" t="inlineStr"/>
    </row>
    <row r="69">
      <c r="A69" t="inlineStr">
        <is>
          <t>CONTRACT</t>
        </is>
      </c>
      <c r="B69" t="inlineStr">
        <is>
          <t>PRJ</t>
        </is>
      </c>
      <c r="C69" t="inlineStr">
        <is>
          <t>Time&amp;Materials</t>
        </is>
      </c>
      <c r="D69" t="n">
        <v>2024</v>
      </c>
      <c r="E69" s="114" t="n">
        <v>45292</v>
      </c>
      <c r="F69" s="114" t="n">
        <v>45412</v>
      </c>
      <c r="G69" t="inlineStr">
        <is>
          <t>ABS24204</t>
        </is>
      </c>
      <c r="H69" t="inlineStr">
        <is>
          <t>ACTW567</t>
        </is>
      </c>
      <c r="I69" t="inlineStr">
        <is>
          <t>LOGISTIC</t>
        </is>
      </c>
      <c r="J69" t="inlineStr">
        <is>
          <t>Control Tower Wave 5-6-7</t>
        </is>
      </c>
      <c r="K69" t="inlineStr">
        <is>
          <t>EssilorLuxottica</t>
        </is>
      </c>
      <c r="L69" t="inlineStr">
        <is>
          <t>A. Cuomo</t>
        </is>
      </c>
      <c r="M69" t="inlineStr">
        <is>
          <t>F. Ianni</t>
        </is>
      </c>
      <c r="N69" t="inlineStr">
        <is>
          <t>SAP FIORI</t>
        </is>
      </c>
      <c r="O69" t="inlineStr">
        <is>
          <t>FrontEnd</t>
        </is>
      </c>
      <c r="P69" t="n">
        <v>553</v>
      </c>
      <c r="Q69" t="n">
        <v>519</v>
      </c>
      <c r="R69" t="inlineStr">
        <is>
          <t>CLOSED</t>
        </is>
      </c>
      <c r="S69" t="n">
        <v>1</v>
      </c>
      <c r="T69" t="n">
        <v>2024</v>
      </c>
      <c r="U69" t="n">
        <v>0</v>
      </c>
      <c r="V69" t="n">
        <v>2</v>
      </c>
      <c r="W69" t="n">
        <v>5</v>
      </c>
      <c r="X69" t="n">
        <v>2</v>
      </c>
      <c r="Y69" t="n">
        <v>1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0.1111111111111111</v>
      </c>
      <c r="AI69" t="n">
        <v>0.25</v>
      </c>
      <c r="AJ69" t="n">
        <v>0.09523809523809523</v>
      </c>
      <c r="AK69" t="n">
        <v>0.04545454545454546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inlineStr"/>
      <c r="AU69" t="inlineStr"/>
    </row>
    <row r="70">
      <c r="A70" t="inlineStr">
        <is>
          <t>CONTRACT</t>
        </is>
      </c>
      <c r="B70" t="inlineStr">
        <is>
          <t>PRJ</t>
        </is>
      </c>
      <c r="C70" t="inlineStr">
        <is>
          <t>Time&amp;Materials</t>
        </is>
      </c>
      <c r="D70" t="n">
        <v>2024</v>
      </c>
      <c r="E70" s="114" t="n">
        <v>45292</v>
      </c>
      <c r="F70" s="114" t="n">
        <v>45412</v>
      </c>
      <c r="G70" t="inlineStr">
        <is>
          <t>ABS24204</t>
        </is>
      </c>
      <c r="H70" t="inlineStr">
        <is>
          <t>ACTW567</t>
        </is>
      </c>
      <c r="I70" t="inlineStr">
        <is>
          <t>LOGISTIC</t>
        </is>
      </c>
      <c r="J70" t="inlineStr">
        <is>
          <t>Control Tower Wave 5-6-7</t>
        </is>
      </c>
      <c r="K70" t="inlineStr">
        <is>
          <t>EssilorLuxottica</t>
        </is>
      </c>
      <c r="L70" t="inlineStr">
        <is>
          <t>A. Cuomo</t>
        </is>
      </c>
      <c r="M70" t="inlineStr">
        <is>
          <t>F. Tarquini</t>
        </is>
      </c>
      <c r="N70" t="inlineStr">
        <is>
          <t>SAP ECC</t>
        </is>
      </c>
      <c r="O70" t="inlineStr">
        <is>
          <t>ECC Analyst</t>
        </is>
      </c>
      <c r="P70" t="n">
        <v>553</v>
      </c>
      <c r="Q70" t="n">
        <v>519</v>
      </c>
      <c r="R70" t="inlineStr">
        <is>
          <t>CLOSED</t>
        </is>
      </c>
      <c r="S70" t="n">
        <v>1</v>
      </c>
      <c r="T70" t="n">
        <v>2024</v>
      </c>
      <c r="U70" t="n">
        <v>0</v>
      </c>
      <c r="V70" t="n">
        <v>17</v>
      </c>
      <c r="W70" t="n">
        <v>19</v>
      </c>
      <c r="X70" t="n">
        <v>2</v>
      </c>
      <c r="Y70" t="n">
        <v>12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0.9444444444444444</v>
      </c>
      <c r="AI70" t="n">
        <v>0.95</v>
      </c>
      <c r="AJ70" t="n">
        <v>0.09523809523809523</v>
      </c>
      <c r="AK70" t="n">
        <v>0.5454545454545454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inlineStr"/>
      <c r="AU70" t="inlineStr"/>
    </row>
    <row r="71">
      <c r="A71" t="inlineStr">
        <is>
          <t>CONTRACT</t>
        </is>
      </c>
      <c r="B71" t="inlineStr">
        <is>
          <t>PRJ</t>
        </is>
      </c>
      <c r="C71" t="inlineStr">
        <is>
          <t>Time&amp;Materials</t>
        </is>
      </c>
      <c r="D71" t="n">
        <v>2024</v>
      </c>
      <c r="E71" s="114" t="n">
        <v>45292</v>
      </c>
      <c r="F71" s="114" t="n">
        <v>45412</v>
      </c>
      <c r="G71" t="inlineStr">
        <is>
          <t>ABS24204</t>
        </is>
      </c>
      <c r="H71" t="inlineStr">
        <is>
          <t>ACTW567</t>
        </is>
      </c>
      <c r="I71" t="inlineStr">
        <is>
          <t>LOGISTIC</t>
        </is>
      </c>
      <c r="J71" t="inlineStr">
        <is>
          <t>Control Tower Wave 5-6-7</t>
        </is>
      </c>
      <c r="K71" t="inlineStr">
        <is>
          <t>EssilorLuxottica</t>
        </is>
      </c>
      <c r="L71" t="inlineStr">
        <is>
          <t>A. Cuomo</t>
        </is>
      </c>
      <c r="M71" t="inlineStr">
        <is>
          <t>J. Daci</t>
        </is>
      </c>
      <c r="N71" t="inlineStr">
        <is>
          <t>Operations</t>
        </is>
      </c>
      <c r="O71" t="inlineStr">
        <is>
          <t>DataManagement</t>
        </is>
      </c>
      <c r="P71" t="n">
        <v>553</v>
      </c>
      <c r="Q71" t="n">
        <v>519</v>
      </c>
      <c r="R71" t="inlineStr">
        <is>
          <t>CLOSED</t>
        </is>
      </c>
      <c r="S71" t="n">
        <v>1</v>
      </c>
      <c r="T71" t="n">
        <v>2024</v>
      </c>
      <c r="U71" t="n">
        <v>0</v>
      </c>
      <c r="V71" t="n">
        <v>6.5</v>
      </c>
      <c r="W71" t="n">
        <v>13</v>
      </c>
      <c r="X71" t="n">
        <v>2</v>
      </c>
      <c r="Y71" t="n">
        <v>16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0.3611111111111111</v>
      </c>
      <c r="AI71" t="n">
        <v>0.65</v>
      </c>
      <c r="AJ71" t="n">
        <v>0.09523809523809523</v>
      </c>
      <c r="AK71" t="n">
        <v>0.7272727272727273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inlineStr"/>
      <c r="AU71" t="inlineStr"/>
    </row>
    <row r="72">
      <c r="A72" t="inlineStr">
        <is>
          <t>CONTRACT</t>
        </is>
      </c>
      <c r="B72" t="inlineStr">
        <is>
          <t>PRJ</t>
        </is>
      </c>
      <c r="C72" t="inlineStr">
        <is>
          <t>Time&amp;Materials</t>
        </is>
      </c>
      <c r="D72" t="n">
        <v>2024</v>
      </c>
      <c r="E72" s="114" t="n">
        <v>45292</v>
      </c>
      <c r="F72" s="114" t="n">
        <v>45412</v>
      </c>
      <c r="G72" t="inlineStr">
        <is>
          <t>ABS24204</t>
        </is>
      </c>
      <c r="H72" t="inlineStr">
        <is>
          <t>ACTW567</t>
        </is>
      </c>
      <c r="I72" t="inlineStr">
        <is>
          <t>LOGISTIC</t>
        </is>
      </c>
      <c r="J72" t="inlineStr">
        <is>
          <t>Control Tower Wave 5-6-7</t>
        </is>
      </c>
      <c r="K72" t="inlineStr">
        <is>
          <t>EssilorLuxottica</t>
        </is>
      </c>
      <c r="L72" t="inlineStr">
        <is>
          <t>A. Cuomo</t>
        </is>
      </c>
      <c r="M72" t="inlineStr">
        <is>
          <t>L. Cariglia</t>
        </is>
      </c>
      <c r="N72" t="inlineStr">
        <is>
          <t>Operations</t>
        </is>
      </c>
      <c r="O72" t="inlineStr">
        <is>
          <t>DataManagement</t>
        </is>
      </c>
      <c r="P72" t="n">
        <v>553</v>
      </c>
      <c r="Q72" t="n">
        <v>519</v>
      </c>
      <c r="R72" t="inlineStr">
        <is>
          <t>CLOSED</t>
        </is>
      </c>
      <c r="S72" t="n">
        <v>1</v>
      </c>
      <c r="T72" t="n">
        <v>2024</v>
      </c>
      <c r="U72" t="n">
        <v>0</v>
      </c>
      <c r="V72" t="n">
        <v>15</v>
      </c>
      <c r="W72" t="n">
        <v>16</v>
      </c>
      <c r="X72" t="n">
        <v>11</v>
      </c>
      <c r="Y72" t="n">
        <v>12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0.8333333333333334</v>
      </c>
      <c r="AI72" t="n">
        <v>0.8</v>
      </c>
      <c r="AJ72" t="n">
        <v>0.5238095238095238</v>
      </c>
      <c r="AK72" t="n">
        <v>0.5454545454545454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inlineStr"/>
      <c r="AU72" t="inlineStr"/>
    </row>
    <row r="73">
      <c r="A73" t="inlineStr">
        <is>
          <t>CONTRACT</t>
        </is>
      </c>
      <c r="B73" t="inlineStr">
        <is>
          <t>PRJ</t>
        </is>
      </c>
      <c r="C73" t="inlineStr">
        <is>
          <t>Time&amp;Materials</t>
        </is>
      </c>
      <c r="D73" t="n">
        <v>2024</v>
      </c>
      <c r="E73" s="114" t="n">
        <v>45292</v>
      </c>
      <c r="F73" s="114" t="n">
        <v>45412</v>
      </c>
      <c r="G73" t="inlineStr">
        <is>
          <t>ABS24204</t>
        </is>
      </c>
      <c r="H73" t="inlineStr">
        <is>
          <t>ACTW567</t>
        </is>
      </c>
      <c r="I73" t="inlineStr">
        <is>
          <t>LOGISTIC</t>
        </is>
      </c>
      <c r="J73" t="inlineStr">
        <is>
          <t>Control Tower Wave 5-6-7</t>
        </is>
      </c>
      <c r="K73" t="inlineStr">
        <is>
          <t>EssilorLuxottica</t>
        </is>
      </c>
      <c r="L73" t="inlineStr">
        <is>
          <t>A. Cuomo</t>
        </is>
      </c>
      <c r="M73" t="inlineStr">
        <is>
          <t>M. Sabarese</t>
        </is>
      </c>
      <c r="N73" t="inlineStr">
        <is>
          <t>SAP FIORI</t>
        </is>
      </c>
      <c r="O73" t="inlineStr">
        <is>
          <t>FrontEnd</t>
        </is>
      </c>
      <c r="P73" t="n">
        <v>553</v>
      </c>
      <c r="Q73" t="n">
        <v>519</v>
      </c>
      <c r="R73" t="inlineStr">
        <is>
          <t>CLOSED</t>
        </is>
      </c>
      <c r="S73" t="n">
        <v>1</v>
      </c>
      <c r="T73" t="n">
        <v>2024</v>
      </c>
      <c r="U73" t="n">
        <v>0</v>
      </c>
      <c r="V73" t="inlineStr"/>
      <c r="W73" t="n">
        <v>3</v>
      </c>
      <c r="X73" t="n">
        <v>2</v>
      </c>
      <c r="Y73" t="n">
        <v>3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0</v>
      </c>
      <c r="AI73" t="n">
        <v>0.15</v>
      </c>
      <c r="AJ73" t="n">
        <v>0.09523809523809523</v>
      </c>
      <c r="AK73" t="n">
        <v>0.1363636363636364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inlineStr"/>
      <c r="AU73" t="inlineStr"/>
    </row>
    <row r="74">
      <c r="A74" t="inlineStr">
        <is>
          <t>CONTRACT</t>
        </is>
      </c>
      <c r="B74" t="inlineStr">
        <is>
          <t>PRJ</t>
        </is>
      </c>
      <c r="C74" t="inlineStr">
        <is>
          <t>Time&amp;Materials</t>
        </is>
      </c>
      <c r="D74" t="n">
        <v>2024</v>
      </c>
      <c r="E74" s="114" t="n">
        <v>45292</v>
      </c>
      <c r="F74" s="114" t="n">
        <v>45412</v>
      </c>
      <c r="G74" t="inlineStr">
        <is>
          <t>ABS24204</t>
        </is>
      </c>
      <c r="H74" t="inlineStr">
        <is>
          <t>ACTW567</t>
        </is>
      </c>
      <c r="I74" t="inlineStr">
        <is>
          <t>LOGISTIC</t>
        </is>
      </c>
      <c r="J74" t="inlineStr">
        <is>
          <t>Control Tower Wave 5-6-7</t>
        </is>
      </c>
      <c r="K74" t="inlineStr">
        <is>
          <t>EssilorLuxottica</t>
        </is>
      </c>
      <c r="L74" t="inlineStr">
        <is>
          <t>A. Cuomo</t>
        </is>
      </c>
      <c r="M74" t="inlineStr">
        <is>
          <t>P. Dolzani</t>
        </is>
      </c>
      <c r="N74" t="inlineStr">
        <is>
          <t>SAP ECC</t>
        </is>
      </c>
      <c r="O74" t="inlineStr">
        <is>
          <t>ECC Developer</t>
        </is>
      </c>
      <c r="P74" t="n">
        <v>553</v>
      </c>
      <c r="Q74" t="n">
        <v>519</v>
      </c>
      <c r="R74" t="inlineStr">
        <is>
          <t>CLOSED</t>
        </is>
      </c>
      <c r="S74" t="n">
        <v>1</v>
      </c>
      <c r="T74" t="n">
        <v>2024</v>
      </c>
      <c r="U74" t="n">
        <v>0</v>
      </c>
      <c r="V74" t="n">
        <v>18</v>
      </c>
      <c r="W74" t="n">
        <v>2</v>
      </c>
      <c r="X74" t="n">
        <v>11</v>
      </c>
      <c r="Y74" t="n">
        <v>11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1</v>
      </c>
      <c r="AI74" t="n">
        <v>0.1</v>
      </c>
      <c r="AJ74" t="n">
        <v>0.5238095238095238</v>
      </c>
      <c r="AK74" t="n">
        <v>0.5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inlineStr"/>
      <c r="AU74" t="inlineStr"/>
    </row>
    <row r="75">
      <c r="A75" t="inlineStr">
        <is>
          <t>CONTRACT</t>
        </is>
      </c>
      <c r="B75" t="inlineStr">
        <is>
          <t>PRJ</t>
        </is>
      </c>
      <c r="C75" t="inlineStr">
        <is>
          <t>Time&amp;Materials</t>
        </is>
      </c>
      <c r="D75" t="n">
        <v>2024</v>
      </c>
      <c r="E75" s="114" t="n">
        <v>45292</v>
      </c>
      <c r="F75" s="114" t="n">
        <v>45412</v>
      </c>
      <c r="G75" t="inlineStr">
        <is>
          <t>ABS24204</t>
        </is>
      </c>
      <c r="H75" t="inlineStr">
        <is>
          <t>ACTW567</t>
        </is>
      </c>
      <c r="I75" t="inlineStr">
        <is>
          <t>LOGISTIC</t>
        </is>
      </c>
      <c r="J75" t="inlineStr">
        <is>
          <t>Control Tower Wave 5-6-7</t>
        </is>
      </c>
      <c r="K75" t="inlineStr">
        <is>
          <t>EssilorLuxottica</t>
        </is>
      </c>
      <c r="L75" t="inlineStr">
        <is>
          <t>A. Cuomo</t>
        </is>
      </c>
      <c r="M75" t="inlineStr">
        <is>
          <t>S. Boriashov</t>
        </is>
      </c>
      <c r="N75" t="inlineStr">
        <is>
          <t>Operations</t>
        </is>
      </c>
      <c r="O75" t="inlineStr">
        <is>
          <t>DataManagement</t>
        </is>
      </c>
      <c r="P75" t="n">
        <v>553</v>
      </c>
      <c r="Q75" t="n">
        <v>519</v>
      </c>
      <c r="R75" t="inlineStr">
        <is>
          <t>CLOSED</t>
        </is>
      </c>
      <c r="S75" t="n">
        <v>1</v>
      </c>
      <c r="T75" t="n">
        <v>2024</v>
      </c>
      <c r="U75" t="n">
        <v>0</v>
      </c>
      <c r="V75" t="n">
        <v>18</v>
      </c>
      <c r="W75" t="n">
        <v>21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</v>
      </c>
      <c r="AI75" t="n">
        <v>1.05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inlineStr"/>
      <c r="AU75" t="inlineStr"/>
    </row>
    <row r="76">
      <c r="A76" t="inlineStr">
        <is>
          <t>CONTRACT</t>
        </is>
      </c>
      <c r="B76" t="inlineStr">
        <is>
          <t>PRJ</t>
        </is>
      </c>
      <c r="C76" t="inlineStr">
        <is>
          <t>Time&amp;Materials</t>
        </is>
      </c>
      <c r="D76" t="n">
        <v>2024</v>
      </c>
      <c r="E76" s="114" t="n">
        <v>45292</v>
      </c>
      <c r="F76" s="114" t="n">
        <v>45412</v>
      </c>
      <c r="G76" t="inlineStr">
        <is>
          <t>ABS24204</t>
        </is>
      </c>
      <c r="H76" t="inlineStr">
        <is>
          <t>ACTW567</t>
        </is>
      </c>
      <c r="I76" t="inlineStr">
        <is>
          <t>LOGISTIC</t>
        </is>
      </c>
      <c r="J76" t="inlineStr">
        <is>
          <t>Control Tower Wave 5-6-7</t>
        </is>
      </c>
      <c r="K76" t="inlineStr">
        <is>
          <t>EssilorLuxottica</t>
        </is>
      </c>
      <c r="L76" t="inlineStr">
        <is>
          <t>A. Cuomo</t>
        </is>
      </c>
      <c r="M76" t="inlineStr">
        <is>
          <t>T. Lazzari</t>
        </is>
      </c>
      <c r="N76" t="inlineStr">
        <is>
          <t>SAP ECC</t>
        </is>
      </c>
      <c r="O76" t="inlineStr">
        <is>
          <t>ECC Developer</t>
        </is>
      </c>
      <c r="P76" t="n">
        <v>553</v>
      </c>
      <c r="Q76" t="n">
        <v>519</v>
      </c>
      <c r="R76" t="inlineStr">
        <is>
          <t>CLOSED</t>
        </is>
      </c>
      <c r="S76" t="n">
        <v>1</v>
      </c>
      <c r="T76" t="n">
        <v>2024</v>
      </c>
      <c r="U76" t="n">
        <v>0</v>
      </c>
      <c r="V76" t="n">
        <v>9</v>
      </c>
      <c r="W76" t="n">
        <v>21</v>
      </c>
      <c r="X76" t="n">
        <v>16</v>
      </c>
      <c r="Y76" t="n">
        <v>14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0.5</v>
      </c>
      <c r="AI76" t="n">
        <v>1.05</v>
      </c>
      <c r="AJ76" t="n">
        <v>0.7619047619047619</v>
      </c>
      <c r="AK76" t="n">
        <v>0.6363636363636364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inlineStr"/>
      <c r="AU76" t="inlineStr"/>
    </row>
    <row r="77">
      <c r="A77" t="inlineStr">
        <is>
          <t>CONTRACT</t>
        </is>
      </c>
      <c r="B77" t="inlineStr">
        <is>
          <t>PRJ</t>
        </is>
      </c>
      <c r="C77" t="inlineStr"/>
      <c r="D77" t="n">
        <v>2024</v>
      </c>
      <c r="E77" s="114" t="n">
        <v>45383</v>
      </c>
      <c r="F77" s="114" t="n">
        <v>45657</v>
      </c>
      <c r="G77" t="inlineStr">
        <is>
          <t>ABS24061</t>
        </is>
      </c>
      <c r="H77" t="inlineStr">
        <is>
          <t>ALD</t>
        </is>
      </c>
      <c r="I77" t="inlineStr">
        <is>
          <t>CRM/CS</t>
        </is>
      </c>
      <c r="J77" t="inlineStr">
        <is>
          <t xml:space="preserve">DMV DIGITAL MEDIA VALUATION - Banner pubblicitari - Dismissione DWH - </t>
        </is>
      </c>
      <c r="K77" t="inlineStr">
        <is>
          <t>EssilorLuxottica</t>
        </is>
      </c>
      <c r="L77" t="inlineStr">
        <is>
          <t>A. Cuomo</t>
        </is>
      </c>
      <c r="M77" t="inlineStr">
        <is>
          <t>A. Cerrato</t>
        </is>
      </c>
      <c r="N77" t="inlineStr">
        <is>
          <t>Operations</t>
        </is>
      </c>
      <c r="O77" t="inlineStr">
        <is>
          <t>BackEnd</t>
        </is>
      </c>
      <c r="P77" t="n">
        <v>190</v>
      </c>
      <c r="Q77" t="n">
        <v>177</v>
      </c>
      <c r="R77" t="inlineStr">
        <is>
          <t>CLOSED</t>
        </is>
      </c>
      <c r="S77" t="n">
        <v>1</v>
      </c>
      <c r="T77" t="n">
        <v>2024</v>
      </c>
      <c r="U77" t="n">
        <v>0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inlineStr"/>
      <c r="AU77" t="inlineStr"/>
    </row>
    <row r="78">
      <c r="A78" t="inlineStr">
        <is>
          <t>CONTRACT</t>
        </is>
      </c>
      <c r="B78" t="inlineStr">
        <is>
          <t>PRJ</t>
        </is>
      </c>
      <c r="C78" t="inlineStr"/>
      <c r="D78" t="n">
        <v>2024</v>
      </c>
      <c r="E78" s="114" t="n">
        <v>45383</v>
      </c>
      <c r="F78" s="114" t="n">
        <v>45657</v>
      </c>
      <c r="G78" t="inlineStr">
        <is>
          <t>ABS24061</t>
        </is>
      </c>
      <c r="H78" t="inlineStr">
        <is>
          <t>ALD</t>
        </is>
      </c>
      <c r="I78" t="inlineStr">
        <is>
          <t>CRM/CS</t>
        </is>
      </c>
      <c r="J78" t="inlineStr">
        <is>
          <t xml:space="preserve">DMV DIGITAL MEDIA VALUATION - Banner pubblicitari - Dismissione DWH - </t>
        </is>
      </c>
      <c r="K78" t="inlineStr">
        <is>
          <t>EssilorLuxottica</t>
        </is>
      </c>
      <c r="L78" t="inlineStr">
        <is>
          <t>A. Cuomo</t>
        </is>
      </c>
      <c r="M78" t="inlineStr">
        <is>
          <t>A. Cuomo</t>
        </is>
      </c>
      <c r="N78" t="inlineStr">
        <is>
          <t>Operations</t>
        </is>
      </c>
      <c r="O78" t="inlineStr">
        <is>
          <t>Data Engineering</t>
        </is>
      </c>
      <c r="P78" t="n">
        <v>190</v>
      </c>
      <c r="Q78" t="n">
        <v>177</v>
      </c>
      <c r="R78" t="inlineStr">
        <is>
          <t>CLOSED</t>
        </is>
      </c>
      <c r="S78" t="n">
        <v>1</v>
      </c>
      <c r="T78" t="n">
        <v>2024</v>
      </c>
      <c r="U78" t="n">
        <v>3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0.1363636363636364</v>
      </c>
      <c r="AT78" t="inlineStr"/>
      <c r="AU78" t="inlineStr"/>
    </row>
    <row r="79">
      <c r="A79" t="inlineStr">
        <is>
          <t>CONTRACT</t>
        </is>
      </c>
      <c r="B79" t="inlineStr">
        <is>
          <t>PRJ</t>
        </is>
      </c>
      <c r="C79" t="inlineStr"/>
      <c r="D79" t="n">
        <v>2024</v>
      </c>
      <c r="E79" s="114" t="n">
        <v>45383</v>
      </c>
      <c r="F79" s="114" t="n">
        <v>45657</v>
      </c>
      <c r="G79" t="inlineStr">
        <is>
          <t>ABS24061</t>
        </is>
      </c>
      <c r="H79" t="inlineStr">
        <is>
          <t>ALD</t>
        </is>
      </c>
      <c r="I79" t="inlineStr">
        <is>
          <t>CRM/CS</t>
        </is>
      </c>
      <c r="J79" t="inlineStr">
        <is>
          <t xml:space="preserve">DMV DIGITAL MEDIA VALUATION - Banner pubblicitari - Dismissione DWH - </t>
        </is>
      </c>
      <c r="K79" t="inlineStr">
        <is>
          <t>EssilorLuxottica</t>
        </is>
      </c>
      <c r="L79" t="inlineStr">
        <is>
          <t>A. Cuomo</t>
        </is>
      </c>
      <c r="M79" t="inlineStr">
        <is>
          <t>A. Cuomo</t>
        </is>
      </c>
      <c r="N79" t="inlineStr">
        <is>
          <t>Operations</t>
        </is>
      </c>
      <c r="O79" t="inlineStr">
        <is>
          <t>BackEnd</t>
        </is>
      </c>
      <c r="P79" t="n">
        <v>190</v>
      </c>
      <c r="Q79" t="n">
        <v>177</v>
      </c>
      <c r="R79" t="inlineStr">
        <is>
          <t>CLOSED</t>
        </is>
      </c>
      <c r="S79" t="n">
        <v>1</v>
      </c>
      <c r="T79" t="n">
        <v>2024</v>
      </c>
      <c r="U79" t="n">
        <v>4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4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0.1818181818181818</v>
      </c>
      <c r="AT79" t="inlineStr"/>
      <c r="AU79" t="inlineStr"/>
    </row>
    <row r="80">
      <c r="A80" t="inlineStr">
        <is>
          <t>CONTRACT</t>
        </is>
      </c>
      <c r="B80" t="inlineStr">
        <is>
          <t>PRJ</t>
        </is>
      </c>
      <c r="C80" t="inlineStr"/>
      <c r="D80" t="n">
        <v>2024</v>
      </c>
      <c r="E80" s="114" t="n">
        <v>45383</v>
      </c>
      <c r="F80" s="114" t="n">
        <v>45657</v>
      </c>
      <c r="G80" t="inlineStr">
        <is>
          <t>ABS24061</t>
        </is>
      </c>
      <c r="H80" t="inlineStr">
        <is>
          <t>ALD</t>
        </is>
      </c>
      <c r="I80" t="inlineStr">
        <is>
          <t>CRM/CS</t>
        </is>
      </c>
      <c r="J80" t="inlineStr">
        <is>
          <t xml:space="preserve">DMV DIGITAL MEDIA VALUATION - Banner pubblicitari - Dismissione DWH - </t>
        </is>
      </c>
      <c r="K80" t="inlineStr">
        <is>
          <t>EssilorLuxottica</t>
        </is>
      </c>
      <c r="L80" t="inlineStr">
        <is>
          <t>A. Cuomo</t>
        </is>
      </c>
      <c r="M80" t="inlineStr">
        <is>
          <t>A. Strada</t>
        </is>
      </c>
      <c r="N80" t="inlineStr">
        <is>
          <t>Operations</t>
        </is>
      </c>
      <c r="O80" t="inlineStr">
        <is>
          <t>BackEnd</t>
        </is>
      </c>
      <c r="P80" t="n">
        <v>190</v>
      </c>
      <c r="Q80" t="n">
        <v>177</v>
      </c>
      <c r="R80" t="inlineStr">
        <is>
          <t>CLOSED</t>
        </is>
      </c>
      <c r="S80" t="n">
        <v>1</v>
      </c>
      <c r="T80" t="n">
        <v>2024</v>
      </c>
      <c r="U80" t="n">
        <v>1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0.04545454545454546</v>
      </c>
      <c r="AT80" t="inlineStr"/>
      <c r="AU80" t="inlineStr"/>
    </row>
    <row r="81">
      <c r="A81" t="inlineStr">
        <is>
          <t>CONTRACT</t>
        </is>
      </c>
      <c r="B81" t="inlineStr">
        <is>
          <t>PRJ</t>
        </is>
      </c>
      <c r="C81" t="inlineStr"/>
      <c r="D81" t="n">
        <v>2024</v>
      </c>
      <c r="E81" s="114" t="n">
        <v>45383</v>
      </c>
      <c r="F81" s="114" t="n">
        <v>45657</v>
      </c>
      <c r="G81" t="inlineStr">
        <is>
          <t>ABS24061</t>
        </is>
      </c>
      <c r="H81" t="inlineStr">
        <is>
          <t>ALD</t>
        </is>
      </c>
      <c r="I81" t="inlineStr">
        <is>
          <t>CRM/CS</t>
        </is>
      </c>
      <c r="J81" t="inlineStr">
        <is>
          <t xml:space="preserve">DMV DIGITAL MEDIA VALUATION - Banner pubblicitari - Dismissione DWH - </t>
        </is>
      </c>
      <c r="K81" t="inlineStr">
        <is>
          <t>EssilorLuxottica</t>
        </is>
      </c>
      <c r="L81" t="inlineStr">
        <is>
          <t>A. Cuomo</t>
        </is>
      </c>
      <c r="M81" t="inlineStr">
        <is>
          <t>A. Torone</t>
        </is>
      </c>
      <c r="N81" t="inlineStr">
        <is>
          <t>Delivery AMS</t>
        </is>
      </c>
      <c r="O81" t="inlineStr">
        <is>
          <t>Data Management</t>
        </is>
      </c>
      <c r="P81" t="n">
        <v>190</v>
      </c>
      <c r="Q81" t="n">
        <v>177</v>
      </c>
      <c r="R81" t="inlineStr">
        <is>
          <t>CLOSED</t>
        </is>
      </c>
      <c r="S81" t="n">
        <v>1</v>
      </c>
      <c r="T81" t="n">
        <v>2024</v>
      </c>
      <c r="U81" t="n">
        <v>3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0.1363636363636364</v>
      </c>
      <c r="AT81" t="inlineStr"/>
      <c r="AU81" t="inlineStr"/>
    </row>
    <row r="82">
      <c r="A82" t="inlineStr">
        <is>
          <t>CONTRACT</t>
        </is>
      </c>
      <c r="B82" t="inlineStr">
        <is>
          <t>PRJ</t>
        </is>
      </c>
      <c r="C82" t="inlineStr"/>
      <c r="D82" t="n">
        <v>2024</v>
      </c>
      <c r="E82" s="114" t="n">
        <v>45383</v>
      </c>
      <c r="F82" s="114" t="n">
        <v>45657</v>
      </c>
      <c r="G82" t="inlineStr">
        <is>
          <t>ABS24061</t>
        </is>
      </c>
      <c r="H82" t="inlineStr">
        <is>
          <t>ALD</t>
        </is>
      </c>
      <c r="I82" t="inlineStr">
        <is>
          <t>CRM/CS</t>
        </is>
      </c>
      <c r="J82" t="inlineStr">
        <is>
          <t xml:space="preserve">DMV DIGITAL MEDIA VALUATION - Banner pubblicitari - Dismissione DWH - </t>
        </is>
      </c>
      <c r="K82" t="inlineStr">
        <is>
          <t>EssilorLuxottica</t>
        </is>
      </c>
      <c r="L82" t="inlineStr">
        <is>
          <t>A. Cuomo</t>
        </is>
      </c>
      <c r="M82" t="inlineStr">
        <is>
          <t>C. Paz</t>
        </is>
      </c>
      <c r="N82" t="inlineStr">
        <is>
          <t>Delivery Projects</t>
        </is>
      </c>
      <c r="O82" t="inlineStr">
        <is>
          <t>PMO - Project Management Officer</t>
        </is>
      </c>
      <c r="P82" t="n">
        <v>190</v>
      </c>
      <c r="Q82" t="n">
        <v>177</v>
      </c>
      <c r="R82" t="inlineStr">
        <is>
          <t>CLOSED</t>
        </is>
      </c>
      <c r="S82" t="n">
        <v>1</v>
      </c>
      <c r="T82" t="n">
        <v>2024</v>
      </c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0.04545454545454546</v>
      </c>
      <c r="AT82" t="inlineStr"/>
      <c r="AU82" t="inlineStr"/>
    </row>
    <row r="83">
      <c r="A83" t="inlineStr">
        <is>
          <t>CONTRACT</t>
        </is>
      </c>
      <c r="B83" t="inlineStr">
        <is>
          <t>PRJ</t>
        </is>
      </c>
      <c r="C83" t="inlineStr"/>
      <c r="D83" t="n">
        <v>2024</v>
      </c>
      <c r="E83" s="114" t="n">
        <v>45383</v>
      </c>
      <c r="F83" s="114" t="n">
        <v>45657</v>
      </c>
      <c r="G83" t="inlineStr">
        <is>
          <t>ABS24061</t>
        </is>
      </c>
      <c r="H83" t="inlineStr">
        <is>
          <t>ALD</t>
        </is>
      </c>
      <c r="I83" t="inlineStr">
        <is>
          <t>CRM/CS</t>
        </is>
      </c>
      <c r="J83" t="inlineStr">
        <is>
          <t xml:space="preserve">DMV DIGITAL MEDIA VALUATION - Banner pubblicitari - Dismissione DWH - </t>
        </is>
      </c>
      <c r="K83" t="inlineStr">
        <is>
          <t>EssilorLuxottica</t>
        </is>
      </c>
      <c r="L83" t="inlineStr">
        <is>
          <t>A. Cuomo</t>
        </is>
      </c>
      <c r="M83" t="inlineStr">
        <is>
          <t>F. Reale</t>
        </is>
      </c>
      <c r="N83" t="inlineStr">
        <is>
          <t>Operations</t>
        </is>
      </c>
      <c r="O83" t="inlineStr">
        <is>
          <t>FrontEnd</t>
        </is>
      </c>
      <c r="P83" t="n">
        <v>190</v>
      </c>
      <c r="Q83" t="n">
        <v>177</v>
      </c>
      <c r="R83" t="inlineStr">
        <is>
          <t>CLOSED</t>
        </is>
      </c>
      <c r="S83" t="n">
        <v>1</v>
      </c>
      <c r="T83" t="n">
        <v>2024</v>
      </c>
      <c r="U83" t="n">
        <v>17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17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0.7727272727272727</v>
      </c>
      <c r="AT83" t="inlineStr"/>
      <c r="AU83" t="inlineStr"/>
    </row>
    <row r="84">
      <c r="A84" t="inlineStr">
        <is>
          <t>CONTRACT</t>
        </is>
      </c>
      <c r="B84" t="inlineStr">
        <is>
          <t>PRJ</t>
        </is>
      </c>
      <c r="C84" t="inlineStr"/>
      <c r="D84" t="n">
        <v>2024</v>
      </c>
      <c r="E84" t="inlineStr"/>
      <c r="F84" t="inlineStr"/>
      <c r="G84" t="inlineStr">
        <is>
          <t>ABS24403</t>
        </is>
      </c>
      <c r="H84" t="inlineStr">
        <is>
          <t>LUCY</t>
        </is>
      </c>
      <c r="I84" t="inlineStr">
        <is>
          <t>Lucy</t>
        </is>
      </c>
      <c r="J84" t="inlineStr">
        <is>
          <t>Lucy PTP AI: Invoices Classification Suggestion</t>
        </is>
      </c>
      <c r="K84" t="inlineStr">
        <is>
          <t>EssilorLuxottica</t>
        </is>
      </c>
      <c r="L84" t="inlineStr">
        <is>
          <t>A. Graziani</t>
        </is>
      </c>
      <c r="M84" t="inlineStr">
        <is>
          <t>A. Imbimbo</t>
        </is>
      </c>
      <c r="N84" t="inlineStr">
        <is>
          <t>Operations</t>
        </is>
      </c>
      <c r="O84" t="inlineStr">
        <is>
          <t>Data Scientist</t>
        </is>
      </c>
      <c r="P84" t="n">
        <v>150</v>
      </c>
      <c r="Q84" t="n">
        <v>70</v>
      </c>
      <c r="R84" t="inlineStr">
        <is>
          <t>ON GOING</t>
        </is>
      </c>
      <c r="S84" t="n">
        <v>0.5</v>
      </c>
      <c r="T84" t="n">
        <v>2024</v>
      </c>
      <c r="U84" t="n">
        <v>73</v>
      </c>
      <c r="V84" t="inlineStr"/>
      <c r="W84" t="inlineStr"/>
      <c r="X84" t="inlineStr"/>
      <c r="Y84" t="inlineStr"/>
      <c r="Z84" t="inlineStr"/>
      <c r="AA84" t="n">
        <v>6</v>
      </c>
      <c r="AB84" t="n">
        <v>5</v>
      </c>
      <c r="AC84" t="inlineStr"/>
      <c r="AD84" t="n">
        <v>14</v>
      </c>
      <c r="AE84" t="n">
        <v>17</v>
      </c>
      <c r="AF84" t="n">
        <v>17</v>
      </c>
      <c r="AG84" t="n">
        <v>14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0.3</v>
      </c>
      <c r="AN84" t="n">
        <v>0.2173913043478261</v>
      </c>
      <c r="AO84" t="n">
        <v>0</v>
      </c>
      <c r="AP84" t="n">
        <v>0.6666666666666666</v>
      </c>
      <c r="AQ84" t="n">
        <v>0.7391304347826086</v>
      </c>
      <c r="AR84" t="n">
        <v>0.8095238095238095</v>
      </c>
      <c r="AS84" t="n">
        <v>0.6363636363636364</v>
      </c>
      <c r="AT84" t="inlineStr"/>
      <c r="AU84" t="inlineStr"/>
    </row>
    <row r="85">
      <c r="A85" t="inlineStr">
        <is>
          <t>CONTRACT</t>
        </is>
      </c>
      <c r="B85" t="inlineStr">
        <is>
          <t>PRJ</t>
        </is>
      </c>
      <c r="C85" t="inlineStr"/>
      <c r="D85" t="n">
        <v>2024</v>
      </c>
      <c r="E85" t="inlineStr"/>
      <c r="F85" t="inlineStr"/>
      <c r="G85" t="inlineStr">
        <is>
          <t>ABS24403</t>
        </is>
      </c>
      <c r="H85" t="inlineStr">
        <is>
          <t>LUCY</t>
        </is>
      </c>
      <c r="I85" t="inlineStr">
        <is>
          <t>Lucy</t>
        </is>
      </c>
      <c r="J85" t="inlineStr">
        <is>
          <t>Lucy PTP AI: Invoices Classification Suggestion</t>
        </is>
      </c>
      <c r="K85" t="inlineStr">
        <is>
          <t>EssilorLuxottica</t>
        </is>
      </c>
      <c r="L85" t="inlineStr">
        <is>
          <t>A. Graziani</t>
        </is>
      </c>
      <c r="M85" t="inlineStr">
        <is>
          <t>F. Malvezzi</t>
        </is>
      </c>
      <c r="N85" t="inlineStr">
        <is>
          <t>Operations</t>
        </is>
      </c>
      <c r="O85" t="inlineStr">
        <is>
          <t>Data Scientist</t>
        </is>
      </c>
      <c r="P85" t="n">
        <v>150</v>
      </c>
      <c r="Q85" t="n">
        <v>70</v>
      </c>
      <c r="R85" t="inlineStr">
        <is>
          <t>ON GOING</t>
        </is>
      </c>
      <c r="S85" t="n">
        <v>0.5</v>
      </c>
      <c r="T85" t="n">
        <v>2024</v>
      </c>
      <c r="U85" t="n">
        <v>13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4</v>
      </c>
      <c r="AE85" t="n">
        <v>4</v>
      </c>
      <c r="AF85" t="n">
        <v>4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0.1904761904761905</v>
      </c>
      <c r="AQ85" t="n">
        <v>0.1739130434782609</v>
      </c>
      <c r="AR85" t="n">
        <v>0.1904761904761905</v>
      </c>
      <c r="AS85" t="n">
        <v>0.04545454545454546</v>
      </c>
      <c r="AT85" t="inlineStr"/>
      <c r="AU85" t="inlineStr"/>
    </row>
    <row r="86">
      <c r="A86" t="inlineStr">
        <is>
          <t>CONTRACT</t>
        </is>
      </c>
      <c r="B86" t="inlineStr">
        <is>
          <t>PRJ</t>
        </is>
      </c>
      <c r="C86" t="inlineStr"/>
      <c r="D86" t="n">
        <v>2024</v>
      </c>
      <c r="E86" t="inlineStr"/>
      <c r="F86" t="inlineStr"/>
      <c r="G86" t="inlineStr">
        <is>
          <t>ABS24403</t>
        </is>
      </c>
      <c r="H86" t="inlineStr">
        <is>
          <t>LUCY</t>
        </is>
      </c>
      <c r="I86" t="inlineStr">
        <is>
          <t>Lucy</t>
        </is>
      </c>
      <c r="J86" t="inlineStr">
        <is>
          <t>Lucy PTP AI: Invoices Classification Suggestion</t>
        </is>
      </c>
      <c r="K86" t="inlineStr">
        <is>
          <t>EssilorLuxottica</t>
        </is>
      </c>
      <c r="L86" t="inlineStr">
        <is>
          <t>A. Graziani</t>
        </is>
      </c>
      <c r="M86" t="inlineStr">
        <is>
          <t>G. Sabbatini</t>
        </is>
      </c>
      <c r="N86" t="inlineStr">
        <is>
          <t>Operations</t>
        </is>
      </c>
      <c r="O86" t="inlineStr">
        <is>
          <t>Data Engineering</t>
        </is>
      </c>
      <c r="P86" t="n">
        <v>150</v>
      </c>
      <c r="Q86" t="n">
        <v>70</v>
      </c>
      <c r="R86" t="inlineStr">
        <is>
          <t>ON GOING</t>
        </is>
      </c>
      <c r="S86" t="n">
        <v>0.5</v>
      </c>
      <c r="T86" t="n">
        <v>2024</v>
      </c>
      <c r="U86" t="n">
        <v>5</v>
      </c>
      <c r="V86" t="inlineStr"/>
      <c r="W86" t="inlineStr"/>
      <c r="X86" t="inlineStr"/>
      <c r="Y86" t="inlineStr"/>
      <c r="Z86" t="inlineStr"/>
      <c r="AA86" t="inlineStr"/>
      <c r="AB86" t="n">
        <v>1</v>
      </c>
      <c r="AC86" t="inlineStr"/>
      <c r="AD86" t="n">
        <v>3</v>
      </c>
      <c r="AE86" t="n">
        <v>1</v>
      </c>
      <c r="AF86" t="inlineStr"/>
      <c r="AG86" t="inlineStr"/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0.04347826086956522</v>
      </c>
      <c r="AO86" t="n">
        <v>0</v>
      </c>
      <c r="AP86" t="n">
        <v>0.1428571428571428</v>
      </c>
      <c r="AQ86" t="n">
        <v>0.04347826086956522</v>
      </c>
      <c r="AR86" t="n">
        <v>0</v>
      </c>
      <c r="AS86" t="n">
        <v>0</v>
      </c>
      <c r="AT86" t="inlineStr"/>
      <c r="AU86" t="inlineStr"/>
    </row>
    <row r="87">
      <c r="A87" t="inlineStr">
        <is>
          <t>CONTRACT</t>
        </is>
      </c>
      <c r="B87" t="inlineStr">
        <is>
          <t>PRJ</t>
        </is>
      </c>
      <c r="C87" t="inlineStr"/>
      <c r="D87" t="n">
        <v>2024</v>
      </c>
      <c r="E87" t="inlineStr"/>
      <c r="F87" t="inlineStr"/>
      <c r="G87" t="inlineStr">
        <is>
          <t>ABS24403</t>
        </is>
      </c>
      <c r="H87" t="inlineStr">
        <is>
          <t>LUCY</t>
        </is>
      </c>
      <c r="I87" t="inlineStr">
        <is>
          <t>Lucy</t>
        </is>
      </c>
      <c r="J87" t="inlineStr">
        <is>
          <t>Lucy PTP AI: Invoices Classification Suggestion</t>
        </is>
      </c>
      <c r="K87" t="inlineStr">
        <is>
          <t>EssilorLuxottica</t>
        </is>
      </c>
      <c r="L87" t="inlineStr">
        <is>
          <t>A. Graziani</t>
        </is>
      </c>
      <c r="M87" t="inlineStr">
        <is>
          <t>G. Sironi</t>
        </is>
      </c>
      <c r="N87" t="inlineStr">
        <is>
          <t>Operations</t>
        </is>
      </c>
      <c r="O87" t="inlineStr">
        <is>
          <t>Team Leadership</t>
        </is>
      </c>
      <c r="P87" t="n">
        <v>150</v>
      </c>
      <c r="Q87" t="n">
        <v>70</v>
      </c>
      <c r="R87" t="inlineStr">
        <is>
          <t>ON GOING</t>
        </is>
      </c>
      <c r="S87" t="n">
        <v>0.5</v>
      </c>
      <c r="T87" t="n">
        <v>2024</v>
      </c>
      <c r="U87" t="n">
        <v>22</v>
      </c>
      <c r="V87" t="inlineStr"/>
      <c r="W87" t="inlineStr"/>
      <c r="X87" t="inlineStr"/>
      <c r="Y87" t="inlineStr"/>
      <c r="Z87" t="inlineStr"/>
      <c r="AA87" t="n">
        <v>3</v>
      </c>
      <c r="AB87" t="n">
        <v>4</v>
      </c>
      <c r="AC87" t="inlineStr"/>
      <c r="AD87" t="n">
        <v>4</v>
      </c>
      <c r="AE87" t="n">
        <v>5</v>
      </c>
      <c r="AF87" t="n">
        <v>3</v>
      </c>
      <c r="AG87" t="n">
        <v>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0.15</v>
      </c>
      <c r="AN87" t="n">
        <v>0.1739130434782609</v>
      </c>
      <c r="AO87" t="n">
        <v>0</v>
      </c>
      <c r="AP87" t="n">
        <v>0.1904761904761905</v>
      </c>
      <c r="AQ87" t="n">
        <v>0.2173913043478261</v>
      </c>
      <c r="AR87" t="n">
        <v>0.1428571428571428</v>
      </c>
      <c r="AS87" t="n">
        <v>0.1363636363636364</v>
      </c>
      <c r="AT87" t="inlineStr"/>
      <c r="AU87" t="inlineStr"/>
    </row>
    <row r="88">
      <c r="A88" t="inlineStr">
        <is>
          <t>CONTRACT</t>
        </is>
      </c>
      <c r="B88" t="inlineStr">
        <is>
          <t>PRJ</t>
        </is>
      </c>
      <c r="C88" t="inlineStr"/>
      <c r="D88" t="n">
        <v>2024</v>
      </c>
      <c r="E88" t="inlineStr"/>
      <c r="F88" t="inlineStr"/>
      <c r="G88" t="inlineStr">
        <is>
          <t>ABS24403</t>
        </is>
      </c>
      <c r="H88" t="inlineStr">
        <is>
          <t>LUCY</t>
        </is>
      </c>
      <c r="I88" t="inlineStr">
        <is>
          <t>Lucy</t>
        </is>
      </c>
      <c r="J88" t="inlineStr">
        <is>
          <t>Lucy PTP AI: Invoices Classification Suggestion</t>
        </is>
      </c>
      <c r="K88" t="inlineStr">
        <is>
          <t>EssilorLuxottica</t>
        </is>
      </c>
      <c r="L88" t="inlineStr">
        <is>
          <t>A. Graziani</t>
        </is>
      </c>
      <c r="M88" t="inlineStr">
        <is>
          <t>M. Gomitoni</t>
        </is>
      </c>
      <c r="N88" t="inlineStr">
        <is>
          <t>Operations</t>
        </is>
      </c>
      <c r="O88" t="inlineStr">
        <is>
          <t>Tech Lead</t>
        </is>
      </c>
      <c r="P88" t="n">
        <v>150</v>
      </c>
      <c r="Q88" t="n">
        <v>70</v>
      </c>
      <c r="R88" t="inlineStr">
        <is>
          <t>ON GOING</t>
        </is>
      </c>
      <c r="S88" t="n">
        <v>0.5</v>
      </c>
      <c r="T88" t="n">
        <v>2024</v>
      </c>
      <c r="U88" t="n">
        <v>14</v>
      </c>
      <c r="V88" t="inlineStr"/>
      <c r="W88" t="inlineStr"/>
      <c r="X88" t="inlineStr"/>
      <c r="Y88" t="inlineStr"/>
      <c r="Z88" t="inlineStr"/>
      <c r="AA88" t="n">
        <v>5</v>
      </c>
      <c r="AB88" t="n">
        <v>5</v>
      </c>
      <c r="AC88" t="inlineStr"/>
      <c r="AD88" t="n">
        <v>1</v>
      </c>
      <c r="AE88" t="n">
        <v>1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0.25</v>
      </c>
      <c r="AN88" t="n">
        <v>0.2173913043478261</v>
      </c>
      <c r="AO88" t="n">
        <v>0</v>
      </c>
      <c r="AP88" t="n">
        <v>0.04761904761904762</v>
      </c>
      <c r="AQ88" t="n">
        <v>0.04347826086956522</v>
      </c>
      <c r="AR88" t="n">
        <v>0.04761904761904762</v>
      </c>
      <c r="AS88" t="n">
        <v>0.04545454545454546</v>
      </c>
      <c r="AT88" t="inlineStr"/>
      <c r="AU88" t="inlineStr"/>
    </row>
    <row r="89">
      <c r="A89" t="inlineStr">
        <is>
          <t>CONTRACT</t>
        </is>
      </c>
      <c r="B89" t="inlineStr">
        <is>
          <t>PRJ</t>
        </is>
      </c>
      <c r="C89" t="inlineStr"/>
      <c r="D89" t="n">
        <v>2024</v>
      </c>
      <c r="E89" t="inlineStr"/>
      <c r="F89" t="inlineStr"/>
      <c r="G89" t="inlineStr">
        <is>
          <t>ABS24403</t>
        </is>
      </c>
      <c r="H89" t="inlineStr">
        <is>
          <t>LUCY</t>
        </is>
      </c>
      <c r="I89" t="inlineStr">
        <is>
          <t>Lucy</t>
        </is>
      </c>
      <c r="J89" t="inlineStr">
        <is>
          <t>Lucy PTP AI: Invoices Classification Suggestion</t>
        </is>
      </c>
      <c r="K89" t="inlineStr">
        <is>
          <t>EssilorLuxottica</t>
        </is>
      </c>
      <c r="L89" t="inlineStr">
        <is>
          <t>A. Graziani</t>
        </is>
      </c>
      <c r="M89" t="inlineStr">
        <is>
          <t>V. Echarry</t>
        </is>
      </c>
      <c r="N89" t="inlineStr">
        <is>
          <t>Operations</t>
        </is>
      </c>
      <c r="O89" t="inlineStr">
        <is>
          <t>Data Scientist</t>
        </is>
      </c>
      <c r="P89" t="n">
        <v>150</v>
      </c>
      <c r="Q89" t="n">
        <v>70</v>
      </c>
      <c r="R89" t="inlineStr">
        <is>
          <t>ON GOING</t>
        </is>
      </c>
      <c r="S89" t="n">
        <v>0.5</v>
      </c>
      <c r="T89" t="n">
        <v>2024</v>
      </c>
      <c r="U89" t="n">
        <v>23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4</v>
      </c>
      <c r="AE89" t="n">
        <v>7</v>
      </c>
      <c r="AF89" t="n">
        <v>7</v>
      </c>
      <c r="AG89" t="n">
        <v>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0.1904761904761905</v>
      </c>
      <c r="AQ89" t="n">
        <v>0.3043478260869565</v>
      </c>
      <c r="AR89" t="n">
        <v>0.3333333333333333</v>
      </c>
      <c r="AS89" t="n">
        <v>0.2272727272727273</v>
      </c>
      <c r="AT89" t="inlineStr"/>
      <c r="AU89" t="inlineStr"/>
    </row>
    <row r="90">
      <c r="A90" t="inlineStr">
        <is>
          <t>CONTRACT</t>
        </is>
      </c>
      <c r="B90" t="inlineStr">
        <is>
          <t>PRJ</t>
        </is>
      </c>
      <c r="C90" t="inlineStr"/>
      <c r="D90" t="n">
        <v>2024</v>
      </c>
      <c r="E90" t="inlineStr"/>
      <c r="F90" t="inlineStr"/>
      <c r="G90" t="inlineStr"/>
      <c r="H90" t="inlineStr"/>
      <c r="I90" t="inlineStr">
        <is>
          <t>Lucy</t>
        </is>
      </c>
      <c r="J90" t="inlineStr">
        <is>
          <t>Lucy Vendor Matching ML</t>
        </is>
      </c>
      <c r="K90" t="inlineStr">
        <is>
          <t>EssilorLuxottica</t>
        </is>
      </c>
      <c r="L90" t="inlineStr">
        <is>
          <t>A. Graziani</t>
        </is>
      </c>
      <c r="M90" t="inlineStr">
        <is>
          <t>A. Imbimbo</t>
        </is>
      </c>
      <c r="N90" t="inlineStr">
        <is>
          <t>Operations</t>
        </is>
      </c>
      <c r="O90" t="inlineStr">
        <is>
          <t>Data Scientist</t>
        </is>
      </c>
      <c r="P90" t="n">
        <v>0</v>
      </c>
      <c r="Q90" t="n">
        <v>0</v>
      </c>
      <c r="R90" t="inlineStr">
        <is>
          <t>PROPOSAL</t>
        </is>
      </c>
      <c r="S90" t="n">
        <v>0</v>
      </c>
      <c r="T90" t="n">
        <v>2024</v>
      </c>
      <c r="U90" t="n">
        <v>9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3</v>
      </c>
      <c r="AF90" t="n">
        <v>3</v>
      </c>
      <c r="AG90" t="n">
        <v>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0.1304347826086956</v>
      </c>
      <c r="AR90" t="n">
        <v>0.1428571428571428</v>
      </c>
      <c r="AS90" t="n">
        <v>0.1363636363636364</v>
      </c>
      <c r="AT90" t="inlineStr"/>
      <c r="AU90" t="inlineStr"/>
    </row>
    <row r="91">
      <c r="A91" t="inlineStr">
        <is>
          <t>CONTRACT</t>
        </is>
      </c>
      <c r="B91" t="inlineStr">
        <is>
          <t>PRJ</t>
        </is>
      </c>
      <c r="C91" t="inlineStr"/>
      <c r="D91" t="n">
        <v>2024</v>
      </c>
      <c r="E91" t="inlineStr"/>
      <c r="F91" t="inlineStr"/>
      <c r="G91" t="inlineStr"/>
      <c r="H91" t="inlineStr"/>
      <c r="I91" t="inlineStr">
        <is>
          <t>Lucy</t>
        </is>
      </c>
      <c r="J91" t="inlineStr">
        <is>
          <t>Lucy Vendor Matching ML</t>
        </is>
      </c>
      <c r="K91" t="inlineStr">
        <is>
          <t>EssilorLuxottica</t>
        </is>
      </c>
      <c r="L91" t="inlineStr">
        <is>
          <t>A. Graziani</t>
        </is>
      </c>
      <c r="M91" t="inlineStr">
        <is>
          <t>F. Malvezzi</t>
        </is>
      </c>
      <c r="N91" t="inlineStr">
        <is>
          <t>Operations</t>
        </is>
      </c>
      <c r="O91" t="inlineStr">
        <is>
          <t>Data Scientist</t>
        </is>
      </c>
      <c r="P91" t="n">
        <v>0</v>
      </c>
      <c r="Q91" t="n">
        <v>0</v>
      </c>
      <c r="R91" t="inlineStr">
        <is>
          <t>PROPOSAL</t>
        </is>
      </c>
      <c r="S91" t="n">
        <v>0</v>
      </c>
      <c r="T91" t="n">
        <v>2024</v>
      </c>
      <c r="U91" t="n">
        <v>15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5</v>
      </c>
      <c r="AF91" t="n">
        <v>5</v>
      </c>
      <c r="AG91" t="n">
        <v>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0.2173913043478261</v>
      </c>
      <c r="AR91" t="n">
        <v>0.2380952380952381</v>
      </c>
      <c r="AS91" t="n">
        <v>0.2272727272727273</v>
      </c>
      <c r="AT91" t="inlineStr"/>
      <c r="AU91" t="inlineStr"/>
    </row>
    <row r="92">
      <c r="A92" t="inlineStr">
        <is>
          <t>CONTRACT</t>
        </is>
      </c>
      <c r="B92" t="inlineStr">
        <is>
          <t>PRJ</t>
        </is>
      </c>
      <c r="C92" t="inlineStr"/>
      <c r="D92" t="n">
        <v>2024</v>
      </c>
      <c r="E92" t="inlineStr"/>
      <c r="F92" t="inlineStr"/>
      <c r="G92" t="inlineStr"/>
      <c r="H92" t="inlineStr"/>
      <c r="I92" t="inlineStr">
        <is>
          <t>Lucy</t>
        </is>
      </c>
      <c r="J92" t="inlineStr">
        <is>
          <t>Lucy Vendor Matching ML</t>
        </is>
      </c>
      <c r="K92" t="inlineStr">
        <is>
          <t>EssilorLuxottica</t>
        </is>
      </c>
      <c r="L92" t="inlineStr">
        <is>
          <t>A. Graziani</t>
        </is>
      </c>
      <c r="M92" t="inlineStr">
        <is>
          <t>G. Sironi</t>
        </is>
      </c>
      <c r="N92" t="inlineStr">
        <is>
          <t>Operations</t>
        </is>
      </c>
      <c r="O92" t="inlineStr">
        <is>
          <t>Team Leadership</t>
        </is>
      </c>
      <c r="P92" t="n">
        <v>0</v>
      </c>
      <c r="Q92" t="n">
        <v>0</v>
      </c>
      <c r="R92" t="inlineStr">
        <is>
          <t>PROPOSAL</t>
        </is>
      </c>
      <c r="S92" t="n">
        <v>0</v>
      </c>
      <c r="T92" t="n">
        <v>2024</v>
      </c>
      <c r="U92" t="n">
        <v>6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n">
        <v>2</v>
      </c>
      <c r="AF92" t="n">
        <v>2</v>
      </c>
      <c r="AG92" t="n">
        <v>2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0.08695652173913043</v>
      </c>
      <c r="AR92" t="n">
        <v>0.09523809523809523</v>
      </c>
      <c r="AS92" t="n">
        <v>0.09090909090909091</v>
      </c>
      <c r="AT92" t="inlineStr"/>
      <c r="AU92" t="inlineStr"/>
    </row>
    <row r="93">
      <c r="A93" t="inlineStr">
        <is>
          <t>CONTRACT</t>
        </is>
      </c>
      <c r="B93" t="inlineStr">
        <is>
          <t>PRJ</t>
        </is>
      </c>
      <c r="C93" t="inlineStr"/>
      <c r="D93" t="n">
        <v>2024</v>
      </c>
      <c r="E93" t="inlineStr"/>
      <c r="F93" t="inlineStr"/>
      <c r="G93" t="inlineStr"/>
      <c r="H93" t="inlineStr"/>
      <c r="I93" t="inlineStr">
        <is>
          <t>Lucy</t>
        </is>
      </c>
      <c r="J93" t="inlineStr">
        <is>
          <t>Lucy Vendor Matching ML</t>
        </is>
      </c>
      <c r="K93" t="inlineStr">
        <is>
          <t>EssilorLuxottica</t>
        </is>
      </c>
      <c r="L93" t="inlineStr">
        <is>
          <t>A. Graziani</t>
        </is>
      </c>
      <c r="M93" t="inlineStr">
        <is>
          <t>M. Gomitoni</t>
        </is>
      </c>
      <c r="N93" t="inlineStr">
        <is>
          <t>Operations</t>
        </is>
      </c>
      <c r="O93" t="inlineStr">
        <is>
          <t>Tech Lead</t>
        </is>
      </c>
      <c r="P93" t="n">
        <v>0</v>
      </c>
      <c r="Q93" t="n">
        <v>0</v>
      </c>
      <c r="R93" t="inlineStr">
        <is>
          <t>PROPOSAL</t>
        </is>
      </c>
      <c r="S93" t="n">
        <v>0</v>
      </c>
      <c r="T93" t="n">
        <v>2024</v>
      </c>
      <c r="U93" t="n">
        <v>9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3</v>
      </c>
      <c r="AF93" t="n">
        <v>3</v>
      </c>
      <c r="AG93" t="n">
        <v>3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0.1304347826086956</v>
      </c>
      <c r="AR93" t="n">
        <v>0.1428571428571428</v>
      </c>
      <c r="AS93" t="n">
        <v>0.1363636363636364</v>
      </c>
      <c r="AT93" t="inlineStr"/>
      <c r="AU93" t="inlineStr"/>
    </row>
    <row r="94">
      <c r="A94" t="inlineStr">
        <is>
          <t>CONTRACT</t>
        </is>
      </c>
      <c r="B94" t="inlineStr">
        <is>
          <t>PRJ</t>
        </is>
      </c>
      <c r="C94" t="inlineStr"/>
      <c r="D94" t="n">
        <v>2024</v>
      </c>
      <c r="E94" t="inlineStr"/>
      <c r="F94" t="inlineStr"/>
      <c r="G94" t="inlineStr"/>
      <c r="H94" t="inlineStr"/>
      <c r="I94" t="inlineStr">
        <is>
          <t>Lucy</t>
        </is>
      </c>
      <c r="J94" t="inlineStr">
        <is>
          <t>Lucy Vendor Matching ML</t>
        </is>
      </c>
      <c r="K94" t="inlineStr">
        <is>
          <t>EssilorLuxottica</t>
        </is>
      </c>
      <c r="L94" t="inlineStr">
        <is>
          <t>A. Graziani</t>
        </is>
      </c>
      <c r="M94" t="inlineStr">
        <is>
          <t>V. Echarry</t>
        </is>
      </c>
      <c r="N94" t="inlineStr">
        <is>
          <t>Operations</t>
        </is>
      </c>
      <c r="O94" t="inlineStr">
        <is>
          <t>Data Scientist</t>
        </is>
      </c>
      <c r="P94" t="n">
        <v>0</v>
      </c>
      <c r="Q94" t="n">
        <v>0</v>
      </c>
      <c r="R94" t="inlineStr">
        <is>
          <t>PROPOSAL</t>
        </is>
      </c>
      <c r="S94" t="n">
        <v>0</v>
      </c>
      <c r="T94" t="n">
        <v>2024</v>
      </c>
      <c r="U94" t="n">
        <v>15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5</v>
      </c>
      <c r="AF94" t="n">
        <v>5</v>
      </c>
      <c r="AG94" t="n">
        <v>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0.2173913043478261</v>
      </c>
      <c r="AR94" t="n">
        <v>0.2380952380952381</v>
      </c>
      <c r="AS94" t="n">
        <v>0.2272727272727273</v>
      </c>
      <c r="AT94" t="inlineStr"/>
      <c r="AU94" t="inlineStr"/>
    </row>
    <row r="95">
      <c r="A95" t="inlineStr">
        <is>
          <t>CONTRACT</t>
        </is>
      </c>
      <c r="B95" t="inlineStr">
        <is>
          <t>AMS</t>
        </is>
      </c>
      <c r="C95" t="inlineStr">
        <is>
          <t>Waterfall</t>
        </is>
      </c>
      <c r="D95" t="n">
        <v>2024</v>
      </c>
      <c r="E95" s="114" t="n">
        <v>45292</v>
      </c>
      <c r="F95" s="114" t="n">
        <v>45657</v>
      </c>
      <c r="G95" t="inlineStr">
        <is>
          <t>ABS24049</t>
        </is>
      </c>
      <c r="H95" t="inlineStr">
        <is>
          <t>ALAFDP2</t>
        </is>
      </c>
      <c r="I95" t="inlineStr">
        <is>
          <t>FINANCE</t>
        </is>
      </c>
      <c r="J95" t="inlineStr">
        <is>
          <t>AMS FRAUD Detection Platform 2024</t>
        </is>
      </c>
      <c r="K95" t="inlineStr">
        <is>
          <t>EssilorLuxottica</t>
        </is>
      </c>
      <c r="L95" t="inlineStr">
        <is>
          <t>A. Morterra</t>
        </is>
      </c>
      <c r="M95" t="inlineStr">
        <is>
          <t>A. Crescimone</t>
        </is>
      </c>
      <c r="N95" t="inlineStr">
        <is>
          <t>Operations</t>
        </is>
      </c>
      <c r="O95" t="inlineStr">
        <is>
          <t>BackEnd</t>
        </is>
      </c>
      <c r="P95" t="n">
        <v>0</v>
      </c>
      <c r="Q95" t="n">
        <v>0</v>
      </c>
      <c r="R95" t="inlineStr">
        <is>
          <t>CLOSED</t>
        </is>
      </c>
      <c r="S95" t="n">
        <v>0</v>
      </c>
      <c r="T95" t="n">
        <v>2024</v>
      </c>
      <c r="U95" t="n">
        <v>24</v>
      </c>
      <c r="V95" t="n">
        <v>1</v>
      </c>
      <c r="W95" t="n">
        <v>1</v>
      </c>
      <c r="X95" t="n">
        <v>1</v>
      </c>
      <c r="Y95" t="n">
        <v>1</v>
      </c>
      <c r="Z95" t="n">
        <v>3</v>
      </c>
      <c r="AA95" t="n">
        <v>3</v>
      </c>
      <c r="AB95" t="n">
        <v>3</v>
      </c>
      <c r="AC95" t="n">
        <v>3</v>
      </c>
      <c r="AD95" t="n">
        <v>3</v>
      </c>
      <c r="AE95" t="n">
        <v>3</v>
      </c>
      <c r="AF95" t="n">
        <v>3</v>
      </c>
      <c r="AG95" t="n">
        <v>3</v>
      </c>
      <c r="AH95" t="n">
        <v>0.05555555555555555</v>
      </c>
      <c r="AI95" t="n">
        <v>0.05</v>
      </c>
      <c r="AJ95" t="n">
        <v>0.04761904761904762</v>
      </c>
      <c r="AK95" t="n">
        <v>0.04545454545454546</v>
      </c>
      <c r="AL95" t="n">
        <v>0.15</v>
      </c>
      <c r="AM95" t="n">
        <v>0.15</v>
      </c>
      <c r="AN95" t="n">
        <v>0.1304347826086956</v>
      </c>
      <c r="AO95" t="n">
        <v>0.25</v>
      </c>
      <c r="AP95" t="n">
        <v>0.1428571428571428</v>
      </c>
      <c r="AQ95" t="n">
        <v>0.1304347826086956</v>
      </c>
      <c r="AR95" t="n">
        <v>0.1428571428571428</v>
      </c>
      <c r="AS95" t="n">
        <v>0.1363636363636364</v>
      </c>
      <c r="AT95" t="inlineStr"/>
      <c r="AU95" t="inlineStr"/>
    </row>
    <row r="96">
      <c r="A96" t="inlineStr">
        <is>
          <t>CONTRACT</t>
        </is>
      </c>
      <c r="B96" t="inlineStr">
        <is>
          <t>AMS</t>
        </is>
      </c>
      <c r="C96" t="inlineStr">
        <is>
          <t>Waterfall</t>
        </is>
      </c>
      <c r="D96" t="n">
        <v>2024</v>
      </c>
      <c r="E96" s="114" t="n">
        <v>45292</v>
      </c>
      <c r="F96" s="114" t="n">
        <v>45657</v>
      </c>
      <c r="G96" t="inlineStr">
        <is>
          <t>ABS24049</t>
        </is>
      </c>
      <c r="H96" t="inlineStr">
        <is>
          <t>ALAFDP2</t>
        </is>
      </c>
      <c r="I96" t="inlineStr">
        <is>
          <t>FINANCE</t>
        </is>
      </c>
      <c r="J96" t="inlineStr">
        <is>
          <t>AMS FRAUD Detection Platform 2024</t>
        </is>
      </c>
      <c r="K96" t="inlineStr">
        <is>
          <t>EssilorLuxottica</t>
        </is>
      </c>
      <c r="L96" t="inlineStr">
        <is>
          <t>A. Morterra</t>
        </is>
      </c>
      <c r="M96" t="inlineStr">
        <is>
          <t>A. SAIJA</t>
        </is>
      </c>
      <c r="N96" t="inlineStr">
        <is>
          <t>Operations</t>
        </is>
      </c>
      <c r="O96" t="inlineStr">
        <is>
          <t>BackEnd</t>
        </is>
      </c>
      <c r="P96" t="n">
        <v>0</v>
      </c>
      <c r="Q96" t="n">
        <v>0</v>
      </c>
      <c r="R96" t="inlineStr">
        <is>
          <t>CLOSED</t>
        </is>
      </c>
      <c r="S96" t="n">
        <v>0</v>
      </c>
      <c r="T96" t="n">
        <v>2024</v>
      </c>
      <c r="U96" t="n">
        <v>8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0.05555555555555555</v>
      </c>
      <c r="AI96" t="n">
        <v>0.05</v>
      </c>
      <c r="AJ96" t="n">
        <v>0.04761904761904762</v>
      </c>
      <c r="AK96" t="n">
        <v>0.04545454545454546</v>
      </c>
      <c r="AL96" t="n">
        <v>0.05</v>
      </c>
      <c r="AM96" t="n">
        <v>0.05</v>
      </c>
      <c r="AN96" t="n">
        <v>0.04347826086956522</v>
      </c>
      <c r="AO96" t="n">
        <v>0.08333333333333333</v>
      </c>
      <c r="AP96" t="n">
        <v>0.04761904761904762</v>
      </c>
      <c r="AQ96" t="n">
        <v>0.04347826086956522</v>
      </c>
      <c r="AR96" t="n">
        <v>0.04761904761904762</v>
      </c>
      <c r="AS96" t="n">
        <v>0.04545454545454546</v>
      </c>
      <c r="AT96" t="inlineStr"/>
      <c r="AU96" t="inlineStr"/>
    </row>
    <row r="97">
      <c r="A97" t="inlineStr">
        <is>
          <t>CONTRACT</t>
        </is>
      </c>
      <c r="B97" t="inlineStr">
        <is>
          <t>AMS</t>
        </is>
      </c>
      <c r="C97" t="inlineStr">
        <is>
          <t>Waterfall</t>
        </is>
      </c>
      <c r="D97" t="n">
        <v>2024</v>
      </c>
      <c r="E97" s="114" t="n">
        <v>45292</v>
      </c>
      <c r="F97" s="114" t="n">
        <v>45657</v>
      </c>
      <c r="G97" t="inlineStr">
        <is>
          <t>ABS24049</t>
        </is>
      </c>
      <c r="H97" t="inlineStr">
        <is>
          <t>ALAFDP2</t>
        </is>
      </c>
      <c r="I97" t="inlineStr">
        <is>
          <t>FINANCE</t>
        </is>
      </c>
      <c r="J97" t="inlineStr">
        <is>
          <t>AMS FRAUD Detection Platform 2024</t>
        </is>
      </c>
      <c r="K97" t="inlineStr">
        <is>
          <t>EssilorLuxottica</t>
        </is>
      </c>
      <c r="L97" t="inlineStr">
        <is>
          <t>A. Morterra</t>
        </is>
      </c>
      <c r="M97" t="inlineStr">
        <is>
          <t>G. D'Amanti</t>
        </is>
      </c>
      <c r="N97" t="inlineStr">
        <is>
          <t>Operations</t>
        </is>
      </c>
      <c r="O97" t="inlineStr">
        <is>
          <t>BackEnd</t>
        </is>
      </c>
      <c r="P97" t="n">
        <v>0</v>
      </c>
      <c r="Q97" t="n">
        <v>0</v>
      </c>
      <c r="R97" t="inlineStr">
        <is>
          <t>ON GOING</t>
        </is>
      </c>
      <c r="S97" t="n">
        <v>0</v>
      </c>
      <c r="T97" t="n">
        <v>2024</v>
      </c>
      <c r="U97" t="n">
        <v>4</v>
      </c>
      <c r="V97" t="n">
        <v>0.5</v>
      </c>
      <c r="W97" t="n">
        <v>0.5</v>
      </c>
      <c r="X97" t="n">
        <v>0.5</v>
      </c>
      <c r="Y97" t="n">
        <v>0.5</v>
      </c>
      <c r="Z97" t="n">
        <v>0.5</v>
      </c>
      <c r="AA97" t="n">
        <v>0.5</v>
      </c>
      <c r="AB97" t="n">
        <v>0.5</v>
      </c>
      <c r="AC97" t="n">
        <v>0.5</v>
      </c>
      <c r="AD97" t="n">
        <v>0.5</v>
      </c>
      <c r="AE97" t="n">
        <v>0.5</v>
      </c>
      <c r="AF97" t="n">
        <v>1</v>
      </c>
      <c r="AG97" t="inlineStr"/>
      <c r="AH97" t="n">
        <v>0.02777777777777778</v>
      </c>
      <c r="AI97" t="n">
        <v>0.025</v>
      </c>
      <c r="AJ97" t="n">
        <v>0.02380952380952381</v>
      </c>
      <c r="AK97" t="n">
        <v>0.02272727272727273</v>
      </c>
      <c r="AL97" t="n">
        <v>0.025</v>
      </c>
      <c r="AM97" t="n">
        <v>0.025</v>
      </c>
      <c r="AN97" t="n">
        <v>0.02173913043478261</v>
      </c>
      <c r="AO97" t="n">
        <v>0.04166666666666666</v>
      </c>
      <c r="AP97" t="n">
        <v>0.02380952380952381</v>
      </c>
      <c r="AQ97" t="n">
        <v>0.02173913043478261</v>
      </c>
      <c r="AR97" t="n">
        <v>0.04761904761904762</v>
      </c>
      <c r="AS97" t="n">
        <v>0</v>
      </c>
      <c r="AT97" t="inlineStr"/>
      <c r="AU97" t="inlineStr"/>
    </row>
    <row r="98">
      <c r="A98" t="inlineStr">
        <is>
          <t>CONTRACT</t>
        </is>
      </c>
      <c r="B98" t="inlineStr">
        <is>
          <t>AMS</t>
        </is>
      </c>
      <c r="C98" t="inlineStr">
        <is>
          <t>Waterfall</t>
        </is>
      </c>
      <c r="D98" t="n">
        <v>2024</v>
      </c>
      <c r="E98" s="114" t="n">
        <v>45292</v>
      </c>
      <c r="F98" s="114" t="n">
        <v>45657</v>
      </c>
      <c r="G98" t="inlineStr">
        <is>
          <t>ABS24049</t>
        </is>
      </c>
      <c r="H98" t="inlineStr">
        <is>
          <t>ALAFDP2</t>
        </is>
      </c>
      <c r="I98" t="inlineStr">
        <is>
          <t>FINANCE</t>
        </is>
      </c>
      <c r="J98" t="inlineStr">
        <is>
          <t>AMS FRAUD Detection Platform 2024</t>
        </is>
      </c>
      <c r="K98" t="inlineStr">
        <is>
          <t>EssilorLuxottica</t>
        </is>
      </c>
      <c r="L98" t="inlineStr">
        <is>
          <t>A. Morterra</t>
        </is>
      </c>
      <c r="M98" t="inlineStr">
        <is>
          <t>G. Luongo</t>
        </is>
      </c>
      <c r="N98" t="inlineStr">
        <is>
          <t>Delivery AMS</t>
        </is>
      </c>
      <c r="O98" t="inlineStr">
        <is>
          <t>PM - Project Governance</t>
        </is>
      </c>
      <c r="P98" t="n">
        <v>0</v>
      </c>
      <c r="Q98" t="n">
        <v>0</v>
      </c>
      <c r="R98" t="inlineStr">
        <is>
          <t>CLOSED</t>
        </is>
      </c>
      <c r="S98" t="n">
        <v>0</v>
      </c>
      <c r="T98" t="n">
        <v>2024</v>
      </c>
      <c r="U98" t="n">
        <v>8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0.05555555555555555</v>
      </c>
      <c r="AI98" t="n">
        <v>0.05</v>
      </c>
      <c r="AJ98" t="n">
        <v>0.04761904761904762</v>
      </c>
      <c r="AK98" t="n">
        <v>0.04545454545454546</v>
      </c>
      <c r="AL98" t="n">
        <v>0.05</v>
      </c>
      <c r="AM98" t="n">
        <v>0.05</v>
      </c>
      <c r="AN98" t="n">
        <v>0.04347826086956522</v>
      </c>
      <c r="AO98" t="n">
        <v>0.08333333333333333</v>
      </c>
      <c r="AP98" t="n">
        <v>0.04761904761904762</v>
      </c>
      <c r="AQ98" t="n">
        <v>0.04347826086956522</v>
      </c>
      <c r="AR98" t="n">
        <v>0.04761904761904762</v>
      </c>
      <c r="AS98" t="n">
        <v>0.04545454545454546</v>
      </c>
      <c r="AT98" t="inlineStr"/>
      <c r="AU98" t="inlineStr"/>
    </row>
    <row r="99">
      <c r="A99" t="inlineStr">
        <is>
          <t>CONTRACT</t>
        </is>
      </c>
      <c r="B99" t="inlineStr">
        <is>
          <t>AMS</t>
        </is>
      </c>
      <c r="C99" t="inlineStr">
        <is>
          <t>Waterfall</t>
        </is>
      </c>
      <c r="D99" t="n">
        <v>2024</v>
      </c>
      <c r="E99" s="114" t="n">
        <v>45292</v>
      </c>
      <c r="F99" s="114" t="n">
        <v>45657</v>
      </c>
      <c r="G99" t="inlineStr">
        <is>
          <t>ABS24049</t>
        </is>
      </c>
      <c r="H99" t="inlineStr">
        <is>
          <t>ALAFDP2</t>
        </is>
      </c>
      <c r="I99" t="inlineStr">
        <is>
          <t>FINANCE</t>
        </is>
      </c>
      <c r="J99" t="inlineStr">
        <is>
          <t>AMS FRAUD Detection Platform 2024</t>
        </is>
      </c>
      <c r="K99" t="inlineStr">
        <is>
          <t>EssilorLuxottica</t>
        </is>
      </c>
      <c r="L99" t="inlineStr">
        <is>
          <t>A. Morterra</t>
        </is>
      </c>
      <c r="M99" t="inlineStr">
        <is>
          <t>L. Gullotto</t>
        </is>
      </c>
      <c r="N99" t="inlineStr">
        <is>
          <t>Operations</t>
        </is>
      </c>
      <c r="O99" t="inlineStr">
        <is>
          <t>BackEnd</t>
        </is>
      </c>
      <c r="P99" t="n">
        <v>0</v>
      </c>
      <c r="Q99" t="n">
        <v>0</v>
      </c>
      <c r="R99" t="inlineStr">
        <is>
          <t>CLOSED</t>
        </is>
      </c>
      <c r="S99" t="n">
        <v>0</v>
      </c>
      <c r="T99" t="n">
        <v>2024</v>
      </c>
      <c r="U99" t="n">
        <v>4</v>
      </c>
      <c r="V99" t="n">
        <v>0.5</v>
      </c>
      <c r="W99" t="n">
        <v>0.5</v>
      </c>
      <c r="X99" t="n">
        <v>0.5</v>
      </c>
      <c r="Y99" t="n">
        <v>0.5</v>
      </c>
      <c r="Z99" t="n">
        <v>0.5</v>
      </c>
      <c r="AA99" t="n">
        <v>0.5</v>
      </c>
      <c r="AB99" t="n">
        <v>0.5</v>
      </c>
      <c r="AC99" t="n">
        <v>0.5</v>
      </c>
      <c r="AD99" t="n">
        <v>0.5</v>
      </c>
      <c r="AE99" t="n">
        <v>0.5</v>
      </c>
      <c r="AF99" t="n">
        <v>0.5</v>
      </c>
      <c r="AG99" t="n">
        <v>0.5</v>
      </c>
      <c r="AH99" t="n">
        <v>0.02777777777777778</v>
      </c>
      <c r="AI99" t="n">
        <v>0.025</v>
      </c>
      <c r="AJ99" t="n">
        <v>0.02380952380952381</v>
      </c>
      <c r="AK99" t="n">
        <v>0.02272727272727273</v>
      </c>
      <c r="AL99" t="n">
        <v>0.025</v>
      </c>
      <c r="AM99" t="n">
        <v>0.025</v>
      </c>
      <c r="AN99" t="n">
        <v>0.02173913043478261</v>
      </c>
      <c r="AO99" t="n">
        <v>0.04166666666666666</v>
      </c>
      <c r="AP99" t="n">
        <v>0.02380952380952381</v>
      </c>
      <c r="AQ99" t="n">
        <v>0.02173913043478261</v>
      </c>
      <c r="AR99" t="n">
        <v>0.02380952380952381</v>
      </c>
      <c r="AS99" t="n">
        <v>0.02272727272727273</v>
      </c>
      <c r="AT99" t="inlineStr"/>
      <c r="AU99" t="inlineStr"/>
    </row>
    <row r="100">
      <c r="A100" t="inlineStr">
        <is>
          <t>CONTRACT</t>
        </is>
      </c>
      <c r="B100" t="inlineStr">
        <is>
          <t>AMS</t>
        </is>
      </c>
      <c r="C100" t="inlineStr"/>
      <c r="D100" t="n">
        <v>2024</v>
      </c>
      <c r="E100" t="inlineStr"/>
      <c r="F100" t="inlineStr"/>
      <c r="G100" t="inlineStr">
        <is>
          <t>ABS24089</t>
        </is>
      </c>
      <c r="H100" t="inlineStr">
        <is>
          <t>ABS24089</t>
        </is>
      </c>
      <c r="I100" t="inlineStr">
        <is>
          <t>FINANCE</t>
        </is>
      </c>
      <c r="J100" t="inlineStr">
        <is>
          <t>FDP - Fraud Detection Plathform 2024</t>
        </is>
      </c>
      <c r="K100" t="inlineStr">
        <is>
          <t>EssilorLuxottica</t>
        </is>
      </c>
      <c r="L100" t="inlineStr">
        <is>
          <t>A. Morterra</t>
        </is>
      </c>
      <c r="M100" t="inlineStr">
        <is>
          <t>A. Imbimbo</t>
        </is>
      </c>
      <c r="N100" t="inlineStr">
        <is>
          <t>Operations</t>
        </is>
      </c>
      <c r="O100" t="inlineStr">
        <is>
          <t>Data Scientist</t>
        </is>
      </c>
      <c r="P100" t="n">
        <v>110</v>
      </c>
      <c r="Q100" t="n">
        <v>0</v>
      </c>
      <c r="R100" t="inlineStr">
        <is>
          <t>ON GOING</t>
        </is>
      </c>
      <c r="S100" t="n">
        <v>0.75</v>
      </c>
      <c r="T100" t="n">
        <v>2024</v>
      </c>
      <c r="U100" t="n">
        <v>19</v>
      </c>
      <c r="V100" t="inlineStr"/>
      <c r="W100" t="inlineStr"/>
      <c r="X100" t="n">
        <v>4</v>
      </c>
      <c r="Y100" t="n">
        <v>4</v>
      </c>
      <c r="Z100" t="n">
        <v>4</v>
      </c>
      <c r="AA100" t="n">
        <v>4</v>
      </c>
      <c r="AB100" t="n">
        <v>2</v>
      </c>
      <c r="AC100" t="n">
        <v>1</v>
      </c>
      <c r="AD100" t="n">
        <v>3</v>
      </c>
      <c r="AE100" t="n">
        <v>1</v>
      </c>
      <c r="AF100" t="n">
        <v>1</v>
      </c>
      <c r="AG100" t="n">
        <v>3</v>
      </c>
      <c r="AH100" t="n">
        <v>0</v>
      </c>
      <c r="AI100" t="n">
        <v>0</v>
      </c>
      <c r="AJ100" t="n">
        <v>0.1904761904761905</v>
      </c>
      <c r="AK100" t="n">
        <v>0.1818181818181818</v>
      </c>
      <c r="AL100" t="n">
        <v>0.2</v>
      </c>
      <c r="AM100" t="n">
        <v>0.2</v>
      </c>
      <c r="AN100" t="n">
        <v>0.08695652173913043</v>
      </c>
      <c r="AO100" t="n">
        <v>0.08333333333333333</v>
      </c>
      <c r="AP100" t="n">
        <v>0.1428571428571428</v>
      </c>
      <c r="AQ100" t="n">
        <v>0.04347826086956522</v>
      </c>
      <c r="AR100" t="n">
        <v>0.04761904761904762</v>
      </c>
      <c r="AS100" t="n">
        <v>0.1363636363636364</v>
      </c>
      <c r="AT100" t="inlineStr"/>
      <c r="AU100" t="inlineStr"/>
    </row>
    <row r="101">
      <c r="A101" t="inlineStr">
        <is>
          <t>CONTRACT</t>
        </is>
      </c>
      <c r="B101" t="inlineStr">
        <is>
          <t>AMS</t>
        </is>
      </c>
      <c r="C101" t="inlineStr"/>
      <c r="D101" t="n">
        <v>2024</v>
      </c>
      <c r="E101" t="inlineStr"/>
      <c r="F101" t="inlineStr"/>
      <c r="G101" t="inlineStr">
        <is>
          <t>ABS24089</t>
        </is>
      </c>
      <c r="H101" t="inlineStr">
        <is>
          <t>ABS24089</t>
        </is>
      </c>
      <c r="I101" t="inlineStr">
        <is>
          <t>FINANCE</t>
        </is>
      </c>
      <c r="J101" t="inlineStr">
        <is>
          <t>FDP - Fraud Detection Plathform 2024</t>
        </is>
      </c>
      <c r="K101" t="inlineStr">
        <is>
          <t>EssilorLuxottica</t>
        </is>
      </c>
      <c r="L101" t="inlineStr">
        <is>
          <t>A. Morterra</t>
        </is>
      </c>
      <c r="M101" t="inlineStr">
        <is>
          <t>G. Sabbatini</t>
        </is>
      </c>
      <c r="N101" t="inlineStr">
        <is>
          <t>Operations</t>
        </is>
      </c>
      <c r="O101" t="inlineStr">
        <is>
          <t>Data Engineering</t>
        </is>
      </c>
      <c r="P101" t="n">
        <v>110</v>
      </c>
      <c r="Q101" t="n">
        <v>0</v>
      </c>
      <c r="R101" t="inlineStr">
        <is>
          <t>ON GOING</t>
        </is>
      </c>
      <c r="S101" t="n">
        <v>0.75</v>
      </c>
      <c r="T101" t="n">
        <v>2024</v>
      </c>
      <c r="U101" t="n">
        <v>21</v>
      </c>
      <c r="V101" t="inlineStr"/>
      <c r="W101" t="inlineStr"/>
      <c r="X101" t="n">
        <v>2</v>
      </c>
      <c r="Y101" t="n">
        <v>2</v>
      </c>
      <c r="Z101" t="n">
        <v>2</v>
      </c>
      <c r="AA101" t="n">
        <v>3</v>
      </c>
      <c r="AB101" t="n">
        <v>2</v>
      </c>
      <c r="AC101" t="n">
        <v>2</v>
      </c>
      <c r="AD101" t="n">
        <v>3</v>
      </c>
      <c r="AE101" t="n">
        <v>3</v>
      </c>
      <c r="AF101" t="n">
        <v>3</v>
      </c>
      <c r="AG101" t="n">
        <v>3</v>
      </c>
      <c r="AH101" t="n">
        <v>0</v>
      </c>
      <c r="AI101" t="n">
        <v>0</v>
      </c>
      <c r="AJ101" t="n">
        <v>0.09523809523809523</v>
      </c>
      <c r="AK101" t="n">
        <v>0.09090909090909091</v>
      </c>
      <c r="AL101" t="n">
        <v>0.1</v>
      </c>
      <c r="AM101" t="n">
        <v>0.15</v>
      </c>
      <c r="AN101" t="n">
        <v>0.08695652173913043</v>
      </c>
      <c r="AO101" t="n">
        <v>0.1666666666666667</v>
      </c>
      <c r="AP101" t="n">
        <v>0.1428571428571428</v>
      </c>
      <c r="AQ101" t="n">
        <v>0.1304347826086956</v>
      </c>
      <c r="AR101" t="n">
        <v>0.1428571428571428</v>
      </c>
      <c r="AS101" t="n">
        <v>0.1363636363636364</v>
      </c>
      <c r="AT101" t="inlineStr"/>
      <c r="AU101" t="inlineStr"/>
    </row>
    <row r="102">
      <c r="A102" t="inlineStr">
        <is>
          <t>CONTRACT</t>
        </is>
      </c>
      <c r="B102" t="inlineStr">
        <is>
          <t>AMS</t>
        </is>
      </c>
      <c r="C102" t="inlineStr"/>
      <c r="D102" t="n">
        <v>2024</v>
      </c>
      <c r="E102" t="inlineStr"/>
      <c r="F102" t="inlineStr"/>
      <c r="G102" t="inlineStr">
        <is>
          <t>ABS24089</t>
        </is>
      </c>
      <c r="H102" t="inlineStr">
        <is>
          <t>ABS24089</t>
        </is>
      </c>
      <c r="I102" t="inlineStr">
        <is>
          <t>FINANCE</t>
        </is>
      </c>
      <c r="J102" t="inlineStr">
        <is>
          <t>FDP - Fraud Detection Plathform 2024</t>
        </is>
      </c>
      <c r="K102" t="inlineStr">
        <is>
          <t>EssilorLuxottica</t>
        </is>
      </c>
      <c r="L102" t="inlineStr">
        <is>
          <t>A. Morterra</t>
        </is>
      </c>
      <c r="M102" t="inlineStr">
        <is>
          <t>G. Sironi</t>
        </is>
      </c>
      <c r="N102" t="inlineStr">
        <is>
          <t>Operations</t>
        </is>
      </c>
      <c r="O102" t="inlineStr">
        <is>
          <t>PM - Project Governance Support</t>
        </is>
      </c>
      <c r="P102" t="n">
        <v>110</v>
      </c>
      <c r="Q102" t="n">
        <v>0</v>
      </c>
      <c r="R102" t="inlineStr">
        <is>
          <t>ON GOING</t>
        </is>
      </c>
      <c r="S102" t="n">
        <v>0.75</v>
      </c>
      <c r="T102" t="n">
        <v>2024</v>
      </c>
      <c r="U102" t="n">
        <v>20</v>
      </c>
      <c r="V102" t="inlineStr"/>
      <c r="W102" t="inlineStr"/>
      <c r="X102" t="n">
        <v>1</v>
      </c>
      <c r="Y102" t="n">
        <v>1</v>
      </c>
      <c r="Z102" t="n">
        <v>2</v>
      </c>
      <c r="AA102" t="n">
        <v>2</v>
      </c>
      <c r="AB102" t="n">
        <v>2</v>
      </c>
      <c r="AC102" t="n">
        <v>2</v>
      </c>
      <c r="AD102" t="n">
        <v>3</v>
      </c>
      <c r="AE102" t="n">
        <v>3</v>
      </c>
      <c r="AF102" t="n">
        <v>3</v>
      </c>
      <c r="AG102" t="n">
        <v>3</v>
      </c>
      <c r="AH102" t="n">
        <v>0</v>
      </c>
      <c r="AI102" t="n">
        <v>0</v>
      </c>
      <c r="AJ102" t="n">
        <v>0.04761904761904762</v>
      </c>
      <c r="AK102" t="n">
        <v>0.04545454545454546</v>
      </c>
      <c r="AL102" t="n">
        <v>0.1</v>
      </c>
      <c r="AM102" t="n">
        <v>0.1</v>
      </c>
      <c r="AN102" t="n">
        <v>0.08695652173913043</v>
      </c>
      <c r="AO102" t="n">
        <v>0.1666666666666667</v>
      </c>
      <c r="AP102" t="n">
        <v>0.1428571428571428</v>
      </c>
      <c r="AQ102" t="n">
        <v>0.1304347826086956</v>
      </c>
      <c r="AR102" t="n">
        <v>0.1428571428571428</v>
      </c>
      <c r="AS102" t="n">
        <v>0.1363636363636364</v>
      </c>
      <c r="AT102" t="inlineStr"/>
      <c r="AU102" t="inlineStr"/>
    </row>
    <row r="103">
      <c r="A103" t="inlineStr">
        <is>
          <t>CONTRACT</t>
        </is>
      </c>
      <c r="B103" t="inlineStr">
        <is>
          <t>AMS</t>
        </is>
      </c>
      <c r="C103" t="inlineStr"/>
      <c r="D103" t="n">
        <v>2024</v>
      </c>
      <c r="E103" t="inlineStr"/>
      <c r="F103" t="inlineStr"/>
      <c r="G103" t="inlineStr">
        <is>
          <t>ABS24089</t>
        </is>
      </c>
      <c r="H103" t="inlineStr">
        <is>
          <t>ABS24089</t>
        </is>
      </c>
      <c r="I103" t="inlineStr">
        <is>
          <t>FINANCE</t>
        </is>
      </c>
      <c r="J103" t="inlineStr">
        <is>
          <t>FDP - Fraud Detection Plathform 2024</t>
        </is>
      </c>
      <c r="K103" t="inlineStr">
        <is>
          <t>EssilorLuxottica</t>
        </is>
      </c>
      <c r="L103" t="inlineStr">
        <is>
          <t>A. Morterra</t>
        </is>
      </c>
      <c r="M103" t="inlineStr">
        <is>
          <t>L. Cariglia</t>
        </is>
      </c>
      <c r="N103" t="inlineStr">
        <is>
          <t>Operations</t>
        </is>
      </c>
      <c r="O103" t="inlineStr">
        <is>
          <t>DataManagement</t>
        </is>
      </c>
      <c r="P103" t="n">
        <v>110</v>
      </c>
      <c r="Q103" t="n">
        <v>0</v>
      </c>
      <c r="R103" t="inlineStr">
        <is>
          <t>ON GOING</t>
        </is>
      </c>
      <c r="S103" t="n">
        <v>0.75</v>
      </c>
      <c r="T103" t="n">
        <v>2024</v>
      </c>
      <c r="U103" t="n">
        <v>29</v>
      </c>
      <c r="V103" t="inlineStr"/>
      <c r="W103" t="inlineStr"/>
      <c r="X103" t="n">
        <v>4</v>
      </c>
      <c r="Y103" t="n">
        <v>4</v>
      </c>
      <c r="Z103" t="n">
        <v>5</v>
      </c>
      <c r="AA103" t="n">
        <v>8</v>
      </c>
      <c r="AB103" t="n">
        <v>9</v>
      </c>
      <c r="AC103" t="n">
        <v>3</v>
      </c>
      <c r="AD103" t="n">
        <v>1</v>
      </c>
      <c r="AE103" t="n">
        <v>1</v>
      </c>
      <c r="AF103" t="n">
        <v>1</v>
      </c>
      <c r="AG103" t="n">
        <v>1</v>
      </c>
      <c r="AH103" t="n">
        <v>0</v>
      </c>
      <c r="AI103" t="n">
        <v>0</v>
      </c>
      <c r="AJ103" t="n">
        <v>0.1904761904761905</v>
      </c>
      <c r="AK103" t="n">
        <v>0.1818181818181818</v>
      </c>
      <c r="AL103" t="n">
        <v>0.25</v>
      </c>
      <c r="AM103" t="n">
        <v>0.4</v>
      </c>
      <c r="AN103" t="n">
        <v>0.391304347826087</v>
      </c>
      <c r="AO103" t="n">
        <v>0.25</v>
      </c>
      <c r="AP103" t="n">
        <v>0.04761904761904762</v>
      </c>
      <c r="AQ103" t="n">
        <v>0.04347826086956522</v>
      </c>
      <c r="AR103" t="n">
        <v>0.04761904761904762</v>
      </c>
      <c r="AS103" t="n">
        <v>0.04545454545454546</v>
      </c>
      <c r="AT103" t="inlineStr"/>
      <c r="AU103" t="inlineStr"/>
    </row>
    <row r="104">
      <c r="A104" t="inlineStr">
        <is>
          <t>CONTRACT</t>
        </is>
      </c>
      <c r="B104" t="inlineStr">
        <is>
          <t>AMS</t>
        </is>
      </c>
      <c r="C104" t="inlineStr"/>
      <c r="D104" t="n">
        <v>2024</v>
      </c>
      <c r="E104" t="inlineStr"/>
      <c r="F104" t="inlineStr"/>
      <c r="G104" t="inlineStr">
        <is>
          <t>ABS24089</t>
        </is>
      </c>
      <c r="H104" t="inlineStr">
        <is>
          <t>ABS24089</t>
        </is>
      </c>
      <c r="I104" t="inlineStr">
        <is>
          <t>FINANCE</t>
        </is>
      </c>
      <c r="J104" t="inlineStr">
        <is>
          <t>FDP - Fraud Detection Plathform 2024</t>
        </is>
      </c>
      <c r="K104" t="inlineStr">
        <is>
          <t>EssilorLuxottica</t>
        </is>
      </c>
      <c r="L104" t="inlineStr">
        <is>
          <t>A. Morterra</t>
        </is>
      </c>
      <c r="M104" t="inlineStr">
        <is>
          <t>M. Gomitoni</t>
        </is>
      </c>
      <c r="N104" t="inlineStr">
        <is>
          <t>Operations</t>
        </is>
      </c>
      <c r="O104" t="inlineStr">
        <is>
          <t>Tech Lead</t>
        </is>
      </c>
      <c r="P104" t="n">
        <v>110</v>
      </c>
      <c r="Q104" t="n">
        <v>0</v>
      </c>
      <c r="R104" t="inlineStr">
        <is>
          <t>ON GOING</t>
        </is>
      </c>
      <c r="S104" t="n">
        <v>0.75</v>
      </c>
      <c r="T104" t="n">
        <v>2024</v>
      </c>
      <c r="U104" t="n">
        <v>6</v>
      </c>
      <c r="V104" t="inlineStr"/>
      <c r="W104" t="inlineStr"/>
      <c r="X104" t="inlineStr"/>
      <c r="Y104" t="inlineStr"/>
      <c r="Z104" t="inlineStr"/>
      <c r="AA104" t="n">
        <v>1</v>
      </c>
      <c r="AB104" t="n">
        <v>1</v>
      </c>
      <c r="AC104" t="inlineStr"/>
      <c r="AD104" t="n">
        <v>1</v>
      </c>
      <c r="AE104" t="n">
        <v>1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0.05</v>
      </c>
      <c r="AN104" t="n">
        <v>0.04347826086956522</v>
      </c>
      <c r="AO104" t="n">
        <v>0</v>
      </c>
      <c r="AP104" t="n">
        <v>0.04761904761904762</v>
      </c>
      <c r="AQ104" t="n">
        <v>0.04347826086956522</v>
      </c>
      <c r="AR104" t="n">
        <v>0.04761904761904762</v>
      </c>
      <c r="AS104" t="n">
        <v>0.04545454545454546</v>
      </c>
      <c r="AT104" t="inlineStr"/>
      <c r="AU104" t="inlineStr"/>
    </row>
    <row r="105">
      <c r="A105" t="inlineStr">
        <is>
          <t>CONTRACT</t>
        </is>
      </c>
      <c r="B105" t="inlineStr">
        <is>
          <t>AMS</t>
        </is>
      </c>
      <c r="C105" t="inlineStr"/>
      <c r="D105" t="n">
        <v>2024</v>
      </c>
      <c r="E105" t="inlineStr"/>
      <c r="F105" t="inlineStr"/>
      <c r="G105" t="inlineStr">
        <is>
          <t>ABS24089</t>
        </is>
      </c>
      <c r="H105" t="inlineStr">
        <is>
          <t>ABS24089</t>
        </is>
      </c>
      <c r="I105" t="inlineStr">
        <is>
          <t>FINANCE</t>
        </is>
      </c>
      <c r="J105" t="inlineStr">
        <is>
          <t>FDP - Fraud Detection Plathform 2024</t>
        </is>
      </c>
      <c r="K105" t="inlineStr">
        <is>
          <t>EssilorLuxottica</t>
        </is>
      </c>
      <c r="L105" t="inlineStr">
        <is>
          <t>A. Morterra</t>
        </is>
      </c>
      <c r="M105" t="inlineStr">
        <is>
          <t>V. Echarry</t>
        </is>
      </c>
      <c r="N105" t="inlineStr">
        <is>
          <t>Operations</t>
        </is>
      </c>
      <c r="O105" t="inlineStr">
        <is>
          <t>Data Scientist</t>
        </is>
      </c>
      <c r="P105" t="n">
        <v>110</v>
      </c>
      <c r="Q105" t="n">
        <v>0</v>
      </c>
      <c r="R105" t="inlineStr">
        <is>
          <t>ON GOING</t>
        </is>
      </c>
      <c r="S105" t="n">
        <v>0.75</v>
      </c>
      <c r="T105" t="n">
        <v>2024</v>
      </c>
      <c r="U105" t="n">
        <v>19</v>
      </c>
      <c r="V105" t="inlineStr"/>
      <c r="W105" t="inlineStr"/>
      <c r="X105" t="n">
        <v>4</v>
      </c>
      <c r="Y105" t="n">
        <v>4</v>
      </c>
      <c r="Z105" t="n">
        <v>4</v>
      </c>
      <c r="AA105" t="n">
        <v>4</v>
      </c>
      <c r="AB105" t="n">
        <v>2</v>
      </c>
      <c r="AC105" t="n">
        <v>3</v>
      </c>
      <c r="AD105" t="n">
        <v>2</v>
      </c>
      <c r="AE105" t="n">
        <v>1</v>
      </c>
      <c r="AF105" t="n">
        <v>1</v>
      </c>
      <c r="AG105" t="n">
        <v>2</v>
      </c>
      <c r="AH105" t="n">
        <v>0</v>
      </c>
      <c r="AI105" t="n">
        <v>0</v>
      </c>
      <c r="AJ105" t="n">
        <v>0.1904761904761905</v>
      </c>
      <c r="AK105" t="n">
        <v>0.1818181818181818</v>
      </c>
      <c r="AL105" t="n">
        <v>0.2</v>
      </c>
      <c r="AM105" t="n">
        <v>0.2</v>
      </c>
      <c r="AN105" t="n">
        <v>0.08695652173913043</v>
      </c>
      <c r="AO105" t="n">
        <v>0.25</v>
      </c>
      <c r="AP105" t="n">
        <v>0.09523809523809523</v>
      </c>
      <c r="AQ105" t="n">
        <v>0.04347826086956522</v>
      </c>
      <c r="AR105" t="n">
        <v>0.04761904761904762</v>
      </c>
      <c r="AS105" t="n">
        <v>0.09090909090909091</v>
      </c>
      <c r="AT105" t="inlineStr"/>
      <c r="AU105" t="inlineStr"/>
    </row>
    <row r="106">
      <c r="A106" t="inlineStr">
        <is>
          <t>PROSPECT</t>
        </is>
      </c>
      <c r="B106" t="inlineStr">
        <is>
          <t>PRESALES - DELIVERY</t>
        </is>
      </c>
      <c r="C106" t="inlineStr"/>
      <c r="D106" t="n">
        <v>2024</v>
      </c>
      <c r="E106" t="inlineStr"/>
      <c r="F106" t="inlineStr"/>
      <c r="G106" t="inlineStr"/>
      <c r="H106" t="inlineStr"/>
      <c r="I106" t="inlineStr">
        <is>
          <t>FINANCE/DS</t>
        </is>
      </c>
      <c r="J106" t="inlineStr">
        <is>
          <t>Outlier Detection - PO &amp; I</t>
        </is>
      </c>
      <c r="K106" t="inlineStr">
        <is>
          <t>EssilorLuxottica</t>
        </is>
      </c>
      <c r="L106" t="inlineStr">
        <is>
          <t>A. Morterra</t>
        </is>
      </c>
      <c r="M106" t="inlineStr">
        <is>
          <t>A. Imbimbo</t>
        </is>
      </c>
      <c r="N106" t="inlineStr">
        <is>
          <t>Operations</t>
        </is>
      </c>
      <c r="O106" t="inlineStr">
        <is>
          <t>Data Scientist</t>
        </is>
      </c>
      <c r="P106" t="n">
        <v>0</v>
      </c>
      <c r="Q106" t="n">
        <v>0</v>
      </c>
      <c r="R106" t="inlineStr">
        <is>
          <t>PROPOSAL</t>
        </is>
      </c>
      <c r="S106" t="n">
        <v>0</v>
      </c>
      <c r="T106" t="n">
        <v>2024</v>
      </c>
      <c r="U106" t="n">
        <v>7</v>
      </c>
      <c r="V106" t="inlineStr"/>
      <c r="W106" t="inlineStr"/>
      <c r="X106" t="inlineStr"/>
      <c r="Y106" t="inlineStr"/>
      <c r="Z106" t="n">
        <v>2</v>
      </c>
      <c r="AA106" t="n">
        <v>3</v>
      </c>
      <c r="AB106" t="n">
        <v>2</v>
      </c>
      <c r="AC106" t="inlineStr"/>
      <c r="AD106" t="inlineStr"/>
      <c r="AE106" t="inlineStr"/>
      <c r="AF106" t="inlineStr"/>
      <c r="AG106" t="inlineStr"/>
      <c r="AH106" t="n">
        <v>0</v>
      </c>
      <c r="AI106" t="n">
        <v>0</v>
      </c>
      <c r="AJ106" t="n">
        <v>0</v>
      </c>
      <c r="AK106" t="n">
        <v>0</v>
      </c>
      <c r="AL106" t="n">
        <v>0.1</v>
      </c>
      <c r="AM106" t="n">
        <v>0.15</v>
      </c>
      <c r="AN106" t="n">
        <v>0.08695652173913043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inlineStr"/>
      <c r="AU106" t="inlineStr"/>
    </row>
    <row r="107">
      <c r="A107" t="inlineStr">
        <is>
          <t>PROSPECT</t>
        </is>
      </c>
      <c r="B107" t="inlineStr">
        <is>
          <t>PRESALES - DELIVERY</t>
        </is>
      </c>
      <c r="C107" t="inlineStr"/>
      <c r="D107" t="n">
        <v>2024</v>
      </c>
      <c r="E107" t="inlineStr"/>
      <c r="F107" t="inlineStr"/>
      <c r="G107" t="inlineStr"/>
      <c r="H107" t="inlineStr"/>
      <c r="I107" t="inlineStr">
        <is>
          <t>FINANCE/DS</t>
        </is>
      </c>
      <c r="J107" t="inlineStr">
        <is>
          <t>Outlier Detection - PO &amp; I</t>
        </is>
      </c>
      <c r="K107" t="inlineStr">
        <is>
          <t>EssilorLuxottica</t>
        </is>
      </c>
      <c r="L107" t="inlineStr">
        <is>
          <t>A. Morterra</t>
        </is>
      </c>
      <c r="M107" t="inlineStr">
        <is>
          <t>G. Sabbatini</t>
        </is>
      </c>
      <c r="N107" t="inlineStr">
        <is>
          <t>Operations</t>
        </is>
      </c>
      <c r="O107" t="inlineStr">
        <is>
          <t>Data Engineering</t>
        </is>
      </c>
      <c r="P107" t="n">
        <v>0</v>
      </c>
      <c r="Q107" t="n">
        <v>0</v>
      </c>
      <c r="R107" t="inlineStr">
        <is>
          <t>PROPOSAL</t>
        </is>
      </c>
      <c r="S107" t="n">
        <v>0</v>
      </c>
      <c r="T107" t="n">
        <v>2024</v>
      </c>
      <c r="U107" t="n">
        <v>0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inlineStr"/>
      <c r="AU107" t="inlineStr"/>
    </row>
    <row r="108">
      <c r="A108" t="inlineStr">
        <is>
          <t>PROSPECT</t>
        </is>
      </c>
      <c r="B108" t="inlineStr">
        <is>
          <t>PRESALES - DELIVERY</t>
        </is>
      </c>
      <c r="C108" t="inlineStr"/>
      <c r="D108" t="n">
        <v>2024</v>
      </c>
      <c r="E108" t="inlineStr"/>
      <c r="F108" t="inlineStr"/>
      <c r="G108" t="inlineStr"/>
      <c r="H108" t="inlineStr"/>
      <c r="I108" t="inlineStr">
        <is>
          <t>FINANCE/DS</t>
        </is>
      </c>
      <c r="J108" t="inlineStr">
        <is>
          <t>Outlier Detection - PO &amp; I</t>
        </is>
      </c>
      <c r="K108" t="inlineStr">
        <is>
          <t>EssilorLuxottica</t>
        </is>
      </c>
      <c r="L108" t="inlineStr">
        <is>
          <t>A. Morterra</t>
        </is>
      </c>
      <c r="M108" t="inlineStr">
        <is>
          <t>G. Sironi</t>
        </is>
      </c>
      <c r="N108" t="inlineStr">
        <is>
          <t>Operations</t>
        </is>
      </c>
      <c r="O108" t="inlineStr">
        <is>
          <t>PM - Project Governance</t>
        </is>
      </c>
      <c r="P108" t="n">
        <v>0</v>
      </c>
      <c r="Q108" t="n">
        <v>0</v>
      </c>
      <c r="R108" t="inlineStr">
        <is>
          <t>PROPOSAL</t>
        </is>
      </c>
      <c r="S108" t="n">
        <v>0</v>
      </c>
      <c r="T108" t="n">
        <v>2024</v>
      </c>
      <c r="U108" t="n">
        <v>3</v>
      </c>
      <c r="V108" t="inlineStr"/>
      <c r="W108" t="inlineStr"/>
      <c r="X108" t="inlineStr"/>
      <c r="Y108" t="inlineStr"/>
      <c r="Z108" t="n">
        <v>1</v>
      </c>
      <c r="AA108" t="n">
        <v>1</v>
      </c>
      <c r="AB108" t="n">
        <v>1</v>
      </c>
      <c r="AC108" t="inlineStr"/>
      <c r="AD108" t="inlineStr"/>
      <c r="AE108" t="inlineStr"/>
      <c r="AF108" t="inlineStr"/>
      <c r="AG108" t="inlineStr"/>
      <c r="AH108" t="n">
        <v>0</v>
      </c>
      <c r="AI108" t="n">
        <v>0</v>
      </c>
      <c r="AJ108" t="n">
        <v>0</v>
      </c>
      <c r="AK108" t="n">
        <v>0</v>
      </c>
      <c r="AL108" t="n">
        <v>0.05</v>
      </c>
      <c r="AM108" t="n">
        <v>0.05</v>
      </c>
      <c r="AN108" t="n">
        <v>0.04347826086956522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inlineStr"/>
      <c r="AU108" t="inlineStr"/>
    </row>
    <row r="109">
      <c r="A109" t="inlineStr">
        <is>
          <t>PROSPECT</t>
        </is>
      </c>
      <c r="B109" t="inlineStr">
        <is>
          <t>PRESALES - DELIVERY</t>
        </is>
      </c>
      <c r="C109" t="inlineStr"/>
      <c r="D109" t="n">
        <v>2024</v>
      </c>
      <c r="E109" t="inlineStr"/>
      <c r="F109" t="inlineStr"/>
      <c r="G109" t="inlineStr"/>
      <c r="H109" t="inlineStr"/>
      <c r="I109" t="inlineStr">
        <is>
          <t>FINANCE/DS</t>
        </is>
      </c>
      <c r="J109" t="inlineStr">
        <is>
          <t>Outlier Detection - PO &amp; I</t>
        </is>
      </c>
      <c r="K109" t="inlineStr">
        <is>
          <t>EssilorLuxottica</t>
        </is>
      </c>
      <c r="L109" t="inlineStr">
        <is>
          <t>A. Morterra</t>
        </is>
      </c>
      <c r="M109" t="inlineStr">
        <is>
          <t>L. Cariglia</t>
        </is>
      </c>
      <c r="N109" t="inlineStr">
        <is>
          <t>Operations</t>
        </is>
      </c>
      <c r="O109" t="inlineStr">
        <is>
          <t>DataManagement</t>
        </is>
      </c>
      <c r="P109" t="n">
        <v>0</v>
      </c>
      <c r="Q109" t="n">
        <v>0</v>
      </c>
      <c r="R109" t="inlineStr">
        <is>
          <t>PROPOSAL</t>
        </is>
      </c>
      <c r="S109" t="n">
        <v>0</v>
      </c>
      <c r="T109" t="n">
        <v>2024</v>
      </c>
      <c r="U109" t="n">
        <v>0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inlineStr"/>
      <c r="AU109" t="inlineStr"/>
    </row>
    <row r="110">
      <c r="A110" t="inlineStr">
        <is>
          <t>PROSPECT</t>
        </is>
      </c>
      <c r="B110" t="inlineStr">
        <is>
          <t>PRESALES - DELIVERY</t>
        </is>
      </c>
      <c r="C110" t="inlineStr"/>
      <c r="D110" t="n">
        <v>2024</v>
      </c>
      <c r="E110" t="inlineStr"/>
      <c r="F110" t="inlineStr"/>
      <c r="G110" t="inlineStr"/>
      <c r="H110" t="inlineStr"/>
      <c r="I110" t="inlineStr">
        <is>
          <t>FINANCE/DS</t>
        </is>
      </c>
      <c r="J110" t="inlineStr">
        <is>
          <t>Outlier Detection - PO &amp; I</t>
        </is>
      </c>
      <c r="K110" t="inlineStr">
        <is>
          <t>EssilorLuxottica</t>
        </is>
      </c>
      <c r="L110" t="inlineStr">
        <is>
          <t>A. Morterra</t>
        </is>
      </c>
      <c r="M110" t="inlineStr">
        <is>
          <t>M. Gomitoni</t>
        </is>
      </c>
      <c r="N110" t="inlineStr">
        <is>
          <t>Operations</t>
        </is>
      </c>
      <c r="O110" t="inlineStr">
        <is>
          <t>Tech Lead</t>
        </is>
      </c>
      <c r="P110" t="n">
        <v>0</v>
      </c>
      <c r="Q110" t="n">
        <v>0</v>
      </c>
      <c r="R110" t="inlineStr">
        <is>
          <t>PROPOSAL</t>
        </is>
      </c>
      <c r="S110" t="n">
        <v>0</v>
      </c>
      <c r="T110" t="n">
        <v>2024</v>
      </c>
      <c r="U110" t="n">
        <v>2</v>
      </c>
      <c r="V110" t="inlineStr"/>
      <c r="W110" t="inlineStr"/>
      <c r="X110" t="inlineStr"/>
      <c r="Y110" t="inlineStr"/>
      <c r="Z110" t="inlineStr"/>
      <c r="AA110" t="n">
        <v>1</v>
      </c>
      <c r="AB110" t="n">
        <v>1</v>
      </c>
      <c r="AC110" t="inlineStr"/>
      <c r="AD110" t="inlineStr"/>
      <c r="AE110" t="inlineStr"/>
      <c r="AF110" t="inlineStr"/>
      <c r="AG110" t="inlineStr"/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0.05</v>
      </c>
      <c r="AN110" t="n">
        <v>0.04347826086956522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inlineStr"/>
      <c r="AU110" t="inlineStr"/>
    </row>
    <row r="111">
      <c r="A111" t="inlineStr">
        <is>
          <t>PROSPECT</t>
        </is>
      </c>
      <c r="B111" t="inlineStr">
        <is>
          <t>PRESALES - DELIVERY</t>
        </is>
      </c>
      <c r="C111" t="inlineStr"/>
      <c r="D111" t="n">
        <v>2024</v>
      </c>
      <c r="E111" t="inlineStr"/>
      <c r="F111" t="inlineStr"/>
      <c r="G111" t="inlineStr"/>
      <c r="H111" t="inlineStr"/>
      <c r="I111" t="inlineStr">
        <is>
          <t>FINANCE/DS</t>
        </is>
      </c>
      <c r="J111" t="inlineStr">
        <is>
          <t>Outlier Detection - PO &amp; I</t>
        </is>
      </c>
      <c r="K111" t="inlineStr">
        <is>
          <t>EssilorLuxottica</t>
        </is>
      </c>
      <c r="L111" t="inlineStr">
        <is>
          <t>A. Morterra</t>
        </is>
      </c>
      <c r="M111" t="inlineStr">
        <is>
          <t>V. Echarry</t>
        </is>
      </c>
      <c r="N111" t="inlineStr">
        <is>
          <t>Operations</t>
        </is>
      </c>
      <c r="O111" t="inlineStr">
        <is>
          <t>Data Scientist</t>
        </is>
      </c>
      <c r="P111" t="n">
        <v>0</v>
      </c>
      <c r="Q111" t="n">
        <v>0</v>
      </c>
      <c r="R111" t="inlineStr">
        <is>
          <t>PROPOSAL</t>
        </is>
      </c>
      <c r="S111" t="n">
        <v>0</v>
      </c>
      <c r="T111" t="n">
        <v>2024</v>
      </c>
      <c r="U111" t="n">
        <v>7</v>
      </c>
      <c r="V111" t="inlineStr"/>
      <c r="W111" t="inlineStr"/>
      <c r="X111" t="inlineStr"/>
      <c r="Y111" t="inlineStr"/>
      <c r="Z111" t="n">
        <v>4</v>
      </c>
      <c r="AA111" t="n">
        <v>2</v>
      </c>
      <c r="AB111" t="n">
        <v>1</v>
      </c>
      <c r="AC111" t="inlineStr"/>
      <c r="AD111" t="inlineStr"/>
      <c r="AE111" t="inlineStr"/>
      <c r="AF111" t="inlineStr"/>
      <c r="AG111" t="inlineStr"/>
      <c r="AH111" t="n">
        <v>0</v>
      </c>
      <c r="AI111" t="n">
        <v>0</v>
      </c>
      <c r="AJ111" t="n">
        <v>0</v>
      </c>
      <c r="AK111" t="n">
        <v>0</v>
      </c>
      <c r="AL111" t="n">
        <v>0.2</v>
      </c>
      <c r="AM111" t="n">
        <v>0.1</v>
      </c>
      <c r="AN111" t="n">
        <v>0.04347826086956522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inlineStr"/>
      <c r="AU111" t="inlineStr"/>
    </row>
    <row r="112">
      <c r="A112" t="inlineStr">
        <is>
          <t>INTERNAL TRAINING</t>
        </is>
      </c>
      <c r="B112" t="inlineStr">
        <is>
          <t>FORMAZIONE</t>
        </is>
      </c>
      <c r="C112" t="inlineStr"/>
      <c r="D112" t="n">
        <v>2024</v>
      </c>
      <c r="E112" t="inlineStr"/>
      <c r="F112" t="inlineStr"/>
      <c r="G112" t="inlineStr"/>
      <c r="H112" t="inlineStr">
        <is>
          <t>ATD</t>
        </is>
      </c>
      <c r="I112" t="inlineStr">
        <is>
          <t>OTHER</t>
        </is>
      </c>
      <c r="J112" t="inlineStr">
        <is>
          <t>Formazione</t>
        </is>
      </c>
      <c r="K112" t="inlineStr">
        <is>
          <t>Abstract</t>
        </is>
      </c>
      <c r="L112" t="inlineStr">
        <is>
          <t>A. Strada</t>
        </is>
      </c>
      <c r="M112" t="inlineStr">
        <is>
          <t>A. Crescimone</t>
        </is>
      </c>
      <c r="N112" t="inlineStr">
        <is>
          <t>Operations</t>
        </is>
      </c>
      <c r="O112" t="inlineStr">
        <is>
          <t>PM - Project Governance</t>
        </is>
      </c>
      <c r="P112" t="n">
        <v>0</v>
      </c>
      <c r="Q112" t="n">
        <v>0</v>
      </c>
      <c r="R112" t="inlineStr"/>
      <c r="S112" t="n">
        <v>0</v>
      </c>
      <c r="T112" t="n">
        <v>2024</v>
      </c>
      <c r="U112" t="n">
        <v>12</v>
      </c>
      <c r="V112" t="inlineStr"/>
      <c r="W112" t="inlineStr"/>
      <c r="X112" t="inlineStr"/>
      <c r="Y112" t="inlineStr"/>
      <c r="Z112" t="inlineStr"/>
      <c r="AA112" t="n">
        <v>2</v>
      </c>
      <c r="AB112" t="n">
        <v>2</v>
      </c>
      <c r="AC112" t="inlineStr"/>
      <c r="AD112" t="n">
        <v>2</v>
      </c>
      <c r="AE112" t="n">
        <v>2</v>
      </c>
      <c r="AF112" t="n">
        <v>2</v>
      </c>
      <c r="AG112" t="n">
        <v>2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0.1</v>
      </c>
      <c r="AN112" t="n">
        <v>0.08695652173913043</v>
      </c>
      <c r="AO112" t="n">
        <v>0</v>
      </c>
      <c r="AP112" t="n">
        <v>0.09523809523809523</v>
      </c>
      <c r="AQ112" t="n">
        <v>0.08695652173913043</v>
      </c>
      <c r="AR112" t="n">
        <v>0.09523809523809523</v>
      </c>
      <c r="AS112" t="n">
        <v>0.09090909090909091</v>
      </c>
      <c r="AT112" t="inlineStr"/>
      <c r="AU112" t="inlineStr"/>
    </row>
    <row r="113">
      <c r="A113" t="inlineStr">
        <is>
          <t>INTERNAL TRAINING</t>
        </is>
      </c>
      <c r="B113" t="inlineStr">
        <is>
          <t>FORMAZIONE</t>
        </is>
      </c>
      <c r="C113" t="inlineStr"/>
      <c r="D113" t="n">
        <v>2024</v>
      </c>
      <c r="E113" t="inlineStr"/>
      <c r="F113" t="inlineStr"/>
      <c r="G113" t="inlineStr"/>
      <c r="H113" t="inlineStr">
        <is>
          <t>ATD</t>
        </is>
      </c>
      <c r="I113" t="inlineStr">
        <is>
          <t>OTHER</t>
        </is>
      </c>
      <c r="J113" t="inlineStr">
        <is>
          <t>Formazione</t>
        </is>
      </c>
      <c r="K113" t="inlineStr">
        <is>
          <t>Abstract</t>
        </is>
      </c>
      <c r="L113" t="inlineStr">
        <is>
          <t>A. Strada</t>
        </is>
      </c>
      <c r="M113" t="inlineStr">
        <is>
          <t>A. Cuomo</t>
        </is>
      </c>
      <c r="N113" t="inlineStr">
        <is>
          <t>Operations</t>
        </is>
      </c>
      <c r="O113" t="inlineStr">
        <is>
          <t>PM - Project Governance</t>
        </is>
      </c>
      <c r="P113" t="n">
        <v>0</v>
      </c>
      <c r="Q113" t="n">
        <v>0</v>
      </c>
      <c r="R113" t="inlineStr"/>
      <c r="S113" t="n">
        <v>0</v>
      </c>
      <c r="T113" t="n">
        <v>2024</v>
      </c>
      <c r="U113" t="n">
        <v>12</v>
      </c>
      <c r="V113" t="inlineStr"/>
      <c r="W113" t="inlineStr"/>
      <c r="X113" t="inlineStr"/>
      <c r="Y113" t="inlineStr"/>
      <c r="Z113" t="inlineStr"/>
      <c r="AA113" t="n">
        <v>2</v>
      </c>
      <c r="AB113" t="n">
        <v>2</v>
      </c>
      <c r="AC113" t="inlineStr"/>
      <c r="AD113" t="n">
        <v>2</v>
      </c>
      <c r="AE113" t="n">
        <v>2</v>
      </c>
      <c r="AF113" t="n">
        <v>2</v>
      </c>
      <c r="AG113" t="n">
        <v>2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0.1</v>
      </c>
      <c r="AN113" t="n">
        <v>0.08695652173913043</v>
      </c>
      <c r="AO113" t="n">
        <v>0</v>
      </c>
      <c r="AP113" t="n">
        <v>0.09523809523809523</v>
      </c>
      <c r="AQ113" t="n">
        <v>0.08695652173913043</v>
      </c>
      <c r="AR113" t="n">
        <v>0.09523809523809523</v>
      </c>
      <c r="AS113" t="n">
        <v>0.09090909090909091</v>
      </c>
      <c r="AT113" t="inlineStr"/>
      <c r="AU113" t="inlineStr"/>
    </row>
    <row r="114">
      <c r="A114" t="inlineStr">
        <is>
          <t>INTERNAL TRAINING</t>
        </is>
      </c>
      <c r="B114" t="inlineStr">
        <is>
          <t>FORMAZIONE</t>
        </is>
      </c>
      <c r="C114" t="inlineStr"/>
      <c r="D114" t="n">
        <v>2024</v>
      </c>
      <c r="E114" t="inlineStr"/>
      <c r="F114" t="inlineStr"/>
      <c r="G114" t="inlineStr"/>
      <c r="H114" t="inlineStr">
        <is>
          <t>ATD</t>
        </is>
      </c>
      <c r="I114" t="inlineStr">
        <is>
          <t>OTHER</t>
        </is>
      </c>
      <c r="J114" t="inlineStr">
        <is>
          <t>Formazione</t>
        </is>
      </c>
      <c r="K114" t="inlineStr">
        <is>
          <t>Abstract</t>
        </is>
      </c>
      <c r="L114" t="inlineStr">
        <is>
          <t>A. Strada</t>
        </is>
      </c>
      <c r="M114" t="inlineStr">
        <is>
          <t>A. Saija</t>
        </is>
      </c>
      <c r="N114" t="inlineStr">
        <is>
          <t>Operations</t>
        </is>
      </c>
      <c r="O114" t="inlineStr">
        <is>
          <t>PM - Project Governance</t>
        </is>
      </c>
      <c r="P114" t="n">
        <v>0</v>
      </c>
      <c r="Q114" t="n">
        <v>0</v>
      </c>
      <c r="R114" t="inlineStr"/>
      <c r="S114" t="n">
        <v>0</v>
      </c>
      <c r="T114" t="n">
        <v>2024</v>
      </c>
      <c r="U114" t="n">
        <v>12</v>
      </c>
      <c r="V114" t="inlineStr"/>
      <c r="W114" t="inlineStr"/>
      <c r="X114" t="inlineStr"/>
      <c r="Y114" t="inlineStr"/>
      <c r="Z114" t="inlineStr"/>
      <c r="AA114" t="n">
        <v>2</v>
      </c>
      <c r="AB114" t="n">
        <v>2</v>
      </c>
      <c r="AC114" t="inlineStr"/>
      <c r="AD114" t="n">
        <v>2</v>
      </c>
      <c r="AE114" t="n">
        <v>2</v>
      </c>
      <c r="AF114" t="n">
        <v>2</v>
      </c>
      <c r="AG114" t="n">
        <v>2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0.1</v>
      </c>
      <c r="AN114" t="n">
        <v>0.08695652173913043</v>
      </c>
      <c r="AO114" t="n">
        <v>0</v>
      </c>
      <c r="AP114" t="n">
        <v>0.09523809523809523</v>
      </c>
      <c r="AQ114" t="n">
        <v>0.08695652173913043</v>
      </c>
      <c r="AR114" t="n">
        <v>0.09523809523809523</v>
      </c>
      <c r="AS114" t="n">
        <v>0.09090909090909091</v>
      </c>
      <c r="AT114" t="inlineStr"/>
      <c r="AU114" t="inlineStr"/>
    </row>
    <row r="115">
      <c r="A115" t="inlineStr">
        <is>
          <t>INTERNAL TRAINING</t>
        </is>
      </c>
      <c r="B115" t="inlineStr">
        <is>
          <t>FORMAZIONE</t>
        </is>
      </c>
      <c r="C115" t="inlineStr"/>
      <c r="D115" t="n">
        <v>2024</v>
      </c>
      <c r="E115" t="inlineStr"/>
      <c r="F115" t="inlineStr"/>
      <c r="G115" t="inlineStr"/>
      <c r="H115" t="inlineStr">
        <is>
          <t>ATD</t>
        </is>
      </c>
      <c r="I115" t="inlineStr">
        <is>
          <t>OTHER</t>
        </is>
      </c>
      <c r="J115" t="inlineStr">
        <is>
          <t>Formazione</t>
        </is>
      </c>
      <c r="K115" t="inlineStr">
        <is>
          <t>Abstract</t>
        </is>
      </c>
      <c r="L115" t="inlineStr">
        <is>
          <t>A. Strada</t>
        </is>
      </c>
      <c r="M115" t="inlineStr">
        <is>
          <t>A. Strada</t>
        </is>
      </c>
      <c r="N115" t="inlineStr">
        <is>
          <t>Operations</t>
        </is>
      </c>
      <c r="O115" t="inlineStr">
        <is>
          <t>PM - Project Governance</t>
        </is>
      </c>
      <c r="P115" t="n">
        <v>0</v>
      </c>
      <c r="Q115" t="n">
        <v>0</v>
      </c>
      <c r="R115" t="inlineStr"/>
      <c r="S115" t="n">
        <v>0</v>
      </c>
      <c r="T115" t="n">
        <v>2024</v>
      </c>
      <c r="U115" t="n">
        <v>12</v>
      </c>
      <c r="V115" t="inlineStr"/>
      <c r="W115" t="inlineStr"/>
      <c r="X115" t="inlineStr"/>
      <c r="Y115" t="inlineStr"/>
      <c r="Z115" t="inlineStr"/>
      <c r="AA115" t="n">
        <v>2</v>
      </c>
      <c r="AB115" t="n">
        <v>2</v>
      </c>
      <c r="AC115" t="inlineStr"/>
      <c r="AD115" t="n">
        <v>2</v>
      </c>
      <c r="AE115" t="n">
        <v>2</v>
      </c>
      <c r="AF115" t="n">
        <v>2</v>
      </c>
      <c r="AG115" t="n">
        <v>2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0.1</v>
      </c>
      <c r="AN115" t="n">
        <v>0.08695652173913043</v>
      </c>
      <c r="AO115" t="n">
        <v>0</v>
      </c>
      <c r="AP115" t="n">
        <v>0.09523809523809523</v>
      </c>
      <c r="AQ115" t="n">
        <v>0.08695652173913043</v>
      </c>
      <c r="AR115" t="n">
        <v>0.09523809523809523</v>
      </c>
      <c r="AS115" t="n">
        <v>0.09090909090909091</v>
      </c>
      <c r="AT115" t="inlineStr"/>
      <c r="AU115" t="inlineStr"/>
    </row>
    <row r="116">
      <c r="A116" t="inlineStr">
        <is>
          <t>INTERNAL TRAINING</t>
        </is>
      </c>
      <c r="B116" t="inlineStr">
        <is>
          <t>FORMAZIONE</t>
        </is>
      </c>
      <c r="C116" t="inlineStr"/>
      <c r="D116" t="n">
        <v>2024</v>
      </c>
      <c r="E116" t="inlineStr"/>
      <c r="F116" t="inlineStr"/>
      <c r="G116" t="inlineStr"/>
      <c r="H116" t="inlineStr">
        <is>
          <t>ATD</t>
        </is>
      </c>
      <c r="I116" t="inlineStr">
        <is>
          <t>OTHER</t>
        </is>
      </c>
      <c r="J116" t="inlineStr">
        <is>
          <t>Formazione</t>
        </is>
      </c>
      <c r="K116" t="inlineStr">
        <is>
          <t>Abstract</t>
        </is>
      </c>
      <c r="L116" t="inlineStr">
        <is>
          <t>A. Strada</t>
        </is>
      </c>
      <c r="M116" t="inlineStr">
        <is>
          <t>F. Reale</t>
        </is>
      </c>
      <c r="N116" t="inlineStr">
        <is>
          <t>Operations</t>
        </is>
      </c>
      <c r="O116" t="inlineStr">
        <is>
          <t>PM - Project Governance</t>
        </is>
      </c>
      <c r="P116" t="n">
        <v>0</v>
      </c>
      <c r="Q116" t="n">
        <v>0</v>
      </c>
      <c r="R116" t="inlineStr"/>
      <c r="S116" t="n">
        <v>0</v>
      </c>
      <c r="T116" t="n">
        <v>2024</v>
      </c>
      <c r="U116" t="n">
        <v>12</v>
      </c>
      <c r="V116" t="inlineStr"/>
      <c r="W116" t="inlineStr"/>
      <c r="X116" t="inlineStr"/>
      <c r="Y116" t="inlineStr"/>
      <c r="Z116" t="inlineStr"/>
      <c r="AA116" t="n">
        <v>2</v>
      </c>
      <c r="AB116" t="n">
        <v>2</v>
      </c>
      <c r="AC116" t="inlineStr"/>
      <c r="AD116" t="n">
        <v>2</v>
      </c>
      <c r="AE116" t="n">
        <v>2</v>
      </c>
      <c r="AF116" t="n">
        <v>2</v>
      </c>
      <c r="AG116" t="n">
        <v>2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0.1</v>
      </c>
      <c r="AN116" t="n">
        <v>0.08695652173913043</v>
      </c>
      <c r="AO116" t="n">
        <v>0</v>
      </c>
      <c r="AP116" t="n">
        <v>0.09523809523809523</v>
      </c>
      <c r="AQ116" t="n">
        <v>0.08695652173913043</v>
      </c>
      <c r="AR116" t="n">
        <v>0.09523809523809523</v>
      </c>
      <c r="AS116" t="n">
        <v>0.09090909090909091</v>
      </c>
      <c r="AT116" t="inlineStr"/>
      <c r="AU116" t="inlineStr"/>
    </row>
    <row r="117">
      <c r="A117" t="inlineStr">
        <is>
          <t>INTERNAL TRAINING</t>
        </is>
      </c>
      <c r="B117" t="inlineStr">
        <is>
          <t>FORMAZIONE</t>
        </is>
      </c>
      <c r="C117" t="inlineStr"/>
      <c r="D117" t="n">
        <v>2024</v>
      </c>
      <c r="E117" t="inlineStr"/>
      <c r="F117" t="inlineStr"/>
      <c r="G117" t="inlineStr"/>
      <c r="H117" t="inlineStr">
        <is>
          <t>ATD</t>
        </is>
      </c>
      <c r="I117" t="inlineStr">
        <is>
          <t>OTHER</t>
        </is>
      </c>
      <c r="J117" t="inlineStr">
        <is>
          <t>Formazione</t>
        </is>
      </c>
      <c r="K117" t="inlineStr">
        <is>
          <t>Abstract</t>
        </is>
      </c>
      <c r="L117" t="inlineStr">
        <is>
          <t>A. Strada</t>
        </is>
      </c>
      <c r="M117" t="inlineStr">
        <is>
          <t>F. Reale</t>
        </is>
      </c>
      <c r="N117" t="inlineStr">
        <is>
          <t>Operations</t>
        </is>
      </c>
      <c r="O117" t="inlineStr">
        <is>
          <t>backEnd</t>
        </is>
      </c>
      <c r="P117" t="n">
        <v>0</v>
      </c>
      <c r="Q117" t="n">
        <v>0</v>
      </c>
      <c r="R117" t="inlineStr"/>
      <c r="S117" t="n">
        <v>0</v>
      </c>
      <c r="T117" t="n">
        <v>2024</v>
      </c>
      <c r="U117" t="n">
        <v>4</v>
      </c>
      <c r="V117" t="inlineStr"/>
      <c r="W117" t="inlineStr"/>
      <c r="X117" t="inlineStr"/>
      <c r="Y117" t="inlineStr"/>
      <c r="Z117" t="inlineStr"/>
      <c r="AA117" t="n">
        <v>2</v>
      </c>
      <c r="AB117" t="n">
        <v>2</v>
      </c>
      <c r="AC117" t="inlineStr"/>
      <c r="AD117" t="inlineStr"/>
      <c r="AE117" t="inlineStr"/>
      <c r="AF117" t="inlineStr"/>
      <c r="AG117" t="inlineStr"/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0.1</v>
      </c>
      <c r="AN117" t="n">
        <v>0.08695652173913043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inlineStr"/>
      <c r="AU117" t="inlineStr"/>
    </row>
    <row r="118">
      <c r="A118" t="inlineStr">
        <is>
          <t>INTERNAL TRAINING</t>
        </is>
      </c>
      <c r="B118" t="inlineStr">
        <is>
          <t>FORMAZIONE</t>
        </is>
      </c>
      <c r="C118" t="inlineStr"/>
      <c r="D118" t="n">
        <v>2024</v>
      </c>
      <c r="E118" t="inlineStr"/>
      <c r="F118" t="inlineStr"/>
      <c r="G118" t="inlineStr"/>
      <c r="H118" t="inlineStr">
        <is>
          <t>ATD</t>
        </is>
      </c>
      <c r="I118" t="inlineStr">
        <is>
          <t>OTHER</t>
        </is>
      </c>
      <c r="J118" t="inlineStr">
        <is>
          <t>Formazione</t>
        </is>
      </c>
      <c r="K118" t="inlineStr">
        <is>
          <t>Abstract</t>
        </is>
      </c>
      <c r="L118" t="inlineStr">
        <is>
          <t>A. Strada</t>
        </is>
      </c>
      <c r="M118" t="inlineStr">
        <is>
          <t>G. D'Amanti</t>
        </is>
      </c>
      <c r="N118" t="inlineStr">
        <is>
          <t>Operations</t>
        </is>
      </c>
      <c r="O118" t="inlineStr">
        <is>
          <t>PM - Project Governance</t>
        </is>
      </c>
      <c r="P118" t="n">
        <v>0</v>
      </c>
      <c r="Q118" t="n">
        <v>0</v>
      </c>
      <c r="R118" t="inlineStr"/>
      <c r="S118" t="n">
        <v>0</v>
      </c>
      <c r="T118" t="n">
        <v>2024</v>
      </c>
      <c r="U118" t="n">
        <v>8</v>
      </c>
      <c r="V118" t="inlineStr"/>
      <c r="W118" t="inlineStr"/>
      <c r="X118" t="inlineStr"/>
      <c r="Y118" t="inlineStr"/>
      <c r="Z118" t="inlineStr"/>
      <c r="AA118" t="n">
        <v>2</v>
      </c>
      <c r="AB118" t="n">
        <v>2</v>
      </c>
      <c r="AC118" t="inlineStr"/>
      <c r="AD118" t="n">
        <v>2</v>
      </c>
      <c r="AE118" t="n">
        <v>2</v>
      </c>
      <c r="AF118" t="inlineStr"/>
      <c r="AG118" t="inlineStr"/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0.1</v>
      </c>
      <c r="AN118" t="n">
        <v>0.08695652173913043</v>
      </c>
      <c r="AO118" t="n">
        <v>0</v>
      </c>
      <c r="AP118" t="n">
        <v>0.09523809523809523</v>
      </c>
      <c r="AQ118" t="n">
        <v>0.08695652173913043</v>
      </c>
      <c r="AR118" t="n">
        <v>0</v>
      </c>
      <c r="AS118" t="n">
        <v>0</v>
      </c>
      <c r="AT118" t="inlineStr"/>
      <c r="AU118" t="inlineStr"/>
    </row>
    <row r="119">
      <c r="A119" t="inlineStr">
        <is>
          <t>INTERNAL TRAINING</t>
        </is>
      </c>
      <c r="B119" t="inlineStr">
        <is>
          <t>FORMAZIONE</t>
        </is>
      </c>
      <c r="C119" t="inlineStr"/>
      <c r="D119" t="n">
        <v>2024</v>
      </c>
      <c r="E119" t="inlineStr"/>
      <c r="F119" t="inlineStr"/>
      <c r="G119" t="inlineStr"/>
      <c r="H119" t="inlineStr">
        <is>
          <t>ATD</t>
        </is>
      </c>
      <c r="I119" t="inlineStr">
        <is>
          <t>OTHER</t>
        </is>
      </c>
      <c r="J119" t="inlineStr">
        <is>
          <t>Formazione</t>
        </is>
      </c>
      <c r="K119" t="inlineStr">
        <is>
          <t>Abstract</t>
        </is>
      </c>
      <c r="L119" t="inlineStr">
        <is>
          <t>A. Strada</t>
        </is>
      </c>
      <c r="M119" t="inlineStr">
        <is>
          <t>J. Daci</t>
        </is>
      </c>
      <c r="N119" t="inlineStr">
        <is>
          <t>Operations</t>
        </is>
      </c>
      <c r="O119" t="inlineStr">
        <is>
          <t>PM - Project Governance</t>
        </is>
      </c>
      <c r="P119" t="n">
        <v>0</v>
      </c>
      <c r="Q119" t="n">
        <v>0</v>
      </c>
      <c r="R119" t="inlineStr"/>
      <c r="S119" t="n">
        <v>0</v>
      </c>
      <c r="T119" t="n">
        <v>2024</v>
      </c>
      <c r="U119" t="n">
        <v>12</v>
      </c>
      <c r="V119" t="inlineStr"/>
      <c r="W119" t="inlineStr"/>
      <c r="X119" t="inlineStr"/>
      <c r="Y119" t="inlineStr"/>
      <c r="Z119" t="inlineStr"/>
      <c r="AA119" t="n">
        <v>2</v>
      </c>
      <c r="AB119" t="n">
        <v>2</v>
      </c>
      <c r="AC119" t="inlineStr"/>
      <c r="AD119" t="n">
        <v>2</v>
      </c>
      <c r="AE119" t="n">
        <v>2</v>
      </c>
      <c r="AF119" t="n">
        <v>2</v>
      </c>
      <c r="AG119" t="n">
        <v>2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0.1</v>
      </c>
      <c r="AN119" t="n">
        <v>0.08695652173913043</v>
      </c>
      <c r="AO119" t="n">
        <v>0</v>
      </c>
      <c r="AP119" t="n">
        <v>0.09523809523809523</v>
      </c>
      <c r="AQ119" t="n">
        <v>0.08695652173913043</v>
      </c>
      <c r="AR119" t="n">
        <v>0.09523809523809523</v>
      </c>
      <c r="AS119" t="n">
        <v>0.09090909090909091</v>
      </c>
      <c r="AT119" t="inlineStr"/>
      <c r="AU119" t="inlineStr"/>
    </row>
    <row r="120">
      <c r="A120" t="inlineStr">
        <is>
          <t>INTERNAL TRAINING</t>
        </is>
      </c>
      <c r="B120" t="inlineStr">
        <is>
          <t>FORMAZIONE</t>
        </is>
      </c>
      <c r="C120" t="inlineStr"/>
      <c r="D120" t="n">
        <v>2024</v>
      </c>
      <c r="E120" t="inlineStr"/>
      <c r="F120" t="inlineStr"/>
      <c r="G120" t="inlineStr"/>
      <c r="H120" t="inlineStr">
        <is>
          <t>ATD</t>
        </is>
      </c>
      <c r="I120" t="inlineStr">
        <is>
          <t>OTHER</t>
        </is>
      </c>
      <c r="J120" t="inlineStr">
        <is>
          <t>Formazione</t>
        </is>
      </c>
      <c r="K120" t="inlineStr">
        <is>
          <t>Abstract</t>
        </is>
      </c>
      <c r="L120" t="inlineStr">
        <is>
          <t>A. Strada</t>
        </is>
      </c>
      <c r="M120" t="inlineStr">
        <is>
          <t>L. Cariglia</t>
        </is>
      </c>
      <c r="N120" t="inlineStr">
        <is>
          <t>Operations</t>
        </is>
      </c>
      <c r="O120" t="inlineStr">
        <is>
          <t>PM - Project Governance</t>
        </is>
      </c>
      <c r="P120" t="n">
        <v>0</v>
      </c>
      <c r="Q120" t="n">
        <v>0</v>
      </c>
      <c r="R120" t="inlineStr"/>
      <c r="S120" t="n">
        <v>0</v>
      </c>
      <c r="T120" t="n">
        <v>2024</v>
      </c>
      <c r="U120" t="n">
        <v>12</v>
      </c>
      <c r="V120" t="inlineStr"/>
      <c r="W120" t="inlineStr"/>
      <c r="X120" t="inlineStr"/>
      <c r="Y120" t="inlineStr"/>
      <c r="Z120" t="inlineStr"/>
      <c r="AA120" t="n">
        <v>2</v>
      </c>
      <c r="AB120" t="n">
        <v>2</v>
      </c>
      <c r="AC120" t="inlineStr"/>
      <c r="AD120" t="n">
        <v>2</v>
      </c>
      <c r="AE120" t="n">
        <v>2</v>
      </c>
      <c r="AF120" t="n">
        <v>2</v>
      </c>
      <c r="AG120" t="n">
        <v>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0.1</v>
      </c>
      <c r="AN120" t="n">
        <v>0.08695652173913043</v>
      </c>
      <c r="AO120" t="n">
        <v>0</v>
      </c>
      <c r="AP120" t="n">
        <v>0.09523809523809523</v>
      </c>
      <c r="AQ120" t="n">
        <v>0.08695652173913043</v>
      </c>
      <c r="AR120" t="n">
        <v>0.09523809523809523</v>
      </c>
      <c r="AS120" t="n">
        <v>0.09090909090909091</v>
      </c>
      <c r="AT120" t="inlineStr"/>
      <c r="AU120" t="inlineStr"/>
    </row>
    <row r="121">
      <c r="A121" t="inlineStr">
        <is>
          <t>INTERNAL TRAINING</t>
        </is>
      </c>
      <c r="B121" t="inlineStr">
        <is>
          <t>FORMAZIONE</t>
        </is>
      </c>
      <c r="C121" t="inlineStr"/>
      <c r="D121" t="n">
        <v>2024</v>
      </c>
      <c r="E121" t="inlineStr"/>
      <c r="F121" t="inlineStr"/>
      <c r="G121" t="inlineStr"/>
      <c r="H121" t="inlineStr">
        <is>
          <t>ATD</t>
        </is>
      </c>
      <c r="I121" t="inlineStr">
        <is>
          <t>OTHER</t>
        </is>
      </c>
      <c r="J121" t="inlineStr">
        <is>
          <t>Formazione</t>
        </is>
      </c>
      <c r="K121" t="inlineStr">
        <is>
          <t>Abstract</t>
        </is>
      </c>
      <c r="L121" t="inlineStr">
        <is>
          <t>A. Strada</t>
        </is>
      </c>
      <c r="M121" t="inlineStr">
        <is>
          <t>L. Gullotto</t>
        </is>
      </c>
      <c r="N121" t="inlineStr">
        <is>
          <t>Operations</t>
        </is>
      </c>
      <c r="O121" t="inlineStr">
        <is>
          <t>PM - Project Governance</t>
        </is>
      </c>
      <c r="P121" t="n">
        <v>0</v>
      </c>
      <c r="Q121" t="n">
        <v>0</v>
      </c>
      <c r="R121" t="inlineStr"/>
      <c r="S121" t="n">
        <v>0</v>
      </c>
      <c r="T121" t="n">
        <v>2024</v>
      </c>
      <c r="U121" t="n">
        <v>12</v>
      </c>
      <c r="V121" t="inlineStr"/>
      <c r="W121" t="inlineStr"/>
      <c r="X121" t="inlineStr"/>
      <c r="Y121" t="inlineStr"/>
      <c r="Z121" t="inlineStr"/>
      <c r="AA121" t="n">
        <v>2</v>
      </c>
      <c r="AB121" t="n">
        <v>2</v>
      </c>
      <c r="AC121" t="inlineStr"/>
      <c r="AD121" t="n">
        <v>2</v>
      </c>
      <c r="AE121" t="n">
        <v>2</v>
      </c>
      <c r="AF121" t="n">
        <v>2</v>
      </c>
      <c r="AG121" t="n">
        <v>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0.1</v>
      </c>
      <c r="AN121" t="n">
        <v>0.08695652173913043</v>
      </c>
      <c r="AO121" t="n">
        <v>0</v>
      </c>
      <c r="AP121" t="n">
        <v>0.09523809523809523</v>
      </c>
      <c r="AQ121" t="n">
        <v>0.08695652173913043</v>
      </c>
      <c r="AR121" t="n">
        <v>0.09523809523809523</v>
      </c>
      <c r="AS121" t="n">
        <v>0.09090909090909091</v>
      </c>
      <c r="AT121" t="inlineStr"/>
      <c r="AU121" t="inlineStr"/>
    </row>
    <row r="122">
      <c r="A122" t="inlineStr">
        <is>
          <t>INTERNAL TRAINING</t>
        </is>
      </c>
      <c r="B122" t="inlineStr">
        <is>
          <t>FORMAZIONE</t>
        </is>
      </c>
      <c r="C122" t="inlineStr"/>
      <c r="D122" t="n">
        <v>2024</v>
      </c>
      <c r="E122" t="inlineStr"/>
      <c r="F122" t="inlineStr"/>
      <c r="G122" t="inlineStr"/>
      <c r="H122" t="inlineStr">
        <is>
          <t>ATD</t>
        </is>
      </c>
      <c r="I122" t="inlineStr">
        <is>
          <t>OTHER</t>
        </is>
      </c>
      <c r="J122" t="inlineStr">
        <is>
          <t>Formazione</t>
        </is>
      </c>
      <c r="K122" t="inlineStr">
        <is>
          <t>Abstract</t>
        </is>
      </c>
      <c r="L122" t="inlineStr">
        <is>
          <t>A. Strada</t>
        </is>
      </c>
      <c r="M122" t="inlineStr">
        <is>
          <t>M. Migliorati</t>
        </is>
      </c>
      <c r="N122" t="inlineStr">
        <is>
          <t>Operations</t>
        </is>
      </c>
      <c r="O122" t="inlineStr">
        <is>
          <t>PM - Project Governance</t>
        </is>
      </c>
      <c r="P122" t="n">
        <v>0</v>
      </c>
      <c r="Q122" t="n">
        <v>0</v>
      </c>
      <c r="R122" t="inlineStr"/>
      <c r="S122" t="n">
        <v>0</v>
      </c>
      <c r="T122" t="n">
        <v>2024</v>
      </c>
      <c r="U122" t="n">
        <v>12</v>
      </c>
      <c r="V122" t="inlineStr"/>
      <c r="W122" t="inlineStr"/>
      <c r="X122" t="inlineStr"/>
      <c r="Y122" t="inlineStr"/>
      <c r="Z122" t="inlineStr"/>
      <c r="AA122" t="n">
        <v>2</v>
      </c>
      <c r="AB122" t="n">
        <v>2</v>
      </c>
      <c r="AC122" t="inlineStr"/>
      <c r="AD122" t="n">
        <v>2</v>
      </c>
      <c r="AE122" t="n">
        <v>2</v>
      </c>
      <c r="AF122" t="n">
        <v>2</v>
      </c>
      <c r="AG122" t="n">
        <v>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0.1</v>
      </c>
      <c r="AN122" t="n">
        <v>0.08695652173913043</v>
      </c>
      <c r="AO122" t="n">
        <v>0</v>
      </c>
      <c r="AP122" t="n">
        <v>0.09523809523809523</v>
      </c>
      <c r="AQ122" t="n">
        <v>0.08695652173913043</v>
      </c>
      <c r="AR122" t="n">
        <v>0.09523809523809523</v>
      </c>
      <c r="AS122" t="n">
        <v>0.09090909090909091</v>
      </c>
      <c r="AT122" t="inlineStr"/>
      <c r="AU122" t="inlineStr"/>
    </row>
    <row r="123">
      <c r="A123" t="inlineStr">
        <is>
          <t>INTERNAL TRAINING</t>
        </is>
      </c>
      <c r="B123" t="inlineStr">
        <is>
          <t>FORMAZIONE</t>
        </is>
      </c>
      <c r="C123" t="inlineStr"/>
      <c r="D123" t="n">
        <v>2024</v>
      </c>
      <c r="E123" t="inlineStr"/>
      <c r="F123" t="inlineStr"/>
      <c r="G123" t="inlineStr"/>
      <c r="H123" t="inlineStr">
        <is>
          <t>ATD</t>
        </is>
      </c>
      <c r="I123" t="inlineStr">
        <is>
          <t>OTHER</t>
        </is>
      </c>
      <c r="J123" t="inlineStr">
        <is>
          <t>Formazione</t>
        </is>
      </c>
      <c r="K123" t="inlineStr">
        <is>
          <t>Abstract</t>
        </is>
      </c>
      <c r="L123" t="inlineStr">
        <is>
          <t>A. Strada</t>
        </is>
      </c>
      <c r="M123" t="inlineStr">
        <is>
          <t>M. Vimercati</t>
        </is>
      </c>
      <c r="N123" t="inlineStr">
        <is>
          <t>Operations</t>
        </is>
      </c>
      <c r="O123" t="inlineStr">
        <is>
          <t>PM - Project Governance</t>
        </is>
      </c>
      <c r="P123" t="n">
        <v>0</v>
      </c>
      <c r="Q123" t="n">
        <v>0</v>
      </c>
      <c r="R123" t="inlineStr"/>
      <c r="S123" t="n">
        <v>0</v>
      </c>
      <c r="T123" t="n">
        <v>2024</v>
      </c>
      <c r="U123" t="n">
        <v>12</v>
      </c>
      <c r="V123" t="inlineStr"/>
      <c r="W123" t="inlineStr"/>
      <c r="X123" t="inlineStr"/>
      <c r="Y123" t="inlineStr"/>
      <c r="Z123" t="inlineStr"/>
      <c r="AA123" t="n">
        <v>2</v>
      </c>
      <c r="AB123" t="n">
        <v>2</v>
      </c>
      <c r="AC123" t="inlineStr"/>
      <c r="AD123" t="n">
        <v>2</v>
      </c>
      <c r="AE123" t="n">
        <v>2</v>
      </c>
      <c r="AF123" t="n">
        <v>2</v>
      </c>
      <c r="AG123" t="n">
        <v>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0.1</v>
      </c>
      <c r="AN123" t="n">
        <v>0.08695652173913043</v>
      </c>
      <c r="AO123" t="n">
        <v>0</v>
      </c>
      <c r="AP123" t="n">
        <v>0.09523809523809523</v>
      </c>
      <c r="AQ123" t="n">
        <v>0.08695652173913043</v>
      </c>
      <c r="AR123" t="n">
        <v>0.09523809523809523</v>
      </c>
      <c r="AS123" t="n">
        <v>0.09090909090909091</v>
      </c>
      <c r="AT123" t="inlineStr"/>
      <c r="AU123" t="inlineStr"/>
    </row>
    <row r="124">
      <c r="A124" t="inlineStr">
        <is>
          <t>INTERNAL TRAINING</t>
        </is>
      </c>
      <c r="B124" t="inlineStr">
        <is>
          <t>FORMAZIONE</t>
        </is>
      </c>
      <c r="C124" t="inlineStr"/>
      <c r="D124" t="n">
        <v>2024</v>
      </c>
      <c r="E124" t="inlineStr"/>
      <c r="F124" t="inlineStr"/>
      <c r="G124" t="inlineStr"/>
      <c r="H124" t="inlineStr">
        <is>
          <t>ATD</t>
        </is>
      </c>
      <c r="I124" t="inlineStr">
        <is>
          <t>OTHER</t>
        </is>
      </c>
      <c r="J124" t="inlineStr">
        <is>
          <t>Formazione</t>
        </is>
      </c>
      <c r="K124" t="inlineStr">
        <is>
          <t>Abstract</t>
        </is>
      </c>
      <c r="L124" t="inlineStr">
        <is>
          <t>A. Strada</t>
        </is>
      </c>
      <c r="M124" t="inlineStr">
        <is>
          <t>R. Alves</t>
        </is>
      </c>
      <c r="N124" t="inlineStr">
        <is>
          <t>Operations</t>
        </is>
      </c>
      <c r="O124" t="inlineStr">
        <is>
          <t>PM - Project Governance</t>
        </is>
      </c>
      <c r="P124" t="n">
        <v>0</v>
      </c>
      <c r="Q124" t="n">
        <v>0</v>
      </c>
      <c r="R124" t="inlineStr"/>
      <c r="S124" t="n">
        <v>0</v>
      </c>
      <c r="T124" t="n">
        <v>2024</v>
      </c>
      <c r="U124" t="n">
        <v>12</v>
      </c>
      <c r="V124" t="inlineStr"/>
      <c r="W124" t="inlineStr"/>
      <c r="X124" t="inlineStr"/>
      <c r="Y124" t="inlineStr"/>
      <c r="Z124" t="inlineStr"/>
      <c r="AA124" t="n">
        <v>2</v>
      </c>
      <c r="AB124" t="n">
        <v>2</v>
      </c>
      <c r="AC124" t="inlineStr"/>
      <c r="AD124" t="n">
        <v>2</v>
      </c>
      <c r="AE124" t="n">
        <v>2</v>
      </c>
      <c r="AF124" t="n">
        <v>2</v>
      </c>
      <c r="AG124" t="n">
        <v>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0.1</v>
      </c>
      <c r="AN124" t="n">
        <v>0.08695652173913043</v>
      </c>
      <c r="AO124" t="n">
        <v>0</v>
      </c>
      <c r="AP124" t="n">
        <v>0.09523809523809523</v>
      </c>
      <c r="AQ124" t="n">
        <v>0.08695652173913043</v>
      </c>
      <c r="AR124" t="n">
        <v>0.09523809523809523</v>
      </c>
      <c r="AS124" t="n">
        <v>0.09090909090909091</v>
      </c>
      <c r="AT124" t="inlineStr"/>
      <c r="AU124" t="inlineStr"/>
    </row>
    <row r="125">
      <c r="A125" t="inlineStr">
        <is>
          <t>INTERNAL TRAINING</t>
        </is>
      </c>
      <c r="B125" t="inlineStr">
        <is>
          <t>FORMAZIONE</t>
        </is>
      </c>
      <c r="C125" t="inlineStr"/>
      <c r="D125" t="n">
        <v>2024</v>
      </c>
      <c r="E125" t="inlineStr"/>
      <c r="F125" t="inlineStr"/>
      <c r="G125" t="inlineStr"/>
      <c r="H125" t="inlineStr">
        <is>
          <t>ATD</t>
        </is>
      </c>
      <c r="I125" t="inlineStr">
        <is>
          <t>OTHER</t>
        </is>
      </c>
      <c r="J125" t="inlineStr">
        <is>
          <t>Formazione</t>
        </is>
      </c>
      <c r="K125" t="inlineStr">
        <is>
          <t>Abstract</t>
        </is>
      </c>
      <c r="L125" t="inlineStr">
        <is>
          <t>A. Strada</t>
        </is>
      </c>
      <c r="M125" t="inlineStr">
        <is>
          <t>R. Bondi</t>
        </is>
      </c>
      <c r="N125" t="inlineStr">
        <is>
          <t>Operations</t>
        </is>
      </c>
      <c r="O125" t="inlineStr">
        <is>
          <t>PM - Project Governance</t>
        </is>
      </c>
      <c r="P125" t="n">
        <v>0</v>
      </c>
      <c r="Q125" t="n">
        <v>0</v>
      </c>
      <c r="R125" t="inlineStr">
        <is>
          <t>ON GOING</t>
        </is>
      </c>
      <c r="S125" t="n">
        <v>0</v>
      </c>
      <c r="T125" t="n">
        <v>2024</v>
      </c>
      <c r="U125" t="n">
        <v>12</v>
      </c>
      <c r="V125" t="inlineStr"/>
      <c r="W125" t="inlineStr"/>
      <c r="X125" t="inlineStr"/>
      <c r="Y125" t="inlineStr"/>
      <c r="Z125" t="inlineStr"/>
      <c r="AA125" t="n">
        <v>2</v>
      </c>
      <c r="AB125" t="n">
        <v>2</v>
      </c>
      <c r="AC125" t="inlineStr"/>
      <c r="AD125" t="n">
        <v>2</v>
      </c>
      <c r="AE125" t="n">
        <v>2</v>
      </c>
      <c r="AF125" t="n">
        <v>2</v>
      </c>
      <c r="AG125" t="n">
        <v>2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0.1</v>
      </c>
      <c r="AN125" t="n">
        <v>0.08695652173913043</v>
      </c>
      <c r="AO125" t="n">
        <v>0</v>
      </c>
      <c r="AP125" t="n">
        <v>0.09523809523809523</v>
      </c>
      <c r="AQ125" t="n">
        <v>0.08695652173913043</v>
      </c>
      <c r="AR125" t="n">
        <v>0.09523809523809523</v>
      </c>
      <c r="AS125" t="n">
        <v>0.09090909090909091</v>
      </c>
      <c r="AT125" t="inlineStr"/>
      <c r="AU125" t="inlineStr"/>
    </row>
    <row r="126">
      <c r="A126" t="inlineStr">
        <is>
          <t>INTERNAL TRAINING</t>
        </is>
      </c>
      <c r="B126" t="inlineStr">
        <is>
          <t>FORMAZIONE</t>
        </is>
      </c>
      <c r="C126" t="inlineStr"/>
      <c r="D126" t="n">
        <v>2024</v>
      </c>
      <c r="E126" t="inlineStr"/>
      <c r="F126" t="inlineStr"/>
      <c r="G126" t="inlineStr"/>
      <c r="H126" t="inlineStr">
        <is>
          <t>ATD</t>
        </is>
      </c>
      <c r="I126" t="inlineStr">
        <is>
          <t>OTHER</t>
        </is>
      </c>
      <c r="J126" t="inlineStr">
        <is>
          <t>Formazione</t>
        </is>
      </c>
      <c r="K126" t="inlineStr">
        <is>
          <t>Abstract</t>
        </is>
      </c>
      <c r="L126" t="inlineStr">
        <is>
          <t>A. Strada</t>
        </is>
      </c>
      <c r="M126" t="inlineStr">
        <is>
          <t>R. Grandi</t>
        </is>
      </c>
      <c r="N126" t="inlineStr">
        <is>
          <t>Operations</t>
        </is>
      </c>
      <c r="O126" t="inlineStr">
        <is>
          <t>Data Management</t>
        </is>
      </c>
      <c r="P126" t="n">
        <v>0</v>
      </c>
      <c r="Q126" t="n">
        <v>0</v>
      </c>
      <c r="R126" t="inlineStr"/>
      <c r="S126" t="n">
        <v>0</v>
      </c>
      <c r="T126" t="n">
        <v>2024</v>
      </c>
      <c r="U126" t="n">
        <v>12</v>
      </c>
      <c r="V126" t="inlineStr"/>
      <c r="W126" t="inlineStr"/>
      <c r="X126" t="inlineStr"/>
      <c r="Y126" t="inlineStr"/>
      <c r="Z126" t="inlineStr"/>
      <c r="AA126" t="n">
        <v>2</v>
      </c>
      <c r="AB126" t="n">
        <v>2</v>
      </c>
      <c r="AC126" t="inlineStr"/>
      <c r="AD126" t="n">
        <v>2</v>
      </c>
      <c r="AE126" t="n">
        <v>2</v>
      </c>
      <c r="AF126" t="n">
        <v>2</v>
      </c>
      <c r="AG126" t="n">
        <v>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0.1</v>
      </c>
      <c r="AN126" t="n">
        <v>0.08695652173913043</v>
      </c>
      <c r="AO126" t="n">
        <v>0</v>
      </c>
      <c r="AP126" t="n">
        <v>0.09523809523809523</v>
      </c>
      <c r="AQ126" t="n">
        <v>0.08695652173913043</v>
      </c>
      <c r="AR126" t="n">
        <v>0.09523809523809523</v>
      </c>
      <c r="AS126" t="n">
        <v>0.09090909090909091</v>
      </c>
      <c r="AT126" t="inlineStr"/>
      <c r="AU126" t="inlineStr"/>
    </row>
    <row r="127">
      <c r="A127" t="inlineStr">
        <is>
          <t>INTERNAL TRAINING</t>
        </is>
      </c>
      <c r="B127" t="inlineStr">
        <is>
          <t>FORMAZIONE</t>
        </is>
      </c>
      <c r="C127" t="inlineStr"/>
      <c r="D127" t="n">
        <v>2024</v>
      </c>
      <c r="E127" t="inlineStr"/>
      <c r="F127" t="inlineStr"/>
      <c r="G127" t="inlineStr"/>
      <c r="H127" t="inlineStr">
        <is>
          <t>ATD</t>
        </is>
      </c>
      <c r="I127" t="inlineStr">
        <is>
          <t>OTHER</t>
        </is>
      </c>
      <c r="J127" t="inlineStr">
        <is>
          <t>Formazione</t>
        </is>
      </c>
      <c r="K127" t="inlineStr">
        <is>
          <t>Abstract</t>
        </is>
      </c>
      <c r="L127" t="inlineStr">
        <is>
          <t>A. Strada</t>
        </is>
      </c>
      <c r="M127" t="inlineStr">
        <is>
          <t>S. Ben Younes</t>
        </is>
      </c>
      <c r="N127" t="inlineStr">
        <is>
          <t>Operations</t>
        </is>
      </c>
      <c r="O127" t="inlineStr">
        <is>
          <t>PM - Project Governance</t>
        </is>
      </c>
      <c r="P127" t="n">
        <v>0</v>
      </c>
      <c r="Q127" t="n">
        <v>0</v>
      </c>
      <c r="R127" t="inlineStr"/>
      <c r="S127" t="n">
        <v>0</v>
      </c>
      <c r="T127" t="n">
        <v>2024</v>
      </c>
      <c r="U127" t="n">
        <v>12</v>
      </c>
      <c r="V127" t="inlineStr"/>
      <c r="W127" t="inlineStr"/>
      <c r="X127" t="inlineStr"/>
      <c r="Y127" t="inlineStr"/>
      <c r="Z127" t="inlineStr"/>
      <c r="AA127" t="n">
        <v>2</v>
      </c>
      <c r="AB127" t="n">
        <v>2</v>
      </c>
      <c r="AC127" t="inlineStr"/>
      <c r="AD127" t="n">
        <v>2</v>
      </c>
      <c r="AE127" t="n">
        <v>2</v>
      </c>
      <c r="AF127" t="n">
        <v>2</v>
      </c>
      <c r="AG127" t="n">
        <v>2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0.1</v>
      </c>
      <c r="AN127" t="n">
        <v>0.08695652173913043</v>
      </c>
      <c r="AO127" t="n">
        <v>0</v>
      </c>
      <c r="AP127" t="n">
        <v>0.09523809523809523</v>
      </c>
      <c r="AQ127" t="n">
        <v>0.08695652173913043</v>
      </c>
      <c r="AR127" t="n">
        <v>0.09523809523809523</v>
      </c>
      <c r="AS127" t="n">
        <v>0.09090909090909091</v>
      </c>
      <c r="AT127" t="inlineStr"/>
      <c r="AU127" t="inlineStr"/>
    </row>
    <row r="128">
      <c r="A128" t="inlineStr">
        <is>
          <t>CONTRACT</t>
        </is>
      </c>
      <c r="B128" t="inlineStr">
        <is>
          <t>PRJ</t>
        </is>
      </c>
      <c r="C128" t="inlineStr"/>
      <c r="D128" t="n">
        <v>2024</v>
      </c>
      <c r="E128" s="114" t="n">
        <v>45323</v>
      </c>
      <c r="F128" s="114" t="n">
        <v>45351</v>
      </c>
      <c r="G128" t="inlineStr">
        <is>
          <t>ABS24110</t>
        </is>
      </c>
      <c r="H128" t="inlineStr">
        <is>
          <t>AGCBSUB</t>
        </is>
      </c>
      <c r="I128" t="inlineStr">
        <is>
          <t>CRM/CS</t>
        </is>
      </c>
      <c r="J128" t="inlineStr">
        <is>
          <t>Global CS - BI Streaming-UK Brands</t>
        </is>
      </c>
      <c r="K128" t="inlineStr">
        <is>
          <t>EssilorLuxottica</t>
        </is>
      </c>
      <c r="L128" t="inlineStr">
        <is>
          <t>A. Torone</t>
        </is>
      </c>
      <c r="M128" t="inlineStr">
        <is>
          <t>A. Strada</t>
        </is>
      </c>
      <c r="N128" t="inlineStr">
        <is>
          <t>Operations</t>
        </is>
      </c>
      <c r="O128" t="inlineStr">
        <is>
          <t>DataManagement</t>
        </is>
      </c>
      <c r="P128" t="n">
        <v>35</v>
      </c>
      <c r="Q128" t="n">
        <v>30</v>
      </c>
      <c r="R128" t="inlineStr">
        <is>
          <t>CLOSED</t>
        </is>
      </c>
      <c r="S128" t="n">
        <v>1</v>
      </c>
      <c r="T128" t="n">
        <v>2024</v>
      </c>
      <c r="U128" t="n">
        <v>0</v>
      </c>
      <c r="V128" t="inlineStr"/>
      <c r="W128" t="n">
        <v>12</v>
      </c>
      <c r="X128" t="inlineStr"/>
      <c r="Y128" t="n">
        <v>5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0</v>
      </c>
      <c r="AI128" t="n">
        <v>0.6</v>
      </c>
      <c r="AJ128" t="n">
        <v>0</v>
      </c>
      <c r="AK128" t="n">
        <v>0.2272727272727273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inlineStr"/>
      <c r="AU128" t="inlineStr"/>
    </row>
    <row r="129">
      <c r="A129" t="inlineStr">
        <is>
          <t>CONTRACT</t>
        </is>
      </c>
      <c r="B129" t="inlineStr">
        <is>
          <t>PRJ</t>
        </is>
      </c>
      <c r="C129" t="inlineStr"/>
      <c r="D129" t="n">
        <v>2024</v>
      </c>
      <c r="E129" s="114" t="n">
        <v>45323</v>
      </c>
      <c r="F129" s="114" t="n">
        <v>45351</v>
      </c>
      <c r="G129" t="inlineStr">
        <is>
          <t>ABS24110</t>
        </is>
      </c>
      <c r="H129" t="inlineStr">
        <is>
          <t>AGCBSUB</t>
        </is>
      </c>
      <c r="I129" t="inlineStr">
        <is>
          <t>CRM/CS</t>
        </is>
      </c>
      <c r="J129" t="inlineStr">
        <is>
          <t>Global CS - BI Streaming-UK Brands</t>
        </is>
      </c>
      <c r="K129" t="inlineStr">
        <is>
          <t>EssilorLuxottica</t>
        </is>
      </c>
      <c r="L129" t="inlineStr">
        <is>
          <t>A. Torone</t>
        </is>
      </c>
      <c r="M129" t="inlineStr">
        <is>
          <t>A. Torone</t>
        </is>
      </c>
      <c r="N129" t="inlineStr">
        <is>
          <t>Delivery AMS</t>
        </is>
      </c>
      <c r="O129" t="inlineStr">
        <is>
          <t>PM - Project Governance</t>
        </is>
      </c>
      <c r="P129" t="n">
        <v>35</v>
      </c>
      <c r="Q129" t="n">
        <v>30</v>
      </c>
      <c r="R129" t="inlineStr">
        <is>
          <t>CLOSED</t>
        </is>
      </c>
      <c r="S129" t="n">
        <v>1</v>
      </c>
      <c r="T129" t="n">
        <v>2024</v>
      </c>
      <c r="U129" t="n">
        <v>0</v>
      </c>
      <c r="V129" t="inlineStr"/>
      <c r="W129" t="n">
        <v>0.25</v>
      </c>
      <c r="X129" t="n">
        <v>0.25</v>
      </c>
      <c r="Y129" t="n">
        <v>0.25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0</v>
      </c>
      <c r="AI129" t="n">
        <v>0.0125</v>
      </c>
      <c r="AJ129" t="n">
        <v>0.0119047619047619</v>
      </c>
      <c r="AK129" t="n">
        <v>0.01136363636363636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inlineStr"/>
      <c r="AU129" t="inlineStr"/>
    </row>
    <row r="130">
      <c r="A130" t="inlineStr">
        <is>
          <t>CONTRACT</t>
        </is>
      </c>
      <c r="B130" t="inlineStr">
        <is>
          <t>PRJ</t>
        </is>
      </c>
      <c r="C130" t="inlineStr"/>
      <c r="D130" t="n">
        <v>2024</v>
      </c>
      <c r="E130" s="114" t="n">
        <v>45323</v>
      </c>
      <c r="F130" s="114" t="n">
        <v>45351</v>
      </c>
      <c r="G130" t="inlineStr">
        <is>
          <t>ABS24110</t>
        </is>
      </c>
      <c r="H130" t="inlineStr">
        <is>
          <t>AGCBSUB</t>
        </is>
      </c>
      <c r="I130" t="inlineStr">
        <is>
          <t>CRM/CS</t>
        </is>
      </c>
      <c r="J130" t="inlineStr">
        <is>
          <t>Global CS - BI Streaming-UK Brands</t>
        </is>
      </c>
      <c r="K130" t="inlineStr">
        <is>
          <t>EssilorLuxottica</t>
        </is>
      </c>
      <c r="L130" t="inlineStr">
        <is>
          <t>A. Torone</t>
        </is>
      </c>
      <c r="M130" t="inlineStr">
        <is>
          <t>M. Porcu</t>
        </is>
      </c>
      <c r="N130" t="inlineStr">
        <is>
          <t>Operations</t>
        </is>
      </c>
      <c r="O130" t="inlineStr">
        <is>
          <t>BackEnd</t>
        </is>
      </c>
      <c r="P130" t="n">
        <v>35</v>
      </c>
      <c r="Q130" t="n">
        <v>30</v>
      </c>
      <c r="R130" t="inlineStr">
        <is>
          <t>CLOSED</t>
        </is>
      </c>
      <c r="S130" t="n">
        <v>1</v>
      </c>
      <c r="T130" t="n">
        <v>2024</v>
      </c>
      <c r="U130" t="n">
        <v>0</v>
      </c>
      <c r="V130" t="inlineStr"/>
      <c r="W130" t="n">
        <v>1.5</v>
      </c>
      <c r="X130" t="n">
        <v>8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0</v>
      </c>
      <c r="AI130" t="n">
        <v>0.075</v>
      </c>
      <c r="AJ130" t="n">
        <v>0.3809523809523809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inlineStr"/>
      <c r="AU130" t="inlineStr"/>
    </row>
    <row r="131">
      <c r="A131" t="inlineStr">
        <is>
          <t>CONTRACT</t>
        </is>
      </c>
      <c r="B131" t="inlineStr">
        <is>
          <t>PRJ</t>
        </is>
      </c>
      <c r="C131" t="inlineStr"/>
      <c r="D131" t="n">
        <v>2024</v>
      </c>
      <c r="E131" s="114" t="n">
        <v>45323</v>
      </c>
      <c r="F131" s="114" t="n">
        <v>45351</v>
      </c>
      <c r="G131" t="inlineStr">
        <is>
          <t>ABS24110</t>
        </is>
      </c>
      <c r="H131" t="inlineStr">
        <is>
          <t>AGCBSUB</t>
        </is>
      </c>
      <c r="I131" t="inlineStr">
        <is>
          <t>CRM/CS</t>
        </is>
      </c>
      <c r="J131" t="inlineStr">
        <is>
          <t>Global CS - BI Streaming-UK Brands</t>
        </is>
      </c>
      <c r="K131" t="inlineStr">
        <is>
          <t>EssilorLuxottica</t>
        </is>
      </c>
      <c r="L131" t="inlineStr">
        <is>
          <t>A. Torone</t>
        </is>
      </c>
      <c r="M131" t="inlineStr">
        <is>
          <t>P. Anzellotti</t>
        </is>
      </c>
      <c r="N131" t="inlineStr">
        <is>
          <t>Operations</t>
        </is>
      </c>
      <c r="O131" t="inlineStr">
        <is>
          <t>BackEnd</t>
        </is>
      </c>
      <c r="P131" t="n">
        <v>35</v>
      </c>
      <c r="Q131" t="n">
        <v>30</v>
      </c>
      <c r="R131" t="inlineStr">
        <is>
          <t>CLOSED</t>
        </is>
      </c>
      <c r="S131" t="n">
        <v>1</v>
      </c>
      <c r="T131" t="n">
        <v>2024</v>
      </c>
      <c r="U131" t="n">
        <v>0</v>
      </c>
      <c r="V131" t="inlineStr"/>
      <c r="W131" t="inlineStr"/>
      <c r="X131" t="n">
        <v>2.75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0</v>
      </c>
      <c r="AI131" t="n">
        <v>0</v>
      </c>
      <c r="AJ131" t="n">
        <v>0.130952380952381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inlineStr"/>
      <c r="AU131" t="inlineStr"/>
    </row>
    <row r="132">
      <c r="A132" t="inlineStr">
        <is>
          <t>CONTRACT</t>
        </is>
      </c>
      <c r="B132" t="inlineStr">
        <is>
          <t>PRJ</t>
        </is>
      </c>
      <c r="C132" t="inlineStr"/>
      <c r="D132" t="n">
        <v>2024</v>
      </c>
      <c r="E132" s="114" t="n">
        <v>45352</v>
      </c>
      <c r="F132" s="114" t="n">
        <v>45657</v>
      </c>
      <c r="G132" t="inlineStr">
        <is>
          <t>ABS24347</t>
        </is>
      </c>
      <c r="H132" t="inlineStr">
        <is>
          <t>BS24163</t>
        </is>
      </c>
      <c r="I132" t="inlineStr">
        <is>
          <t>CRM/CS</t>
        </is>
      </c>
      <c r="J132" t="inlineStr">
        <is>
          <t>Global CS Enhancements 2024</t>
        </is>
      </c>
      <c r="K132" t="inlineStr">
        <is>
          <t>EssilorLuxottica</t>
        </is>
      </c>
      <c r="L132" t="inlineStr">
        <is>
          <t>A. Torone</t>
        </is>
      </c>
      <c r="M132" t="inlineStr">
        <is>
          <t>A. Strada</t>
        </is>
      </c>
      <c r="N132" t="inlineStr">
        <is>
          <t>Operations</t>
        </is>
      </c>
      <c r="O132" t="inlineStr">
        <is>
          <t>BackEnd</t>
        </is>
      </c>
      <c r="P132" t="n">
        <v>48</v>
      </c>
      <c r="Q132" t="n">
        <v>38</v>
      </c>
      <c r="R132" t="inlineStr">
        <is>
          <t>CLOSED</t>
        </is>
      </c>
      <c r="S132" t="n">
        <v>1</v>
      </c>
      <c r="T132" t="n">
        <v>2024</v>
      </c>
      <c r="U132" t="n">
        <v>0</v>
      </c>
      <c r="V132" t="n">
        <v>1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0.05555555555555555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inlineStr"/>
      <c r="AU132" t="inlineStr"/>
    </row>
    <row r="133">
      <c r="A133" t="inlineStr">
        <is>
          <t>CONTRACT</t>
        </is>
      </c>
      <c r="B133" t="inlineStr">
        <is>
          <t>PRJ</t>
        </is>
      </c>
      <c r="C133" t="inlineStr"/>
      <c r="D133" t="n">
        <v>2024</v>
      </c>
      <c r="E133" s="114" t="n">
        <v>45352</v>
      </c>
      <c r="F133" s="114" t="n">
        <v>45412</v>
      </c>
      <c r="G133" t="inlineStr">
        <is>
          <t>ABS24347</t>
        </is>
      </c>
      <c r="H133" t="inlineStr">
        <is>
          <t>BS24163</t>
        </is>
      </c>
      <c r="I133" t="inlineStr">
        <is>
          <t>CRM/CS</t>
        </is>
      </c>
      <c r="J133" t="inlineStr">
        <is>
          <t>Global CS Enhancements 2024</t>
        </is>
      </c>
      <c r="K133" t="inlineStr">
        <is>
          <t>EssilorLuxottica</t>
        </is>
      </c>
      <c r="L133" t="inlineStr">
        <is>
          <t>A. Torone</t>
        </is>
      </c>
      <c r="M133" t="inlineStr">
        <is>
          <t>A. Torone</t>
        </is>
      </c>
      <c r="N133" t="inlineStr">
        <is>
          <t>Delivery AMS</t>
        </is>
      </c>
      <c r="O133" t="inlineStr">
        <is>
          <t>PM - Project Governance</t>
        </is>
      </c>
      <c r="P133" t="n">
        <v>48</v>
      </c>
      <c r="Q133" t="n">
        <v>38</v>
      </c>
      <c r="R133" t="inlineStr">
        <is>
          <t>CLOSED</t>
        </is>
      </c>
      <c r="S133" t="n">
        <v>1</v>
      </c>
      <c r="T133" t="n">
        <v>2024</v>
      </c>
      <c r="U133" t="n">
        <v>0</v>
      </c>
      <c r="V133" t="n">
        <v>1</v>
      </c>
      <c r="W133" t="n">
        <v>1.5</v>
      </c>
      <c r="X133" t="n">
        <v>1.5</v>
      </c>
      <c r="Y133" t="n">
        <v>0.5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0.05555555555555555</v>
      </c>
      <c r="AI133" t="n">
        <v>0.075</v>
      </c>
      <c r="AJ133" t="n">
        <v>0.07142857142857142</v>
      </c>
      <c r="AK133" t="n">
        <v>0.02272727272727273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inlineStr"/>
      <c r="AU133" t="inlineStr"/>
    </row>
    <row r="134">
      <c r="A134" t="inlineStr">
        <is>
          <t>CONTRACT</t>
        </is>
      </c>
      <c r="B134" t="inlineStr">
        <is>
          <t>PRJ</t>
        </is>
      </c>
      <c r="C134" t="inlineStr"/>
      <c r="D134" t="n">
        <v>2024</v>
      </c>
      <c r="E134" s="114" t="n">
        <v>45352</v>
      </c>
      <c r="F134" s="114" t="n">
        <v>45657</v>
      </c>
      <c r="G134" t="inlineStr">
        <is>
          <t>ABS24347</t>
        </is>
      </c>
      <c r="H134" t="inlineStr">
        <is>
          <t>BS24163</t>
        </is>
      </c>
      <c r="I134" t="inlineStr">
        <is>
          <t>CRM/CS</t>
        </is>
      </c>
      <c r="J134" t="inlineStr">
        <is>
          <t>Global CS Enhancements 2024</t>
        </is>
      </c>
      <c r="K134" t="inlineStr">
        <is>
          <t>EssilorLuxottica</t>
        </is>
      </c>
      <c r="L134" t="inlineStr">
        <is>
          <t>A. Torone</t>
        </is>
      </c>
      <c r="M134" t="inlineStr">
        <is>
          <t>D. Scalia</t>
        </is>
      </c>
      <c r="N134" t="inlineStr">
        <is>
          <t>Operations</t>
        </is>
      </c>
      <c r="O134" t="inlineStr">
        <is>
          <t>BackEnd</t>
        </is>
      </c>
      <c r="P134" t="n">
        <v>48</v>
      </c>
      <c r="Q134" t="n">
        <v>38</v>
      </c>
      <c r="R134" t="inlineStr">
        <is>
          <t>CLOSED</t>
        </is>
      </c>
      <c r="S134" t="n">
        <v>1</v>
      </c>
      <c r="T134" t="n">
        <v>2024</v>
      </c>
      <c r="U134" t="n">
        <v>0</v>
      </c>
      <c r="V134" t="n">
        <v>5.5</v>
      </c>
      <c r="W134" t="n">
        <v>4.625</v>
      </c>
      <c r="X134" t="n">
        <v>3.25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0.3055555555555556</v>
      </c>
      <c r="AI134" t="n">
        <v>0.23125</v>
      </c>
      <c r="AJ134" t="n">
        <v>0.1547619047619048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inlineStr"/>
      <c r="AU134" t="inlineStr"/>
    </row>
    <row r="135">
      <c r="A135" t="inlineStr">
        <is>
          <t>CONTRACT</t>
        </is>
      </c>
      <c r="B135" t="inlineStr">
        <is>
          <t>PRJ</t>
        </is>
      </c>
      <c r="C135" t="inlineStr"/>
      <c r="D135" t="n">
        <v>2024</v>
      </c>
      <c r="E135" s="114" t="n">
        <v>45352</v>
      </c>
      <c r="F135" s="114" t="n">
        <v>45657</v>
      </c>
      <c r="G135" t="inlineStr">
        <is>
          <t>ABS24347</t>
        </is>
      </c>
      <c r="H135" t="inlineStr">
        <is>
          <t>BS24163</t>
        </is>
      </c>
      <c r="I135" t="inlineStr">
        <is>
          <t>CRM/CS</t>
        </is>
      </c>
      <c r="J135" t="inlineStr">
        <is>
          <t>Global CS Enhancements 2024</t>
        </is>
      </c>
      <c r="K135" t="inlineStr">
        <is>
          <t>EssilorLuxottica</t>
        </is>
      </c>
      <c r="L135" t="inlineStr">
        <is>
          <t>A. Torone</t>
        </is>
      </c>
      <c r="M135" t="inlineStr">
        <is>
          <t>G. Esposito</t>
        </is>
      </c>
      <c r="N135" t="inlineStr">
        <is>
          <t>AREA TECH</t>
        </is>
      </c>
      <c r="O135" t="inlineStr">
        <is>
          <t>BackEnd</t>
        </is>
      </c>
      <c r="P135" t="n">
        <v>48</v>
      </c>
      <c r="Q135" t="n">
        <v>38</v>
      </c>
      <c r="R135" t="inlineStr">
        <is>
          <t>CLOSED</t>
        </is>
      </c>
      <c r="S135" t="n">
        <v>1</v>
      </c>
      <c r="T135" t="n">
        <v>2024</v>
      </c>
      <c r="U135" t="n">
        <v>0</v>
      </c>
      <c r="V135" t="inlineStr"/>
      <c r="W135" t="inlineStr"/>
      <c r="X135" t="n">
        <v>2.875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0</v>
      </c>
      <c r="AI135" t="n">
        <v>0</v>
      </c>
      <c r="AJ135" t="n">
        <v>0.1369047619047619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inlineStr"/>
      <c r="AU135" t="inlineStr"/>
    </row>
    <row r="136">
      <c r="A136" t="inlineStr">
        <is>
          <t>CONTRACT</t>
        </is>
      </c>
      <c r="B136" t="inlineStr">
        <is>
          <t>PRJ</t>
        </is>
      </c>
      <c r="C136" t="inlineStr"/>
      <c r="D136" t="n">
        <v>2024</v>
      </c>
      <c r="E136" s="114" t="n">
        <v>45352</v>
      </c>
      <c r="F136" s="114" t="n">
        <v>45657</v>
      </c>
      <c r="G136" t="inlineStr">
        <is>
          <t>ABS24347</t>
        </is>
      </c>
      <c r="H136" t="inlineStr">
        <is>
          <t>BS24163</t>
        </is>
      </c>
      <c r="I136" t="inlineStr">
        <is>
          <t>CRM/CS</t>
        </is>
      </c>
      <c r="J136" t="inlineStr">
        <is>
          <t>Global CS Enhancements 2024</t>
        </is>
      </c>
      <c r="K136" t="inlineStr">
        <is>
          <t>EssilorLuxottica</t>
        </is>
      </c>
      <c r="L136" t="inlineStr">
        <is>
          <t>A. Torone</t>
        </is>
      </c>
      <c r="M136" t="inlineStr">
        <is>
          <t>M. Porcu</t>
        </is>
      </c>
      <c r="N136" t="inlineStr">
        <is>
          <t>Operations</t>
        </is>
      </c>
      <c r="O136" t="inlineStr">
        <is>
          <t>BackEnd</t>
        </is>
      </c>
      <c r="P136" t="n">
        <v>48</v>
      </c>
      <c r="Q136" t="n">
        <v>38</v>
      </c>
      <c r="R136" t="inlineStr">
        <is>
          <t>CLOSED</t>
        </is>
      </c>
      <c r="S136" t="n">
        <v>1</v>
      </c>
      <c r="T136" t="n">
        <v>2024</v>
      </c>
      <c r="U136" t="n">
        <v>0</v>
      </c>
      <c r="V136" t="n">
        <v>0.5</v>
      </c>
      <c r="W136" t="inlineStr"/>
      <c r="X136" t="inlineStr"/>
      <c r="Y136" t="n">
        <v>1.3125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0.02777777777777778</v>
      </c>
      <c r="AI136" t="n">
        <v>0</v>
      </c>
      <c r="AJ136" t="n">
        <v>0</v>
      </c>
      <c r="AK136" t="n">
        <v>0.05965909090909091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inlineStr"/>
      <c r="AU136" t="inlineStr"/>
    </row>
    <row r="137">
      <c r="A137" t="inlineStr">
        <is>
          <t>CONTRACT</t>
        </is>
      </c>
      <c r="B137" t="inlineStr">
        <is>
          <t>PRJ</t>
        </is>
      </c>
      <c r="C137" t="inlineStr"/>
      <c r="D137" t="n">
        <v>2024</v>
      </c>
      <c r="E137" s="114" t="n">
        <v>45352</v>
      </c>
      <c r="F137" s="114" t="n">
        <v>45657</v>
      </c>
      <c r="G137" t="inlineStr">
        <is>
          <t>ABS24347</t>
        </is>
      </c>
      <c r="H137" t="inlineStr">
        <is>
          <t>BS24163</t>
        </is>
      </c>
      <c r="I137" t="inlineStr">
        <is>
          <t>CRM/CS</t>
        </is>
      </c>
      <c r="J137" t="inlineStr">
        <is>
          <t>Global CS Enhancements 2024</t>
        </is>
      </c>
      <c r="K137" t="inlineStr">
        <is>
          <t>EssilorLuxottica</t>
        </is>
      </c>
      <c r="L137" t="inlineStr">
        <is>
          <t>A. Torone</t>
        </is>
      </c>
      <c r="M137" t="inlineStr">
        <is>
          <t>M. Toci</t>
        </is>
      </c>
      <c r="N137" t="inlineStr">
        <is>
          <t>Operations</t>
        </is>
      </c>
      <c r="O137" t="inlineStr">
        <is>
          <t>BackEnd</t>
        </is>
      </c>
      <c r="P137" t="n">
        <v>48</v>
      </c>
      <c r="Q137" t="n">
        <v>38</v>
      </c>
      <c r="R137" t="inlineStr">
        <is>
          <t>CLOSED</t>
        </is>
      </c>
      <c r="S137" t="n">
        <v>1</v>
      </c>
      <c r="T137" t="n">
        <v>2024</v>
      </c>
      <c r="U137" t="n">
        <v>0</v>
      </c>
      <c r="V137" t="inlineStr"/>
      <c r="W137" t="inlineStr"/>
      <c r="X137" t="n">
        <v>9.625</v>
      </c>
      <c r="Y137" t="n">
        <v>3.5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0</v>
      </c>
      <c r="AI137" t="n">
        <v>0</v>
      </c>
      <c r="AJ137" t="n">
        <v>0.4583333333333333</v>
      </c>
      <c r="AK137" t="n">
        <v>0.1590909090909091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inlineStr"/>
      <c r="AU137" t="inlineStr"/>
    </row>
    <row r="138">
      <c r="A138" t="inlineStr">
        <is>
          <t>CONTRACT</t>
        </is>
      </c>
      <c r="B138" t="inlineStr">
        <is>
          <t>PRJ</t>
        </is>
      </c>
      <c r="C138" t="inlineStr"/>
      <c r="D138" t="n">
        <v>2024</v>
      </c>
      <c r="E138" s="114" t="n">
        <v>45352</v>
      </c>
      <c r="F138" s="114" t="n">
        <v>45657</v>
      </c>
      <c r="G138" t="inlineStr">
        <is>
          <t>ABS24347</t>
        </is>
      </c>
      <c r="H138" t="inlineStr">
        <is>
          <t>BS24163</t>
        </is>
      </c>
      <c r="I138" t="inlineStr">
        <is>
          <t>CRM/CS</t>
        </is>
      </c>
      <c r="J138" t="inlineStr">
        <is>
          <t>Global CS Enhancements 2024</t>
        </is>
      </c>
      <c r="K138" t="inlineStr">
        <is>
          <t>EssilorLuxottica</t>
        </is>
      </c>
      <c r="L138" t="inlineStr">
        <is>
          <t>A. Torone</t>
        </is>
      </c>
      <c r="M138" t="inlineStr">
        <is>
          <t>P. Anzellotti</t>
        </is>
      </c>
      <c r="N138" t="inlineStr">
        <is>
          <t>Operations</t>
        </is>
      </c>
      <c r="O138" t="inlineStr">
        <is>
          <t>BackEnd</t>
        </is>
      </c>
      <c r="P138" t="n">
        <v>48</v>
      </c>
      <c r="Q138" t="n">
        <v>38</v>
      </c>
      <c r="R138" t="inlineStr">
        <is>
          <t>CLOSED</t>
        </is>
      </c>
      <c r="S138" t="n">
        <v>1</v>
      </c>
      <c r="T138" t="n">
        <v>2024</v>
      </c>
      <c r="U138" t="n">
        <v>0</v>
      </c>
      <c r="V138" t="inlineStr"/>
      <c r="W138" t="inlineStr"/>
      <c r="X138" t="inlineStr"/>
      <c r="Y138" t="n">
        <v>1.25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n">
        <v>0</v>
      </c>
      <c r="AI138" t="n">
        <v>0</v>
      </c>
      <c r="AJ138" t="n">
        <v>0</v>
      </c>
      <c r="AK138" t="n">
        <v>0.05681818181818182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inlineStr"/>
      <c r="AU138" t="inlineStr"/>
    </row>
    <row r="139">
      <c r="A139" t="inlineStr">
        <is>
          <t>CONTRACT</t>
        </is>
      </c>
      <c r="B139" t="inlineStr">
        <is>
          <t>PRJ</t>
        </is>
      </c>
      <c r="C139" t="inlineStr"/>
      <c r="D139" t="n">
        <v>2024</v>
      </c>
      <c r="E139" s="114" t="n">
        <v>45322</v>
      </c>
      <c r="F139" s="114" t="n">
        <v>45382</v>
      </c>
      <c r="G139" t="inlineStr">
        <is>
          <t>ABS24104</t>
        </is>
      </c>
      <c r="H139" t="inlineStr">
        <is>
          <t>ABS24104</t>
        </is>
      </c>
      <c r="I139" t="inlineStr">
        <is>
          <t>CRM/CS</t>
        </is>
      </c>
      <c r="J139" t="inlineStr">
        <is>
          <t>Global CS-B2B</t>
        </is>
      </c>
      <c r="K139" t="inlineStr">
        <is>
          <t>EssilorLuxottica</t>
        </is>
      </c>
      <c r="L139" t="inlineStr">
        <is>
          <t>A. Torone</t>
        </is>
      </c>
      <c r="M139" t="inlineStr">
        <is>
          <t>A. Torone</t>
        </is>
      </c>
      <c r="N139" t="inlineStr">
        <is>
          <t>Delivery AMS</t>
        </is>
      </c>
      <c r="O139" t="inlineStr">
        <is>
          <t>PM - Project Governance</t>
        </is>
      </c>
      <c r="P139" t="n">
        <v>24</v>
      </c>
      <c r="Q139" t="n">
        <v>46</v>
      </c>
      <c r="R139" t="inlineStr">
        <is>
          <t>CLOSED</t>
        </is>
      </c>
      <c r="S139" t="n">
        <v>1</v>
      </c>
      <c r="T139" t="n">
        <v>2024</v>
      </c>
      <c r="U139" t="n">
        <v>0</v>
      </c>
      <c r="V139" t="n">
        <v>0.25</v>
      </c>
      <c r="W139" t="n">
        <v>0.25</v>
      </c>
      <c r="X139" t="n">
        <v>0.25</v>
      </c>
      <c r="Y139" t="n">
        <v>0.25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0.01388888888888889</v>
      </c>
      <c r="AI139" t="n">
        <v>0.0125</v>
      </c>
      <c r="AJ139" t="n">
        <v>0.0119047619047619</v>
      </c>
      <c r="AK139" t="n">
        <v>0.01136363636363636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inlineStr"/>
      <c r="AU139" t="inlineStr"/>
    </row>
    <row r="140">
      <c r="A140" t="inlineStr">
        <is>
          <t>CONTRACT</t>
        </is>
      </c>
      <c r="B140" t="inlineStr">
        <is>
          <t>PRJ</t>
        </is>
      </c>
      <c r="C140" t="inlineStr"/>
      <c r="D140" t="n">
        <v>2024</v>
      </c>
      <c r="E140" s="114" t="n">
        <v>45322</v>
      </c>
      <c r="F140" s="114" t="n">
        <v>45382</v>
      </c>
      <c r="G140" t="inlineStr">
        <is>
          <t>ABS24104</t>
        </is>
      </c>
      <c r="H140" t="inlineStr">
        <is>
          <t>ABS24104</t>
        </is>
      </c>
      <c r="I140" t="inlineStr">
        <is>
          <t>CRM/CS</t>
        </is>
      </c>
      <c r="J140" t="inlineStr">
        <is>
          <t>Global CS-B2B</t>
        </is>
      </c>
      <c r="K140" t="inlineStr">
        <is>
          <t>EssilorLuxottica</t>
        </is>
      </c>
      <c r="L140" t="inlineStr">
        <is>
          <t>A. Torone</t>
        </is>
      </c>
      <c r="M140" t="inlineStr">
        <is>
          <t>D. Scalia</t>
        </is>
      </c>
      <c r="N140" t="inlineStr">
        <is>
          <t>Operations</t>
        </is>
      </c>
      <c r="O140" t="inlineStr">
        <is>
          <t>BackEnd</t>
        </is>
      </c>
      <c r="P140" t="n">
        <v>24</v>
      </c>
      <c r="Q140" t="n">
        <v>46</v>
      </c>
      <c r="R140" t="inlineStr">
        <is>
          <t>CLOSED</t>
        </is>
      </c>
      <c r="S140" t="n">
        <v>1</v>
      </c>
      <c r="T140" t="n">
        <v>2024</v>
      </c>
      <c r="U140" t="n">
        <v>0</v>
      </c>
      <c r="V140" t="n">
        <v>0.875</v>
      </c>
      <c r="W140" t="n">
        <v>8.75</v>
      </c>
      <c r="X140" t="n">
        <v>4.375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0.04861111111111111</v>
      </c>
      <c r="AI140" t="n">
        <v>0.4375</v>
      </c>
      <c r="AJ140" t="n">
        <v>0.2083333333333333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inlineStr"/>
      <c r="AU140" t="inlineStr"/>
    </row>
    <row r="141">
      <c r="A141" t="inlineStr">
        <is>
          <t>CONTRACT</t>
        </is>
      </c>
      <c r="B141" t="inlineStr">
        <is>
          <t>PRJ</t>
        </is>
      </c>
      <c r="C141" t="inlineStr"/>
      <c r="D141" t="n">
        <v>2024</v>
      </c>
      <c r="E141" s="114" t="n">
        <v>45322</v>
      </c>
      <c r="F141" s="114" t="n">
        <v>45382</v>
      </c>
      <c r="G141" t="inlineStr">
        <is>
          <t>ABS24104</t>
        </is>
      </c>
      <c r="H141" t="inlineStr">
        <is>
          <t>ABS24104</t>
        </is>
      </c>
      <c r="I141" t="inlineStr">
        <is>
          <t>CRM/CS</t>
        </is>
      </c>
      <c r="J141" t="inlineStr">
        <is>
          <t>Global CS-B2B</t>
        </is>
      </c>
      <c r="K141" t="inlineStr">
        <is>
          <t>EssilorLuxottica</t>
        </is>
      </c>
      <c r="L141" t="inlineStr">
        <is>
          <t>A. Torone</t>
        </is>
      </c>
      <c r="M141" t="inlineStr">
        <is>
          <t>M. Porcu</t>
        </is>
      </c>
      <c r="N141" t="inlineStr">
        <is>
          <t>Operations</t>
        </is>
      </c>
      <c r="O141" t="inlineStr">
        <is>
          <t>BackEnd</t>
        </is>
      </c>
      <c r="P141" t="n">
        <v>24</v>
      </c>
      <c r="Q141" t="n">
        <v>46</v>
      </c>
      <c r="R141" t="inlineStr">
        <is>
          <t>CLOSED</t>
        </is>
      </c>
      <c r="S141" t="n">
        <v>1</v>
      </c>
      <c r="T141" t="n">
        <v>2024</v>
      </c>
      <c r="U141" t="n">
        <v>0</v>
      </c>
      <c r="V141" t="n">
        <v>1.8125</v>
      </c>
      <c r="W141" t="n">
        <v>1.5625</v>
      </c>
      <c r="X141" t="n">
        <v>4.9375</v>
      </c>
      <c r="Y141" t="n">
        <v>0.9375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0.1006944444444444</v>
      </c>
      <c r="AI141" t="n">
        <v>0.078125</v>
      </c>
      <c r="AJ141" t="n">
        <v>0.2351190476190476</v>
      </c>
      <c r="AK141" t="n">
        <v>0.04261363636363636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inlineStr"/>
      <c r="AU141" t="inlineStr"/>
    </row>
    <row r="142">
      <c r="A142" t="inlineStr">
        <is>
          <t>CONTRACT</t>
        </is>
      </c>
      <c r="B142" t="inlineStr">
        <is>
          <t>PRJ</t>
        </is>
      </c>
      <c r="C142" t="inlineStr"/>
      <c r="D142" t="n">
        <v>2024</v>
      </c>
      <c r="E142" s="114" t="n">
        <v>45322</v>
      </c>
      <c r="F142" s="114" t="n">
        <v>45382</v>
      </c>
      <c r="G142" t="inlineStr">
        <is>
          <t>ABS24104</t>
        </is>
      </c>
      <c r="H142" t="inlineStr">
        <is>
          <t>ABS24104</t>
        </is>
      </c>
      <c r="I142" t="inlineStr">
        <is>
          <t>CRM/CS</t>
        </is>
      </c>
      <c r="J142" t="inlineStr">
        <is>
          <t>Global CS-B2B</t>
        </is>
      </c>
      <c r="K142" t="inlineStr">
        <is>
          <t>EssilorLuxottica</t>
        </is>
      </c>
      <c r="L142" t="inlineStr">
        <is>
          <t>A. Torone</t>
        </is>
      </c>
      <c r="M142" t="inlineStr">
        <is>
          <t>M. Toci</t>
        </is>
      </c>
      <c r="N142" t="inlineStr">
        <is>
          <t>Operations</t>
        </is>
      </c>
      <c r="O142" t="inlineStr">
        <is>
          <t>BackEnd</t>
        </is>
      </c>
      <c r="P142" t="n">
        <v>24</v>
      </c>
      <c r="Q142" t="n">
        <v>46</v>
      </c>
      <c r="R142" t="inlineStr">
        <is>
          <t>CLOSED</t>
        </is>
      </c>
      <c r="S142" t="n">
        <v>1</v>
      </c>
      <c r="T142" t="n">
        <v>2024</v>
      </c>
      <c r="U142" t="n">
        <v>0</v>
      </c>
      <c r="V142" t="inlineStr"/>
      <c r="W142" t="inlineStr"/>
      <c r="X142" t="n">
        <v>3.5</v>
      </c>
      <c r="Y142" t="n">
        <v>11.125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0</v>
      </c>
      <c r="AI142" t="n">
        <v>0</v>
      </c>
      <c r="AJ142" t="n">
        <v>0.1666666666666667</v>
      </c>
      <c r="AK142" t="n">
        <v>0.5056818181818182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inlineStr"/>
      <c r="AU142" t="inlineStr"/>
    </row>
    <row r="143">
      <c r="A143" t="inlineStr">
        <is>
          <t>CONTRACT</t>
        </is>
      </c>
      <c r="B143" t="inlineStr">
        <is>
          <t>PRJ</t>
        </is>
      </c>
      <c r="C143" t="inlineStr"/>
      <c r="D143" t="n">
        <v>2024</v>
      </c>
      <c r="E143" s="114" t="n">
        <v>45322</v>
      </c>
      <c r="F143" s="114" t="n">
        <v>45382</v>
      </c>
      <c r="G143" t="inlineStr">
        <is>
          <t>ABS24104</t>
        </is>
      </c>
      <c r="H143" t="inlineStr">
        <is>
          <t>ABS24104</t>
        </is>
      </c>
      <c r="I143" t="inlineStr">
        <is>
          <t>CRM/CS</t>
        </is>
      </c>
      <c r="J143" t="inlineStr">
        <is>
          <t>Global CS-B2B</t>
        </is>
      </c>
      <c r="K143" t="inlineStr">
        <is>
          <t>EssilorLuxottica</t>
        </is>
      </c>
      <c r="L143" t="inlineStr">
        <is>
          <t>A. Torone</t>
        </is>
      </c>
      <c r="M143" t="inlineStr">
        <is>
          <t>P. Anzellotti</t>
        </is>
      </c>
      <c r="N143" t="inlineStr">
        <is>
          <t>Operations</t>
        </is>
      </c>
      <c r="O143" t="inlineStr">
        <is>
          <t>Technical Leader</t>
        </is>
      </c>
      <c r="P143" t="n">
        <v>24</v>
      </c>
      <c r="Q143" t="n">
        <v>46</v>
      </c>
      <c r="R143" t="inlineStr">
        <is>
          <t>CLOSED</t>
        </is>
      </c>
      <c r="S143" t="n">
        <v>1</v>
      </c>
      <c r="T143" t="n">
        <v>2024</v>
      </c>
      <c r="U143" t="n">
        <v>0</v>
      </c>
      <c r="V143" t="inlineStr"/>
      <c r="W143" t="inlineStr"/>
      <c r="X143" t="inlineStr"/>
      <c r="Y143" t="n">
        <v>3.5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n">
        <v>0</v>
      </c>
      <c r="AI143" t="n">
        <v>0</v>
      </c>
      <c r="AJ143" t="n">
        <v>0</v>
      </c>
      <c r="AK143" t="n">
        <v>0.1590909090909091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inlineStr"/>
      <c r="AU143" t="inlineStr"/>
    </row>
    <row r="144">
      <c r="A144" t="inlineStr">
        <is>
          <t>CONTRACT</t>
        </is>
      </c>
      <c r="B144" t="inlineStr">
        <is>
          <t>PRJ</t>
        </is>
      </c>
      <c r="C144" t="inlineStr"/>
      <c r="D144" t="n">
        <v>2024</v>
      </c>
      <c r="E144" s="114" t="n">
        <v>45257</v>
      </c>
      <c r="F144" s="114" t="n">
        <v>45382</v>
      </c>
      <c r="G144" t="inlineStr">
        <is>
          <t>ABS23340</t>
        </is>
      </c>
      <c r="H144" t="inlineStr">
        <is>
          <t>LMD2</t>
        </is>
      </c>
      <c r="I144" t="inlineStr">
        <is>
          <t>OTHER</t>
        </is>
      </c>
      <c r="J144" t="inlineStr">
        <is>
          <t>LUX_Marginality_Discounts_CMD_WF_2023</t>
        </is>
      </c>
      <c r="K144" t="inlineStr">
        <is>
          <t>EssilorLuxottica</t>
        </is>
      </c>
      <c r="L144" t="inlineStr">
        <is>
          <t>A. Torone</t>
        </is>
      </c>
      <c r="M144" t="inlineStr">
        <is>
          <t>A. Torone</t>
        </is>
      </c>
      <c r="N144" t="inlineStr">
        <is>
          <t>Delivery AMS</t>
        </is>
      </c>
      <c r="O144" t="inlineStr">
        <is>
          <t>PM - Project Governance</t>
        </is>
      </c>
      <c r="P144" t="n">
        <v>45</v>
      </c>
      <c r="Q144" t="n">
        <v>65</v>
      </c>
      <c r="R144" t="inlineStr">
        <is>
          <t>CLOSED</t>
        </is>
      </c>
      <c r="S144" t="n">
        <v>1</v>
      </c>
      <c r="T144" t="n">
        <v>2024</v>
      </c>
      <c r="U144" t="n">
        <v>1.25</v>
      </c>
      <c r="V144" t="n">
        <v>0.3125</v>
      </c>
      <c r="W144" t="n">
        <v>1.4375</v>
      </c>
      <c r="X144" t="n">
        <v>1</v>
      </c>
      <c r="Y144" t="n">
        <v>0.25</v>
      </c>
      <c r="Z144" t="n">
        <v>0.25</v>
      </c>
      <c r="AA144" t="n">
        <v>0.5</v>
      </c>
      <c r="AB144" t="n">
        <v>0.5</v>
      </c>
      <c r="AC144" t="inlineStr"/>
      <c r="AD144" t="inlineStr"/>
      <c r="AE144" t="inlineStr"/>
      <c r="AF144" t="inlineStr"/>
      <c r="AG144" t="inlineStr"/>
      <c r="AH144" t="n">
        <v>0.01736111111111111</v>
      </c>
      <c r="AI144" t="n">
        <v>0.07187499999999999</v>
      </c>
      <c r="AJ144" t="n">
        <v>0.04761904761904762</v>
      </c>
      <c r="AK144" t="n">
        <v>0.01136363636363636</v>
      </c>
      <c r="AL144" t="n">
        <v>0.0125</v>
      </c>
      <c r="AM144" t="n">
        <v>0.025</v>
      </c>
      <c r="AN144" t="n">
        <v>0.02173913043478261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inlineStr"/>
      <c r="AU144" t="inlineStr"/>
    </row>
    <row r="145">
      <c r="A145" t="inlineStr">
        <is>
          <t>CONTRACT</t>
        </is>
      </c>
      <c r="B145" t="inlineStr">
        <is>
          <t>PRJ</t>
        </is>
      </c>
      <c r="C145" t="inlineStr"/>
      <c r="D145" t="n">
        <v>2024</v>
      </c>
      <c r="E145" s="114" t="n">
        <v>45257</v>
      </c>
      <c r="F145" s="114" t="n">
        <v>45382</v>
      </c>
      <c r="G145" t="inlineStr">
        <is>
          <t>ABS23340</t>
        </is>
      </c>
      <c r="H145" t="inlineStr">
        <is>
          <t>LMD2</t>
        </is>
      </c>
      <c r="I145" t="inlineStr">
        <is>
          <t>OTHER</t>
        </is>
      </c>
      <c r="J145" t="inlineStr">
        <is>
          <t>LUX_Marginality_Discounts_CMD_WF_2023</t>
        </is>
      </c>
      <c r="K145" t="inlineStr">
        <is>
          <t>EssilorLuxottica</t>
        </is>
      </c>
      <c r="L145" t="inlineStr">
        <is>
          <t>A. Torone</t>
        </is>
      </c>
      <c r="M145" t="inlineStr">
        <is>
          <t>P. Singh</t>
        </is>
      </c>
      <c r="N145" t="inlineStr">
        <is>
          <t>AREA TECH</t>
        </is>
      </c>
      <c r="O145" t="inlineStr">
        <is>
          <t>DataManagement</t>
        </is>
      </c>
      <c r="P145" t="n">
        <v>45</v>
      </c>
      <c r="Q145" t="n">
        <v>65</v>
      </c>
      <c r="R145" t="inlineStr">
        <is>
          <t>CLOSED</t>
        </is>
      </c>
      <c r="S145" t="n">
        <v>1</v>
      </c>
      <c r="T145" t="n">
        <v>2024</v>
      </c>
      <c r="U145" t="n">
        <v>0</v>
      </c>
      <c r="V145" t="n">
        <v>13.875</v>
      </c>
      <c r="W145" t="n">
        <v>14.125</v>
      </c>
      <c r="X145" t="n">
        <v>8</v>
      </c>
      <c r="Y145" t="n">
        <v>7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0.7708333333333334</v>
      </c>
      <c r="AI145" t="n">
        <v>0.70625</v>
      </c>
      <c r="AJ145" t="n">
        <v>0.3809523809523809</v>
      </c>
      <c r="AK145" t="n">
        <v>0.3181818181818182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inlineStr"/>
      <c r="AU145" t="inlineStr"/>
    </row>
    <row r="146">
      <c r="A146" t="inlineStr">
        <is>
          <t>CONTRACT</t>
        </is>
      </c>
      <c r="B146" t="inlineStr">
        <is>
          <t>PRJ</t>
        </is>
      </c>
      <c r="C146" t="inlineStr"/>
      <c r="D146" t="n">
        <v>2024</v>
      </c>
      <c r="E146" s="114" t="n">
        <v>45257</v>
      </c>
      <c r="F146" s="114" t="n">
        <v>45382</v>
      </c>
      <c r="G146" t="inlineStr">
        <is>
          <t>ABS23340</t>
        </is>
      </c>
      <c r="H146" t="inlineStr">
        <is>
          <t>LMD2</t>
        </is>
      </c>
      <c r="I146" t="inlineStr">
        <is>
          <t>OTHER</t>
        </is>
      </c>
      <c r="J146" t="inlineStr">
        <is>
          <t>LUX_Marginality_Discounts_CMD_WF_2023</t>
        </is>
      </c>
      <c r="K146" t="inlineStr">
        <is>
          <t>EssilorLuxottica</t>
        </is>
      </c>
      <c r="L146" t="inlineStr">
        <is>
          <t>A. Torone</t>
        </is>
      </c>
      <c r="M146" t="inlineStr">
        <is>
          <t>R. Alves</t>
        </is>
      </c>
      <c r="N146" t="inlineStr">
        <is>
          <t>Operations</t>
        </is>
      </c>
      <c r="O146" t="inlineStr">
        <is>
          <t>FrontEnd</t>
        </is>
      </c>
      <c r="P146" t="n">
        <v>45</v>
      </c>
      <c r="Q146" t="n">
        <v>65</v>
      </c>
      <c r="R146" t="inlineStr">
        <is>
          <t>CLOSED</t>
        </is>
      </c>
      <c r="S146" t="n">
        <v>1</v>
      </c>
      <c r="T146" t="n">
        <v>2024</v>
      </c>
      <c r="U146" t="n">
        <v>2.125</v>
      </c>
      <c r="V146" t="n">
        <v>0.625</v>
      </c>
      <c r="W146" t="n">
        <v>3.6875</v>
      </c>
      <c r="X146" t="n">
        <v>3.59375</v>
      </c>
      <c r="Y146" t="n">
        <v>3.39625</v>
      </c>
      <c r="Z146" t="n">
        <v>1.625</v>
      </c>
      <c r="AA146" t="inlineStr"/>
      <c r="AB146" t="n">
        <v>0.5</v>
      </c>
      <c r="AC146" t="inlineStr"/>
      <c r="AD146" t="inlineStr"/>
      <c r="AE146" t="inlineStr"/>
      <c r="AF146" t="inlineStr"/>
      <c r="AG146" t="inlineStr"/>
      <c r="AH146" t="n">
        <v>0.03472222222222222</v>
      </c>
      <c r="AI146" t="n">
        <v>0.184375</v>
      </c>
      <c r="AJ146" t="n">
        <v>0.1711309523809524</v>
      </c>
      <c r="AK146" t="n">
        <v>0.154375</v>
      </c>
      <c r="AL146" t="n">
        <v>0.08125</v>
      </c>
      <c r="AM146" t="n">
        <v>0</v>
      </c>
      <c r="AN146" t="n">
        <v>0.02173913043478261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inlineStr"/>
      <c r="AU146" t="inlineStr"/>
    </row>
    <row r="147">
      <c r="A147" t="inlineStr">
        <is>
          <t>CONTRACT</t>
        </is>
      </c>
      <c r="B147" t="inlineStr">
        <is>
          <t>PRJ</t>
        </is>
      </c>
      <c r="C147" t="inlineStr"/>
      <c r="D147" t="n">
        <v>2024</v>
      </c>
      <c r="E147" s="114" t="n">
        <v>45257</v>
      </c>
      <c r="F147" s="114" t="n">
        <v>45382</v>
      </c>
      <c r="G147" t="inlineStr">
        <is>
          <t>ABS23340</t>
        </is>
      </c>
      <c r="H147" t="inlineStr">
        <is>
          <t>LMD2</t>
        </is>
      </c>
      <c r="I147" t="inlineStr">
        <is>
          <t>OTHER</t>
        </is>
      </c>
      <c r="J147" t="inlineStr">
        <is>
          <t>LUX_Marginality_Discounts_CMD_WF_2023</t>
        </is>
      </c>
      <c r="K147" t="inlineStr">
        <is>
          <t>EssilorLuxottica</t>
        </is>
      </c>
      <c r="L147" t="inlineStr">
        <is>
          <t>A. Torone</t>
        </is>
      </c>
      <c r="M147" t="inlineStr">
        <is>
          <t>S. Guastavigna</t>
        </is>
      </c>
      <c r="N147" t="inlineStr">
        <is>
          <t>SAP ECC</t>
        </is>
      </c>
      <c r="O147" t="inlineStr">
        <is>
          <t>Analysis</t>
        </is>
      </c>
      <c r="P147" t="n">
        <v>45</v>
      </c>
      <c r="Q147" t="n">
        <v>65</v>
      </c>
      <c r="R147" t="inlineStr">
        <is>
          <t>CLOSED</t>
        </is>
      </c>
      <c r="S147" t="n">
        <v>1</v>
      </c>
      <c r="T147" t="n">
        <v>2024</v>
      </c>
      <c r="U147" t="n">
        <v>0</v>
      </c>
      <c r="V147" t="n">
        <v>2.7</v>
      </c>
      <c r="W147" t="n">
        <v>3.15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0.15</v>
      </c>
      <c r="AI147" t="n">
        <v>0.1575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inlineStr"/>
      <c r="AU147" t="inlineStr"/>
    </row>
    <row r="148">
      <c r="A148" t="inlineStr">
        <is>
          <t>INTERNAL TRAINING</t>
        </is>
      </c>
      <c r="B148" t="inlineStr">
        <is>
          <t>FORMAZIONE</t>
        </is>
      </c>
      <c r="C148" t="inlineStr"/>
      <c r="D148" t="n">
        <v>2024</v>
      </c>
      <c r="E148" s="114" t="n">
        <v>45292</v>
      </c>
      <c r="F148" s="114" t="n">
        <v>45657</v>
      </c>
      <c r="G148" t="inlineStr"/>
      <c r="H148" t="inlineStr">
        <is>
          <t>ATD</t>
        </is>
      </c>
      <c r="I148" t="inlineStr">
        <is>
          <t>OTHER</t>
        </is>
      </c>
      <c r="J148" t="inlineStr">
        <is>
          <t>Out per Permesso MBA</t>
        </is>
      </c>
      <c r="K148" t="inlineStr"/>
      <c r="L148" t="inlineStr">
        <is>
          <t>C. Paz</t>
        </is>
      </c>
      <c r="M148" t="inlineStr">
        <is>
          <t>C. Paz</t>
        </is>
      </c>
      <c r="N148" t="inlineStr">
        <is>
          <t>Delivery Projects</t>
        </is>
      </c>
      <c r="O148" t="inlineStr"/>
      <c r="P148" t="n">
        <v>50</v>
      </c>
      <c r="Q148" t="n">
        <v>0</v>
      </c>
      <c r="R148" t="inlineStr"/>
      <c r="S148" t="n">
        <v>0</v>
      </c>
      <c r="T148" t="n">
        <v>2024</v>
      </c>
      <c r="U148" t="n">
        <v>31</v>
      </c>
      <c r="V148" t="n">
        <v>3.6</v>
      </c>
      <c r="W148" t="n">
        <v>4.2</v>
      </c>
      <c r="X148" t="n">
        <v>4.2</v>
      </c>
      <c r="Y148" t="n">
        <v>3.8</v>
      </c>
      <c r="Z148" t="n">
        <v>4</v>
      </c>
      <c r="AA148" t="n">
        <v>6</v>
      </c>
      <c r="AB148" t="n">
        <v>5</v>
      </c>
      <c r="AC148" t="inlineStr"/>
      <c r="AD148" t="n">
        <v>4</v>
      </c>
      <c r="AE148" t="n">
        <v>4</v>
      </c>
      <c r="AF148" t="n">
        <v>4</v>
      </c>
      <c r="AG148" t="n">
        <v>4</v>
      </c>
      <c r="AH148" t="n">
        <v>0.2</v>
      </c>
      <c r="AI148" t="n">
        <v>0.21</v>
      </c>
      <c r="AJ148" t="n">
        <v>0.2</v>
      </c>
      <c r="AK148" t="n">
        <v>0.1727272727272727</v>
      </c>
      <c r="AL148" t="n">
        <v>0.2</v>
      </c>
      <c r="AM148" t="n">
        <v>0.3</v>
      </c>
      <c r="AN148" t="n">
        <v>0.2173913043478261</v>
      </c>
      <c r="AO148" t="n">
        <v>0</v>
      </c>
      <c r="AP148" t="n">
        <v>0.1904761904761905</v>
      </c>
      <c r="AQ148" t="n">
        <v>0.1739130434782609</v>
      </c>
      <c r="AR148" t="n">
        <v>0.1904761904761905</v>
      </c>
      <c r="AS148" t="n">
        <v>0.1818181818181818</v>
      </c>
      <c r="AT148" t="inlineStr"/>
      <c r="AU148" t="inlineStr"/>
    </row>
    <row r="149">
      <c r="A149" t="inlineStr">
        <is>
          <t>CONTRACT</t>
        </is>
      </c>
      <c r="B149" t="inlineStr">
        <is>
          <t>PRJ</t>
        </is>
      </c>
      <c r="C149" t="inlineStr"/>
      <c r="D149" t="inlineStr"/>
      <c r="E149" t="inlineStr"/>
      <c r="F149" t="inlineStr"/>
      <c r="G149" t="inlineStr">
        <is>
          <t>ABS23334</t>
        </is>
      </c>
      <c r="H149" t="inlineStr">
        <is>
          <t>ALESCP</t>
        </is>
      </c>
      <c r="I149" t="inlineStr">
        <is>
          <t>BIP</t>
        </is>
      </c>
      <c r="J149" t="inlineStr">
        <is>
          <t>Eliot Short Trip</t>
        </is>
      </c>
      <c r="K149" t="inlineStr">
        <is>
          <t>EssilorLuxottica</t>
        </is>
      </c>
      <c r="L149" t="inlineStr">
        <is>
          <t>C. Piraccini</t>
        </is>
      </c>
      <c r="M149" t="inlineStr">
        <is>
          <t>C. Piraccini</t>
        </is>
      </c>
      <c r="N149" t="inlineStr">
        <is>
          <t>Operations</t>
        </is>
      </c>
      <c r="O149" t="inlineStr">
        <is>
          <t>BackEnd</t>
        </is>
      </c>
      <c r="P149" t="n">
        <v>0</v>
      </c>
      <c r="Q149" t="n">
        <v>0</v>
      </c>
      <c r="R149" t="inlineStr">
        <is>
          <t>CLOSED</t>
        </is>
      </c>
      <c r="S149" t="n">
        <v>1</v>
      </c>
      <c r="T149" t="n">
        <v>2024</v>
      </c>
      <c r="U149" t="n">
        <v>0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inlineStr"/>
      <c r="AU149" t="inlineStr"/>
    </row>
    <row r="150">
      <c r="A150" t="inlineStr">
        <is>
          <t>CONTRACT</t>
        </is>
      </c>
      <c r="B150" t="inlineStr">
        <is>
          <t>PRJ</t>
        </is>
      </c>
      <c r="C150" t="inlineStr"/>
      <c r="D150" t="inlineStr"/>
      <c r="E150" t="inlineStr"/>
      <c r="F150" t="inlineStr"/>
      <c r="G150" t="inlineStr">
        <is>
          <t>ABS23334</t>
        </is>
      </c>
      <c r="H150" t="inlineStr">
        <is>
          <t>ALESCP</t>
        </is>
      </c>
      <c r="I150" t="inlineStr">
        <is>
          <t>BIP</t>
        </is>
      </c>
      <c r="J150" t="inlineStr">
        <is>
          <t>Eliot Short Trip</t>
        </is>
      </c>
      <c r="K150" t="inlineStr">
        <is>
          <t>EssilorLuxottica</t>
        </is>
      </c>
      <c r="L150" t="inlineStr">
        <is>
          <t>C. Piraccini</t>
        </is>
      </c>
      <c r="M150" t="inlineStr">
        <is>
          <t>M. Regini</t>
        </is>
      </c>
      <c r="N150" t="inlineStr">
        <is>
          <t>Operations</t>
        </is>
      </c>
      <c r="O150" t="inlineStr">
        <is>
          <t>BackEnd</t>
        </is>
      </c>
      <c r="P150" t="n">
        <v>0</v>
      </c>
      <c r="Q150" t="n">
        <v>0</v>
      </c>
      <c r="R150" t="inlineStr">
        <is>
          <t>CLOSED</t>
        </is>
      </c>
      <c r="S150" t="n">
        <v>1</v>
      </c>
      <c r="T150" t="n">
        <v>2024</v>
      </c>
      <c r="U150" t="n">
        <v>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inlineStr"/>
      <c r="AU150" t="inlineStr"/>
    </row>
    <row r="151">
      <c r="A151" t="inlineStr">
        <is>
          <t>PROSPECT</t>
        </is>
      </c>
      <c r="B151" t="inlineStr">
        <is>
          <t>PRESALES - DELIVERY</t>
        </is>
      </c>
      <c r="C151" t="inlineStr"/>
      <c r="D151" t="n">
        <v>2024</v>
      </c>
      <c r="E151" s="114" t="n">
        <v>45474</v>
      </c>
      <c r="F151" s="114" t="n">
        <v>45597</v>
      </c>
      <c r="G151" t="inlineStr"/>
      <c r="H151" t="inlineStr"/>
      <c r="I151" t="inlineStr">
        <is>
          <t>CRM/DS</t>
        </is>
      </c>
      <c r="J151" t="inlineStr">
        <is>
          <t>CRM-User Scoring Model</t>
        </is>
      </c>
      <c r="K151" t="inlineStr">
        <is>
          <t>EDISON</t>
        </is>
      </c>
      <c r="L151" t="inlineStr">
        <is>
          <t>F. Ferri</t>
        </is>
      </c>
      <c r="M151" t="inlineStr">
        <is>
          <t>G. Sironi</t>
        </is>
      </c>
      <c r="N151" t="inlineStr">
        <is>
          <t>Operations</t>
        </is>
      </c>
      <c r="O151" t="inlineStr">
        <is>
          <t>PM - Project Governance</t>
        </is>
      </c>
      <c r="P151" t="n">
        <v>8</v>
      </c>
      <c r="Q151" t="n">
        <v>8</v>
      </c>
      <c r="R151" t="inlineStr">
        <is>
          <t>PROPOSAL</t>
        </is>
      </c>
      <c r="S151" t="n">
        <v>0</v>
      </c>
      <c r="T151" t="n">
        <v>2024</v>
      </c>
      <c r="U151" t="n">
        <v>5</v>
      </c>
      <c r="V151" t="inlineStr"/>
      <c r="W151" t="inlineStr"/>
      <c r="X151" t="inlineStr"/>
      <c r="Y151" t="inlineStr"/>
      <c r="Z151" t="inlineStr"/>
      <c r="AA151" t="inlineStr"/>
      <c r="AB151" t="n">
        <v>1</v>
      </c>
      <c r="AC151" t="n">
        <v>1</v>
      </c>
      <c r="AD151" t="n">
        <v>2</v>
      </c>
      <c r="AE151" t="n">
        <v>1</v>
      </c>
      <c r="AF151" t="inlineStr"/>
      <c r="AG151" t="inlineStr"/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0.04347826086956522</v>
      </c>
      <c r="AO151" t="n">
        <v>0.08333333333333333</v>
      </c>
      <c r="AP151" t="n">
        <v>0.09523809523809523</v>
      </c>
      <c r="AQ151" t="n">
        <v>0.04347826086956522</v>
      </c>
      <c r="AR151" t="n">
        <v>0</v>
      </c>
      <c r="AS151" t="n">
        <v>0</v>
      </c>
      <c r="AT151" t="inlineStr"/>
      <c r="AU151" t="inlineStr"/>
    </row>
    <row r="152">
      <c r="A152" t="inlineStr">
        <is>
          <t>PROSPECT</t>
        </is>
      </c>
      <c r="B152" t="inlineStr">
        <is>
          <t>PRESALES - DELIVERY</t>
        </is>
      </c>
      <c r="C152" t="inlineStr"/>
      <c r="D152" t="n">
        <v>2024</v>
      </c>
      <c r="E152" s="114" t="n">
        <v>45474</v>
      </c>
      <c r="F152" s="114" t="n">
        <v>45597</v>
      </c>
      <c r="G152" t="inlineStr"/>
      <c r="H152" t="inlineStr"/>
      <c r="I152" t="inlineStr">
        <is>
          <t>CRM/DS</t>
        </is>
      </c>
      <c r="J152" t="inlineStr">
        <is>
          <t>CRM-User Scoring Model</t>
        </is>
      </c>
      <c r="K152" t="inlineStr">
        <is>
          <t>EDISON</t>
        </is>
      </c>
      <c r="L152" t="inlineStr">
        <is>
          <t>F. Ferri</t>
        </is>
      </c>
      <c r="M152" t="inlineStr">
        <is>
          <t>M. Gomitoni</t>
        </is>
      </c>
      <c r="N152" t="inlineStr">
        <is>
          <t>Operations</t>
        </is>
      </c>
      <c r="O152" t="inlineStr">
        <is>
          <t>Tech Lead</t>
        </is>
      </c>
      <c r="P152" t="n">
        <v>8</v>
      </c>
      <c r="Q152" t="n">
        <v>8</v>
      </c>
      <c r="R152" t="inlineStr">
        <is>
          <t>PROPOSAL</t>
        </is>
      </c>
      <c r="S152" t="n">
        <v>0</v>
      </c>
      <c r="T152" t="n">
        <v>2024</v>
      </c>
      <c r="U152" t="n">
        <v>5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1</v>
      </c>
      <c r="AD152" t="n">
        <v>2</v>
      </c>
      <c r="AE152" t="n">
        <v>1</v>
      </c>
      <c r="AF152" t="inlineStr"/>
      <c r="AG152" t="inlineStr"/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0.04347826086956522</v>
      </c>
      <c r="AO152" t="n">
        <v>0.08333333333333333</v>
      </c>
      <c r="AP152" t="n">
        <v>0.09523809523809523</v>
      </c>
      <c r="AQ152" t="n">
        <v>0.04347826086956522</v>
      </c>
      <c r="AR152" t="n">
        <v>0</v>
      </c>
      <c r="AS152" t="n">
        <v>0</v>
      </c>
      <c r="AT152" t="inlineStr"/>
      <c r="AU152" t="inlineStr"/>
    </row>
    <row r="153">
      <c r="A153" t="inlineStr">
        <is>
          <t>CONTRACT</t>
        </is>
      </c>
      <c r="B153" t="inlineStr">
        <is>
          <t>AMS</t>
        </is>
      </c>
      <c r="C153" t="inlineStr"/>
      <c r="D153" t="n">
        <v>2024</v>
      </c>
      <c r="E153" s="114" t="n">
        <v>45474</v>
      </c>
      <c r="F153" s="114" t="n">
        <v>45657</v>
      </c>
      <c r="G153" t="inlineStr">
        <is>
          <t>ABS24060</t>
        </is>
      </c>
      <c r="H153" t="inlineStr">
        <is>
          <t>ABS24060</t>
        </is>
      </c>
      <c r="I153" t="inlineStr">
        <is>
          <t>EPM</t>
        </is>
      </c>
      <c r="J153" t="inlineStr">
        <is>
          <t>RDM - AMS Talentia</t>
        </is>
      </c>
      <c r="K153" t="inlineStr">
        <is>
          <t xml:space="preserve">RDM </t>
        </is>
      </c>
      <c r="L153" t="inlineStr">
        <is>
          <t>F. Lombardini</t>
        </is>
      </c>
      <c r="M153" t="inlineStr">
        <is>
          <t>F. Lombardini</t>
        </is>
      </c>
      <c r="N153" t="inlineStr">
        <is>
          <t>Consolidated &amp; Tax</t>
        </is>
      </c>
      <c r="O153" t="inlineStr">
        <is>
          <t>PM - Project Governance</t>
        </is>
      </c>
      <c r="P153" t="n">
        <v>40</v>
      </c>
      <c r="Q153" t="n">
        <v>8</v>
      </c>
      <c r="R153" t="inlineStr">
        <is>
          <t>ON GOING</t>
        </is>
      </c>
      <c r="S153" t="n">
        <v>0.2</v>
      </c>
      <c r="T153" t="n">
        <v>2024</v>
      </c>
      <c r="U153" t="n">
        <v>11</v>
      </c>
      <c r="V153" t="inlineStr"/>
      <c r="W153" t="inlineStr"/>
      <c r="X153" t="inlineStr"/>
      <c r="Y153" t="inlineStr"/>
      <c r="Z153" t="inlineStr"/>
      <c r="AA153" t="inlineStr"/>
      <c r="AB153" t="n">
        <v>2</v>
      </c>
      <c r="AC153" t="n">
        <v>1</v>
      </c>
      <c r="AD153" t="n">
        <v>1</v>
      </c>
      <c r="AE153" t="n">
        <v>4</v>
      </c>
      <c r="AF153" t="n">
        <v>1</v>
      </c>
      <c r="AG153" t="n">
        <v>2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0.08695652173913043</v>
      </c>
      <c r="AO153" t="n">
        <v>0.08333333333333333</v>
      </c>
      <c r="AP153" t="n">
        <v>0.04761904761904762</v>
      </c>
      <c r="AQ153" t="n">
        <v>0.1739130434782609</v>
      </c>
      <c r="AR153" t="n">
        <v>0.04761904761904762</v>
      </c>
      <c r="AS153" t="n">
        <v>0.09090909090909091</v>
      </c>
      <c r="AT153" t="inlineStr"/>
      <c r="AU153" t="inlineStr"/>
    </row>
    <row r="154">
      <c r="A154" t="inlineStr">
        <is>
          <t>CONTRACT</t>
        </is>
      </c>
      <c r="B154" t="inlineStr">
        <is>
          <t>AMS</t>
        </is>
      </c>
      <c r="C154" t="inlineStr"/>
      <c r="D154" t="n">
        <v>2024</v>
      </c>
      <c r="E154" s="114" t="n">
        <v>45474</v>
      </c>
      <c r="F154" s="114" t="n">
        <v>45657</v>
      </c>
      <c r="G154" t="inlineStr">
        <is>
          <t>ABS24060</t>
        </is>
      </c>
      <c r="H154" t="inlineStr">
        <is>
          <t>ABS24060</t>
        </is>
      </c>
      <c r="I154" t="inlineStr">
        <is>
          <t>EPM</t>
        </is>
      </c>
      <c r="J154" t="inlineStr">
        <is>
          <t>RDM - AMS Talentia</t>
        </is>
      </c>
      <c r="K154" t="inlineStr">
        <is>
          <t xml:space="preserve">RDM </t>
        </is>
      </c>
      <c r="L154" t="inlineStr">
        <is>
          <t>F. Lombardini</t>
        </is>
      </c>
      <c r="M154" t="inlineStr">
        <is>
          <t>G. Picerno</t>
        </is>
      </c>
      <c r="N154" t="inlineStr">
        <is>
          <t>Consolidated &amp; Tax</t>
        </is>
      </c>
      <c r="O154" t="inlineStr">
        <is>
          <t>BackEnd</t>
        </is>
      </c>
      <c r="P154" t="n">
        <v>40</v>
      </c>
      <c r="Q154" t="n">
        <v>8</v>
      </c>
      <c r="R154" t="inlineStr">
        <is>
          <t>ON GOING</t>
        </is>
      </c>
      <c r="S154" t="n">
        <v>0.2</v>
      </c>
      <c r="T154" t="n">
        <v>2024</v>
      </c>
      <c r="U154" t="n">
        <v>11</v>
      </c>
      <c r="V154" t="inlineStr"/>
      <c r="W154" t="inlineStr"/>
      <c r="X154" t="inlineStr"/>
      <c r="Y154" t="inlineStr"/>
      <c r="Z154" t="inlineStr"/>
      <c r="AA154" t="inlineStr"/>
      <c r="AB154" t="n">
        <v>2</v>
      </c>
      <c r="AC154" t="n">
        <v>1</v>
      </c>
      <c r="AD154" t="n">
        <v>1</v>
      </c>
      <c r="AE154" t="n">
        <v>4</v>
      </c>
      <c r="AF154" t="n">
        <v>1</v>
      </c>
      <c r="AG154" t="n">
        <v>2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0.08695652173913043</v>
      </c>
      <c r="AO154" t="n">
        <v>0.08333333333333333</v>
      </c>
      <c r="AP154" t="n">
        <v>0.04761904761904762</v>
      </c>
      <c r="AQ154" t="n">
        <v>0.1739130434782609</v>
      </c>
      <c r="AR154" t="n">
        <v>0.04761904761904762</v>
      </c>
      <c r="AS154" t="n">
        <v>0.09090909090909091</v>
      </c>
      <c r="AT154" t="inlineStr"/>
      <c r="AU154" t="inlineStr"/>
    </row>
    <row r="155">
      <c r="A155" t="inlineStr">
        <is>
          <t>CONTRACT</t>
        </is>
      </c>
      <c r="B155" t="inlineStr">
        <is>
          <t>AMS</t>
        </is>
      </c>
      <c r="C155" t="inlineStr"/>
      <c r="D155" t="n">
        <v>2024</v>
      </c>
      <c r="E155" s="114" t="n">
        <v>45108</v>
      </c>
      <c r="F155" s="114" t="n">
        <v>45473</v>
      </c>
      <c r="G155" t="inlineStr">
        <is>
          <t>ABS24334</t>
        </is>
      </c>
      <c r="H155" t="inlineStr">
        <is>
          <t>ABS24334</t>
        </is>
      </c>
      <c r="I155" t="inlineStr">
        <is>
          <t>EPM</t>
        </is>
      </c>
      <c r="J155" t="inlineStr">
        <is>
          <t>Thom Browne</t>
        </is>
      </c>
      <c r="K155" t="inlineStr">
        <is>
          <t>Thom Browne</t>
        </is>
      </c>
      <c r="L155" t="inlineStr">
        <is>
          <t>F. Lombardini</t>
        </is>
      </c>
      <c r="M155" t="inlineStr">
        <is>
          <t>F. Lombardini</t>
        </is>
      </c>
      <c r="N155" t="inlineStr">
        <is>
          <t>Consolidated &amp; Tax</t>
        </is>
      </c>
      <c r="O155" t="inlineStr">
        <is>
          <t>Analysis</t>
        </is>
      </c>
      <c r="P155" t="n">
        <v>16</v>
      </c>
      <c r="Q155" t="n">
        <v>0</v>
      </c>
      <c r="R155" t="inlineStr">
        <is>
          <t>ON GOING</t>
        </is>
      </c>
      <c r="S155" t="n">
        <v>0</v>
      </c>
      <c r="T155" t="n">
        <v>2024</v>
      </c>
      <c r="U155" t="n">
        <v>4</v>
      </c>
      <c r="V155" t="n">
        <v>1</v>
      </c>
      <c r="W155" t="n">
        <v>1</v>
      </c>
      <c r="X155" t="n">
        <v>1</v>
      </c>
      <c r="Y155" t="n">
        <v>1</v>
      </c>
      <c r="Z155" t="n">
        <v>2</v>
      </c>
      <c r="AA155" t="n">
        <v>2</v>
      </c>
      <c r="AB155" t="inlineStr"/>
      <c r="AC155" t="inlineStr"/>
      <c r="AD155" t="inlineStr"/>
      <c r="AE155" t="inlineStr"/>
      <c r="AF155" t="inlineStr"/>
      <c r="AG155" t="inlineStr"/>
      <c r="AH155" t="n">
        <v>0.05555555555555555</v>
      </c>
      <c r="AI155" t="n">
        <v>0.05</v>
      </c>
      <c r="AJ155" t="n">
        <v>0.04761904761904762</v>
      </c>
      <c r="AK155" t="n">
        <v>0.04545454545454546</v>
      </c>
      <c r="AL155" t="n">
        <v>0.1</v>
      </c>
      <c r="AM155" t="n">
        <v>0.1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inlineStr"/>
      <c r="AU155" t="inlineStr"/>
    </row>
    <row r="156">
      <c r="A156" t="inlineStr">
        <is>
          <t>CONTRACT</t>
        </is>
      </c>
      <c r="B156" t="inlineStr">
        <is>
          <t>AMS</t>
        </is>
      </c>
      <c r="C156" t="inlineStr"/>
      <c r="D156" t="inlineStr">
        <is>
          <t>2024-2025</t>
        </is>
      </c>
      <c r="E156" s="114" t="n">
        <v>45474</v>
      </c>
      <c r="F156" s="114" t="n">
        <v>45838</v>
      </c>
      <c r="G156" t="inlineStr">
        <is>
          <t>ABS24334</t>
        </is>
      </c>
      <c r="H156" t="inlineStr">
        <is>
          <t>ABS24334</t>
        </is>
      </c>
      <c r="I156" t="inlineStr">
        <is>
          <t>EPM</t>
        </is>
      </c>
      <c r="J156" t="inlineStr">
        <is>
          <t>Thom Browne</t>
        </is>
      </c>
      <c r="K156" t="inlineStr">
        <is>
          <t>Thom Browne</t>
        </is>
      </c>
      <c r="L156" t="inlineStr">
        <is>
          <t>F. Lombardini</t>
        </is>
      </c>
      <c r="M156" t="inlineStr">
        <is>
          <t>F. Lombardini</t>
        </is>
      </c>
      <c r="N156" t="inlineStr">
        <is>
          <t>Consolidated &amp; Tax</t>
        </is>
      </c>
      <c r="O156" t="inlineStr">
        <is>
          <t>Analysis</t>
        </is>
      </c>
      <c r="P156" t="n">
        <v>20</v>
      </c>
      <c r="Q156" t="n">
        <v>0</v>
      </c>
      <c r="R156" t="inlineStr">
        <is>
          <t>ON GOING</t>
        </is>
      </c>
      <c r="S156" t="n">
        <v>0</v>
      </c>
      <c r="T156" t="n">
        <v>2024</v>
      </c>
      <c r="U156" t="n">
        <v>5</v>
      </c>
      <c r="V156" t="inlineStr"/>
      <c r="W156" t="inlineStr"/>
      <c r="X156" t="inlineStr"/>
      <c r="Y156" t="inlineStr"/>
      <c r="Z156" t="inlineStr"/>
      <c r="AA156" t="inlineStr"/>
      <c r="AB156" t="n">
        <v>1</v>
      </c>
      <c r="AC156" t="inlineStr"/>
      <c r="AD156" t="n">
        <v>1</v>
      </c>
      <c r="AE156" t="n">
        <v>1</v>
      </c>
      <c r="AF156" t="n">
        <v>1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0.04347826086956522</v>
      </c>
      <c r="AO156" t="n">
        <v>0</v>
      </c>
      <c r="AP156" t="n">
        <v>0.04761904761904762</v>
      </c>
      <c r="AQ156" t="n">
        <v>0.04347826086956522</v>
      </c>
      <c r="AR156" t="n">
        <v>0.04761904761904762</v>
      </c>
      <c r="AS156" t="n">
        <v>0.04545454545454546</v>
      </c>
      <c r="AT156" t="inlineStr"/>
      <c r="AU156" t="inlineStr"/>
    </row>
    <row r="157">
      <c r="A157" t="inlineStr">
        <is>
          <t>CONTRACT</t>
        </is>
      </c>
      <c r="B157" t="inlineStr">
        <is>
          <t>AMS</t>
        </is>
      </c>
      <c r="C157" t="inlineStr"/>
      <c r="D157" t="n">
        <v>2024</v>
      </c>
      <c r="E157" s="114" t="n">
        <v>45108</v>
      </c>
      <c r="F157" s="114" t="n">
        <v>45473</v>
      </c>
      <c r="G157" t="inlineStr">
        <is>
          <t>ABS24334</t>
        </is>
      </c>
      <c r="H157" t="inlineStr">
        <is>
          <t>ABS24334</t>
        </is>
      </c>
      <c r="I157" t="inlineStr">
        <is>
          <t>EPM</t>
        </is>
      </c>
      <c r="J157" t="inlineStr">
        <is>
          <t>Thom Browne</t>
        </is>
      </c>
      <c r="K157" t="inlineStr">
        <is>
          <t>Thom Browne</t>
        </is>
      </c>
      <c r="L157" t="inlineStr">
        <is>
          <t>F. Lombardini</t>
        </is>
      </c>
      <c r="M157" t="inlineStr">
        <is>
          <t>G. Picerno</t>
        </is>
      </c>
      <c r="N157" t="inlineStr">
        <is>
          <t>Consolidated &amp; Tax</t>
        </is>
      </c>
      <c r="O157" t="inlineStr">
        <is>
          <t>Analysis</t>
        </is>
      </c>
      <c r="P157" t="n">
        <v>16</v>
      </c>
      <c r="Q157" t="n">
        <v>0</v>
      </c>
      <c r="R157" t="inlineStr">
        <is>
          <t>ON GOING</t>
        </is>
      </c>
      <c r="S157" t="n">
        <v>0</v>
      </c>
      <c r="T157" t="n">
        <v>2024</v>
      </c>
      <c r="U157" t="n">
        <v>4</v>
      </c>
      <c r="V157" t="n">
        <v>1</v>
      </c>
      <c r="W157" t="n">
        <v>1</v>
      </c>
      <c r="X157" t="n">
        <v>1</v>
      </c>
      <c r="Y157" t="n">
        <v>1</v>
      </c>
      <c r="Z157" t="n">
        <v>2</v>
      </c>
      <c r="AA157" t="n">
        <v>2</v>
      </c>
      <c r="AB157" t="inlineStr"/>
      <c r="AC157" t="inlineStr"/>
      <c r="AD157" t="inlineStr"/>
      <c r="AE157" t="inlineStr"/>
      <c r="AF157" t="inlineStr"/>
      <c r="AG157" t="inlineStr"/>
      <c r="AH157" t="n">
        <v>0.05555555555555555</v>
      </c>
      <c r="AI157" t="n">
        <v>0.05</v>
      </c>
      <c r="AJ157" t="n">
        <v>0.04761904761904762</v>
      </c>
      <c r="AK157" t="n">
        <v>0.04545454545454546</v>
      </c>
      <c r="AL157" t="n">
        <v>0.1</v>
      </c>
      <c r="AM157" t="n">
        <v>0.1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inlineStr"/>
      <c r="AU157" t="inlineStr"/>
    </row>
    <row r="158">
      <c r="A158" t="inlineStr">
        <is>
          <t>CONTRACT</t>
        </is>
      </c>
      <c r="B158" t="inlineStr">
        <is>
          <t>AMS</t>
        </is>
      </c>
      <c r="C158" t="inlineStr"/>
      <c r="D158" t="inlineStr">
        <is>
          <t>2024-2025</t>
        </is>
      </c>
      <c r="E158" s="114" t="n">
        <v>45474</v>
      </c>
      <c r="F158" s="114" t="n">
        <v>45838</v>
      </c>
      <c r="G158" t="inlineStr">
        <is>
          <t>ABS24334</t>
        </is>
      </c>
      <c r="H158" t="inlineStr">
        <is>
          <t>ABS24334</t>
        </is>
      </c>
      <c r="I158" t="inlineStr">
        <is>
          <t>EPM</t>
        </is>
      </c>
      <c r="J158" t="inlineStr">
        <is>
          <t>Thom Browne</t>
        </is>
      </c>
      <c r="K158" t="inlineStr">
        <is>
          <t>Thom Browne</t>
        </is>
      </c>
      <c r="L158" t="inlineStr">
        <is>
          <t>F. Lombardini</t>
        </is>
      </c>
      <c r="M158" t="inlineStr">
        <is>
          <t>G. Picerno</t>
        </is>
      </c>
      <c r="N158" t="inlineStr">
        <is>
          <t>Consolidated &amp; Tax</t>
        </is>
      </c>
      <c r="O158" t="inlineStr">
        <is>
          <t>Analysis</t>
        </is>
      </c>
      <c r="P158" t="n">
        <v>20</v>
      </c>
      <c r="Q158" t="n">
        <v>0</v>
      </c>
      <c r="R158" t="inlineStr">
        <is>
          <t>ON GOING</t>
        </is>
      </c>
      <c r="S158" t="n">
        <v>0</v>
      </c>
      <c r="T158" t="n">
        <v>2024</v>
      </c>
      <c r="U158" t="n">
        <v>5</v>
      </c>
      <c r="V158" t="inlineStr"/>
      <c r="W158" t="inlineStr"/>
      <c r="X158" t="inlineStr"/>
      <c r="Y158" t="inlineStr"/>
      <c r="Z158" t="inlineStr"/>
      <c r="AA158" t="inlineStr"/>
      <c r="AB158" t="n">
        <v>1</v>
      </c>
      <c r="AC158" t="inlineStr"/>
      <c r="AD158" t="n">
        <v>1</v>
      </c>
      <c r="AE158" t="n">
        <v>1</v>
      </c>
      <c r="AF158" t="n">
        <v>1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0.04347826086956522</v>
      </c>
      <c r="AO158" t="n">
        <v>0</v>
      </c>
      <c r="AP158" t="n">
        <v>0.04761904761904762</v>
      </c>
      <c r="AQ158" t="n">
        <v>0.04347826086956522</v>
      </c>
      <c r="AR158" t="n">
        <v>0.04761904761904762</v>
      </c>
      <c r="AS158" t="n">
        <v>0.04545454545454546</v>
      </c>
      <c r="AT158" t="inlineStr"/>
      <c r="AU158" t="inlineStr"/>
    </row>
    <row r="159">
      <c r="A159" t="inlineStr">
        <is>
          <t>CONTRACT</t>
        </is>
      </c>
      <c r="B159" t="inlineStr">
        <is>
          <t>AMS</t>
        </is>
      </c>
      <c r="C159" t="inlineStr">
        <is>
          <t>Waterfall</t>
        </is>
      </c>
      <c r="D159" t="n">
        <v>2024</v>
      </c>
      <c r="E159" s="114" t="n">
        <v>45292</v>
      </c>
      <c r="F159" s="114" t="n">
        <v>45657</v>
      </c>
      <c r="G159" t="inlineStr">
        <is>
          <t>ABS24325</t>
        </is>
      </c>
      <c r="H159" t="inlineStr">
        <is>
          <t>BS24108</t>
        </is>
      </c>
      <c r="I159" t="inlineStr">
        <is>
          <t>Retail</t>
        </is>
      </c>
      <c r="J159" t="inlineStr">
        <is>
          <t>DMV AMS 2024</t>
        </is>
      </c>
      <c r="K159" t="inlineStr">
        <is>
          <t>EssilorLuxottica</t>
        </is>
      </c>
      <c r="L159" t="inlineStr">
        <is>
          <t>F. Pinnelli</t>
        </is>
      </c>
      <c r="M159" t="inlineStr">
        <is>
          <t>A. Torone</t>
        </is>
      </c>
      <c r="N159" t="inlineStr">
        <is>
          <t>Delivery AMS</t>
        </is>
      </c>
      <c r="O159" t="inlineStr">
        <is>
          <t>Project Governance</t>
        </is>
      </c>
      <c r="P159" t="n">
        <v>164</v>
      </c>
      <c r="Q159" t="n">
        <v>0</v>
      </c>
      <c r="R159" t="inlineStr">
        <is>
          <t>ON GOING</t>
        </is>
      </c>
      <c r="S159" t="n">
        <v>0</v>
      </c>
      <c r="T159" t="n">
        <v>2024</v>
      </c>
      <c r="U159" t="n">
        <v>24.5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0.5</v>
      </c>
      <c r="AE159" t="n">
        <v>8</v>
      </c>
      <c r="AF159" t="n">
        <v>8</v>
      </c>
      <c r="AG159" t="n">
        <v>8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0.02380952380952381</v>
      </c>
      <c r="AQ159" t="n">
        <v>0.3478260869565217</v>
      </c>
      <c r="AR159" t="n">
        <v>0.3809523809523809</v>
      </c>
      <c r="AS159" t="n">
        <v>0.3636363636363636</v>
      </c>
      <c r="AT159" t="inlineStr"/>
      <c r="AU159" t="inlineStr"/>
    </row>
    <row r="160">
      <c r="A160" t="inlineStr">
        <is>
          <t>CONTRACT</t>
        </is>
      </c>
      <c r="B160" t="inlineStr">
        <is>
          <t>AMS</t>
        </is>
      </c>
      <c r="C160" t="inlineStr">
        <is>
          <t>Waterfall</t>
        </is>
      </c>
      <c r="D160" t="n">
        <v>2024</v>
      </c>
      <c r="E160" s="114" t="n">
        <v>45292</v>
      </c>
      <c r="F160" s="114" t="n">
        <v>45657</v>
      </c>
      <c r="G160" t="inlineStr">
        <is>
          <t>ABS24325</t>
        </is>
      </c>
      <c r="H160" t="inlineStr">
        <is>
          <t>BS24108</t>
        </is>
      </c>
      <c r="I160" t="inlineStr">
        <is>
          <t>Retail</t>
        </is>
      </c>
      <c r="J160" t="inlineStr">
        <is>
          <t>DMV AMS 2024</t>
        </is>
      </c>
      <c r="K160" t="inlineStr">
        <is>
          <t>EssilorLuxottica</t>
        </is>
      </c>
      <c r="L160" t="inlineStr">
        <is>
          <t>F. Pinnelli</t>
        </is>
      </c>
      <c r="M160" t="inlineStr">
        <is>
          <t>S. Calvi</t>
        </is>
      </c>
      <c r="N160" t="inlineStr">
        <is>
          <t>Operations</t>
        </is>
      </c>
      <c r="O160" t="inlineStr">
        <is>
          <t>Data Management</t>
        </is>
      </c>
      <c r="P160" t="n">
        <v>164</v>
      </c>
      <c r="Q160" t="n">
        <v>0</v>
      </c>
      <c r="R160" t="inlineStr">
        <is>
          <t>ON GOING</t>
        </is>
      </c>
      <c r="S160" t="n">
        <v>0</v>
      </c>
      <c r="T160" t="n">
        <v>2024</v>
      </c>
      <c r="U160" t="n">
        <v>9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5</v>
      </c>
      <c r="AD160" t="n">
        <v>1</v>
      </c>
      <c r="AE160" t="inlineStr"/>
      <c r="AF160" t="inlineStr"/>
      <c r="AG160" t="inlineStr"/>
      <c r="AH160" t="n">
        <v>0.05555555555555555</v>
      </c>
      <c r="AI160" t="n">
        <v>0.05</v>
      </c>
      <c r="AJ160" t="n">
        <v>0.04761904761904762</v>
      </c>
      <c r="AK160" t="n">
        <v>0.04545454545454546</v>
      </c>
      <c r="AL160" t="n">
        <v>0.05</v>
      </c>
      <c r="AM160" t="n">
        <v>0.05</v>
      </c>
      <c r="AN160" t="n">
        <v>0.04347826086956522</v>
      </c>
      <c r="AO160" t="n">
        <v>0.4166666666666667</v>
      </c>
      <c r="AP160" t="n">
        <v>0.04761904761904762</v>
      </c>
      <c r="AQ160" t="n">
        <v>0</v>
      </c>
      <c r="AR160" t="n">
        <v>0</v>
      </c>
      <c r="AS160" t="n">
        <v>0</v>
      </c>
      <c r="AT160" t="inlineStr"/>
      <c r="AU160" t="inlineStr"/>
    </row>
    <row r="161">
      <c r="A161" t="inlineStr">
        <is>
          <t>INTERNAL PRJ</t>
        </is>
      </c>
      <c r="B161" t="inlineStr">
        <is>
          <t>AMS</t>
        </is>
      </c>
      <c r="C161" t="inlineStr">
        <is>
          <t>Waterfall</t>
        </is>
      </c>
      <c r="D161" t="n">
        <v>2024</v>
      </c>
      <c r="E161" s="114" t="n">
        <v>45505</v>
      </c>
      <c r="F161" s="114" t="n">
        <v>45657</v>
      </c>
      <c r="G161" t="inlineStr"/>
      <c r="H161" t="inlineStr">
        <is>
          <t>IAA</t>
        </is>
      </c>
      <c r="I161" t="inlineStr">
        <is>
          <t>QA</t>
        </is>
      </c>
      <c r="J161" t="inlineStr">
        <is>
          <t>Quality Assurance</t>
        </is>
      </c>
      <c r="K161" t="inlineStr">
        <is>
          <t>EssilorLuxottica</t>
        </is>
      </c>
      <c r="L161" t="inlineStr">
        <is>
          <t>F. Pinnelli</t>
        </is>
      </c>
      <c r="M161" t="inlineStr">
        <is>
          <t>G. Picerno</t>
        </is>
      </c>
      <c r="N161" t="inlineStr">
        <is>
          <t>Consolidated &amp; Tax</t>
        </is>
      </c>
      <c r="O161" t="inlineStr">
        <is>
          <t>Analysis</t>
        </is>
      </c>
      <c r="P161" t="n">
        <v>220</v>
      </c>
      <c r="Q161" t="n">
        <v>0</v>
      </c>
      <c r="R161" t="inlineStr">
        <is>
          <t>ON GOING</t>
        </is>
      </c>
      <c r="S161" t="n">
        <v>0</v>
      </c>
      <c r="T161" t="n">
        <v>2024</v>
      </c>
      <c r="U161" t="n">
        <v>38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4</v>
      </c>
      <c r="AE161" t="n">
        <v>4</v>
      </c>
      <c r="AF161" t="n">
        <v>15</v>
      </c>
      <c r="AG161" t="n">
        <v>15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0.1904761904761905</v>
      </c>
      <c r="AQ161" t="n">
        <v>0.1739130434782609</v>
      </c>
      <c r="AR161" t="n">
        <v>0.7142857142857143</v>
      </c>
      <c r="AS161" t="n">
        <v>0.6818181818181818</v>
      </c>
      <c r="AT161" t="inlineStr"/>
      <c r="AU161" t="inlineStr"/>
    </row>
    <row r="162">
      <c r="A162" t="inlineStr">
        <is>
          <t>INTERNAL PRJ</t>
        </is>
      </c>
      <c r="B162" t="inlineStr">
        <is>
          <t>AMS</t>
        </is>
      </c>
      <c r="C162" t="inlineStr">
        <is>
          <t>Waterfall</t>
        </is>
      </c>
      <c r="D162" t="n">
        <v>2024</v>
      </c>
      <c r="E162" s="114" t="n">
        <v>45505</v>
      </c>
      <c r="F162" s="114" t="n">
        <v>45657</v>
      </c>
      <c r="G162" t="inlineStr"/>
      <c r="H162" t="inlineStr">
        <is>
          <t>IAA</t>
        </is>
      </c>
      <c r="I162" t="inlineStr">
        <is>
          <t>QA</t>
        </is>
      </c>
      <c r="J162" t="inlineStr">
        <is>
          <t>Quality Assurance</t>
        </is>
      </c>
      <c r="K162" t="inlineStr">
        <is>
          <t>EssilorLuxottica</t>
        </is>
      </c>
      <c r="L162" t="inlineStr">
        <is>
          <t>F. Pinnelli</t>
        </is>
      </c>
      <c r="M162" t="inlineStr">
        <is>
          <t>L. Stefanelli</t>
        </is>
      </c>
      <c r="N162" t="inlineStr">
        <is>
          <t>Delivery Maintenance</t>
        </is>
      </c>
      <c r="O162" t="inlineStr">
        <is>
          <t>Tester</t>
        </is>
      </c>
      <c r="P162" t="n">
        <v>220</v>
      </c>
      <c r="Q162" t="n">
        <v>0</v>
      </c>
      <c r="R162" t="inlineStr">
        <is>
          <t>ON GOING</t>
        </is>
      </c>
      <c r="S162" t="n">
        <v>0</v>
      </c>
      <c r="T162" t="n">
        <v>2024</v>
      </c>
      <c r="U162" t="n">
        <v>19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2</v>
      </c>
      <c r="AG162" t="n">
        <v>17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0.09523809523809523</v>
      </c>
      <c r="AS162" t="n">
        <v>0.7727272727272727</v>
      </c>
      <c r="AT162" t="inlineStr"/>
      <c r="AU162" t="inlineStr"/>
    </row>
    <row r="163">
      <c r="A163" t="inlineStr">
        <is>
          <t>INTERNAL PRJ</t>
        </is>
      </c>
      <c r="B163" t="inlineStr">
        <is>
          <t>AMS</t>
        </is>
      </c>
      <c r="C163" t="inlineStr">
        <is>
          <t>Waterfall</t>
        </is>
      </c>
      <c r="D163" t="n">
        <v>2024</v>
      </c>
      <c r="E163" s="114" t="n">
        <v>45505</v>
      </c>
      <c r="F163" s="114" t="n">
        <v>45657</v>
      </c>
      <c r="G163" t="inlineStr"/>
      <c r="H163" t="inlineStr">
        <is>
          <t>IAA</t>
        </is>
      </c>
      <c r="I163" t="inlineStr">
        <is>
          <t>QA</t>
        </is>
      </c>
      <c r="J163" t="inlineStr">
        <is>
          <t>Quality Assurance</t>
        </is>
      </c>
      <c r="K163" t="inlineStr">
        <is>
          <t>EssilorLuxottica</t>
        </is>
      </c>
      <c r="L163" t="inlineStr">
        <is>
          <t>F. Pinnelli</t>
        </is>
      </c>
      <c r="M163" t="inlineStr">
        <is>
          <t>M. Strada</t>
        </is>
      </c>
      <c r="N163" t="inlineStr">
        <is>
          <t>Delivery Maintenance</t>
        </is>
      </c>
      <c r="O163" t="inlineStr">
        <is>
          <t>Tester</t>
        </is>
      </c>
      <c r="P163" t="n">
        <v>220</v>
      </c>
      <c r="Q163" t="n">
        <v>0</v>
      </c>
      <c r="R163" t="inlineStr">
        <is>
          <t>ON GOING</t>
        </is>
      </c>
      <c r="S163" t="n">
        <v>0</v>
      </c>
      <c r="T163" t="n">
        <v>2024</v>
      </c>
      <c r="U163" t="n">
        <v>19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2</v>
      </c>
      <c r="AG163" t="n">
        <v>17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0.09523809523809523</v>
      </c>
      <c r="AS163" t="n">
        <v>0.7727272727272727</v>
      </c>
      <c r="AT163" t="inlineStr"/>
      <c r="AU163" t="inlineStr"/>
    </row>
    <row r="164">
      <c r="A164" t="inlineStr">
        <is>
          <t>INTERNAL PRJ</t>
        </is>
      </c>
      <c r="B164" t="inlineStr">
        <is>
          <t>AMS</t>
        </is>
      </c>
      <c r="C164" t="inlineStr">
        <is>
          <t>Waterfall</t>
        </is>
      </c>
      <c r="D164" t="n">
        <v>2024</v>
      </c>
      <c r="E164" s="114" t="n">
        <v>45505</v>
      </c>
      <c r="F164" s="114" t="n">
        <v>45657</v>
      </c>
      <c r="G164" t="inlineStr"/>
      <c r="H164" t="inlineStr">
        <is>
          <t>IAA</t>
        </is>
      </c>
      <c r="I164" t="inlineStr">
        <is>
          <t>QA</t>
        </is>
      </c>
      <c r="J164" t="inlineStr">
        <is>
          <t>Quality Assurance</t>
        </is>
      </c>
      <c r="K164" t="inlineStr">
        <is>
          <t>EssilorLuxottica</t>
        </is>
      </c>
      <c r="L164" t="inlineStr">
        <is>
          <t>F. Pinnelli</t>
        </is>
      </c>
      <c r="M164" t="inlineStr">
        <is>
          <t>M. Vianelli</t>
        </is>
      </c>
      <c r="N164" t="inlineStr">
        <is>
          <t>Delivery Projects</t>
        </is>
      </c>
      <c r="O164" t="inlineStr">
        <is>
          <t>Analysis</t>
        </is>
      </c>
      <c r="P164" t="n">
        <v>220</v>
      </c>
      <c r="Q164" t="n">
        <v>0</v>
      </c>
      <c r="R164" t="inlineStr">
        <is>
          <t>ON GOING</t>
        </is>
      </c>
      <c r="S164" t="n">
        <v>0</v>
      </c>
      <c r="T164" t="n">
        <v>2024</v>
      </c>
      <c r="U164" t="n">
        <v>16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4</v>
      </c>
      <c r="AE164" t="n">
        <v>4</v>
      </c>
      <c r="AF164" t="n">
        <v>4</v>
      </c>
      <c r="AG164" t="n">
        <v>4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0.1904761904761905</v>
      </c>
      <c r="AQ164" t="n">
        <v>0.1739130434782609</v>
      </c>
      <c r="AR164" t="n">
        <v>0.1904761904761905</v>
      </c>
      <c r="AS164" t="n">
        <v>0.1818181818181818</v>
      </c>
      <c r="AT164" t="inlineStr"/>
      <c r="AU164" t="inlineStr"/>
    </row>
    <row r="165">
      <c r="A165" t="inlineStr">
        <is>
          <t>PROSPECT</t>
        </is>
      </c>
      <c r="B165" t="inlineStr">
        <is>
          <t>AMS</t>
        </is>
      </c>
      <c r="C165" t="inlineStr"/>
      <c r="D165" t="n">
        <v>2025</v>
      </c>
      <c r="E165" s="114" t="n">
        <v>45658</v>
      </c>
      <c r="F165" s="114" t="n">
        <v>46022</v>
      </c>
      <c r="G165" t="inlineStr"/>
      <c r="H165" t="inlineStr"/>
      <c r="I165" t="inlineStr">
        <is>
          <t>BIP</t>
        </is>
      </c>
      <c r="J165" t="inlineStr">
        <is>
          <t>BIP Projects 2025</t>
        </is>
      </c>
      <c r="K165" t="inlineStr">
        <is>
          <t>EssilorLuxottica</t>
        </is>
      </c>
      <c r="L165" t="inlineStr">
        <is>
          <t>F. Taita</t>
        </is>
      </c>
      <c r="M165" t="inlineStr">
        <is>
          <t>A. Seira</t>
        </is>
      </c>
      <c r="N165" t="inlineStr">
        <is>
          <t>Operations</t>
        </is>
      </c>
      <c r="O165" t="inlineStr">
        <is>
          <t xml:space="preserve">Backend </t>
        </is>
      </c>
      <c r="P165" t="n">
        <v>620</v>
      </c>
      <c r="Q165" t="n">
        <v>0</v>
      </c>
      <c r="R165" t="inlineStr">
        <is>
          <t>PROPOSAL</t>
        </is>
      </c>
      <c r="S165" t="n">
        <v>0</v>
      </c>
      <c r="T165" t="n">
        <v>2024</v>
      </c>
      <c r="U165" t="n">
        <v>7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n">
        <v>7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0.3181818181818182</v>
      </c>
      <c r="AT165" t="inlineStr"/>
      <c r="AU165" t="inlineStr"/>
    </row>
    <row r="166">
      <c r="A166" t="inlineStr">
        <is>
          <t>PROSPECT</t>
        </is>
      </c>
      <c r="B166" t="inlineStr">
        <is>
          <t>AMS</t>
        </is>
      </c>
      <c r="C166" t="inlineStr"/>
      <c r="D166" t="n">
        <v>2025</v>
      </c>
      <c r="E166" s="114" t="n">
        <v>45658</v>
      </c>
      <c r="F166" s="114" t="n">
        <v>46022</v>
      </c>
      <c r="G166" t="inlineStr"/>
      <c r="H166" t="inlineStr"/>
      <c r="I166" t="inlineStr">
        <is>
          <t>BIP</t>
        </is>
      </c>
      <c r="J166" t="inlineStr">
        <is>
          <t>BIP Projects 2025</t>
        </is>
      </c>
      <c r="K166" t="inlineStr">
        <is>
          <t>EssilorLuxottica</t>
        </is>
      </c>
      <c r="L166" t="inlineStr">
        <is>
          <t>F. Taita</t>
        </is>
      </c>
      <c r="M166" t="inlineStr">
        <is>
          <t>F. Taita</t>
        </is>
      </c>
      <c r="N166" t="inlineStr">
        <is>
          <t>Delivery Projects</t>
        </is>
      </c>
      <c r="O166" t="inlineStr">
        <is>
          <t>DataManagement</t>
        </is>
      </c>
      <c r="P166" t="n">
        <v>620</v>
      </c>
      <c r="Q166" t="n">
        <v>0</v>
      </c>
      <c r="R166" t="inlineStr">
        <is>
          <t>PROPOSAL</t>
        </is>
      </c>
      <c r="S166" t="n">
        <v>0</v>
      </c>
      <c r="T166" t="n">
        <v>2024</v>
      </c>
      <c r="U166" t="n">
        <v>4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4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0.1818181818181818</v>
      </c>
      <c r="AT166" t="inlineStr"/>
      <c r="AU166" t="inlineStr"/>
    </row>
    <row r="167">
      <c r="A167" t="inlineStr">
        <is>
          <t>PROSPECT</t>
        </is>
      </c>
      <c r="B167" t="inlineStr">
        <is>
          <t>AMS</t>
        </is>
      </c>
      <c r="C167" t="inlineStr"/>
      <c r="D167" t="n">
        <v>2025</v>
      </c>
      <c r="E167" s="114" t="n">
        <v>45658</v>
      </c>
      <c r="F167" s="114" t="n">
        <v>46022</v>
      </c>
      <c r="G167" t="inlineStr"/>
      <c r="H167" t="inlineStr"/>
      <c r="I167" t="inlineStr">
        <is>
          <t>BIP</t>
        </is>
      </c>
      <c r="J167" t="inlineStr">
        <is>
          <t>BIP Projects 2025</t>
        </is>
      </c>
      <c r="K167" t="inlineStr">
        <is>
          <t>EssilorLuxottica</t>
        </is>
      </c>
      <c r="L167" t="inlineStr">
        <is>
          <t>F. Taita</t>
        </is>
      </c>
      <c r="M167" t="inlineStr">
        <is>
          <t>L. Stroppa</t>
        </is>
      </c>
      <c r="N167" t="inlineStr">
        <is>
          <t>Operations</t>
        </is>
      </c>
      <c r="O167" t="inlineStr">
        <is>
          <t xml:space="preserve">Backend </t>
        </is>
      </c>
      <c r="P167" t="n">
        <v>620</v>
      </c>
      <c r="Q167" t="n">
        <v>0</v>
      </c>
      <c r="R167" t="inlineStr">
        <is>
          <t>PROPOSAL</t>
        </is>
      </c>
      <c r="S167" t="n">
        <v>0</v>
      </c>
      <c r="T167" t="n">
        <v>2024</v>
      </c>
      <c r="U167" t="n">
        <v>9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9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0.4090909090909091</v>
      </c>
      <c r="AT167" t="inlineStr"/>
      <c r="AU167" t="inlineStr"/>
    </row>
    <row r="168">
      <c r="A168" t="inlineStr">
        <is>
          <t>PROSPECT</t>
        </is>
      </c>
      <c r="B168" t="inlineStr">
        <is>
          <t>AMS</t>
        </is>
      </c>
      <c r="C168" t="inlineStr"/>
      <c r="D168" t="n">
        <v>2025</v>
      </c>
      <c r="E168" s="114" t="n">
        <v>45658</v>
      </c>
      <c r="F168" s="114" t="n">
        <v>46022</v>
      </c>
      <c r="G168" t="inlineStr"/>
      <c r="H168" t="inlineStr"/>
      <c r="I168" t="inlineStr">
        <is>
          <t>BIP</t>
        </is>
      </c>
      <c r="J168" t="inlineStr">
        <is>
          <t>BIP Projects 2025</t>
        </is>
      </c>
      <c r="K168" t="inlineStr">
        <is>
          <t>EssilorLuxottica</t>
        </is>
      </c>
      <c r="L168" t="inlineStr">
        <is>
          <t>F. Taita</t>
        </is>
      </c>
      <c r="M168" t="inlineStr">
        <is>
          <t>T. Baldi</t>
        </is>
      </c>
      <c r="N168" t="inlineStr">
        <is>
          <t>Operations</t>
        </is>
      </c>
      <c r="O168" t="inlineStr">
        <is>
          <t xml:space="preserve">Backend </t>
        </is>
      </c>
      <c r="P168" t="n">
        <v>620</v>
      </c>
      <c r="Q168" t="n">
        <v>0</v>
      </c>
      <c r="R168" t="inlineStr">
        <is>
          <t>PROPOSAL</t>
        </is>
      </c>
      <c r="S168" t="n">
        <v>0</v>
      </c>
      <c r="T168" t="n">
        <v>2024</v>
      </c>
      <c r="U168" t="n">
        <v>6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6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0.2727272727272727</v>
      </c>
      <c r="AT168" t="inlineStr"/>
      <c r="AU168" t="inlineStr"/>
    </row>
    <row r="169">
      <c r="A169" t="inlineStr">
        <is>
          <t>CONTRACT</t>
        </is>
      </c>
      <c r="B169" t="inlineStr">
        <is>
          <t>AMS</t>
        </is>
      </c>
      <c r="C169" t="inlineStr"/>
      <c r="D169" t="n">
        <v>2024</v>
      </c>
      <c r="E169" s="114" t="n">
        <v>45413</v>
      </c>
      <c r="F169" s="114" t="n">
        <v>45657</v>
      </c>
      <c r="G169" t="inlineStr">
        <is>
          <t>ABS24219</t>
        </is>
      </c>
      <c r="H169" t="inlineStr">
        <is>
          <t>ABS24219</t>
        </is>
      </c>
      <c r="I169" t="inlineStr">
        <is>
          <t>BIP</t>
        </is>
      </c>
      <c r="J169" t="inlineStr">
        <is>
          <t>Ecommerce Rollout support 2 quater 2024</t>
        </is>
      </c>
      <c r="K169" t="inlineStr">
        <is>
          <t>EssilorLuxottica</t>
        </is>
      </c>
      <c r="L169" t="inlineStr">
        <is>
          <t>F. Taita</t>
        </is>
      </c>
      <c r="M169" t="inlineStr">
        <is>
          <t>F. Taita</t>
        </is>
      </c>
      <c r="N169" t="inlineStr">
        <is>
          <t>Delivery Projects</t>
        </is>
      </c>
      <c r="O169" t="inlineStr">
        <is>
          <t>DataManagement</t>
        </is>
      </c>
      <c r="P169" t="n">
        <v>70</v>
      </c>
      <c r="Q169" t="n">
        <v>36.25</v>
      </c>
      <c r="R169" t="inlineStr">
        <is>
          <t>CLOSED</t>
        </is>
      </c>
      <c r="S169" t="n">
        <v>1</v>
      </c>
      <c r="T169" t="n">
        <v>2024</v>
      </c>
      <c r="U169" t="n">
        <v>16</v>
      </c>
      <c r="V169" t="inlineStr"/>
      <c r="W169" t="inlineStr"/>
      <c r="X169" t="inlineStr"/>
      <c r="Y169" t="inlineStr"/>
      <c r="Z169" t="n">
        <v>8</v>
      </c>
      <c r="AA169" t="n">
        <v>8</v>
      </c>
      <c r="AB169" t="inlineStr"/>
      <c r="AC169" t="inlineStr"/>
      <c r="AD169" t="inlineStr"/>
      <c r="AE169" t="inlineStr"/>
      <c r="AF169" t="inlineStr"/>
      <c r="AG169" t="inlineStr"/>
      <c r="AH169" t="n">
        <v>0</v>
      </c>
      <c r="AI169" t="n">
        <v>0</v>
      </c>
      <c r="AJ169" t="n">
        <v>0</v>
      </c>
      <c r="AK169" t="n">
        <v>0</v>
      </c>
      <c r="AL169" t="n">
        <v>0.4</v>
      </c>
      <c r="AM169" t="n">
        <v>0.4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inlineStr"/>
      <c r="AU169" t="inlineStr"/>
    </row>
    <row r="170">
      <c r="A170" t="inlineStr">
        <is>
          <t>CONTRACT</t>
        </is>
      </c>
      <c r="B170" t="inlineStr">
        <is>
          <t>AMS</t>
        </is>
      </c>
      <c r="C170" t="inlineStr"/>
      <c r="D170" t="n">
        <v>2024</v>
      </c>
      <c r="E170" s="114" t="n">
        <v>45413</v>
      </c>
      <c r="F170" s="114" t="n">
        <v>45657</v>
      </c>
      <c r="G170" t="inlineStr">
        <is>
          <t>ABS24219</t>
        </is>
      </c>
      <c r="H170" t="inlineStr">
        <is>
          <t>ABS24219</t>
        </is>
      </c>
      <c r="I170" t="inlineStr">
        <is>
          <t>BIP</t>
        </is>
      </c>
      <c r="J170" t="inlineStr">
        <is>
          <t>Ecommerce Rollout support 2 quater 2024</t>
        </is>
      </c>
      <c r="K170" t="inlineStr">
        <is>
          <t>EssilorLuxottica</t>
        </is>
      </c>
      <c r="L170" t="inlineStr">
        <is>
          <t>F. Taita</t>
        </is>
      </c>
      <c r="M170" t="inlineStr">
        <is>
          <t>L. Stroppa</t>
        </is>
      </c>
      <c r="N170" t="inlineStr">
        <is>
          <t>Operations</t>
        </is>
      </c>
      <c r="O170" t="inlineStr">
        <is>
          <t>DataManagement</t>
        </is>
      </c>
      <c r="P170" t="n">
        <v>70</v>
      </c>
      <c r="Q170" t="n">
        <v>36.25</v>
      </c>
      <c r="R170" t="inlineStr">
        <is>
          <t>CLOSED</t>
        </is>
      </c>
      <c r="S170" t="n">
        <v>1</v>
      </c>
      <c r="T170" t="n">
        <v>2024</v>
      </c>
      <c r="U170" t="n">
        <v>19</v>
      </c>
      <c r="V170" t="inlineStr"/>
      <c r="W170" t="inlineStr"/>
      <c r="X170" t="inlineStr"/>
      <c r="Y170" t="inlineStr"/>
      <c r="Z170" t="n">
        <v>18</v>
      </c>
      <c r="AA170" t="n">
        <v>1</v>
      </c>
      <c r="AB170" t="inlineStr"/>
      <c r="AC170" t="inlineStr"/>
      <c r="AD170" t="inlineStr"/>
      <c r="AE170" t="inlineStr"/>
      <c r="AF170" t="inlineStr"/>
      <c r="AG170" t="inlineStr"/>
      <c r="AH170" t="n">
        <v>0</v>
      </c>
      <c r="AI170" t="n">
        <v>0</v>
      </c>
      <c r="AJ170" t="n">
        <v>0</v>
      </c>
      <c r="AK170" t="n">
        <v>0</v>
      </c>
      <c r="AL170" t="n">
        <v>0.9</v>
      </c>
      <c r="AM170" t="n">
        <v>0.05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inlineStr"/>
      <c r="AU170" t="inlineStr"/>
    </row>
    <row r="171">
      <c r="A171" t="inlineStr">
        <is>
          <t>CONTRACT</t>
        </is>
      </c>
      <c r="B171" t="inlineStr">
        <is>
          <t>AMS</t>
        </is>
      </c>
      <c r="C171" t="inlineStr"/>
      <c r="D171" t="n">
        <v>2024</v>
      </c>
      <c r="E171" s="114" t="n">
        <v>45413</v>
      </c>
      <c r="F171" s="114" t="n">
        <v>45657</v>
      </c>
      <c r="G171" t="inlineStr">
        <is>
          <t>ABS24219</t>
        </is>
      </c>
      <c r="H171" t="inlineStr">
        <is>
          <t>ABS24219</t>
        </is>
      </c>
      <c r="I171" t="inlineStr">
        <is>
          <t>BIP</t>
        </is>
      </c>
      <c r="J171" t="inlineStr">
        <is>
          <t>Ecommerce Rollout support 2 quater 2024</t>
        </is>
      </c>
      <c r="K171" t="inlineStr">
        <is>
          <t>EssilorLuxottica</t>
        </is>
      </c>
      <c r="L171" t="inlineStr">
        <is>
          <t>F. Taita</t>
        </is>
      </c>
      <c r="M171" t="inlineStr">
        <is>
          <t>R. Grienti</t>
        </is>
      </c>
      <c r="N171" t="inlineStr">
        <is>
          <t>Operations</t>
        </is>
      </c>
      <c r="O171" t="inlineStr">
        <is>
          <t>DataManagement</t>
        </is>
      </c>
      <c r="P171" t="n">
        <v>70</v>
      </c>
      <c r="Q171" t="n">
        <v>36.25</v>
      </c>
      <c r="R171" t="inlineStr">
        <is>
          <t>CLOSED</t>
        </is>
      </c>
      <c r="S171" t="n">
        <v>1</v>
      </c>
      <c r="T171" t="n">
        <v>2024</v>
      </c>
      <c r="U171" t="n">
        <v>3</v>
      </c>
      <c r="V171" t="inlineStr"/>
      <c r="W171" t="inlineStr"/>
      <c r="X171" t="inlineStr"/>
      <c r="Y171" t="inlineStr"/>
      <c r="Z171" t="n">
        <v>1</v>
      </c>
      <c r="AA171" t="n">
        <v>2</v>
      </c>
      <c r="AB171" t="inlineStr"/>
      <c r="AC171" t="inlineStr"/>
      <c r="AD171" t="inlineStr"/>
      <c r="AE171" t="inlineStr"/>
      <c r="AF171" t="inlineStr"/>
      <c r="AG171" t="inlineStr"/>
      <c r="AH171" t="n">
        <v>0</v>
      </c>
      <c r="AI171" t="n">
        <v>0</v>
      </c>
      <c r="AJ171" t="n">
        <v>0</v>
      </c>
      <c r="AK171" t="n">
        <v>0</v>
      </c>
      <c r="AL171" t="n">
        <v>0.05</v>
      </c>
      <c r="AM171" t="n">
        <v>0.1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inlineStr"/>
      <c r="AU171" t="inlineStr"/>
    </row>
    <row r="172">
      <c r="A172" t="inlineStr">
        <is>
          <t>CONTRACT</t>
        </is>
      </c>
      <c r="B172" t="inlineStr">
        <is>
          <t>AMS</t>
        </is>
      </c>
      <c r="C172" t="inlineStr"/>
      <c r="D172" t="n">
        <v>2024</v>
      </c>
      <c r="E172" s="114" t="n">
        <v>45413</v>
      </c>
      <c r="F172" s="114" t="n">
        <v>45657</v>
      </c>
      <c r="G172" t="inlineStr">
        <is>
          <t>ABS24219</t>
        </is>
      </c>
      <c r="H172" t="inlineStr">
        <is>
          <t>ABS24219</t>
        </is>
      </c>
      <c r="I172" t="inlineStr">
        <is>
          <t>BIP</t>
        </is>
      </c>
      <c r="J172" t="inlineStr">
        <is>
          <t>Ecommerce Rollout support 2 quater 2024</t>
        </is>
      </c>
      <c r="K172" t="inlineStr">
        <is>
          <t>EssilorLuxottica</t>
        </is>
      </c>
      <c r="L172" t="inlineStr">
        <is>
          <t>F. Taita</t>
        </is>
      </c>
      <c r="M172" t="inlineStr">
        <is>
          <t>T. Baldi</t>
        </is>
      </c>
      <c r="N172" t="inlineStr">
        <is>
          <t>Operations</t>
        </is>
      </c>
      <c r="O172" t="inlineStr">
        <is>
          <t>DataManagement</t>
        </is>
      </c>
      <c r="P172" t="n">
        <v>70</v>
      </c>
      <c r="Q172" t="n">
        <v>36.25</v>
      </c>
      <c r="R172" t="inlineStr">
        <is>
          <t>CLOSED</t>
        </is>
      </c>
      <c r="S172" t="n">
        <v>1</v>
      </c>
      <c r="T172" t="n">
        <v>2024</v>
      </c>
      <c r="U172" t="n">
        <v>17</v>
      </c>
      <c r="V172" t="inlineStr"/>
      <c r="W172" t="inlineStr"/>
      <c r="X172" t="inlineStr"/>
      <c r="Y172" t="inlineStr"/>
      <c r="Z172" t="n">
        <v>9</v>
      </c>
      <c r="AA172" t="n">
        <v>8</v>
      </c>
      <c r="AB172" t="inlineStr"/>
      <c r="AC172" t="inlineStr"/>
      <c r="AD172" t="inlineStr"/>
      <c r="AE172" t="inlineStr"/>
      <c r="AF172" t="inlineStr"/>
      <c r="AG172" t="inlineStr"/>
      <c r="AH172" t="n">
        <v>0</v>
      </c>
      <c r="AI172" t="n">
        <v>0</v>
      </c>
      <c r="AJ172" t="n">
        <v>0</v>
      </c>
      <c r="AK172" t="n">
        <v>0</v>
      </c>
      <c r="AL172" t="n">
        <v>0.45</v>
      </c>
      <c r="AM172" t="n">
        <v>0.4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inlineStr"/>
      <c r="AU172" t="inlineStr"/>
    </row>
    <row r="173">
      <c r="A173" t="inlineStr">
        <is>
          <t>CONTRACT</t>
        </is>
      </c>
      <c r="B173" t="inlineStr">
        <is>
          <t>AMS</t>
        </is>
      </c>
      <c r="C173" t="inlineStr"/>
      <c r="D173" t="n">
        <v>2024</v>
      </c>
      <c r="E173" s="114" t="n">
        <v>45460</v>
      </c>
      <c r="F173" s="114" t="n">
        <v>45535</v>
      </c>
      <c r="G173" t="inlineStr">
        <is>
          <t>ABS24323</t>
        </is>
      </c>
      <c r="H173" t="inlineStr">
        <is>
          <t>ABS24323</t>
        </is>
      </c>
      <c r="I173" t="inlineStr">
        <is>
          <t>BIP</t>
        </is>
      </c>
      <c r="J173" t="inlineStr">
        <is>
          <t>Ecommerce Rollout support 3rd quarter 2024</t>
        </is>
      </c>
      <c r="K173" t="inlineStr">
        <is>
          <t>EssilorLuxottica</t>
        </is>
      </c>
      <c r="L173" t="inlineStr">
        <is>
          <t>F. Taita</t>
        </is>
      </c>
      <c r="M173" t="inlineStr">
        <is>
          <t>A. Cerrato</t>
        </is>
      </c>
      <c r="N173" t="inlineStr">
        <is>
          <t>Operations</t>
        </is>
      </c>
      <c r="O173" t="inlineStr">
        <is>
          <t>DataManagement</t>
        </is>
      </c>
      <c r="P173" t="n">
        <v>55</v>
      </c>
      <c r="Q173" t="n">
        <v>55</v>
      </c>
      <c r="R173" t="inlineStr">
        <is>
          <t>CLOSED</t>
        </is>
      </c>
      <c r="S173" t="n">
        <v>1</v>
      </c>
      <c r="T173" t="n">
        <v>2024</v>
      </c>
      <c r="U173" t="n">
        <v>5</v>
      </c>
      <c r="V173" t="inlineStr"/>
      <c r="W173" t="inlineStr"/>
      <c r="X173" t="inlineStr"/>
      <c r="Y173" t="inlineStr"/>
      <c r="Z173" t="inlineStr"/>
      <c r="AA173" t="n">
        <v>3</v>
      </c>
      <c r="AB173" t="n">
        <v>2</v>
      </c>
      <c r="AC173" t="inlineStr"/>
      <c r="AD173" t="inlineStr"/>
      <c r="AE173" t="inlineStr"/>
      <c r="AF173" t="inlineStr"/>
      <c r="AG173" t="inlineStr"/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0.15</v>
      </c>
      <c r="AN173" t="n">
        <v>0.08695652173913043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inlineStr"/>
      <c r="AU173" t="inlineStr"/>
    </row>
    <row r="174">
      <c r="A174" t="inlineStr">
        <is>
          <t>CONTRACT</t>
        </is>
      </c>
      <c r="B174" t="inlineStr">
        <is>
          <t>AMS</t>
        </is>
      </c>
      <c r="C174" t="inlineStr"/>
      <c r="D174" t="n">
        <v>2024</v>
      </c>
      <c r="E174" s="114" t="n">
        <v>45460</v>
      </c>
      <c r="F174" s="114" t="n">
        <v>45535</v>
      </c>
      <c r="G174" t="inlineStr">
        <is>
          <t>ABS24323</t>
        </is>
      </c>
      <c r="H174" t="inlineStr">
        <is>
          <t>ABS24323</t>
        </is>
      </c>
      <c r="I174" t="inlineStr">
        <is>
          <t>BIP</t>
        </is>
      </c>
      <c r="J174" t="inlineStr">
        <is>
          <t>Ecommerce Rollout support 3rd quarter 2024</t>
        </is>
      </c>
      <c r="K174" t="inlineStr">
        <is>
          <t>EssilorLuxottica</t>
        </is>
      </c>
      <c r="L174" t="inlineStr">
        <is>
          <t>F. Taita</t>
        </is>
      </c>
      <c r="M174" t="inlineStr">
        <is>
          <t>F. Taita</t>
        </is>
      </c>
      <c r="N174" t="inlineStr">
        <is>
          <t>Delivery Projects</t>
        </is>
      </c>
      <c r="O174" t="inlineStr">
        <is>
          <t>DataManagement</t>
        </is>
      </c>
      <c r="P174" t="n">
        <v>55</v>
      </c>
      <c r="Q174" t="n">
        <v>55</v>
      </c>
      <c r="R174" t="inlineStr">
        <is>
          <t>CLOSED</t>
        </is>
      </c>
      <c r="S174" t="n">
        <v>1</v>
      </c>
      <c r="T174" t="n">
        <v>2024</v>
      </c>
      <c r="U174" t="n">
        <v>5</v>
      </c>
      <c r="V174" t="inlineStr"/>
      <c r="W174" t="inlineStr"/>
      <c r="X174" t="inlineStr"/>
      <c r="Y174" t="inlineStr"/>
      <c r="Z174" t="inlineStr"/>
      <c r="AA174" t="n">
        <v>4</v>
      </c>
      <c r="AB174" t="n">
        <v>1</v>
      </c>
      <c r="AC174" t="inlineStr"/>
      <c r="AD174" t="inlineStr"/>
      <c r="AE174" t="inlineStr"/>
      <c r="AF174" t="inlineStr"/>
      <c r="AG174" t="inlineStr"/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0.2</v>
      </c>
      <c r="AN174" t="n">
        <v>0.04347826086956522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inlineStr"/>
      <c r="AU174" t="inlineStr"/>
    </row>
    <row r="175">
      <c r="A175" t="inlineStr">
        <is>
          <t>CONTRACT</t>
        </is>
      </c>
      <c r="B175" t="inlineStr">
        <is>
          <t>AMS</t>
        </is>
      </c>
      <c r="C175" t="inlineStr"/>
      <c r="D175" t="n">
        <v>2024</v>
      </c>
      <c r="E175" s="114" t="n">
        <v>45460</v>
      </c>
      <c r="F175" s="114" t="n">
        <v>45535</v>
      </c>
      <c r="G175" t="inlineStr">
        <is>
          <t>ABS24323</t>
        </is>
      </c>
      <c r="H175" t="inlineStr">
        <is>
          <t>ABS24323</t>
        </is>
      </c>
      <c r="I175" t="inlineStr">
        <is>
          <t>BIP</t>
        </is>
      </c>
      <c r="J175" t="inlineStr">
        <is>
          <t>Ecommerce Rollout support 3rd quarter 2024</t>
        </is>
      </c>
      <c r="K175" t="inlineStr">
        <is>
          <t>EssilorLuxottica</t>
        </is>
      </c>
      <c r="L175" t="inlineStr">
        <is>
          <t>F. Taita</t>
        </is>
      </c>
      <c r="M175" t="inlineStr">
        <is>
          <t>L. Stroppa</t>
        </is>
      </c>
      <c r="N175" t="inlineStr">
        <is>
          <t>Operations</t>
        </is>
      </c>
      <c r="O175" t="inlineStr">
        <is>
          <t>DataManagement</t>
        </is>
      </c>
      <c r="P175" t="n">
        <v>55</v>
      </c>
      <c r="Q175" t="n">
        <v>55</v>
      </c>
      <c r="R175" t="inlineStr">
        <is>
          <t>CLOSED</t>
        </is>
      </c>
      <c r="S175" t="n">
        <v>1</v>
      </c>
      <c r="T175" t="n">
        <v>2024</v>
      </c>
      <c r="U175" t="n">
        <v>23</v>
      </c>
      <c r="V175" t="inlineStr"/>
      <c r="W175" t="inlineStr"/>
      <c r="X175" t="inlineStr"/>
      <c r="Y175" t="inlineStr"/>
      <c r="Z175" t="inlineStr"/>
      <c r="AA175" t="n">
        <v>8</v>
      </c>
      <c r="AB175" t="n">
        <v>15</v>
      </c>
      <c r="AC175" t="inlineStr"/>
      <c r="AD175" t="inlineStr"/>
      <c r="AE175" t="inlineStr"/>
      <c r="AF175" t="inlineStr"/>
      <c r="AG175" t="inlineStr"/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0.4</v>
      </c>
      <c r="AN175" t="n">
        <v>0.6521739130434783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inlineStr"/>
      <c r="AU175" t="inlineStr"/>
    </row>
    <row r="176">
      <c r="A176" t="inlineStr">
        <is>
          <t>CONTRACT</t>
        </is>
      </c>
      <c r="B176" t="inlineStr">
        <is>
          <t>AMS</t>
        </is>
      </c>
      <c r="C176" t="inlineStr"/>
      <c r="D176" t="n">
        <v>2024</v>
      </c>
      <c r="E176" s="114" t="n">
        <v>45460</v>
      </c>
      <c r="F176" s="114" t="n">
        <v>45535</v>
      </c>
      <c r="G176" t="inlineStr">
        <is>
          <t>ABS24323</t>
        </is>
      </c>
      <c r="H176" t="inlineStr">
        <is>
          <t>ABS24323</t>
        </is>
      </c>
      <c r="I176" t="inlineStr">
        <is>
          <t>BIP</t>
        </is>
      </c>
      <c r="J176" t="inlineStr">
        <is>
          <t>Ecommerce Rollout support 3rd quarter 2024</t>
        </is>
      </c>
      <c r="K176" t="inlineStr">
        <is>
          <t>EssilorLuxottica</t>
        </is>
      </c>
      <c r="L176" t="inlineStr">
        <is>
          <t>F. Taita</t>
        </is>
      </c>
      <c r="M176" t="inlineStr">
        <is>
          <t>R. Grienti</t>
        </is>
      </c>
      <c r="N176" t="inlineStr">
        <is>
          <t>Operations</t>
        </is>
      </c>
      <c r="O176" t="inlineStr">
        <is>
          <t>DataManagement</t>
        </is>
      </c>
      <c r="P176" t="n">
        <v>55</v>
      </c>
      <c r="Q176" t="n">
        <v>55</v>
      </c>
      <c r="R176" t="inlineStr">
        <is>
          <t>CLOSED</t>
        </is>
      </c>
      <c r="S176" t="n">
        <v>1</v>
      </c>
      <c r="T176" t="n">
        <v>2024</v>
      </c>
      <c r="U176" t="n">
        <v>5</v>
      </c>
      <c r="V176" t="inlineStr"/>
      <c r="W176" t="inlineStr"/>
      <c r="X176" t="inlineStr"/>
      <c r="Y176" t="inlineStr"/>
      <c r="Z176" t="inlineStr"/>
      <c r="AA176" t="n">
        <v>3</v>
      </c>
      <c r="AB176" t="n">
        <v>2</v>
      </c>
      <c r="AC176" t="inlineStr"/>
      <c r="AD176" t="inlineStr"/>
      <c r="AE176" t="inlineStr"/>
      <c r="AF176" t="inlineStr"/>
      <c r="AG176" t="inlineStr"/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0.15</v>
      </c>
      <c r="AN176" t="n">
        <v>0.08695652173913043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inlineStr"/>
      <c r="AU176" t="inlineStr"/>
    </row>
    <row r="177">
      <c r="A177" t="inlineStr">
        <is>
          <t>CONTRACT</t>
        </is>
      </c>
      <c r="B177" t="inlineStr">
        <is>
          <t>AMS</t>
        </is>
      </c>
      <c r="C177" t="inlineStr"/>
      <c r="D177" t="n">
        <v>2024</v>
      </c>
      <c r="E177" s="114" t="n">
        <v>45460</v>
      </c>
      <c r="F177" s="114" t="n">
        <v>45535</v>
      </c>
      <c r="G177" t="inlineStr">
        <is>
          <t>ABS24323</t>
        </is>
      </c>
      <c r="H177" t="inlineStr">
        <is>
          <t>ABS24323</t>
        </is>
      </c>
      <c r="I177" t="inlineStr">
        <is>
          <t>BIP</t>
        </is>
      </c>
      <c r="J177" t="inlineStr">
        <is>
          <t>Ecommerce Rollout support 3rd quarter 2024</t>
        </is>
      </c>
      <c r="K177" t="inlineStr">
        <is>
          <t>EssilorLuxottica</t>
        </is>
      </c>
      <c r="L177" t="inlineStr">
        <is>
          <t>F. Taita</t>
        </is>
      </c>
      <c r="M177" t="inlineStr">
        <is>
          <t>T. Baldi</t>
        </is>
      </c>
      <c r="N177" t="inlineStr">
        <is>
          <t>Operations</t>
        </is>
      </c>
      <c r="O177" t="inlineStr">
        <is>
          <t>DataManagement</t>
        </is>
      </c>
      <c r="P177" t="n">
        <v>55</v>
      </c>
      <c r="Q177" t="n">
        <v>55</v>
      </c>
      <c r="R177" t="inlineStr">
        <is>
          <t>CLOSED</t>
        </is>
      </c>
      <c r="S177" t="n">
        <v>1</v>
      </c>
      <c r="T177" t="n">
        <v>2024</v>
      </c>
      <c r="U177" t="n">
        <v>24</v>
      </c>
      <c r="V177" t="inlineStr"/>
      <c r="W177" t="inlineStr"/>
      <c r="X177" t="inlineStr"/>
      <c r="Y177" t="inlineStr"/>
      <c r="Z177" t="inlineStr"/>
      <c r="AA177" t="n">
        <v>8</v>
      </c>
      <c r="AB177" t="n">
        <v>16</v>
      </c>
      <c r="AC177" t="inlineStr"/>
      <c r="AD177" t="inlineStr"/>
      <c r="AE177" t="inlineStr"/>
      <c r="AF177" t="inlineStr"/>
      <c r="AG177" t="inlineStr"/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0.4</v>
      </c>
      <c r="AN177" t="n">
        <v>0.6956521739130435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inlineStr"/>
      <c r="AU177" t="inlineStr"/>
    </row>
    <row r="178">
      <c r="A178" t="inlineStr">
        <is>
          <t>CONTRACT</t>
        </is>
      </c>
      <c r="B178" t="inlineStr">
        <is>
          <t>AMS</t>
        </is>
      </c>
      <c r="C178" t="inlineStr"/>
      <c r="D178" t="n">
        <v>2024</v>
      </c>
      <c r="E178" s="114" t="n">
        <v>45536</v>
      </c>
      <c r="F178" s="114" t="n">
        <v>45657</v>
      </c>
      <c r="G178" t="inlineStr">
        <is>
          <t>ABS24371</t>
        </is>
      </c>
      <c r="H178" t="inlineStr">
        <is>
          <t>ABS24371</t>
        </is>
      </c>
      <c r="I178" t="inlineStr">
        <is>
          <t>BIP</t>
        </is>
      </c>
      <c r="J178" t="inlineStr">
        <is>
          <t>Ecommerce Rollout support 4Q 2024</t>
        </is>
      </c>
      <c r="K178" t="inlineStr">
        <is>
          <t>EssilorLuxottica</t>
        </is>
      </c>
      <c r="L178" t="inlineStr">
        <is>
          <t>F. Taita</t>
        </is>
      </c>
      <c r="M178" t="inlineStr">
        <is>
          <t>A. Seira</t>
        </is>
      </c>
      <c r="N178" t="inlineStr">
        <is>
          <t>Operations</t>
        </is>
      </c>
      <c r="O178" t="inlineStr">
        <is>
          <t>Backend</t>
        </is>
      </c>
      <c r="P178" t="n">
        <v>56</v>
      </c>
      <c r="Q178" t="n">
        <v>47</v>
      </c>
      <c r="R178" t="inlineStr">
        <is>
          <t>CLOSED</t>
        </is>
      </c>
      <c r="S178" t="n">
        <v>1</v>
      </c>
      <c r="T178" t="n">
        <v>2024</v>
      </c>
      <c r="U178" t="n">
        <v>19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1</v>
      </c>
      <c r="AD178" t="n">
        <v>18</v>
      </c>
      <c r="AE178" t="inlineStr"/>
      <c r="AF178" t="inlineStr"/>
      <c r="AG178" t="inlineStr"/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0.08333333333333333</v>
      </c>
      <c r="AP178" t="n">
        <v>0.8571428571428571</v>
      </c>
      <c r="AQ178" t="n">
        <v>0</v>
      </c>
      <c r="AR178" t="n">
        <v>0</v>
      </c>
      <c r="AS178" t="n">
        <v>0</v>
      </c>
      <c r="AT178" t="inlineStr"/>
      <c r="AU178" t="inlineStr"/>
    </row>
    <row r="179">
      <c r="A179" t="inlineStr">
        <is>
          <t>CONTRACT</t>
        </is>
      </c>
      <c r="B179" t="inlineStr">
        <is>
          <t>AMS</t>
        </is>
      </c>
      <c r="C179" t="inlineStr"/>
      <c r="D179" t="n">
        <v>2024</v>
      </c>
      <c r="E179" s="114" t="n">
        <v>45536</v>
      </c>
      <c r="F179" s="114" t="n">
        <v>45657</v>
      </c>
      <c r="G179" t="inlineStr">
        <is>
          <t>ABS24371</t>
        </is>
      </c>
      <c r="H179" t="inlineStr">
        <is>
          <t>ABS24371</t>
        </is>
      </c>
      <c r="I179" t="inlineStr">
        <is>
          <t>BIP</t>
        </is>
      </c>
      <c r="J179" t="inlineStr">
        <is>
          <t>Ecommerce Rollout support 4Q 2024</t>
        </is>
      </c>
      <c r="K179" t="inlineStr">
        <is>
          <t>EssilorLuxottica</t>
        </is>
      </c>
      <c r="L179" t="inlineStr">
        <is>
          <t>F. Taita</t>
        </is>
      </c>
      <c r="M179" t="inlineStr">
        <is>
          <t>F. Taita</t>
        </is>
      </c>
      <c r="N179" t="inlineStr">
        <is>
          <t>Delivery Projects</t>
        </is>
      </c>
      <c r="O179" t="inlineStr">
        <is>
          <t>DataManagement</t>
        </is>
      </c>
      <c r="P179" t="n">
        <v>56</v>
      </c>
      <c r="Q179" t="n">
        <v>47</v>
      </c>
      <c r="R179" t="inlineStr">
        <is>
          <t>CLOSED</t>
        </is>
      </c>
      <c r="S179" t="n">
        <v>1</v>
      </c>
      <c r="T179" t="n">
        <v>2024</v>
      </c>
      <c r="U179" t="n">
        <v>2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</v>
      </c>
      <c r="AD179" t="n">
        <v>1</v>
      </c>
      <c r="AE179" t="inlineStr"/>
      <c r="AF179" t="inlineStr"/>
      <c r="AG179" t="inlineStr"/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0.08333333333333333</v>
      </c>
      <c r="AP179" t="n">
        <v>0.04761904761904762</v>
      </c>
      <c r="AQ179" t="n">
        <v>0</v>
      </c>
      <c r="AR179" t="n">
        <v>0</v>
      </c>
      <c r="AS179" t="n">
        <v>0</v>
      </c>
      <c r="AT179" t="inlineStr"/>
      <c r="AU179" t="inlineStr"/>
    </row>
    <row r="180">
      <c r="A180" t="inlineStr">
        <is>
          <t>CONTRACT</t>
        </is>
      </c>
      <c r="B180" t="inlineStr">
        <is>
          <t>AMS</t>
        </is>
      </c>
      <c r="C180" t="inlineStr"/>
      <c r="D180" t="n">
        <v>2024</v>
      </c>
      <c r="E180" s="114" t="n">
        <v>45536</v>
      </c>
      <c r="F180" s="114" t="n">
        <v>45657</v>
      </c>
      <c r="G180" t="inlineStr">
        <is>
          <t>ABS24371</t>
        </is>
      </c>
      <c r="H180" t="inlineStr">
        <is>
          <t>ABS24371</t>
        </is>
      </c>
      <c r="I180" t="inlineStr">
        <is>
          <t>BIP</t>
        </is>
      </c>
      <c r="J180" t="inlineStr">
        <is>
          <t>Ecommerce Rollout support 4Q 2024</t>
        </is>
      </c>
      <c r="K180" t="inlineStr">
        <is>
          <t>EssilorLuxottica</t>
        </is>
      </c>
      <c r="L180" t="inlineStr">
        <is>
          <t>F. Taita</t>
        </is>
      </c>
      <c r="M180" t="inlineStr">
        <is>
          <t>L. Stroppa</t>
        </is>
      </c>
      <c r="N180" t="inlineStr">
        <is>
          <t>Operations</t>
        </is>
      </c>
      <c r="O180" t="inlineStr">
        <is>
          <t>Backend</t>
        </is>
      </c>
      <c r="P180" t="n">
        <v>56</v>
      </c>
      <c r="Q180" t="n">
        <v>47</v>
      </c>
      <c r="R180" t="inlineStr">
        <is>
          <t>CLOSED</t>
        </is>
      </c>
      <c r="S180" t="n">
        <v>1</v>
      </c>
      <c r="T180" t="n">
        <v>2024</v>
      </c>
      <c r="U180" t="n">
        <v>18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</v>
      </c>
      <c r="AD180" t="n">
        <v>15</v>
      </c>
      <c r="AE180" t="inlineStr"/>
      <c r="AF180" t="inlineStr"/>
      <c r="AG180" t="inlineStr"/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0.25</v>
      </c>
      <c r="AP180" t="n">
        <v>0.7142857142857143</v>
      </c>
      <c r="AQ180" t="n">
        <v>0</v>
      </c>
      <c r="AR180" t="n">
        <v>0</v>
      </c>
      <c r="AS180" t="n">
        <v>0</v>
      </c>
      <c r="AT180" t="inlineStr"/>
      <c r="AU180" t="inlineStr"/>
    </row>
    <row r="181">
      <c r="A181" t="inlineStr">
        <is>
          <t>CONTRACT</t>
        </is>
      </c>
      <c r="B181" t="inlineStr">
        <is>
          <t>AMS</t>
        </is>
      </c>
      <c r="C181" t="inlineStr"/>
      <c r="D181" t="n">
        <v>2024</v>
      </c>
      <c r="E181" s="114" t="n">
        <v>45536</v>
      </c>
      <c r="F181" s="114" t="n">
        <v>45657</v>
      </c>
      <c r="G181" t="inlineStr">
        <is>
          <t>ABS24371</t>
        </is>
      </c>
      <c r="H181" t="inlineStr">
        <is>
          <t>ABS24371</t>
        </is>
      </c>
      <c r="I181" t="inlineStr">
        <is>
          <t>BIP</t>
        </is>
      </c>
      <c r="J181" t="inlineStr">
        <is>
          <t>Ecommerce Rollout support 4Q 2024</t>
        </is>
      </c>
      <c r="K181" t="inlineStr">
        <is>
          <t>EssilorLuxottica</t>
        </is>
      </c>
      <c r="L181" t="inlineStr">
        <is>
          <t>F. Taita</t>
        </is>
      </c>
      <c r="M181" t="inlineStr">
        <is>
          <t>T. Baldi</t>
        </is>
      </c>
      <c r="N181" t="inlineStr">
        <is>
          <t>Operations</t>
        </is>
      </c>
      <c r="O181" t="inlineStr">
        <is>
          <t>Backend</t>
        </is>
      </c>
      <c r="P181" t="n">
        <v>56</v>
      </c>
      <c r="Q181" t="n">
        <v>47</v>
      </c>
      <c r="R181" t="inlineStr">
        <is>
          <t>CLOSED</t>
        </is>
      </c>
      <c r="S181" t="n">
        <v>1</v>
      </c>
      <c r="T181" t="n">
        <v>2024</v>
      </c>
      <c r="U181" t="n">
        <v>18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</v>
      </c>
      <c r="AD181" t="n">
        <v>17</v>
      </c>
      <c r="AE181" t="inlineStr"/>
      <c r="AF181" t="inlineStr"/>
      <c r="AG181" t="inlineStr"/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0.08333333333333333</v>
      </c>
      <c r="AP181" t="n">
        <v>0.8095238095238095</v>
      </c>
      <c r="AQ181" t="n">
        <v>0</v>
      </c>
      <c r="AR181" t="n">
        <v>0</v>
      </c>
      <c r="AS181" t="n">
        <v>0</v>
      </c>
      <c r="AT181" t="inlineStr"/>
      <c r="AU181" t="inlineStr"/>
    </row>
    <row r="182">
      <c r="A182" t="inlineStr">
        <is>
          <t>CONTRACT</t>
        </is>
      </c>
      <c r="B182" t="inlineStr">
        <is>
          <t>AMS</t>
        </is>
      </c>
      <c r="C182" t="inlineStr"/>
      <c r="D182" t="n">
        <v>2024</v>
      </c>
      <c r="E182" s="114" t="n">
        <v>45261</v>
      </c>
      <c r="F182" s="114" t="n">
        <v>45657</v>
      </c>
      <c r="G182" t="inlineStr">
        <is>
          <t>ABS24053</t>
        </is>
      </c>
      <c r="H182" t="inlineStr">
        <is>
          <t>ALDDRES2</t>
        </is>
      </c>
      <c r="I182" t="inlineStr">
        <is>
          <t>BIP</t>
        </is>
      </c>
      <c r="J182" t="inlineStr">
        <is>
          <t>Ecommerce Rollout Supporto 2024</t>
        </is>
      </c>
      <c r="K182" t="inlineStr">
        <is>
          <t>EssilorLuxottica</t>
        </is>
      </c>
      <c r="L182" t="inlineStr">
        <is>
          <t>F. Taita</t>
        </is>
      </c>
      <c r="M182" t="inlineStr">
        <is>
          <t>F. Taita</t>
        </is>
      </c>
      <c r="N182" t="inlineStr">
        <is>
          <t>Delivery Projects</t>
        </is>
      </c>
      <c r="O182" t="inlineStr">
        <is>
          <t>DataManagement</t>
        </is>
      </c>
      <c r="P182" t="n">
        <v>200</v>
      </c>
      <c r="Q182" t="n">
        <v>200</v>
      </c>
      <c r="R182" t="inlineStr">
        <is>
          <t>CLOSED</t>
        </is>
      </c>
      <c r="S182" t="n">
        <v>1</v>
      </c>
      <c r="T182" t="n">
        <v>2024</v>
      </c>
      <c r="U182" t="n">
        <v>0</v>
      </c>
      <c r="V182" t="n">
        <v>2</v>
      </c>
      <c r="W182" t="n">
        <v>2</v>
      </c>
      <c r="X182" t="n">
        <v>2</v>
      </c>
      <c r="Y182" t="n">
        <v>16.15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0.1111111111111111</v>
      </c>
      <c r="AI182" t="n">
        <v>0.1</v>
      </c>
      <c r="AJ182" t="n">
        <v>0.09523809523809523</v>
      </c>
      <c r="AK182" t="n">
        <v>0.734090909090909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inlineStr"/>
      <c r="AU182" t="inlineStr"/>
    </row>
    <row r="183">
      <c r="A183" t="inlineStr">
        <is>
          <t>CONTRACT</t>
        </is>
      </c>
      <c r="B183" t="inlineStr">
        <is>
          <t>AMS</t>
        </is>
      </c>
      <c r="C183" t="inlineStr"/>
      <c r="D183" t="n">
        <v>2024</v>
      </c>
      <c r="E183" s="114" t="n">
        <v>45261</v>
      </c>
      <c r="F183" s="114" t="n">
        <v>45657</v>
      </c>
      <c r="G183" t="inlineStr">
        <is>
          <t>ABS24053</t>
        </is>
      </c>
      <c r="H183" t="inlineStr">
        <is>
          <t>ALDDRES2</t>
        </is>
      </c>
      <c r="I183" t="inlineStr">
        <is>
          <t>BIP</t>
        </is>
      </c>
      <c r="J183" t="inlineStr">
        <is>
          <t>Ecommerce Rollout Supporto 2024</t>
        </is>
      </c>
      <c r="K183" t="inlineStr">
        <is>
          <t>EssilorLuxottica</t>
        </is>
      </c>
      <c r="L183" t="inlineStr">
        <is>
          <t>F. Taita</t>
        </is>
      </c>
      <c r="M183" t="inlineStr">
        <is>
          <t>L. Stroppa</t>
        </is>
      </c>
      <c r="N183" t="inlineStr">
        <is>
          <t>Operations</t>
        </is>
      </c>
      <c r="O183" t="inlineStr">
        <is>
          <t>DataManagement</t>
        </is>
      </c>
      <c r="P183" t="n">
        <v>200</v>
      </c>
      <c r="Q183" t="n">
        <v>200</v>
      </c>
      <c r="R183" t="inlineStr">
        <is>
          <t>CLOSED</t>
        </is>
      </c>
      <c r="S183" t="n">
        <v>1</v>
      </c>
      <c r="T183" t="n">
        <v>2024</v>
      </c>
      <c r="U183" t="n">
        <v>0</v>
      </c>
      <c r="V183" t="n">
        <v>19</v>
      </c>
      <c r="W183" t="n">
        <v>19</v>
      </c>
      <c r="X183" t="n">
        <v>19</v>
      </c>
      <c r="Y183" t="n">
        <v>17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1.055555555555556</v>
      </c>
      <c r="AI183" t="n">
        <v>0.95</v>
      </c>
      <c r="AJ183" t="n">
        <v>0.9047619047619048</v>
      </c>
      <c r="AK183" t="n">
        <v>0.7727272727272727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inlineStr"/>
      <c r="AU183" t="inlineStr"/>
    </row>
    <row r="184">
      <c r="A184" t="inlineStr">
        <is>
          <t>CONTRACT</t>
        </is>
      </c>
      <c r="B184" t="inlineStr">
        <is>
          <t>AMS</t>
        </is>
      </c>
      <c r="C184" t="inlineStr"/>
      <c r="D184" t="n">
        <v>2024</v>
      </c>
      <c r="E184" s="114" t="n">
        <v>45261</v>
      </c>
      <c r="F184" s="114" t="n">
        <v>45657</v>
      </c>
      <c r="G184" t="inlineStr">
        <is>
          <t>ABS24053</t>
        </is>
      </c>
      <c r="H184" t="inlineStr">
        <is>
          <t>ALDDRES2</t>
        </is>
      </c>
      <c r="I184" t="inlineStr">
        <is>
          <t>BIP</t>
        </is>
      </c>
      <c r="J184" t="inlineStr">
        <is>
          <t>Ecommerce Rollout Supporto 2024</t>
        </is>
      </c>
      <c r="K184" t="inlineStr">
        <is>
          <t>EssilorLuxottica</t>
        </is>
      </c>
      <c r="L184" t="inlineStr">
        <is>
          <t>F. Taita</t>
        </is>
      </c>
      <c r="M184" t="inlineStr">
        <is>
          <t>R. Grienti</t>
        </is>
      </c>
      <c r="N184" t="inlineStr">
        <is>
          <t>Operations</t>
        </is>
      </c>
      <c r="O184" t="inlineStr">
        <is>
          <t>DataManagement</t>
        </is>
      </c>
      <c r="P184" t="n">
        <v>200</v>
      </c>
      <c r="Q184" t="n">
        <v>200</v>
      </c>
      <c r="R184" t="inlineStr">
        <is>
          <t>CLOSED</t>
        </is>
      </c>
      <c r="S184" t="n">
        <v>1</v>
      </c>
      <c r="T184" t="n">
        <v>2024</v>
      </c>
      <c r="U184" t="n">
        <v>5</v>
      </c>
      <c r="V184" t="inlineStr"/>
      <c r="W184" t="inlineStr"/>
      <c r="X184" t="inlineStr"/>
      <c r="Y184" t="n">
        <v>5</v>
      </c>
      <c r="Z184" t="n">
        <v>5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0</v>
      </c>
      <c r="AI184" t="n">
        <v>0</v>
      </c>
      <c r="AJ184" t="n">
        <v>0</v>
      </c>
      <c r="AK184" t="n">
        <v>0.2272727272727273</v>
      </c>
      <c r="AL184" t="n">
        <v>0.25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inlineStr"/>
      <c r="AU184" t="inlineStr"/>
    </row>
    <row r="185">
      <c r="A185" t="inlineStr">
        <is>
          <t>CONTRACT</t>
        </is>
      </c>
      <c r="B185" t="inlineStr">
        <is>
          <t>AMS</t>
        </is>
      </c>
      <c r="C185" t="inlineStr"/>
      <c r="D185" t="n">
        <v>2024</v>
      </c>
      <c r="E185" s="114" t="n">
        <v>45261</v>
      </c>
      <c r="F185" s="114" t="n">
        <v>45657</v>
      </c>
      <c r="G185" t="inlineStr">
        <is>
          <t>ABS24053</t>
        </is>
      </c>
      <c r="H185" t="inlineStr">
        <is>
          <t>ALDDRES2</t>
        </is>
      </c>
      <c r="I185" t="inlineStr">
        <is>
          <t>BIP</t>
        </is>
      </c>
      <c r="J185" t="inlineStr">
        <is>
          <t>Ecommerce Rollout Supporto 2024</t>
        </is>
      </c>
      <c r="K185" t="inlineStr">
        <is>
          <t>EssilorLuxottica</t>
        </is>
      </c>
      <c r="L185" t="inlineStr">
        <is>
          <t>F. Taita</t>
        </is>
      </c>
      <c r="M185" t="inlineStr">
        <is>
          <t>T. Baldi</t>
        </is>
      </c>
      <c r="N185" t="inlineStr">
        <is>
          <t>Operations</t>
        </is>
      </c>
      <c r="O185" t="inlineStr">
        <is>
          <t>DataManagement</t>
        </is>
      </c>
      <c r="P185" t="n">
        <v>200</v>
      </c>
      <c r="Q185" t="n">
        <v>200</v>
      </c>
      <c r="R185" t="inlineStr">
        <is>
          <t>CLOSED</t>
        </is>
      </c>
      <c r="S185" t="n">
        <v>1</v>
      </c>
      <c r="T185" t="n">
        <v>2024</v>
      </c>
      <c r="U185" t="n">
        <v>9</v>
      </c>
      <c r="V185" t="n">
        <v>5</v>
      </c>
      <c r="W185" t="inlineStr"/>
      <c r="X185" t="n">
        <v>17</v>
      </c>
      <c r="Y185" t="n">
        <v>17</v>
      </c>
      <c r="Z185" t="n">
        <v>9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0.2777777777777778</v>
      </c>
      <c r="AI185" t="n">
        <v>0</v>
      </c>
      <c r="AJ185" t="n">
        <v>0.8095238095238095</v>
      </c>
      <c r="AK185" t="n">
        <v>0.7727272727272727</v>
      </c>
      <c r="AL185" t="n">
        <v>0.45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inlineStr"/>
      <c r="AU185" t="inlineStr"/>
    </row>
    <row r="186">
      <c r="A186" t="inlineStr">
        <is>
          <t>CONTRACT</t>
        </is>
      </c>
      <c r="B186" t="inlineStr">
        <is>
          <t>PRJ</t>
        </is>
      </c>
      <c r="C186" t="inlineStr">
        <is>
          <t>Waterfall</t>
        </is>
      </c>
      <c r="D186" t="n">
        <v>2024</v>
      </c>
      <c r="E186" s="114" t="n">
        <v>44562</v>
      </c>
      <c r="F186" s="114" t="n">
        <v>45443</v>
      </c>
      <c r="G186" t="inlineStr">
        <is>
          <t xml:space="preserve">ABS24292 </t>
        </is>
      </c>
      <c r="H186" t="inlineStr">
        <is>
          <t>ALB</t>
        </is>
      </c>
      <c r="I186" t="inlineStr">
        <is>
          <t>LOGISTIC</t>
        </is>
      </c>
      <c r="J186" t="inlineStr">
        <is>
          <t>LMS BRASILE - LIGHT</t>
        </is>
      </c>
      <c r="K186" t="inlineStr">
        <is>
          <t>EssilorLuxottica</t>
        </is>
      </c>
      <c r="L186" t="inlineStr">
        <is>
          <t>F. Taita</t>
        </is>
      </c>
      <c r="M186" t="inlineStr">
        <is>
          <t>C. Piraccini</t>
        </is>
      </c>
      <c r="N186" t="inlineStr">
        <is>
          <t>Operations</t>
        </is>
      </c>
      <c r="O186" t="inlineStr">
        <is>
          <t>Data Engineering</t>
        </is>
      </c>
      <c r="P186" t="n">
        <v>188</v>
      </c>
      <c r="Q186" t="n">
        <v>180</v>
      </c>
      <c r="R186" t="inlineStr">
        <is>
          <t>CLOSED</t>
        </is>
      </c>
      <c r="S186" t="n">
        <v>0.96</v>
      </c>
      <c r="T186" t="n">
        <v>2024</v>
      </c>
      <c r="U186" t="n">
        <v>56.5</v>
      </c>
      <c r="V186" t="n">
        <v>1.8</v>
      </c>
      <c r="W186" t="n">
        <v>8.5</v>
      </c>
      <c r="X186" t="n">
        <v>16</v>
      </c>
      <c r="Y186" t="n">
        <v>14.3</v>
      </c>
      <c r="Z186" t="n">
        <v>17</v>
      </c>
      <c r="AA186" t="n">
        <v>9</v>
      </c>
      <c r="AB186" t="n">
        <v>8</v>
      </c>
      <c r="AC186" t="n">
        <v>3.5</v>
      </c>
      <c r="AD186" t="n">
        <v>5</v>
      </c>
      <c r="AE186" t="n">
        <v>6</v>
      </c>
      <c r="AF186" t="n">
        <v>4</v>
      </c>
      <c r="AG186" t="n">
        <v>4</v>
      </c>
      <c r="AH186" t="n">
        <v>0.1</v>
      </c>
      <c r="AI186" t="n">
        <v>0.425</v>
      </c>
      <c r="AJ186" t="n">
        <v>0.7619047619047619</v>
      </c>
      <c r="AK186" t="n">
        <v>0.65</v>
      </c>
      <c r="AL186" t="n">
        <v>0.85</v>
      </c>
      <c r="AM186" t="n">
        <v>0.45</v>
      </c>
      <c r="AN186" t="n">
        <v>0.3478260869565217</v>
      </c>
      <c r="AO186" t="n">
        <v>0.2916666666666667</v>
      </c>
      <c r="AP186" t="n">
        <v>0.2380952380952381</v>
      </c>
      <c r="AQ186" t="n">
        <v>0.2608695652173913</v>
      </c>
      <c r="AR186" t="n">
        <v>0.1904761904761905</v>
      </c>
      <c r="AS186" t="n">
        <v>0.1818181818181818</v>
      </c>
      <c r="AT186" t="inlineStr"/>
      <c r="AU186" t="inlineStr"/>
    </row>
    <row r="187">
      <c r="A187" t="inlineStr">
        <is>
          <t>CONTRACT</t>
        </is>
      </c>
      <c r="B187" t="inlineStr">
        <is>
          <t>PRJ</t>
        </is>
      </c>
      <c r="C187" t="inlineStr">
        <is>
          <t>Waterfall</t>
        </is>
      </c>
      <c r="D187" t="n">
        <v>2024</v>
      </c>
      <c r="E187" s="114" t="n">
        <v>44562</v>
      </c>
      <c r="F187" s="114" t="n">
        <v>45443</v>
      </c>
      <c r="G187" t="inlineStr">
        <is>
          <t xml:space="preserve">ABS24292  </t>
        </is>
      </c>
      <c r="H187" t="inlineStr">
        <is>
          <t>ALB</t>
        </is>
      </c>
      <c r="I187" t="inlineStr">
        <is>
          <t>LOGISTIC</t>
        </is>
      </c>
      <c r="J187" t="inlineStr">
        <is>
          <t>LMS BRASILE - LIGHT</t>
        </is>
      </c>
      <c r="K187" t="inlineStr">
        <is>
          <t>EssilorLuxottica</t>
        </is>
      </c>
      <c r="L187" t="inlineStr">
        <is>
          <t>F. Taita</t>
        </is>
      </c>
      <c r="M187" t="inlineStr">
        <is>
          <t>F. Taita</t>
        </is>
      </c>
      <c r="N187" t="inlineStr">
        <is>
          <t>Delivery Projects</t>
        </is>
      </c>
      <c r="O187" t="inlineStr">
        <is>
          <t>DataManagement</t>
        </is>
      </c>
      <c r="P187" t="n">
        <v>188</v>
      </c>
      <c r="Q187" t="n">
        <v>180</v>
      </c>
      <c r="R187" t="inlineStr">
        <is>
          <t>CLOSED</t>
        </is>
      </c>
      <c r="S187" t="n">
        <v>0.96</v>
      </c>
      <c r="T187" t="n">
        <v>2024</v>
      </c>
      <c r="U187" t="n">
        <v>9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2</v>
      </c>
      <c r="AE187" t="n">
        <v>3</v>
      </c>
      <c r="AF187" t="n">
        <v>2</v>
      </c>
      <c r="AG187" t="n">
        <v>2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0.09523809523809523</v>
      </c>
      <c r="AQ187" t="n">
        <v>0.1304347826086956</v>
      </c>
      <c r="AR187" t="n">
        <v>0.09523809523809523</v>
      </c>
      <c r="AS187" t="n">
        <v>0.09090909090909091</v>
      </c>
      <c r="AT187" t="inlineStr"/>
      <c r="AU187" t="inlineStr"/>
    </row>
    <row r="188">
      <c r="A188" t="inlineStr">
        <is>
          <t>CONTRACT</t>
        </is>
      </c>
      <c r="B188" t="inlineStr">
        <is>
          <t>PRJ</t>
        </is>
      </c>
      <c r="C188" t="inlineStr">
        <is>
          <t>Waterfall</t>
        </is>
      </c>
      <c r="D188" t="n">
        <v>2024</v>
      </c>
      <c r="E188" s="114" t="n">
        <v>44562</v>
      </c>
      <c r="F188" s="114" t="n">
        <v>45443</v>
      </c>
      <c r="G188" t="inlineStr">
        <is>
          <t>ABS24292</t>
        </is>
      </c>
      <c r="H188" t="inlineStr">
        <is>
          <t>ALB</t>
        </is>
      </c>
      <c r="I188" t="inlineStr">
        <is>
          <t>LOGISTIC</t>
        </is>
      </c>
      <c r="J188" t="inlineStr">
        <is>
          <t>LMS BRASILE - LIGHT</t>
        </is>
      </c>
      <c r="K188" t="inlineStr">
        <is>
          <t>EssilorLuxottica</t>
        </is>
      </c>
      <c r="L188" t="inlineStr">
        <is>
          <t>F. Taita</t>
        </is>
      </c>
      <c r="M188" t="inlineStr">
        <is>
          <t>M. Regini</t>
        </is>
      </c>
      <c r="N188" t="inlineStr">
        <is>
          <t>Operations</t>
        </is>
      </c>
      <c r="O188" t="inlineStr">
        <is>
          <t>BackEnd</t>
        </is>
      </c>
      <c r="P188" t="n">
        <v>188</v>
      </c>
      <c r="Q188" t="n">
        <v>180</v>
      </c>
      <c r="R188" t="inlineStr">
        <is>
          <t>CLOSED</t>
        </is>
      </c>
      <c r="S188" t="n">
        <v>0.96</v>
      </c>
      <c r="T188" t="n">
        <v>2024</v>
      </c>
      <c r="U188" t="n">
        <v>49.5</v>
      </c>
      <c r="V188" t="inlineStr"/>
      <c r="W188" t="n">
        <v>6.4</v>
      </c>
      <c r="X188" t="n">
        <v>17</v>
      </c>
      <c r="Y188" t="n">
        <v>11</v>
      </c>
      <c r="Z188" t="n">
        <v>13.5</v>
      </c>
      <c r="AA188" t="n">
        <v>15</v>
      </c>
      <c r="AB188" t="n">
        <v>6</v>
      </c>
      <c r="AC188" t="inlineStr"/>
      <c r="AD188" t="n">
        <v>4</v>
      </c>
      <c r="AE188" t="n">
        <v>4</v>
      </c>
      <c r="AF188" t="n">
        <v>3</v>
      </c>
      <c r="AG188" t="n">
        <v>4</v>
      </c>
      <c r="AH188" t="n">
        <v>0</v>
      </c>
      <c r="AI188" t="n">
        <v>0.32</v>
      </c>
      <c r="AJ188" t="n">
        <v>0.8095238095238095</v>
      </c>
      <c r="AK188" t="n">
        <v>0.5</v>
      </c>
      <c r="AL188" t="n">
        <v>0.675</v>
      </c>
      <c r="AM188" t="n">
        <v>0.75</v>
      </c>
      <c r="AN188" t="n">
        <v>0.2608695652173913</v>
      </c>
      <c r="AO188" t="n">
        <v>0</v>
      </c>
      <c r="AP188" t="n">
        <v>0.1904761904761905</v>
      </c>
      <c r="AQ188" t="n">
        <v>0.1739130434782609</v>
      </c>
      <c r="AR188" t="n">
        <v>0.1428571428571428</v>
      </c>
      <c r="AS188" t="n">
        <v>0.1818181818181818</v>
      </c>
      <c r="AT188" t="inlineStr"/>
      <c r="AU188" t="inlineStr"/>
    </row>
    <row r="189">
      <c r="A189" t="inlineStr">
        <is>
          <t>CONTRACT</t>
        </is>
      </c>
      <c r="B189" t="inlineStr">
        <is>
          <t>PRJ</t>
        </is>
      </c>
      <c r="C189" t="inlineStr">
        <is>
          <t>Waterfall</t>
        </is>
      </c>
      <c r="D189" t="n">
        <v>2024</v>
      </c>
      <c r="E189" s="114" t="n">
        <v>44562</v>
      </c>
      <c r="F189" s="114" t="n">
        <v>45443</v>
      </c>
      <c r="G189" t="inlineStr">
        <is>
          <t>ABS24292</t>
        </is>
      </c>
      <c r="H189" t="inlineStr">
        <is>
          <t>ALB</t>
        </is>
      </c>
      <c r="I189" t="inlineStr">
        <is>
          <t>LOGISTIC</t>
        </is>
      </c>
      <c r="J189" t="inlineStr">
        <is>
          <t>LMS BRASILE - LIGHT</t>
        </is>
      </c>
      <c r="K189" t="inlineStr">
        <is>
          <t>EssilorLuxottica</t>
        </is>
      </c>
      <c r="L189" t="inlineStr">
        <is>
          <t>F. Taita</t>
        </is>
      </c>
      <c r="M189" t="inlineStr">
        <is>
          <t>R. Bondi</t>
        </is>
      </c>
      <c r="N189" t="inlineStr">
        <is>
          <t>Operations</t>
        </is>
      </c>
      <c r="O189" t="inlineStr">
        <is>
          <t>Data Engineering</t>
        </is>
      </c>
      <c r="P189" t="n">
        <v>188</v>
      </c>
      <c r="Q189" t="n">
        <v>180</v>
      </c>
      <c r="R189" t="inlineStr">
        <is>
          <t>CLOSED</t>
        </is>
      </c>
      <c r="S189" t="n">
        <v>0.96</v>
      </c>
      <c r="T189" t="n">
        <v>2024</v>
      </c>
      <c r="U189" t="n">
        <v>10</v>
      </c>
      <c r="V189" t="inlineStr"/>
      <c r="W189" t="inlineStr"/>
      <c r="X189" t="inlineStr"/>
      <c r="Y189" t="inlineStr"/>
      <c r="Z189" t="inlineStr"/>
      <c r="AA189" t="n">
        <v>7</v>
      </c>
      <c r="AB189" t="n">
        <v>3</v>
      </c>
      <c r="AC189" t="inlineStr"/>
      <c r="AD189" t="inlineStr"/>
      <c r="AE189" t="inlineStr"/>
      <c r="AF189" t="inlineStr"/>
      <c r="AG189" t="inlineStr"/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0.35</v>
      </c>
      <c r="AN189" t="n">
        <v>0.1304347826086956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inlineStr"/>
      <c r="AU189" t="inlineStr"/>
    </row>
    <row r="190">
      <c r="A190" t="inlineStr">
        <is>
          <t>PROSPECT</t>
        </is>
      </c>
      <c r="B190" t="inlineStr">
        <is>
          <t>PRJ</t>
        </is>
      </c>
      <c r="C190" t="inlineStr">
        <is>
          <t>Waterfall</t>
        </is>
      </c>
      <c r="D190" t="n">
        <v>2024</v>
      </c>
      <c r="E190" s="114" t="n">
        <v>45580</v>
      </c>
      <c r="F190" s="114" t="n">
        <v>45657</v>
      </c>
      <c r="G190" t="inlineStr"/>
      <c r="H190" t="inlineStr"/>
      <c r="I190" t="inlineStr">
        <is>
          <t>LOGISTIC</t>
        </is>
      </c>
      <c r="J190" t="inlineStr">
        <is>
          <t>LMS GIRONA- LIGHT</t>
        </is>
      </c>
      <c r="K190" t="inlineStr">
        <is>
          <t>EssilorLuxottica</t>
        </is>
      </c>
      <c r="L190" t="inlineStr">
        <is>
          <t>F. Taita</t>
        </is>
      </c>
      <c r="M190" t="inlineStr">
        <is>
          <t>C. Piraccini</t>
        </is>
      </c>
      <c r="N190" t="inlineStr">
        <is>
          <t>Operations</t>
        </is>
      </c>
      <c r="O190" t="inlineStr">
        <is>
          <t>Data Engineering</t>
        </is>
      </c>
      <c r="P190" t="n">
        <v>20</v>
      </c>
      <c r="Q190" t="n">
        <v>12</v>
      </c>
      <c r="R190" t="inlineStr">
        <is>
          <t>CLOSED</t>
        </is>
      </c>
      <c r="S190" t="n">
        <v>0.6</v>
      </c>
      <c r="T190" t="n">
        <v>2024</v>
      </c>
      <c r="U190" t="n">
        <v>8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4</v>
      </c>
      <c r="AF190" t="n">
        <v>4</v>
      </c>
      <c r="AG190" t="inlineStr"/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0.1739130434782609</v>
      </c>
      <c r="AR190" t="n">
        <v>0.1904761904761905</v>
      </c>
      <c r="AS190" t="n">
        <v>0</v>
      </c>
      <c r="AT190" t="inlineStr"/>
      <c r="AU190" t="inlineStr"/>
    </row>
    <row r="191">
      <c r="A191" t="inlineStr">
        <is>
          <t>PROSPECT</t>
        </is>
      </c>
      <c r="B191" t="inlineStr">
        <is>
          <t>PRJ</t>
        </is>
      </c>
      <c r="C191" t="inlineStr">
        <is>
          <t>Waterfall</t>
        </is>
      </c>
      <c r="D191" t="n">
        <v>2024</v>
      </c>
      <c r="E191" s="114" t="n">
        <v>45580</v>
      </c>
      <c r="F191" s="114" t="n">
        <v>45657</v>
      </c>
      <c r="G191" t="inlineStr"/>
      <c r="H191" t="inlineStr"/>
      <c r="I191" t="inlineStr">
        <is>
          <t>LOGISTIC</t>
        </is>
      </c>
      <c r="J191" t="inlineStr">
        <is>
          <t>LMS GIRONA- LIGHT</t>
        </is>
      </c>
      <c r="K191" t="inlineStr">
        <is>
          <t>EssilorLuxottica</t>
        </is>
      </c>
      <c r="L191" t="inlineStr">
        <is>
          <t>F. Taita</t>
        </is>
      </c>
      <c r="M191" t="inlineStr">
        <is>
          <t>F. Taita</t>
        </is>
      </c>
      <c r="N191" t="inlineStr">
        <is>
          <t>Delivery Projects</t>
        </is>
      </c>
      <c r="O191" t="inlineStr">
        <is>
          <t>DataManagement</t>
        </is>
      </c>
      <c r="P191" t="n">
        <v>20</v>
      </c>
      <c r="Q191" t="n">
        <v>12</v>
      </c>
      <c r="R191" t="inlineStr">
        <is>
          <t>CLOSED</t>
        </is>
      </c>
      <c r="S191" t="n">
        <v>0.6</v>
      </c>
      <c r="T191" t="n">
        <v>2024</v>
      </c>
      <c r="U191" t="n">
        <v>2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1</v>
      </c>
      <c r="AF191" t="n">
        <v>1</v>
      </c>
      <c r="AG191" t="inlineStr"/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0.04347826086956522</v>
      </c>
      <c r="AR191" t="n">
        <v>0.04761904761904762</v>
      </c>
      <c r="AS191" t="n">
        <v>0</v>
      </c>
      <c r="AT191" t="inlineStr"/>
      <c r="AU191" t="inlineStr"/>
    </row>
    <row r="192">
      <c r="A192" t="inlineStr">
        <is>
          <t>PROSPECT</t>
        </is>
      </c>
      <c r="B192" t="inlineStr">
        <is>
          <t>PRJ</t>
        </is>
      </c>
      <c r="C192" t="inlineStr">
        <is>
          <t>Waterfall</t>
        </is>
      </c>
      <c r="D192" t="n">
        <v>2024</v>
      </c>
      <c r="E192" s="114" t="n">
        <v>45580</v>
      </c>
      <c r="F192" s="114" t="n">
        <v>45657</v>
      </c>
      <c r="G192" t="inlineStr"/>
      <c r="H192" t="inlineStr"/>
      <c r="I192" t="inlineStr">
        <is>
          <t>LOGISTIC</t>
        </is>
      </c>
      <c r="J192" t="inlineStr">
        <is>
          <t>LMS GIRONA- LIGHT</t>
        </is>
      </c>
      <c r="K192" t="inlineStr">
        <is>
          <t>EssilorLuxottica</t>
        </is>
      </c>
      <c r="L192" t="inlineStr">
        <is>
          <t>F. Taita</t>
        </is>
      </c>
      <c r="M192" t="inlineStr">
        <is>
          <t>M. Regini</t>
        </is>
      </c>
      <c r="N192" t="inlineStr">
        <is>
          <t>Operations</t>
        </is>
      </c>
      <c r="O192" t="inlineStr">
        <is>
          <t>BackEnd</t>
        </is>
      </c>
      <c r="P192" t="n">
        <v>20</v>
      </c>
      <c r="Q192" t="n">
        <v>12</v>
      </c>
      <c r="R192" t="inlineStr">
        <is>
          <t>CLOSED</t>
        </is>
      </c>
      <c r="S192" t="n">
        <v>0.6</v>
      </c>
      <c r="T192" t="n">
        <v>2024</v>
      </c>
      <c r="U192" t="n">
        <v>9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5</v>
      </c>
      <c r="AF192" t="n">
        <v>4</v>
      </c>
      <c r="AG192" t="inlineStr"/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0.2173913043478261</v>
      </c>
      <c r="AR192" t="n">
        <v>0.1904761904761905</v>
      </c>
      <c r="AS192" t="n">
        <v>0</v>
      </c>
      <c r="AT192" t="inlineStr"/>
      <c r="AU192" t="inlineStr"/>
    </row>
    <row r="193">
      <c r="A193" t="inlineStr">
        <is>
          <t>CONTRACT</t>
        </is>
      </c>
      <c r="B193" t="inlineStr">
        <is>
          <t>PRJ</t>
        </is>
      </c>
      <c r="C193" t="inlineStr">
        <is>
          <t>Waterfall</t>
        </is>
      </c>
      <c r="D193" t="n">
        <v>2024</v>
      </c>
      <c r="E193" s="114" t="n">
        <v>45383</v>
      </c>
      <c r="F193" s="114" t="n">
        <v>45657</v>
      </c>
      <c r="G193" t="inlineStr">
        <is>
          <t>ABS24164</t>
        </is>
      </c>
      <c r="H193" t="inlineStr">
        <is>
          <t>ALT</t>
        </is>
      </c>
      <c r="I193" t="inlineStr">
        <is>
          <t>LOGISTIC</t>
        </is>
      </c>
      <c r="J193" t="inlineStr">
        <is>
          <t>LMS TIJUANA</t>
        </is>
      </c>
      <c r="K193" t="inlineStr">
        <is>
          <t>EssilorLuxottica</t>
        </is>
      </c>
      <c r="L193" t="inlineStr">
        <is>
          <t>F. Taita</t>
        </is>
      </c>
      <c r="M193" t="inlineStr">
        <is>
          <t>C. Piraccini</t>
        </is>
      </c>
      <c r="N193" t="inlineStr">
        <is>
          <t>Operations</t>
        </is>
      </c>
      <c r="O193" t="inlineStr">
        <is>
          <t>Data Engineering</t>
        </is>
      </c>
      <c r="P193" t="n">
        <v>133</v>
      </c>
      <c r="Q193" t="n">
        <v>88</v>
      </c>
      <c r="R193" t="inlineStr">
        <is>
          <t>ON GOING</t>
        </is>
      </c>
      <c r="S193" t="n">
        <v>0.66</v>
      </c>
      <c r="T193" t="n">
        <v>2024</v>
      </c>
      <c r="U193" t="n">
        <v>50.45</v>
      </c>
      <c r="V193" t="inlineStr"/>
      <c r="W193" t="inlineStr"/>
      <c r="X193" t="n">
        <v>1.125</v>
      </c>
      <c r="Y193" t="inlineStr"/>
      <c r="Z193" t="n">
        <v>1.4</v>
      </c>
      <c r="AA193" t="n">
        <v>3</v>
      </c>
      <c r="AB193" t="n">
        <v>11</v>
      </c>
      <c r="AC193" t="n">
        <v>1.3</v>
      </c>
      <c r="AD193" t="n">
        <v>12.75</v>
      </c>
      <c r="AE193" t="n">
        <v>7</v>
      </c>
      <c r="AF193" t="n">
        <v>7</v>
      </c>
      <c r="AG193" t="n">
        <v>7</v>
      </c>
      <c r="AH193" t="n">
        <v>0</v>
      </c>
      <c r="AI193" t="n">
        <v>0</v>
      </c>
      <c r="AJ193" t="n">
        <v>0.05357142857142857</v>
      </c>
      <c r="AK193" t="n">
        <v>0</v>
      </c>
      <c r="AL193" t="n">
        <v>0.06999999999999999</v>
      </c>
      <c r="AM193" t="n">
        <v>0.15</v>
      </c>
      <c r="AN193" t="n">
        <v>0.4782608695652174</v>
      </c>
      <c r="AO193" t="n">
        <v>0.1083333333333333</v>
      </c>
      <c r="AP193" t="n">
        <v>0.6071428571428571</v>
      </c>
      <c r="AQ193" t="n">
        <v>0.3043478260869565</v>
      </c>
      <c r="AR193" t="n">
        <v>0.3333333333333333</v>
      </c>
      <c r="AS193" t="n">
        <v>0.3181818181818182</v>
      </c>
      <c r="AT193" t="inlineStr"/>
      <c r="AU193" t="inlineStr"/>
    </row>
    <row r="194">
      <c r="A194" t="inlineStr">
        <is>
          <t>CONTRACT</t>
        </is>
      </c>
      <c r="B194" t="inlineStr">
        <is>
          <t>PRJ</t>
        </is>
      </c>
      <c r="C194" t="inlineStr">
        <is>
          <t>Waterfall</t>
        </is>
      </c>
      <c r="D194" t="n">
        <v>2024</v>
      </c>
      <c r="E194" s="114" t="n">
        <v>45383</v>
      </c>
      <c r="F194" s="114" t="n">
        <v>45657</v>
      </c>
      <c r="G194" t="inlineStr">
        <is>
          <t>ABS24164</t>
        </is>
      </c>
      <c r="H194" t="inlineStr">
        <is>
          <t>ALT</t>
        </is>
      </c>
      <c r="I194" t="inlineStr">
        <is>
          <t>LOGISTIC</t>
        </is>
      </c>
      <c r="J194" t="inlineStr">
        <is>
          <t>LMS TIJUANA</t>
        </is>
      </c>
      <c r="K194" t="inlineStr">
        <is>
          <t>EssilorLuxottica</t>
        </is>
      </c>
      <c r="L194" t="inlineStr">
        <is>
          <t>F. Taita</t>
        </is>
      </c>
      <c r="M194" t="inlineStr">
        <is>
          <t>F. Taita</t>
        </is>
      </c>
      <c r="N194" t="inlineStr">
        <is>
          <t>Delivery Projects</t>
        </is>
      </c>
      <c r="O194" t="inlineStr">
        <is>
          <t>Data Engineering</t>
        </is>
      </c>
      <c r="P194" t="n">
        <v>133</v>
      </c>
      <c r="Q194" t="n">
        <v>88</v>
      </c>
      <c r="R194" t="inlineStr">
        <is>
          <t>ON GOING</t>
        </is>
      </c>
      <c r="S194" t="n">
        <v>0.66</v>
      </c>
      <c r="T194" t="n">
        <v>2024</v>
      </c>
      <c r="U194" t="n">
        <v>8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2</v>
      </c>
      <c r="AE194" t="n">
        <v>2</v>
      </c>
      <c r="AF194" t="n">
        <v>2</v>
      </c>
      <c r="AG194" t="n">
        <v>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0.09523809523809523</v>
      </c>
      <c r="AQ194" t="n">
        <v>0.08695652173913043</v>
      </c>
      <c r="AR194" t="n">
        <v>0.09523809523809523</v>
      </c>
      <c r="AS194" t="n">
        <v>0.09090909090909091</v>
      </c>
      <c r="AT194" t="inlineStr"/>
      <c r="AU194" t="inlineStr"/>
    </row>
    <row r="195">
      <c r="A195" t="inlineStr">
        <is>
          <t>CONTRACT</t>
        </is>
      </c>
      <c r="B195" t="inlineStr">
        <is>
          <t>PRJ</t>
        </is>
      </c>
      <c r="C195" t="inlineStr">
        <is>
          <t>Waterfall</t>
        </is>
      </c>
      <c r="D195" t="n">
        <v>2024</v>
      </c>
      <c r="E195" s="114" t="n">
        <v>45383</v>
      </c>
      <c r="F195" s="114" t="n">
        <v>45657</v>
      </c>
      <c r="G195" t="inlineStr">
        <is>
          <t>ABS24164</t>
        </is>
      </c>
      <c r="H195" t="inlineStr">
        <is>
          <t>ALT</t>
        </is>
      </c>
      <c r="I195" t="inlineStr">
        <is>
          <t>LOGISTIC</t>
        </is>
      </c>
      <c r="J195" t="inlineStr">
        <is>
          <t>LMS TIJUANA</t>
        </is>
      </c>
      <c r="K195" t="inlineStr">
        <is>
          <t>EssilorLuxottica</t>
        </is>
      </c>
      <c r="L195" t="inlineStr">
        <is>
          <t>F. Taita</t>
        </is>
      </c>
      <c r="M195" t="inlineStr">
        <is>
          <t>M. Regini</t>
        </is>
      </c>
      <c r="N195" t="inlineStr">
        <is>
          <t>Operations</t>
        </is>
      </c>
      <c r="O195" t="inlineStr">
        <is>
          <t>BackEnd</t>
        </is>
      </c>
      <c r="P195" t="n">
        <v>133</v>
      </c>
      <c r="Q195" t="n">
        <v>88</v>
      </c>
      <c r="R195" t="inlineStr">
        <is>
          <t>ON GOING</t>
        </is>
      </c>
      <c r="S195" t="n">
        <v>0.66</v>
      </c>
      <c r="T195" t="n">
        <v>2024</v>
      </c>
      <c r="U195" t="n">
        <v>31.6</v>
      </c>
      <c r="V195" t="inlineStr"/>
      <c r="W195" t="inlineStr"/>
      <c r="X195" t="inlineStr"/>
      <c r="Y195" t="inlineStr"/>
      <c r="Z195" t="inlineStr"/>
      <c r="AA195" t="inlineStr"/>
      <c r="AB195" t="n">
        <v>7</v>
      </c>
      <c r="AC195" t="n">
        <v>1.3</v>
      </c>
      <c r="AD195" t="n">
        <v>7.3</v>
      </c>
      <c r="AE195" t="n">
        <v>6</v>
      </c>
      <c r="AF195" t="n">
        <v>5</v>
      </c>
      <c r="AG195" t="n">
        <v>5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0.3043478260869565</v>
      </c>
      <c r="AO195" t="n">
        <v>0.1083333333333333</v>
      </c>
      <c r="AP195" t="n">
        <v>0.3476190476190476</v>
      </c>
      <c r="AQ195" t="n">
        <v>0.2608695652173913</v>
      </c>
      <c r="AR195" t="n">
        <v>0.2380952380952381</v>
      </c>
      <c r="AS195" t="n">
        <v>0.2272727272727273</v>
      </c>
      <c r="AT195" t="inlineStr"/>
      <c r="AU195" t="inlineStr"/>
    </row>
    <row r="196">
      <c r="A196" t="inlineStr">
        <is>
          <t>CONTRACT</t>
        </is>
      </c>
      <c r="B196" t="inlineStr">
        <is>
          <t>PRJ</t>
        </is>
      </c>
      <c r="C196" t="inlineStr">
        <is>
          <t>Waterfall</t>
        </is>
      </c>
      <c r="D196" t="n">
        <v>2024</v>
      </c>
      <c r="E196" s="114" t="n">
        <v>44562</v>
      </c>
      <c r="F196" s="114" t="n">
        <v>45443</v>
      </c>
      <c r="G196" t="inlineStr">
        <is>
          <t>ABS24208</t>
        </is>
      </c>
      <c r="H196" t="inlineStr">
        <is>
          <t>ALDSE2ER</t>
        </is>
      </c>
      <c r="I196" t="inlineStr">
        <is>
          <t>LOGISTIC</t>
        </is>
      </c>
      <c r="J196" t="inlineStr">
        <is>
          <t>LUX DM Supporto ELECTRA 2024 - anhancement &amp; Rollout</t>
        </is>
      </c>
      <c r="K196" t="inlineStr">
        <is>
          <t>EssilorLuxottica</t>
        </is>
      </c>
      <c r="L196" t="inlineStr">
        <is>
          <t>F. Taita</t>
        </is>
      </c>
      <c r="M196" t="inlineStr">
        <is>
          <t>C. Piraccini</t>
        </is>
      </c>
      <c r="N196" t="inlineStr">
        <is>
          <t>Operations</t>
        </is>
      </c>
      <c r="O196" t="inlineStr">
        <is>
          <t>Data Engineering</t>
        </is>
      </c>
      <c r="P196" t="n">
        <v>50</v>
      </c>
      <c r="Q196" t="n">
        <v>43.5</v>
      </c>
      <c r="R196" t="inlineStr">
        <is>
          <t>ON GOING</t>
        </is>
      </c>
      <c r="S196" t="n">
        <v>0.87</v>
      </c>
      <c r="T196" t="n">
        <v>2024</v>
      </c>
      <c r="U196" t="n">
        <v>13.8</v>
      </c>
      <c r="V196" t="inlineStr"/>
      <c r="W196" t="inlineStr"/>
      <c r="X196" t="inlineStr"/>
      <c r="Y196" t="n">
        <v>1</v>
      </c>
      <c r="Z196" t="n">
        <v>0.25</v>
      </c>
      <c r="AA196" t="n">
        <v>0.5</v>
      </c>
      <c r="AB196" t="n">
        <v>2</v>
      </c>
      <c r="AC196" t="n">
        <v>0.25</v>
      </c>
      <c r="AD196" t="n">
        <v>1.8</v>
      </c>
      <c r="AE196" t="n">
        <v>3</v>
      </c>
      <c r="AF196" t="n">
        <v>3</v>
      </c>
      <c r="AG196" t="n">
        <v>3</v>
      </c>
      <c r="AH196" t="n">
        <v>0</v>
      </c>
      <c r="AI196" t="n">
        <v>0</v>
      </c>
      <c r="AJ196" t="n">
        <v>0</v>
      </c>
      <c r="AK196" t="n">
        <v>0.04545454545454546</v>
      </c>
      <c r="AL196" t="n">
        <v>0.0125</v>
      </c>
      <c r="AM196" t="n">
        <v>0.025</v>
      </c>
      <c r="AN196" t="n">
        <v>0.08695652173913043</v>
      </c>
      <c r="AO196" t="n">
        <v>0.02083333333333333</v>
      </c>
      <c r="AP196" t="n">
        <v>0.08571428571428572</v>
      </c>
      <c r="AQ196" t="n">
        <v>0.1304347826086956</v>
      </c>
      <c r="AR196" t="n">
        <v>0.1428571428571428</v>
      </c>
      <c r="AS196" t="n">
        <v>0.1363636363636364</v>
      </c>
      <c r="AT196" t="inlineStr"/>
      <c r="AU196" t="inlineStr"/>
    </row>
    <row r="197">
      <c r="A197" t="inlineStr">
        <is>
          <t>CONTRACT</t>
        </is>
      </c>
      <c r="B197" t="inlineStr">
        <is>
          <t>PRJ</t>
        </is>
      </c>
      <c r="C197" t="inlineStr">
        <is>
          <t>Waterfall</t>
        </is>
      </c>
      <c r="D197" t="n">
        <v>2024</v>
      </c>
      <c r="E197" s="114" t="n">
        <v>44562</v>
      </c>
      <c r="F197" s="114" t="n">
        <v>45443</v>
      </c>
      <c r="G197" t="inlineStr">
        <is>
          <t>ABS24208</t>
        </is>
      </c>
      <c r="H197" t="inlineStr">
        <is>
          <t>ALDSE2ER</t>
        </is>
      </c>
      <c r="I197" t="inlineStr">
        <is>
          <t>LOGISTIC</t>
        </is>
      </c>
      <c r="J197" t="inlineStr">
        <is>
          <t>LUX DM Supporto ELECTRA 2024 - anhancement &amp; Rollout</t>
        </is>
      </c>
      <c r="K197" t="inlineStr">
        <is>
          <t>EssilorLuxottica</t>
        </is>
      </c>
      <c r="L197" t="inlineStr">
        <is>
          <t>F. Taita</t>
        </is>
      </c>
      <c r="M197" t="inlineStr">
        <is>
          <t>F. Taita</t>
        </is>
      </c>
      <c r="N197" t="inlineStr">
        <is>
          <t>Delivery Projects</t>
        </is>
      </c>
      <c r="O197" t="inlineStr">
        <is>
          <t>DataManagement</t>
        </is>
      </c>
      <c r="P197" t="n">
        <v>50</v>
      </c>
      <c r="Q197" t="n">
        <v>43.5</v>
      </c>
      <c r="R197" t="inlineStr">
        <is>
          <t>ON GOING</t>
        </is>
      </c>
      <c r="S197" t="n">
        <v>0.87</v>
      </c>
      <c r="T197" t="n">
        <v>2024</v>
      </c>
      <c r="U197" t="n">
        <v>3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1</v>
      </c>
      <c r="AF197" t="n">
        <v>1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0.04347826086956522</v>
      </c>
      <c r="AR197" t="n">
        <v>0.04761904761904762</v>
      </c>
      <c r="AS197" t="n">
        <v>0.04545454545454546</v>
      </c>
      <c r="AT197" t="inlineStr"/>
      <c r="AU197" t="inlineStr"/>
    </row>
    <row r="198">
      <c r="A198" t="inlineStr">
        <is>
          <t>CONTRACT</t>
        </is>
      </c>
      <c r="B198" t="inlineStr">
        <is>
          <t>PRJ</t>
        </is>
      </c>
      <c r="C198" t="inlineStr">
        <is>
          <t>Waterfall</t>
        </is>
      </c>
      <c r="D198" t="n">
        <v>2024</v>
      </c>
      <c r="E198" s="114" t="n">
        <v>44562</v>
      </c>
      <c r="F198" s="114" t="n">
        <v>45443</v>
      </c>
      <c r="G198" t="inlineStr">
        <is>
          <t>ABS24208</t>
        </is>
      </c>
      <c r="H198" t="inlineStr">
        <is>
          <t>ALDSE2ER</t>
        </is>
      </c>
      <c r="I198" t="inlineStr">
        <is>
          <t>LOGISTIC</t>
        </is>
      </c>
      <c r="J198" t="inlineStr">
        <is>
          <t>LUX DM Supporto ELECTRA 2024 - anhancement &amp; Rollout</t>
        </is>
      </c>
      <c r="K198" t="inlineStr">
        <is>
          <t>EssilorLuxottica</t>
        </is>
      </c>
      <c r="L198" t="inlineStr">
        <is>
          <t>F. Taita</t>
        </is>
      </c>
      <c r="M198" t="inlineStr">
        <is>
          <t>M. Regini</t>
        </is>
      </c>
      <c r="N198" t="inlineStr">
        <is>
          <t>Operations</t>
        </is>
      </c>
      <c r="O198" t="inlineStr">
        <is>
          <t>BackEnd</t>
        </is>
      </c>
      <c r="P198" t="n">
        <v>50</v>
      </c>
      <c r="Q198" t="n">
        <v>43.5</v>
      </c>
      <c r="R198" t="inlineStr">
        <is>
          <t>ON GOING</t>
        </is>
      </c>
      <c r="S198" t="n">
        <v>0.87</v>
      </c>
      <c r="T198" t="n">
        <v>2024</v>
      </c>
      <c r="U198" t="n">
        <v>29</v>
      </c>
      <c r="V198" t="inlineStr"/>
      <c r="W198" t="inlineStr"/>
      <c r="X198" t="inlineStr"/>
      <c r="Y198" t="n">
        <v>3</v>
      </c>
      <c r="Z198" t="n">
        <v>3</v>
      </c>
      <c r="AA198" t="n">
        <v>2.5</v>
      </c>
      <c r="AB198" t="n">
        <v>5</v>
      </c>
      <c r="AC198" t="n">
        <v>1.5</v>
      </c>
      <c r="AD198" t="n">
        <v>5</v>
      </c>
      <c r="AE198" t="n">
        <v>6</v>
      </c>
      <c r="AF198" t="n">
        <v>3</v>
      </c>
      <c r="AG198" t="n">
        <v>3</v>
      </c>
      <c r="AH198" t="n">
        <v>0</v>
      </c>
      <c r="AI198" t="n">
        <v>0</v>
      </c>
      <c r="AJ198" t="n">
        <v>0</v>
      </c>
      <c r="AK198" t="n">
        <v>0.1363636363636364</v>
      </c>
      <c r="AL198" t="n">
        <v>0.15</v>
      </c>
      <c r="AM198" t="n">
        <v>0.125</v>
      </c>
      <c r="AN198" t="n">
        <v>0.2173913043478261</v>
      </c>
      <c r="AO198" t="n">
        <v>0.125</v>
      </c>
      <c r="AP198" t="n">
        <v>0.2380952380952381</v>
      </c>
      <c r="AQ198" t="n">
        <v>0.2608695652173913</v>
      </c>
      <c r="AR198" t="n">
        <v>0.1428571428571428</v>
      </c>
      <c r="AS198" t="n">
        <v>0.1363636363636364</v>
      </c>
      <c r="AT198" t="inlineStr"/>
      <c r="AU198" t="inlineStr"/>
    </row>
    <row r="199">
      <c r="A199" t="inlineStr">
        <is>
          <t>CONTRACT</t>
        </is>
      </c>
      <c r="B199" t="inlineStr">
        <is>
          <t>AMS</t>
        </is>
      </c>
      <c r="C199" t="inlineStr">
        <is>
          <t>Waterfall</t>
        </is>
      </c>
      <c r="D199" t="n">
        <v>2024</v>
      </c>
      <c r="E199" s="114" t="n">
        <v>45566</v>
      </c>
      <c r="F199" s="114" t="n">
        <v>45657</v>
      </c>
      <c r="G199" t="inlineStr">
        <is>
          <t>ABS24450</t>
        </is>
      </c>
      <c r="H199" t="inlineStr">
        <is>
          <t>ABS24450</t>
        </is>
      </c>
      <c r="I199" t="inlineStr">
        <is>
          <t>BIP</t>
        </is>
      </c>
      <c r="J199" t="inlineStr">
        <is>
          <t>LUX-DI-DM – fifth ecommerce support- rollout 2024</t>
        </is>
      </c>
      <c r="K199" t="inlineStr">
        <is>
          <t>EssilorLuxottica</t>
        </is>
      </c>
      <c r="L199" t="inlineStr">
        <is>
          <t>F. Taita</t>
        </is>
      </c>
      <c r="M199" t="inlineStr">
        <is>
          <t>A. Seira</t>
        </is>
      </c>
      <c r="N199" t="inlineStr">
        <is>
          <t>Operations</t>
        </is>
      </c>
      <c r="O199" t="inlineStr">
        <is>
          <t xml:space="preserve">BackEnd </t>
        </is>
      </c>
      <c r="P199" t="n">
        <v>55</v>
      </c>
      <c r="Q199" t="n">
        <v>50</v>
      </c>
      <c r="R199" t="inlineStr">
        <is>
          <t>ON GOING</t>
        </is>
      </c>
      <c r="S199" t="n">
        <v>0.91</v>
      </c>
      <c r="T199" t="n">
        <v>2024</v>
      </c>
      <c r="U199" t="n">
        <v>21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n">
        <v>21</v>
      </c>
      <c r="AF199" t="inlineStr"/>
      <c r="AG199" t="inlineStr"/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0.9130434782608695</v>
      </c>
      <c r="AR199" t="n">
        <v>0</v>
      </c>
      <c r="AS199" t="n">
        <v>0</v>
      </c>
      <c r="AT199" t="inlineStr"/>
      <c r="AU199" t="inlineStr"/>
    </row>
    <row r="200">
      <c r="A200" t="inlineStr">
        <is>
          <t>CONTRACT</t>
        </is>
      </c>
      <c r="B200" t="inlineStr">
        <is>
          <t>AMS</t>
        </is>
      </c>
      <c r="C200" t="inlineStr">
        <is>
          <t>Waterfall</t>
        </is>
      </c>
      <c r="D200" t="n">
        <v>2024</v>
      </c>
      <c r="E200" s="114" t="n">
        <v>45566</v>
      </c>
      <c r="F200" s="114" t="n">
        <v>45657</v>
      </c>
      <c r="G200" t="inlineStr">
        <is>
          <t>ABS24450</t>
        </is>
      </c>
      <c r="H200" t="inlineStr">
        <is>
          <t>ABS24450</t>
        </is>
      </c>
      <c r="I200" t="inlineStr">
        <is>
          <t>BIP</t>
        </is>
      </c>
      <c r="J200" t="inlineStr">
        <is>
          <t>LUX-DI-DM – fifth ecommerce support- rollout 2024</t>
        </is>
      </c>
      <c r="K200" t="inlineStr">
        <is>
          <t>EssilorLuxottica</t>
        </is>
      </c>
      <c r="L200" t="inlineStr">
        <is>
          <t>F. Taita</t>
        </is>
      </c>
      <c r="M200" t="inlineStr">
        <is>
          <t>F. Taita</t>
        </is>
      </c>
      <c r="N200" t="inlineStr">
        <is>
          <t>Delivery Projects</t>
        </is>
      </c>
      <c r="O200" t="inlineStr">
        <is>
          <t>PM - Project Governance</t>
        </is>
      </c>
      <c r="P200" t="n">
        <v>55</v>
      </c>
      <c r="Q200" t="n">
        <v>53</v>
      </c>
      <c r="R200" t="inlineStr">
        <is>
          <t>CLOSED</t>
        </is>
      </c>
      <c r="S200" t="n">
        <v>0.96</v>
      </c>
      <c r="T200" t="n">
        <v>2024</v>
      </c>
      <c r="U200" t="n">
        <v>4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4</v>
      </c>
      <c r="AF200" t="inlineStr"/>
      <c r="AG200" t="inlineStr"/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0.1739130434782609</v>
      </c>
      <c r="AR200" t="n">
        <v>0</v>
      </c>
      <c r="AS200" t="n">
        <v>0</v>
      </c>
      <c r="AT200" t="inlineStr"/>
      <c r="AU200" t="inlineStr"/>
    </row>
    <row r="201">
      <c r="A201" t="inlineStr">
        <is>
          <t>CONTRACT</t>
        </is>
      </c>
      <c r="B201" t="inlineStr">
        <is>
          <t>AMS</t>
        </is>
      </c>
      <c r="C201" t="inlineStr">
        <is>
          <t>Waterfall</t>
        </is>
      </c>
      <c r="D201" t="n">
        <v>2024</v>
      </c>
      <c r="E201" s="114" t="n">
        <v>45566</v>
      </c>
      <c r="F201" s="114" t="n">
        <v>45657</v>
      </c>
      <c r="G201" t="inlineStr">
        <is>
          <t>ABS24450</t>
        </is>
      </c>
      <c r="H201" t="inlineStr">
        <is>
          <t>ABS24450</t>
        </is>
      </c>
      <c r="I201" t="inlineStr">
        <is>
          <t>BIP</t>
        </is>
      </c>
      <c r="J201" t="inlineStr">
        <is>
          <t>LUX-DI-DM – fifth ecommerce support- rollout 2024</t>
        </is>
      </c>
      <c r="K201" t="inlineStr">
        <is>
          <t>EssilorLuxottica</t>
        </is>
      </c>
      <c r="L201" t="inlineStr">
        <is>
          <t>F. Taita</t>
        </is>
      </c>
      <c r="M201" t="inlineStr">
        <is>
          <t>F. Taita</t>
        </is>
      </c>
      <c r="N201" t="inlineStr">
        <is>
          <t>Delivery Projects</t>
        </is>
      </c>
      <c r="O201" t="inlineStr">
        <is>
          <t>BackEnd</t>
        </is>
      </c>
      <c r="P201" t="n">
        <v>55</v>
      </c>
      <c r="Q201" t="n">
        <v>53</v>
      </c>
      <c r="R201" t="inlineStr">
        <is>
          <t>CLOSED</t>
        </is>
      </c>
      <c r="S201" t="n">
        <v>0.96</v>
      </c>
      <c r="T201" t="n">
        <v>2024</v>
      </c>
      <c r="U201" t="n">
        <v>1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1</v>
      </c>
      <c r="AF201" t="inlineStr"/>
      <c r="AG201" t="inlineStr"/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0.04347826086956522</v>
      </c>
      <c r="AR201" t="n">
        <v>0</v>
      </c>
      <c r="AS201" t="n">
        <v>0</v>
      </c>
      <c r="AT201" t="inlineStr"/>
      <c r="AU201" t="inlineStr"/>
    </row>
    <row r="202">
      <c r="A202" t="inlineStr">
        <is>
          <t>CONTRACT</t>
        </is>
      </c>
      <c r="B202" t="inlineStr">
        <is>
          <t>AMS</t>
        </is>
      </c>
      <c r="C202" t="inlineStr">
        <is>
          <t>Waterfall</t>
        </is>
      </c>
      <c r="D202" t="n">
        <v>2024</v>
      </c>
      <c r="E202" s="114" t="n">
        <v>45566</v>
      </c>
      <c r="F202" s="114" t="n">
        <v>45657</v>
      </c>
      <c r="G202" t="inlineStr">
        <is>
          <t>ABS24450</t>
        </is>
      </c>
      <c r="H202" t="inlineStr">
        <is>
          <t>ABS24450</t>
        </is>
      </c>
      <c r="I202" t="inlineStr">
        <is>
          <t>BIP</t>
        </is>
      </c>
      <c r="J202" t="inlineStr">
        <is>
          <t>LUX-DI-DM – fifth ecommerce support- rollout 2024</t>
        </is>
      </c>
      <c r="K202" t="inlineStr">
        <is>
          <t>EssilorLuxottica</t>
        </is>
      </c>
      <c r="L202" t="inlineStr">
        <is>
          <t>F. Taita</t>
        </is>
      </c>
      <c r="M202" t="inlineStr">
        <is>
          <t>L. Stroppa</t>
        </is>
      </c>
      <c r="N202" t="inlineStr">
        <is>
          <t>Operations</t>
        </is>
      </c>
      <c r="O202" t="inlineStr">
        <is>
          <t xml:space="preserve">BackEnd </t>
        </is>
      </c>
      <c r="P202" t="n">
        <v>55</v>
      </c>
      <c r="Q202" t="n">
        <v>53</v>
      </c>
      <c r="R202" t="inlineStr">
        <is>
          <t>CLOSED</t>
        </is>
      </c>
      <c r="S202" t="n">
        <v>0.96</v>
      </c>
      <c r="T202" t="n">
        <v>2024</v>
      </c>
      <c r="U202" t="n">
        <v>16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16</v>
      </c>
      <c r="AF202" t="inlineStr"/>
      <c r="AG202" t="inlineStr"/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0.6956521739130435</v>
      </c>
      <c r="AR202" t="n">
        <v>0</v>
      </c>
      <c r="AS202" t="n">
        <v>0</v>
      </c>
      <c r="AT202" t="inlineStr"/>
      <c r="AU202" t="inlineStr"/>
    </row>
    <row r="203">
      <c r="A203" t="inlineStr">
        <is>
          <t>CONTRACT</t>
        </is>
      </c>
      <c r="B203" t="inlineStr">
        <is>
          <t>AMS</t>
        </is>
      </c>
      <c r="C203" t="inlineStr">
        <is>
          <t>Waterfall</t>
        </is>
      </c>
      <c r="D203" t="n">
        <v>2024</v>
      </c>
      <c r="E203" s="114" t="n">
        <v>45566</v>
      </c>
      <c r="F203" s="114" t="n">
        <v>45657</v>
      </c>
      <c r="G203" t="inlineStr">
        <is>
          <t>ABS24450</t>
        </is>
      </c>
      <c r="H203" t="inlineStr">
        <is>
          <t>ABS24450</t>
        </is>
      </c>
      <c r="I203" t="inlineStr">
        <is>
          <t>BIP</t>
        </is>
      </c>
      <c r="J203" t="inlineStr">
        <is>
          <t>LUX-DI-DM – fifth ecommerce support- rollout 2024</t>
        </is>
      </c>
      <c r="K203" t="inlineStr">
        <is>
          <t>EssilorLuxottica</t>
        </is>
      </c>
      <c r="L203" t="inlineStr">
        <is>
          <t>F. Taita</t>
        </is>
      </c>
      <c r="M203" t="inlineStr">
        <is>
          <t>T. Baldi</t>
        </is>
      </c>
      <c r="N203" t="inlineStr">
        <is>
          <t>Operations</t>
        </is>
      </c>
      <c r="O203" t="inlineStr">
        <is>
          <t xml:space="preserve">BackEnd </t>
        </is>
      </c>
      <c r="P203" t="n">
        <v>55</v>
      </c>
      <c r="Q203" t="n">
        <v>53</v>
      </c>
      <c r="R203" t="inlineStr">
        <is>
          <t>CLOSED</t>
        </is>
      </c>
      <c r="S203" t="n">
        <v>0.96</v>
      </c>
      <c r="T203" t="n">
        <v>2024</v>
      </c>
      <c r="U203" t="n">
        <v>1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1</v>
      </c>
      <c r="AF203" t="inlineStr"/>
      <c r="AG203" t="inlineStr"/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0.04347826086956522</v>
      </c>
      <c r="AR203" t="n">
        <v>0</v>
      </c>
      <c r="AS203" t="n">
        <v>0</v>
      </c>
      <c r="AT203" t="inlineStr"/>
      <c r="AU203" t="inlineStr"/>
    </row>
    <row r="204">
      <c r="A204" t="inlineStr">
        <is>
          <t>CONTRACT</t>
        </is>
      </c>
      <c r="B204" t="inlineStr">
        <is>
          <t>AMS</t>
        </is>
      </c>
      <c r="C204" t="inlineStr">
        <is>
          <t>Waterfall</t>
        </is>
      </c>
      <c r="D204" t="n">
        <v>2024</v>
      </c>
      <c r="E204" s="114" t="n">
        <v>45597</v>
      </c>
      <c r="F204" s="114" t="n">
        <v>45657</v>
      </c>
      <c r="G204" t="inlineStr">
        <is>
          <t>ABS24526</t>
        </is>
      </c>
      <c r="H204" t="inlineStr">
        <is>
          <t>ABS24526</t>
        </is>
      </c>
      <c r="I204" t="inlineStr">
        <is>
          <t>BIP</t>
        </is>
      </c>
      <c r="J204" t="inlineStr">
        <is>
          <t>LUX-DI-DM – Sixth ecommerce support- rollout 2024</t>
        </is>
      </c>
      <c r="K204" t="inlineStr">
        <is>
          <t>EssilorLuxottica</t>
        </is>
      </c>
      <c r="L204" t="inlineStr">
        <is>
          <t>F. Taita</t>
        </is>
      </c>
      <c r="M204" t="inlineStr">
        <is>
          <t>A. Seira</t>
        </is>
      </c>
      <c r="N204" t="inlineStr">
        <is>
          <t>Operations</t>
        </is>
      </c>
      <c r="O204" t="inlineStr">
        <is>
          <t xml:space="preserve">BackEnd </t>
        </is>
      </c>
      <c r="P204" t="n">
        <v>60</v>
      </c>
      <c r="Q204" t="n">
        <v>44</v>
      </c>
      <c r="R204" t="inlineStr">
        <is>
          <t>ON GOING</t>
        </is>
      </c>
      <c r="S204" t="n">
        <v>0.73</v>
      </c>
      <c r="T204" t="n">
        <v>2024</v>
      </c>
      <c r="U204" t="n">
        <v>3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2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0.09523809523809523</v>
      </c>
      <c r="AS204" t="n">
        <v>0.04545454545454546</v>
      </c>
      <c r="AT204" t="inlineStr"/>
      <c r="AU204" t="inlineStr"/>
    </row>
    <row r="205">
      <c r="A205" t="inlineStr">
        <is>
          <t>CONTRACT</t>
        </is>
      </c>
      <c r="B205" t="inlineStr">
        <is>
          <t>AMS</t>
        </is>
      </c>
      <c r="C205" t="inlineStr">
        <is>
          <t>Waterfall</t>
        </is>
      </c>
      <c r="D205" t="n">
        <v>2024</v>
      </c>
      <c r="E205" s="114" t="n">
        <v>45597</v>
      </c>
      <c r="F205" s="114" t="n">
        <v>45657</v>
      </c>
      <c r="G205" t="inlineStr">
        <is>
          <t>ABS24526</t>
        </is>
      </c>
      <c r="H205" t="inlineStr">
        <is>
          <t>ABS24526</t>
        </is>
      </c>
      <c r="I205" t="inlineStr">
        <is>
          <t>BIP</t>
        </is>
      </c>
      <c r="J205" t="inlineStr">
        <is>
          <t>LUX-DI-DM – Sixth ecommerce support- rollout 2024</t>
        </is>
      </c>
      <c r="K205" t="inlineStr">
        <is>
          <t>EssilorLuxottica</t>
        </is>
      </c>
      <c r="L205" t="inlineStr">
        <is>
          <t>F. Taita</t>
        </is>
      </c>
      <c r="M205" t="inlineStr">
        <is>
          <t>F. Taita</t>
        </is>
      </c>
      <c r="N205" t="inlineStr">
        <is>
          <t>Delivery Projects</t>
        </is>
      </c>
      <c r="O205" t="inlineStr">
        <is>
          <t>PM - Project Governance</t>
        </is>
      </c>
      <c r="P205" t="n">
        <v>60</v>
      </c>
      <c r="Q205" t="n">
        <v>44</v>
      </c>
      <c r="R205" t="inlineStr">
        <is>
          <t>ON GOING</t>
        </is>
      </c>
      <c r="S205" t="n">
        <v>0.73</v>
      </c>
      <c r="T205" t="n">
        <v>2024</v>
      </c>
      <c r="U205" t="n">
        <v>6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4</v>
      </c>
      <c r="AG205" t="n">
        <v>2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0.1904761904761905</v>
      </c>
      <c r="AS205" t="n">
        <v>0.09090909090909091</v>
      </c>
      <c r="AT205" t="inlineStr"/>
      <c r="AU205" t="inlineStr"/>
    </row>
    <row r="206">
      <c r="A206" t="inlineStr">
        <is>
          <t>CONTRACT</t>
        </is>
      </c>
      <c r="B206" t="inlineStr">
        <is>
          <t>AMS</t>
        </is>
      </c>
      <c r="C206" t="inlineStr">
        <is>
          <t>Waterfall</t>
        </is>
      </c>
      <c r="D206" t="n">
        <v>2024</v>
      </c>
      <c r="E206" s="114" t="n">
        <v>45597</v>
      </c>
      <c r="F206" s="114" t="n">
        <v>45657</v>
      </c>
      <c r="G206" t="inlineStr">
        <is>
          <t>ABS24526</t>
        </is>
      </c>
      <c r="H206" t="inlineStr">
        <is>
          <t>ABS24526</t>
        </is>
      </c>
      <c r="I206" t="inlineStr">
        <is>
          <t>BIP</t>
        </is>
      </c>
      <c r="J206" t="inlineStr">
        <is>
          <t>LUX-DI-DM – Sixth ecommerce support- rollout 2024</t>
        </is>
      </c>
      <c r="K206" t="inlineStr">
        <is>
          <t>EssilorLuxottica</t>
        </is>
      </c>
      <c r="L206" t="inlineStr">
        <is>
          <t>F. Taita</t>
        </is>
      </c>
      <c r="M206" t="inlineStr">
        <is>
          <t>F. Taita</t>
        </is>
      </c>
      <c r="N206" t="inlineStr">
        <is>
          <t>Delivery Projects</t>
        </is>
      </c>
      <c r="O206" t="inlineStr">
        <is>
          <t>BackEnd</t>
        </is>
      </c>
      <c r="P206" t="n">
        <v>60</v>
      </c>
      <c r="Q206" t="n">
        <v>44</v>
      </c>
      <c r="R206" t="inlineStr">
        <is>
          <t>ON GOING</t>
        </is>
      </c>
      <c r="S206" t="n">
        <v>0.73</v>
      </c>
      <c r="T206" t="n">
        <v>2024</v>
      </c>
      <c r="U206" t="n">
        <v>4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1</v>
      </c>
      <c r="AG206" t="n">
        <v>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0.04761904761904762</v>
      </c>
      <c r="AS206" t="n">
        <v>0.1363636363636364</v>
      </c>
      <c r="AT206" t="inlineStr"/>
      <c r="AU206" t="inlineStr"/>
    </row>
    <row r="207">
      <c r="A207" t="inlineStr">
        <is>
          <t>CONTRACT</t>
        </is>
      </c>
      <c r="B207" t="inlineStr">
        <is>
          <t>AMS</t>
        </is>
      </c>
      <c r="C207" t="inlineStr">
        <is>
          <t>Waterfall</t>
        </is>
      </c>
      <c r="D207" t="n">
        <v>2024</v>
      </c>
      <c r="E207" s="114" t="n">
        <v>45597</v>
      </c>
      <c r="F207" s="114" t="n">
        <v>45657</v>
      </c>
      <c r="G207" t="inlineStr">
        <is>
          <t>ABS24526</t>
        </is>
      </c>
      <c r="H207" t="inlineStr">
        <is>
          <t>ABS24526</t>
        </is>
      </c>
      <c r="I207" t="inlineStr">
        <is>
          <t>BIP</t>
        </is>
      </c>
      <c r="J207" t="inlineStr">
        <is>
          <t>LUX-DI-DM – Sixth ecommerce support- rollout 2024</t>
        </is>
      </c>
      <c r="K207" t="inlineStr">
        <is>
          <t>EssilorLuxottica</t>
        </is>
      </c>
      <c r="L207" t="inlineStr">
        <is>
          <t>F. Taita</t>
        </is>
      </c>
      <c r="M207" t="inlineStr">
        <is>
          <t>L. Stroppa</t>
        </is>
      </c>
      <c r="N207" t="inlineStr">
        <is>
          <t>Operations</t>
        </is>
      </c>
      <c r="O207" t="inlineStr">
        <is>
          <t xml:space="preserve">BackEnd </t>
        </is>
      </c>
      <c r="P207" t="n">
        <v>60</v>
      </c>
      <c r="Q207" t="n">
        <v>44</v>
      </c>
      <c r="R207" t="inlineStr">
        <is>
          <t>ON GOING</t>
        </is>
      </c>
      <c r="S207" t="n">
        <v>0.73</v>
      </c>
      <c r="T207" t="n">
        <v>2024</v>
      </c>
      <c r="U207" t="n">
        <v>20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14</v>
      </c>
      <c r="AG207" t="n">
        <v>6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0.6666666666666666</v>
      </c>
      <c r="AS207" t="n">
        <v>0.2727272727272727</v>
      </c>
      <c r="AT207" t="inlineStr"/>
      <c r="AU207" t="inlineStr"/>
    </row>
    <row r="208">
      <c r="A208" t="inlineStr">
        <is>
          <t>CONTRACT</t>
        </is>
      </c>
      <c r="B208" t="inlineStr">
        <is>
          <t>AMS</t>
        </is>
      </c>
      <c r="C208" t="inlineStr">
        <is>
          <t>Waterfall</t>
        </is>
      </c>
      <c r="D208" t="n">
        <v>2024</v>
      </c>
      <c r="E208" s="114" t="n">
        <v>45597</v>
      </c>
      <c r="F208" s="114" t="n">
        <v>45657</v>
      </c>
      <c r="G208" t="inlineStr">
        <is>
          <t>ABS24526</t>
        </is>
      </c>
      <c r="H208" t="inlineStr">
        <is>
          <t>ABS24526</t>
        </is>
      </c>
      <c r="I208" t="inlineStr">
        <is>
          <t>BIP</t>
        </is>
      </c>
      <c r="J208" t="inlineStr">
        <is>
          <t>LUX-DI-DM – Sixth ecommerce support- rollout 2024</t>
        </is>
      </c>
      <c r="K208" t="inlineStr">
        <is>
          <t>EssilorLuxottica</t>
        </is>
      </c>
      <c r="L208" t="inlineStr">
        <is>
          <t>F. Taita</t>
        </is>
      </c>
      <c r="M208" t="inlineStr">
        <is>
          <t>T. Baldi</t>
        </is>
      </c>
      <c r="N208" t="inlineStr">
        <is>
          <t>Operations</t>
        </is>
      </c>
      <c r="O208" t="inlineStr">
        <is>
          <t xml:space="preserve">BackEnd </t>
        </is>
      </c>
      <c r="P208" t="n">
        <v>60</v>
      </c>
      <c r="Q208" t="n">
        <v>44</v>
      </c>
      <c r="R208" t="inlineStr">
        <is>
          <t>ON GOING</t>
        </is>
      </c>
      <c r="S208" t="n">
        <v>0.73</v>
      </c>
      <c r="T208" t="n">
        <v>2024</v>
      </c>
      <c r="U208" t="n">
        <v>20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14</v>
      </c>
      <c r="AG208" t="n">
        <v>6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0.6666666666666666</v>
      </c>
      <c r="AS208" t="n">
        <v>0.2727272727272727</v>
      </c>
      <c r="AT208" t="inlineStr"/>
      <c r="AU208" t="inlineStr"/>
    </row>
    <row r="209">
      <c r="A209" t="inlineStr">
        <is>
          <t>CONTRACT</t>
        </is>
      </c>
      <c r="B209" t="inlineStr">
        <is>
          <t>PRJ</t>
        </is>
      </c>
      <c r="C209" t="inlineStr">
        <is>
          <t>Scrum</t>
        </is>
      </c>
      <c r="D209" t="n">
        <v>2024</v>
      </c>
      <c r="E209" s="114" t="n">
        <v>45352</v>
      </c>
      <c r="F209" s="114" t="n">
        <v>45657</v>
      </c>
      <c r="G209" t="inlineStr">
        <is>
          <t>ABS24163</t>
        </is>
      </c>
      <c r="H209" t="inlineStr">
        <is>
          <t>BS24163</t>
        </is>
      </c>
      <c r="I209" t="inlineStr">
        <is>
          <t>LOGISTIC</t>
        </is>
      </c>
      <c r="J209" t="inlineStr">
        <is>
          <t>RTTF support 2024</t>
        </is>
      </c>
      <c r="K209" t="inlineStr">
        <is>
          <t>EssilorLuxottica</t>
        </is>
      </c>
      <c r="L209" t="inlineStr">
        <is>
          <t>F. Taita</t>
        </is>
      </c>
      <c r="M209" t="inlineStr">
        <is>
          <t>A. Cerrato</t>
        </is>
      </c>
      <c r="N209" t="inlineStr">
        <is>
          <t>Operations</t>
        </is>
      </c>
      <c r="O209" t="inlineStr">
        <is>
          <t xml:space="preserve">BackEnd </t>
        </is>
      </c>
      <c r="P209" t="n">
        <v>100</v>
      </c>
      <c r="Q209" t="n">
        <v>100</v>
      </c>
      <c r="R209" t="inlineStr">
        <is>
          <t>CLOSED</t>
        </is>
      </c>
      <c r="S209" t="n">
        <v>1</v>
      </c>
      <c r="T209" t="n">
        <v>2024</v>
      </c>
      <c r="U209" t="n">
        <v>22</v>
      </c>
      <c r="V209" t="inlineStr"/>
      <c r="W209" t="inlineStr"/>
      <c r="X209" t="inlineStr"/>
      <c r="Y209" t="inlineStr"/>
      <c r="Z209" t="n">
        <v>8</v>
      </c>
      <c r="AA209" t="n">
        <v>1</v>
      </c>
      <c r="AB209" t="n">
        <v>13</v>
      </c>
      <c r="AC209" t="inlineStr"/>
      <c r="AD209" t="inlineStr"/>
      <c r="AE209" t="inlineStr"/>
      <c r="AF209" t="inlineStr"/>
      <c r="AG209" t="inlineStr"/>
      <c r="AH209" t="n">
        <v>0</v>
      </c>
      <c r="AI209" t="n">
        <v>0</v>
      </c>
      <c r="AJ209" t="n">
        <v>0</v>
      </c>
      <c r="AK209" t="n">
        <v>0</v>
      </c>
      <c r="AL209" t="n">
        <v>0.4</v>
      </c>
      <c r="AM209" t="n">
        <v>0.05</v>
      </c>
      <c r="AN209" t="n">
        <v>0.5652173913043478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inlineStr"/>
      <c r="AU209" t="inlineStr"/>
    </row>
    <row r="210">
      <c r="A210" t="inlineStr">
        <is>
          <t>CONTRACT</t>
        </is>
      </c>
      <c r="B210" t="inlineStr">
        <is>
          <t>PRJ</t>
        </is>
      </c>
      <c r="C210" t="inlineStr">
        <is>
          <t>Scrum</t>
        </is>
      </c>
      <c r="D210" t="n">
        <v>2024</v>
      </c>
      <c r="E210" s="114" t="n">
        <v>45352</v>
      </c>
      <c r="F210" s="114" t="n">
        <v>45657</v>
      </c>
      <c r="G210" t="inlineStr">
        <is>
          <t>ABS24163</t>
        </is>
      </c>
      <c r="H210" t="inlineStr">
        <is>
          <t>BS24163</t>
        </is>
      </c>
      <c r="I210" t="inlineStr">
        <is>
          <t>LOGISTIC</t>
        </is>
      </c>
      <c r="J210" t="inlineStr">
        <is>
          <t>RTTF support 2024</t>
        </is>
      </c>
      <c r="K210" t="inlineStr">
        <is>
          <t>EssilorLuxottica</t>
        </is>
      </c>
      <c r="L210" t="inlineStr">
        <is>
          <t>F. Taita</t>
        </is>
      </c>
      <c r="M210" t="inlineStr">
        <is>
          <t>A. Strada</t>
        </is>
      </c>
      <c r="N210" t="inlineStr">
        <is>
          <t>Operations</t>
        </is>
      </c>
      <c r="O210" t="inlineStr">
        <is>
          <t>DataManagement</t>
        </is>
      </c>
      <c r="P210" t="n">
        <v>100</v>
      </c>
      <c r="Q210" t="n">
        <v>100</v>
      </c>
      <c r="R210" t="inlineStr">
        <is>
          <t>CLOSED</t>
        </is>
      </c>
      <c r="S210" t="n">
        <v>1</v>
      </c>
      <c r="T210" t="n">
        <v>2024</v>
      </c>
      <c r="U210" t="n">
        <v>4</v>
      </c>
      <c r="V210" t="inlineStr"/>
      <c r="W210" t="inlineStr"/>
      <c r="X210" t="inlineStr"/>
      <c r="Y210" t="inlineStr"/>
      <c r="Z210" t="n">
        <v>2</v>
      </c>
      <c r="AA210" t="n">
        <v>1</v>
      </c>
      <c r="AB210" t="n">
        <v>1</v>
      </c>
      <c r="AC210" t="inlineStr"/>
      <c r="AD210" t="inlineStr"/>
      <c r="AE210" t="inlineStr"/>
      <c r="AF210" t="inlineStr"/>
      <c r="AG210" t="inlineStr"/>
      <c r="AH210" t="n">
        <v>0</v>
      </c>
      <c r="AI210" t="n">
        <v>0</v>
      </c>
      <c r="AJ210" t="n">
        <v>0</v>
      </c>
      <c r="AK210" t="n">
        <v>0</v>
      </c>
      <c r="AL210" t="n">
        <v>0.1</v>
      </c>
      <c r="AM210" t="n">
        <v>0.05</v>
      </c>
      <c r="AN210" t="n">
        <v>0.04347826086956522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inlineStr"/>
      <c r="AU210" t="inlineStr"/>
    </row>
    <row r="211">
      <c r="A211" t="inlineStr">
        <is>
          <t>CONTRACT</t>
        </is>
      </c>
      <c r="B211" t="inlineStr">
        <is>
          <t>PRJ</t>
        </is>
      </c>
      <c r="C211" t="inlineStr">
        <is>
          <t>Scrum</t>
        </is>
      </c>
      <c r="D211" t="n">
        <v>2024</v>
      </c>
      <c r="E211" s="114" t="n">
        <v>45352</v>
      </c>
      <c r="F211" s="114" t="n">
        <v>45657</v>
      </c>
      <c r="G211" t="inlineStr">
        <is>
          <t>ABS24163</t>
        </is>
      </c>
      <c r="H211" t="inlineStr">
        <is>
          <t>BS24163</t>
        </is>
      </c>
      <c r="I211" t="inlineStr">
        <is>
          <t>LOGISTIC</t>
        </is>
      </c>
      <c r="J211" t="inlineStr">
        <is>
          <t>RTTF support 2024</t>
        </is>
      </c>
      <c r="K211" t="inlineStr">
        <is>
          <t>EssilorLuxottica</t>
        </is>
      </c>
      <c r="L211" t="inlineStr">
        <is>
          <t>F. Taita</t>
        </is>
      </c>
      <c r="M211" t="inlineStr">
        <is>
          <t>F. Taita</t>
        </is>
      </c>
      <c r="N211" t="inlineStr">
        <is>
          <t>Delivery Projects</t>
        </is>
      </c>
      <c r="O211" t="inlineStr">
        <is>
          <t>PM - Project Governance</t>
        </is>
      </c>
      <c r="P211" t="n">
        <v>100</v>
      </c>
      <c r="Q211" t="n">
        <v>100</v>
      </c>
      <c r="R211" t="inlineStr">
        <is>
          <t>CLOSED</t>
        </is>
      </c>
      <c r="S211" t="n">
        <v>1</v>
      </c>
      <c r="T211" t="n">
        <v>2024</v>
      </c>
      <c r="U211" t="n">
        <v>16</v>
      </c>
      <c r="V211" t="inlineStr"/>
      <c r="W211" t="inlineStr"/>
      <c r="X211" t="inlineStr"/>
      <c r="Y211" t="n">
        <v>4</v>
      </c>
      <c r="Z211" t="n">
        <v>5</v>
      </c>
      <c r="AA211" t="n">
        <v>4</v>
      </c>
      <c r="AB211" t="n">
        <v>4</v>
      </c>
      <c r="AC211" t="inlineStr"/>
      <c r="AD211" t="n">
        <v>3</v>
      </c>
      <c r="AE211" t="inlineStr"/>
      <c r="AF211" t="inlineStr"/>
      <c r="AG211" t="inlineStr"/>
      <c r="AH211" t="n">
        <v>0</v>
      </c>
      <c r="AI211" t="n">
        <v>0</v>
      </c>
      <c r="AJ211" t="n">
        <v>0</v>
      </c>
      <c r="AK211" t="n">
        <v>0.1818181818181818</v>
      </c>
      <c r="AL211" t="n">
        <v>0.25</v>
      </c>
      <c r="AM211" t="n">
        <v>0.2</v>
      </c>
      <c r="AN211" t="n">
        <v>0.1739130434782609</v>
      </c>
      <c r="AO211" t="n">
        <v>0</v>
      </c>
      <c r="AP211" t="n">
        <v>0.1428571428571428</v>
      </c>
      <c r="AQ211" t="n">
        <v>0</v>
      </c>
      <c r="AR211" t="n">
        <v>0</v>
      </c>
      <c r="AS211" t="n">
        <v>0</v>
      </c>
      <c r="AT211" t="inlineStr"/>
      <c r="AU211" t="inlineStr"/>
    </row>
    <row r="212">
      <c r="A212" t="inlineStr">
        <is>
          <t>CONTRACT</t>
        </is>
      </c>
      <c r="B212" t="inlineStr">
        <is>
          <t>PRJ</t>
        </is>
      </c>
      <c r="C212" t="inlineStr">
        <is>
          <t>Scrum</t>
        </is>
      </c>
      <c r="D212" t="n">
        <v>2024</v>
      </c>
      <c r="E212" s="114" t="n">
        <v>45352</v>
      </c>
      <c r="F212" s="114" t="n">
        <v>45657</v>
      </c>
      <c r="G212" t="inlineStr">
        <is>
          <t>ABS24163</t>
        </is>
      </c>
      <c r="H212" t="inlineStr">
        <is>
          <t>BS24163</t>
        </is>
      </c>
      <c r="I212" t="inlineStr">
        <is>
          <t>LOGISTIC</t>
        </is>
      </c>
      <c r="J212" t="inlineStr">
        <is>
          <t>RTTF support 2024</t>
        </is>
      </c>
      <c r="K212" t="inlineStr">
        <is>
          <t>EssilorLuxottica</t>
        </is>
      </c>
      <c r="L212" t="inlineStr">
        <is>
          <t>F. Taita</t>
        </is>
      </c>
      <c r="M212" t="inlineStr">
        <is>
          <t>M. Calabrese</t>
        </is>
      </c>
      <c r="N212" t="inlineStr">
        <is>
          <t>Delivery Projects</t>
        </is>
      </c>
      <c r="O212" t="inlineStr">
        <is>
          <t>Analysis</t>
        </is>
      </c>
      <c r="P212" t="n">
        <v>100</v>
      </c>
      <c r="Q212" t="n">
        <v>100</v>
      </c>
      <c r="R212" t="inlineStr">
        <is>
          <t>CLOSED</t>
        </is>
      </c>
      <c r="S212" t="n">
        <v>1</v>
      </c>
      <c r="T212" t="n">
        <v>2024</v>
      </c>
      <c r="U212" t="n">
        <v>1</v>
      </c>
      <c r="V212" t="inlineStr"/>
      <c r="W212" t="inlineStr"/>
      <c r="X212" t="inlineStr"/>
      <c r="Y212" t="inlineStr"/>
      <c r="Z212" t="n">
        <v>1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0</v>
      </c>
      <c r="AI212" t="n">
        <v>0</v>
      </c>
      <c r="AJ212" t="n">
        <v>0</v>
      </c>
      <c r="AK212" t="n">
        <v>0</v>
      </c>
      <c r="AL212" t="n">
        <v>0.05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inlineStr"/>
      <c r="AU212" t="inlineStr"/>
    </row>
    <row r="213">
      <c r="A213" t="inlineStr">
        <is>
          <t>CONTRACT</t>
        </is>
      </c>
      <c r="B213" t="inlineStr">
        <is>
          <t>PRJ</t>
        </is>
      </c>
      <c r="C213" t="inlineStr">
        <is>
          <t>Scrum</t>
        </is>
      </c>
      <c r="D213" t="n">
        <v>2024</v>
      </c>
      <c r="E213" s="114" t="n">
        <v>45352</v>
      </c>
      <c r="F213" s="114" t="n">
        <v>45657</v>
      </c>
      <c r="G213" t="inlineStr">
        <is>
          <t>ABS24163</t>
        </is>
      </c>
      <c r="H213" t="inlineStr">
        <is>
          <t>BS24163</t>
        </is>
      </c>
      <c r="I213" t="inlineStr">
        <is>
          <t>LOGISTIC</t>
        </is>
      </c>
      <c r="J213" t="inlineStr">
        <is>
          <t>RTTF support 2024</t>
        </is>
      </c>
      <c r="K213" t="inlineStr">
        <is>
          <t>EssilorLuxottica</t>
        </is>
      </c>
      <c r="L213" t="inlineStr">
        <is>
          <t>F. Taita</t>
        </is>
      </c>
      <c r="M213" t="inlineStr">
        <is>
          <t>M. Vimercati</t>
        </is>
      </c>
      <c r="N213" t="inlineStr">
        <is>
          <t>Operations</t>
        </is>
      </c>
      <c r="O213" t="inlineStr">
        <is>
          <t>FrontEnd</t>
        </is>
      </c>
      <c r="P213" t="n">
        <v>100</v>
      </c>
      <c r="Q213" t="n">
        <v>100</v>
      </c>
      <c r="R213" t="inlineStr">
        <is>
          <t>CLOSED</t>
        </is>
      </c>
      <c r="S213" t="n">
        <v>1</v>
      </c>
      <c r="T213" t="n">
        <v>2024</v>
      </c>
      <c r="U213" t="n">
        <v>1</v>
      </c>
      <c r="V213" t="inlineStr"/>
      <c r="W213" t="inlineStr"/>
      <c r="X213" t="inlineStr"/>
      <c r="Y213" t="inlineStr"/>
      <c r="Z213" t="n">
        <v>1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0</v>
      </c>
      <c r="AI213" t="n">
        <v>0</v>
      </c>
      <c r="AJ213" t="n">
        <v>0</v>
      </c>
      <c r="AK213" t="n">
        <v>0</v>
      </c>
      <c r="AL213" t="n">
        <v>0.05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inlineStr"/>
      <c r="AU213" t="inlineStr"/>
    </row>
    <row r="214">
      <c r="A214" t="inlineStr">
        <is>
          <t>CONTRACT</t>
        </is>
      </c>
      <c r="B214" t="inlineStr">
        <is>
          <t>PRJ</t>
        </is>
      </c>
      <c r="C214" t="inlineStr">
        <is>
          <t>Scrum</t>
        </is>
      </c>
      <c r="D214" t="n">
        <v>2024</v>
      </c>
      <c r="E214" s="114" t="n">
        <v>45352</v>
      </c>
      <c r="F214" s="114" t="n">
        <v>45657</v>
      </c>
      <c r="G214" t="inlineStr">
        <is>
          <t>ABS24163</t>
        </is>
      </c>
      <c r="H214" t="inlineStr">
        <is>
          <t>BS24163</t>
        </is>
      </c>
      <c r="I214" t="inlineStr">
        <is>
          <t>LOGISTIC</t>
        </is>
      </c>
      <c r="J214" t="inlineStr">
        <is>
          <t>RTTF support 2024</t>
        </is>
      </c>
      <c r="K214" t="inlineStr">
        <is>
          <t>EssilorLuxottica</t>
        </is>
      </c>
      <c r="L214" t="inlineStr">
        <is>
          <t>F. Taita</t>
        </is>
      </c>
      <c r="M214" t="inlineStr">
        <is>
          <t>R. Bondi</t>
        </is>
      </c>
      <c r="N214" t="inlineStr">
        <is>
          <t>Operations</t>
        </is>
      </c>
      <c r="O214" t="inlineStr">
        <is>
          <t>FrontEnd</t>
        </is>
      </c>
      <c r="P214" t="n">
        <v>100</v>
      </c>
      <c r="Q214" t="n">
        <v>100</v>
      </c>
      <c r="R214" t="inlineStr">
        <is>
          <t>CLOSED</t>
        </is>
      </c>
      <c r="S214" t="n">
        <v>1</v>
      </c>
      <c r="T214" t="n">
        <v>2024</v>
      </c>
      <c r="U214" t="n">
        <v>12.5</v>
      </c>
      <c r="V214" t="inlineStr"/>
      <c r="W214" t="inlineStr"/>
      <c r="X214" t="inlineStr"/>
      <c r="Y214" t="n">
        <v>0.5</v>
      </c>
      <c r="Z214" t="n">
        <v>4.5</v>
      </c>
      <c r="AA214" t="n">
        <v>2</v>
      </c>
      <c r="AB214" t="n">
        <v>5</v>
      </c>
      <c r="AC214" t="inlineStr"/>
      <c r="AD214" t="n">
        <v>1</v>
      </c>
      <c r="AE214" t="inlineStr"/>
      <c r="AF214" t="inlineStr"/>
      <c r="AG214" t="inlineStr"/>
      <c r="AH214" t="n">
        <v>0</v>
      </c>
      <c r="AI214" t="n">
        <v>0</v>
      </c>
      <c r="AJ214" t="n">
        <v>0</v>
      </c>
      <c r="AK214" t="n">
        <v>0.02272727272727273</v>
      </c>
      <c r="AL214" t="n">
        <v>0.225</v>
      </c>
      <c r="AM214" t="n">
        <v>0.1</v>
      </c>
      <c r="AN214" t="n">
        <v>0.2173913043478261</v>
      </c>
      <c r="AO214" t="n">
        <v>0</v>
      </c>
      <c r="AP214" t="n">
        <v>0.04761904761904762</v>
      </c>
      <c r="AQ214" t="n">
        <v>0</v>
      </c>
      <c r="AR214" t="n">
        <v>0</v>
      </c>
      <c r="AS214" t="n">
        <v>0</v>
      </c>
      <c r="AT214" t="inlineStr"/>
      <c r="AU214" t="inlineStr"/>
    </row>
    <row r="215">
      <c r="A215" t="inlineStr">
        <is>
          <t>CONTRACT</t>
        </is>
      </c>
      <c r="B215" t="inlineStr">
        <is>
          <t>PRJ</t>
        </is>
      </c>
      <c r="C215" t="inlineStr">
        <is>
          <t>Scrum</t>
        </is>
      </c>
      <c r="D215" t="n">
        <v>2024</v>
      </c>
      <c r="E215" s="114" t="n">
        <v>45352</v>
      </c>
      <c r="F215" s="114" t="n">
        <v>45657</v>
      </c>
      <c r="G215" t="inlineStr">
        <is>
          <t>ABS24163</t>
        </is>
      </c>
      <c r="H215" t="inlineStr">
        <is>
          <t>BS24163</t>
        </is>
      </c>
      <c r="I215" t="inlineStr">
        <is>
          <t>LOGISTIC</t>
        </is>
      </c>
      <c r="J215" t="inlineStr">
        <is>
          <t>RTTF support 2024</t>
        </is>
      </c>
      <c r="K215" t="inlineStr">
        <is>
          <t>EssilorLuxottica</t>
        </is>
      </c>
      <c r="L215" t="inlineStr">
        <is>
          <t>F. Taita</t>
        </is>
      </c>
      <c r="M215" t="inlineStr">
        <is>
          <t>R. Grienti</t>
        </is>
      </c>
      <c r="N215" t="inlineStr">
        <is>
          <t>Operations</t>
        </is>
      </c>
      <c r="O215" t="inlineStr">
        <is>
          <t xml:space="preserve">BackEnd </t>
        </is>
      </c>
      <c r="P215" t="n">
        <v>100</v>
      </c>
      <c r="Q215" t="n">
        <v>100</v>
      </c>
      <c r="R215" t="inlineStr">
        <is>
          <t>CLOSED</t>
        </is>
      </c>
      <c r="S215" t="n">
        <v>1</v>
      </c>
      <c r="T215" t="n">
        <v>2024</v>
      </c>
      <c r="U215" t="n">
        <v>11</v>
      </c>
      <c r="V215" t="inlineStr"/>
      <c r="W215" t="inlineStr"/>
      <c r="X215" t="inlineStr"/>
      <c r="Y215" t="inlineStr"/>
      <c r="Z215" t="n">
        <v>7</v>
      </c>
      <c r="AA215" t="n">
        <v>1</v>
      </c>
      <c r="AB215" t="n">
        <v>1</v>
      </c>
      <c r="AC215" t="inlineStr"/>
      <c r="AD215" t="n">
        <v>2</v>
      </c>
      <c r="AE215" t="inlineStr"/>
      <c r="AF215" t="inlineStr"/>
      <c r="AG215" t="inlineStr"/>
      <c r="AH215" t="n">
        <v>0</v>
      </c>
      <c r="AI215" t="n">
        <v>0</v>
      </c>
      <c r="AJ215" t="n">
        <v>0</v>
      </c>
      <c r="AK215" t="n">
        <v>0</v>
      </c>
      <c r="AL215" t="n">
        <v>0.35</v>
      </c>
      <c r="AM215" t="n">
        <v>0.05</v>
      </c>
      <c r="AN215" t="n">
        <v>0.04347826086956522</v>
      </c>
      <c r="AO215" t="n">
        <v>0</v>
      </c>
      <c r="AP215" t="n">
        <v>0.09523809523809523</v>
      </c>
      <c r="AQ215" t="n">
        <v>0</v>
      </c>
      <c r="AR215" t="n">
        <v>0</v>
      </c>
      <c r="AS215" t="n">
        <v>0</v>
      </c>
      <c r="AT215" t="inlineStr"/>
      <c r="AU215" t="inlineStr"/>
    </row>
    <row r="216">
      <c r="A216" t="inlineStr">
        <is>
          <t>CONTRACT</t>
        </is>
      </c>
      <c r="B216" t="inlineStr">
        <is>
          <t>AMS</t>
        </is>
      </c>
      <c r="C216" t="inlineStr">
        <is>
          <t>Waterfall</t>
        </is>
      </c>
      <c r="D216" t="n">
        <v>2024</v>
      </c>
      <c r="E216" s="114" t="n">
        <v>45536</v>
      </c>
      <c r="F216" s="114" t="n">
        <v>45657</v>
      </c>
      <c r="G216" t="inlineStr">
        <is>
          <t>ABS24593</t>
        </is>
      </c>
      <c r="H216" t="inlineStr">
        <is>
          <t>ABS24593</t>
        </is>
      </c>
      <c r="I216" t="inlineStr">
        <is>
          <t>RETAIL</t>
        </is>
      </c>
      <c r="J216" t="inlineStr">
        <is>
          <t>LUX-DI-VAPP GRA Wave1 + Wave2</t>
        </is>
      </c>
      <c r="K216" t="inlineStr">
        <is>
          <t>EssilorLuxottica</t>
        </is>
      </c>
      <c r="L216" t="inlineStr">
        <is>
          <t>F. Vassallo</t>
        </is>
      </c>
      <c r="M216" t="inlineStr">
        <is>
          <t>F. Vassallo</t>
        </is>
      </c>
      <c r="N216" t="inlineStr">
        <is>
          <t>Delivery AMS</t>
        </is>
      </c>
      <c r="O216" t="inlineStr">
        <is>
          <t>PM - Project Governance</t>
        </is>
      </c>
      <c r="P216" t="n">
        <v>75</v>
      </c>
      <c r="Q216" t="n">
        <v>10</v>
      </c>
      <c r="R216" t="inlineStr">
        <is>
          <t>ON GOING</t>
        </is>
      </c>
      <c r="S216" t="n">
        <v>0.13</v>
      </c>
      <c r="T216" t="n">
        <v>2024</v>
      </c>
      <c r="U216" t="n">
        <v>15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5</v>
      </c>
      <c r="AE216" t="n">
        <v>5</v>
      </c>
      <c r="AF216" t="n">
        <v>5</v>
      </c>
      <c r="AG216" t="inlineStr"/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0.2380952380952381</v>
      </c>
      <c r="AQ216" t="n">
        <v>0.2173913043478261</v>
      </c>
      <c r="AR216" t="n">
        <v>0.2380952380952381</v>
      </c>
      <c r="AS216" t="n">
        <v>0</v>
      </c>
      <c r="AT216" t="inlineStr"/>
      <c r="AU216" t="inlineStr"/>
    </row>
    <row r="217">
      <c r="A217" t="inlineStr">
        <is>
          <t>CONTRACT</t>
        </is>
      </c>
      <c r="B217" t="inlineStr">
        <is>
          <t>AMS</t>
        </is>
      </c>
      <c r="C217" t="inlineStr">
        <is>
          <t>Waterfall</t>
        </is>
      </c>
      <c r="D217" t="n">
        <v>2024</v>
      </c>
      <c r="E217" s="114" t="n">
        <v>45536</v>
      </c>
      <c r="F217" s="114" t="n">
        <v>45657</v>
      </c>
      <c r="G217" t="inlineStr">
        <is>
          <t>ABS24593</t>
        </is>
      </c>
      <c r="H217" t="inlineStr">
        <is>
          <t>ABS24593</t>
        </is>
      </c>
      <c r="I217" t="inlineStr">
        <is>
          <t>RETAIL</t>
        </is>
      </c>
      <c r="J217" t="inlineStr">
        <is>
          <t>LUX-DI-VAPP GRA Wave1 + Wave2</t>
        </is>
      </c>
      <c r="K217" t="inlineStr">
        <is>
          <t>EssilorLuxottica</t>
        </is>
      </c>
      <c r="L217" t="inlineStr">
        <is>
          <t>F. Vassallo</t>
        </is>
      </c>
      <c r="M217" t="inlineStr">
        <is>
          <t>I. OSTYMCHUCK</t>
        </is>
      </c>
      <c r="N217" t="inlineStr">
        <is>
          <t>Operations</t>
        </is>
      </c>
      <c r="O217" t="inlineStr">
        <is>
          <t>BackEnd</t>
        </is>
      </c>
      <c r="P217" t="n">
        <v>75</v>
      </c>
      <c r="Q217" t="n">
        <v>10</v>
      </c>
      <c r="R217" t="inlineStr">
        <is>
          <t>ON GOING</t>
        </is>
      </c>
      <c r="S217" t="n">
        <v>0.13</v>
      </c>
      <c r="T217" t="n">
        <v>2024</v>
      </c>
      <c r="U217" t="n">
        <v>15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5</v>
      </c>
      <c r="AE217" t="n">
        <v>5</v>
      </c>
      <c r="AF217" t="n">
        <v>5</v>
      </c>
      <c r="AG217" t="inlineStr"/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0.2380952380952381</v>
      </c>
      <c r="AQ217" t="n">
        <v>0.2173913043478261</v>
      </c>
      <c r="AR217" t="n">
        <v>0.2380952380952381</v>
      </c>
      <c r="AS217" t="n">
        <v>0</v>
      </c>
      <c r="AT217" t="inlineStr"/>
      <c r="AU217" t="inlineStr"/>
    </row>
    <row r="218">
      <c r="A218" t="inlineStr">
        <is>
          <t>CONTRACT</t>
        </is>
      </c>
      <c r="B218" t="inlineStr">
        <is>
          <t>AMS</t>
        </is>
      </c>
      <c r="C218" t="inlineStr">
        <is>
          <t>Waterfall</t>
        </is>
      </c>
      <c r="D218" t="n">
        <v>2024</v>
      </c>
      <c r="E218" s="114" t="n">
        <v>45536</v>
      </c>
      <c r="F218" s="114" t="n">
        <v>45657</v>
      </c>
      <c r="G218" t="inlineStr">
        <is>
          <t>ABS24593</t>
        </is>
      </c>
      <c r="H218" t="inlineStr">
        <is>
          <t>ABS24593</t>
        </is>
      </c>
      <c r="I218" t="inlineStr">
        <is>
          <t>RETAIL</t>
        </is>
      </c>
      <c r="J218" t="inlineStr">
        <is>
          <t>LUX-DI-VAPP GRA Wave1 + Wave2</t>
        </is>
      </c>
      <c r="K218" t="inlineStr">
        <is>
          <t>EssilorLuxottica</t>
        </is>
      </c>
      <c r="L218" t="inlineStr">
        <is>
          <t>F. Vassallo</t>
        </is>
      </c>
      <c r="M218" t="inlineStr">
        <is>
          <t>M. Porcu</t>
        </is>
      </c>
      <c r="N218" t="inlineStr">
        <is>
          <t>Operations</t>
        </is>
      </c>
      <c r="O218" t="inlineStr">
        <is>
          <t>Technical Leader</t>
        </is>
      </c>
      <c r="P218" t="n">
        <v>75</v>
      </c>
      <c r="Q218" t="n">
        <v>10</v>
      </c>
      <c r="R218" t="inlineStr">
        <is>
          <t>ON GOING</t>
        </is>
      </c>
      <c r="S218" t="n">
        <v>0.13</v>
      </c>
      <c r="T218" t="n">
        <v>2024</v>
      </c>
      <c r="U218" t="n">
        <v>2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1</v>
      </c>
      <c r="AE218" t="n">
        <v>1</v>
      </c>
      <c r="AF218" t="inlineStr"/>
      <c r="AG218" t="inlineStr"/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0.04761904761904762</v>
      </c>
      <c r="AQ218" t="n">
        <v>0.04347826086956522</v>
      </c>
      <c r="AR218" t="n">
        <v>0</v>
      </c>
      <c r="AS218" t="n">
        <v>0</v>
      </c>
      <c r="AT218" t="inlineStr"/>
      <c r="AU218" t="inlineStr"/>
    </row>
    <row r="219">
      <c r="A219" t="inlineStr">
        <is>
          <t>CONTRACT</t>
        </is>
      </c>
      <c r="B219" t="inlineStr">
        <is>
          <t>AMS</t>
        </is>
      </c>
      <c r="C219" t="inlineStr">
        <is>
          <t>Waterfall</t>
        </is>
      </c>
      <c r="D219" t="n">
        <v>2024</v>
      </c>
      <c r="E219" s="114" t="n">
        <v>45536</v>
      </c>
      <c r="F219" s="114" t="n">
        <v>45657</v>
      </c>
      <c r="G219" t="inlineStr">
        <is>
          <t>ABS24593</t>
        </is>
      </c>
      <c r="H219" t="inlineStr">
        <is>
          <t>ABS24593</t>
        </is>
      </c>
      <c r="I219" t="inlineStr">
        <is>
          <t>RETAIL</t>
        </is>
      </c>
      <c r="J219" t="inlineStr">
        <is>
          <t>LUX-DI-VAPP GRA Wave1 + Wave2</t>
        </is>
      </c>
      <c r="K219" t="inlineStr">
        <is>
          <t>EssilorLuxottica</t>
        </is>
      </c>
      <c r="L219" t="inlineStr">
        <is>
          <t>F. Vassallo</t>
        </is>
      </c>
      <c r="M219" t="inlineStr">
        <is>
          <t>S. Beltrami</t>
        </is>
      </c>
      <c r="N219" t="inlineStr">
        <is>
          <t>Operations</t>
        </is>
      </c>
      <c r="O219" t="inlineStr">
        <is>
          <t>FrontEnd</t>
        </is>
      </c>
      <c r="P219" t="n">
        <v>75</v>
      </c>
      <c r="Q219" t="n">
        <v>10</v>
      </c>
      <c r="R219" t="inlineStr">
        <is>
          <t>ON GOING</t>
        </is>
      </c>
      <c r="S219" t="n">
        <v>0.13</v>
      </c>
      <c r="T219" t="n">
        <v>2024</v>
      </c>
      <c r="U219" t="n">
        <v>15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5</v>
      </c>
      <c r="AE219" t="n">
        <v>5</v>
      </c>
      <c r="AF219" t="n">
        <v>5</v>
      </c>
      <c r="AG219" t="inlineStr"/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0.2380952380952381</v>
      </c>
      <c r="AQ219" t="n">
        <v>0.2173913043478261</v>
      </c>
      <c r="AR219" t="n">
        <v>0.2380952380952381</v>
      </c>
      <c r="AS219" t="n">
        <v>0</v>
      </c>
      <c r="AT219" t="inlineStr"/>
      <c r="AU219" t="inlineStr"/>
    </row>
    <row r="220">
      <c r="A220" t="inlineStr">
        <is>
          <t>CONTRACT</t>
        </is>
      </c>
      <c r="B220" t="inlineStr">
        <is>
          <t>AMS</t>
        </is>
      </c>
      <c r="C220" t="inlineStr">
        <is>
          <t>Waterfall</t>
        </is>
      </c>
      <c r="D220" t="n">
        <v>2024</v>
      </c>
      <c r="E220" s="114" t="n">
        <v>45536</v>
      </c>
      <c r="F220" s="114" t="n">
        <v>45657</v>
      </c>
      <c r="G220" t="inlineStr">
        <is>
          <t>ABS24592</t>
        </is>
      </c>
      <c r="H220" t="inlineStr">
        <is>
          <t>ABS24592</t>
        </is>
      </c>
      <c r="I220" t="inlineStr">
        <is>
          <t>RETAIL</t>
        </is>
      </c>
      <c r="J220" t="inlineStr">
        <is>
          <t>LUX-DI-VAPP GRSD Top Brand Wave 1</t>
        </is>
      </c>
      <c r="K220" t="inlineStr">
        <is>
          <t>EssilorLuxottica</t>
        </is>
      </c>
      <c r="L220" t="inlineStr">
        <is>
          <t>F. Vassallo</t>
        </is>
      </c>
      <c r="M220" t="inlineStr">
        <is>
          <t>A. Pirola</t>
        </is>
      </c>
      <c r="N220" t="inlineStr">
        <is>
          <t>Operations</t>
        </is>
      </c>
      <c r="O220" t="inlineStr">
        <is>
          <t>BackEnd</t>
        </is>
      </c>
      <c r="P220" t="n">
        <v>60</v>
      </c>
      <c r="Q220" t="n">
        <v>50.7</v>
      </c>
      <c r="R220" t="inlineStr">
        <is>
          <t>ON GOING</t>
        </is>
      </c>
      <c r="S220" t="n">
        <v>0.85</v>
      </c>
      <c r="T220" t="n">
        <v>2024</v>
      </c>
      <c r="U220" t="n">
        <v>1</v>
      </c>
      <c r="V220" t="inlineStr"/>
      <c r="W220" t="inlineStr"/>
      <c r="X220" t="inlineStr"/>
      <c r="Y220" t="inlineStr"/>
      <c r="Z220" t="inlineStr"/>
      <c r="AA220" t="inlineStr"/>
      <c r="AB220" t="n">
        <v>0.5</v>
      </c>
      <c r="AC220" t="n">
        <v>0.5</v>
      </c>
      <c r="AD220" t="inlineStr"/>
      <c r="AE220" t="inlineStr"/>
      <c r="AF220" t="inlineStr"/>
      <c r="AG220" t="inlineStr"/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0.02173913043478261</v>
      </c>
      <c r="AO220" t="n">
        <v>0.04166666666666666</v>
      </c>
      <c r="AP220" t="n">
        <v>0</v>
      </c>
      <c r="AQ220" t="n">
        <v>0</v>
      </c>
      <c r="AR220" t="n">
        <v>0</v>
      </c>
      <c r="AS220" t="n">
        <v>0</v>
      </c>
      <c r="AT220" t="inlineStr"/>
      <c r="AU220" t="inlineStr"/>
    </row>
    <row r="221">
      <c r="A221" t="inlineStr">
        <is>
          <t>CONTRACT</t>
        </is>
      </c>
      <c r="B221" t="inlineStr">
        <is>
          <t>AMS</t>
        </is>
      </c>
      <c r="C221" t="inlineStr">
        <is>
          <t>Waterfall</t>
        </is>
      </c>
      <c r="D221" t="n">
        <v>2024</v>
      </c>
      <c r="E221" s="114" t="n">
        <v>45536</v>
      </c>
      <c r="F221" s="114" t="n">
        <v>45657</v>
      </c>
      <c r="G221" t="inlineStr">
        <is>
          <t>ABS24592</t>
        </is>
      </c>
      <c r="H221" t="inlineStr">
        <is>
          <t>ABS24592</t>
        </is>
      </c>
      <c r="I221" t="inlineStr">
        <is>
          <t>RETAIL</t>
        </is>
      </c>
      <c r="J221" t="inlineStr">
        <is>
          <t>LUX-DI-VAPP GRSD Top Brand Wave 1</t>
        </is>
      </c>
      <c r="K221" t="inlineStr">
        <is>
          <t>EssilorLuxottica</t>
        </is>
      </c>
      <c r="L221" t="inlineStr">
        <is>
          <t>F. Vassallo</t>
        </is>
      </c>
      <c r="M221" t="inlineStr">
        <is>
          <t>D. Heba</t>
        </is>
      </c>
      <c r="N221" t="inlineStr">
        <is>
          <t>Operations</t>
        </is>
      </c>
      <c r="O221" t="inlineStr">
        <is>
          <t>BackEnd</t>
        </is>
      </c>
      <c r="P221" t="n">
        <v>60</v>
      </c>
      <c r="Q221" t="n">
        <v>50.7</v>
      </c>
      <c r="R221" t="inlineStr">
        <is>
          <t>ON GOING</t>
        </is>
      </c>
      <c r="S221" t="n">
        <v>0.85</v>
      </c>
      <c r="T221" t="n">
        <v>2024</v>
      </c>
      <c r="U221" t="n">
        <v>21</v>
      </c>
      <c r="V221" t="inlineStr"/>
      <c r="W221" t="inlineStr"/>
      <c r="X221" t="inlineStr"/>
      <c r="Y221" t="inlineStr"/>
      <c r="Z221" t="inlineStr"/>
      <c r="AA221" t="inlineStr"/>
      <c r="AB221" t="inlineStr"/>
      <c r="AC221" t="n">
        <v>6</v>
      </c>
      <c r="AD221" t="n">
        <v>15</v>
      </c>
      <c r="AE221" t="inlineStr"/>
      <c r="AF221" t="inlineStr"/>
      <c r="AG221" t="inlineStr"/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0.5</v>
      </c>
      <c r="AP221" t="n">
        <v>0.7142857142857143</v>
      </c>
      <c r="AQ221" t="n">
        <v>0</v>
      </c>
      <c r="AR221" t="n">
        <v>0</v>
      </c>
      <c r="AS221" t="n">
        <v>0</v>
      </c>
      <c r="AT221" t="inlineStr"/>
      <c r="AU221" t="inlineStr"/>
    </row>
    <row r="222">
      <c r="A222" t="inlineStr">
        <is>
          <t>CONTRACT</t>
        </is>
      </c>
      <c r="B222" t="inlineStr">
        <is>
          <t>AMS</t>
        </is>
      </c>
      <c r="C222" t="inlineStr">
        <is>
          <t>Waterfall</t>
        </is>
      </c>
      <c r="D222" t="n">
        <v>2024</v>
      </c>
      <c r="E222" s="114" t="n">
        <v>45536</v>
      </c>
      <c r="F222" s="114" t="n">
        <v>45657</v>
      </c>
      <c r="G222" t="inlineStr">
        <is>
          <t>ABS24592</t>
        </is>
      </c>
      <c r="H222" t="inlineStr">
        <is>
          <t>ABS24592</t>
        </is>
      </c>
      <c r="I222" t="inlineStr">
        <is>
          <t>RETAIL</t>
        </is>
      </c>
      <c r="J222" t="inlineStr">
        <is>
          <t>LUX-DI-VAPP GRSD Top Brand Wave 1</t>
        </is>
      </c>
      <c r="K222" t="inlineStr">
        <is>
          <t>EssilorLuxottica</t>
        </is>
      </c>
      <c r="L222" t="inlineStr">
        <is>
          <t>F. Vassallo</t>
        </is>
      </c>
      <c r="M222" t="inlineStr">
        <is>
          <t>F. Vassallo</t>
        </is>
      </c>
      <c r="N222" t="inlineStr">
        <is>
          <t>Delivery AMS</t>
        </is>
      </c>
      <c r="O222" t="inlineStr">
        <is>
          <t>PM - Project Governance</t>
        </is>
      </c>
      <c r="P222" t="n">
        <v>60</v>
      </c>
      <c r="Q222" t="n">
        <v>50.7</v>
      </c>
      <c r="R222" t="inlineStr">
        <is>
          <t>ON GOING</t>
        </is>
      </c>
      <c r="S222" t="n">
        <v>0.85</v>
      </c>
      <c r="T222" t="n">
        <v>2024</v>
      </c>
      <c r="U222" t="n">
        <v>1</v>
      </c>
      <c r="V222" t="inlineStr"/>
      <c r="W222" t="inlineStr"/>
      <c r="X222" t="inlineStr"/>
      <c r="Y222" t="inlineStr"/>
      <c r="Z222" t="inlineStr"/>
      <c r="AA222" t="inlineStr"/>
      <c r="AB222" t="n">
        <v>1</v>
      </c>
      <c r="AC222" t="inlineStr"/>
      <c r="AD222" t="inlineStr"/>
      <c r="AE222" t="inlineStr"/>
      <c r="AF222" t="inlineStr"/>
      <c r="AG222" t="inlineStr"/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0.04347826086956522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inlineStr"/>
      <c r="AU222" t="inlineStr"/>
    </row>
    <row r="223">
      <c r="A223" t="inlineStr">
        <is>
          <t>CONTRACT</t>
        </is>
      </c>
      <c r="B223" t="inlineStr">
        <is>
          <t>AMS</t>
        </is>
      </c>
      <c r="C223" t="inlineStr">
        <is>
          <t>Waterfall</t>
        </is>
      </c>
      <c r="D223" t="n">
        <v>2024</v>
      </c>
      <c r="E223" s="114" t="n">
        <v>45536</v>
      </c>
      <c r="F223" s="114" t="n">
        <v>45657</v>
      </c>
      <c r="G223" t="inlineStr">
        <is>
          <t>ABS24592</t>
        </is>
      </c>
      <c r="H223" t="inlineStr">
        <is>
          <t>ABS24592</t>
        </is>
      </c>
      <c r="I223" t="inlineStr">
        <is>
          <t>RETAIL</t>
        </is>
      </c>
      <c r="J223" t="inlineStr">
        <is>
          <t>LUX-DI-VAPP GRSD Top Brand Wave 1</t>
        </is>
      </c>
      <c r="K223" t="inlineStr">
        <is>
          <t>EssilorLuxottica</t>
        </is>
      </c>
      <c r="L223" t="inlineStr">
        <is>
          <t>F. Vassallo</t>
        </is>
      </c>
      <c r="M223" t="inlineStr">
        <is>
          <t>M. Mannarino</t>
        </is>
      </c>
      <c r="N223" t="inlineStr">
        <is>
          <t>Operations</t>
        </is>
      </c>
      <c r="O223" t="inlineStr">
        <is>
          <t>BackEnd</t>
        </is>
      </c>
      <c r="P223" t="n">
        <v>60</v>
      </c>
      <c r="Q223" t="n">
        <v>50.7</v>
      </c>
      <c r="R223" t="inlineStr">
        <is>
          <t>ON GOING</t>
        </is>
      </c>
      <c r="S223" t="n">
        <v>0.85</v>
      </c>
      <c r="T223" t="n">
        <v>2024</v>
      </c>
      <c r="U223" t="n">
        <v>18</v>
      </c>
      <c r="V223" t="inlineStr"/>
      <c r="W223" t="inlineStr"/>
      <c r="X223" t="inlineStr"/>
      <c r="Y223" t="inlineStr"/>
      <c r="Z223" t="inlineStr"/>
      <c r="AA223" t="inlineStr"/>
      <c r="AB223" t="n">
        <v>1</v>
      </c>
      <c r="AC223" t="n">
        <v>5</v>
      </c>
      <c r="AD223" t="n">
        <v>12</v>
      </c>
      <c r="AE223" t="inlineStr"/>
      <c r="AF223" t="inlineStr"/>
      <c r="AG223" t="inlineStr"/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0.04347826086956522</v>
      </c>
      <c r="AO223" t="n">
        <v>0.4166666666666667</v>
      </c>
      <c r="AP223" t="n">
        <v>0.5714285714285714</v>
      </c>
      <c r="AQ223" t="n">
        <v>0</v>
      </c>
      <c r="AR223" t="n">
        <v>0</v>
      </c>
      <c r="AS223" t="n">
        <v>0</v>
      </c>
      <c r="AT223" t="inlineStr"/>
      <c r="AU223" t="inlineStr"/>
    </row>
    <row r="224">
      <c r="A224" t="inlineStr">
        <is>
          <t>CONTRACT</t>
        </is>
      </c>
      <c r="B224" t="inlineStr">
        <is>
          <t>AMS</t>
        </is>
      </c>
      <c r="C224" t="inlineStr">
        <is>
          <t>Waterfall</t>
        </is>
      </c>
      <c r="D224" t="n">
        <v>2024</v>
      </c>
      <c r="E224" s="114" t="n">
        <v>45536</v>
      </c>
      <c r="F224" s="114" t="n">
        <v>45657</v>
      </c>
      <c r="G224" t="inlineStr">
        <is>
          <t>ABS24592</t>
        </is>
      </c>
      <c r="H224" t="inlineStr">
        <is>
          <t>ABS24592</t>
        </is>
      </c>
      <c r="I224" t="inlineStr">
        <is>
          <t>RETAIL</t>
        </is>
      </c>
      <c r="J224" t="inlineStr">
        <is>
          <t>LUX-DI-VAPP GRSD Top Brand Wave 1</t>
        </is>
      </c>
      <c r="K224" t="inlineStr">
        <is>
          <t>EssilorLuxottica</t>
        </is>
      </c>
      <c r="L224" t="inlineStr">
        <is>
          <t>F. Vassallo</t>
        </is>
      </c>
      <c r="M224" t="inlineStr">
        <is>
          <t>M. Vianelli</t>
        </is>
      </c>
      <c r="N224" t="inlineStr">
        <is>
          <t>Delivery Projects</t>
        </is>
      </c>
      <c r="O224" t="inlineStr">
        <is>
          <t>Analysis</t>
        </is>
      </c>
      <c r="P224" t="n">
        <v>60</v>
      </c>
      <c r="Q224" t="n">
        <v>50.7</v>
      </c>
      <c r="R224" t="inlineStr">
        <is>
          <t>ON GOING</t>
        </is>
      </c>
      <c r="S224" t="n">
        <v>0.85</v>
      </c>
      <c r="T224" t="n">
        <v>2024</v>
      </c>
      <c r="U224" t="n">
        <v>3</v>
      </c>
      <c r="V224" t="inlineStr"/>
      <c r="W224" t="inlineStr"/>
      <c r="X224" t="inlineStr"/>
      <c r="Y224" t="inlineStr"/>
      <c r="Z224" t="inlineStr"/>
      <c r="AA224" t="inlineStr"/>
      <c r="AB224" t="n">
        <v>3</v>
      </c>
      <c r="AC224" t="inlineStr"/>
      <c r="AD224" t="inlineStr"/>
      <c r="AE224" t="inlineStr"/>
      <c r="AF224" t="inlineStr"/>
      <c r="AG224" t="inlineStr"/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0.1304347826086956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inlineStr"/>
      <c r="AU224" t="inlineStr"/>
    </row>
    <row r="225">
      <c r="A225" t="inlineStr">
        <is>
          <t>CONTRACT</t>
        </is>
      </c>
      <c r="B225" t="inlineStr">
        <is>
          <t>AMS</t>
        </is>
      </c>
      <c r="C225" t="inlineStr">
        <is>
          <t>Waterfall</t>
        </is>
      </c>
      <c r="D225" t="n">
        <v>2024</v>
      </c>
      <c r="E225" s="114" t="n">
        <v>45536</v>
      </c>
      <c r="F225" s="114" t="n">
        <v>45657</v>
      </c>
      <c r="G225" t="inlineStr">
        <is>
          <t>ABS24592</t>
        </is>
      </c>
      <c r="H225" t="inlineStr">
        <is>
          <t>ABS24592</t>
        </is>
      </c>
      <c r="I225" t="inlineStr">
        <is>
          <t>RETAIL</t>
        </is>
      </c>
      <c r="J225" t="inlineStr">
        <is>
          <t>LUX-DI-VAPP GRSD Top Brand Wave 1</t>
        </is>
      </c>
      <c r="K225" t="inlineStr">
        <is>
          <t>EssilorLuxottica</t>
        </is>
      </c>
      <c r="L225" t="inlineStr">
        <is>
          <t>F. Vassallo</t>
        </is>
      </c>
      <c r="M225" t="inlineStr">
        <is>
          <t>R. Grandi</t>
        </is>
      </c>
      <c r="N225" t="inlineStr">
        <is>
          <t>Operations</t>
        </is>
      </c>
      <c r="O225" t="inlineStr">
        <is>
          <t>Data Management</t>
        </is>
      </c>
      <c r="P225" t="n">
        <v>60</v>
      </c>
      <c r="Q225" t="n">
        <v>50.7</v>
      </c>
      <c r="R225" t="inlineStr">
        <is>
          <t>ON GOING</t>
        </is>
      </c>
      <c r="S225" t="n">
        <v>0.85</v>
      </c>
      <c r="T225" t="n">
        <v>2024</v>
      </c>
      <c r="U225" t="n">
        <v>2.5</v>
      </c>
      <c r="V225" t="inlineStr"/>
      <c r="W225" t="inlineStr"/>
      <c r="X225" t="inlineStr"/>
      <c r="Y225" t="inlineStr"/>
      <c r="Z225" t="inlineStr"/>
      <c r="AA225" t="inlineStr"/>
      <c r="AB225" t="n">
        <v>2</v>
      </c>
      <c r="AC225" t="n">
        <v>0.5</v>
      </c>
      <c r="AD225" t="inlineStr"/>
      <c r="AE225" t="inlineStr"/>
      <c r="AF225" t="inlineStr"/>
      <c r="AG225" t="inlineStr"/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0.08695652173913043</v>
      </c>
      <c r="AO225" t="n">
        <v>0.04166666666666666</v>
      </c>
      <c r="AP225" t="n">
        <v>0</v>
      </c>
      <c r="AQ225" t="n">
        <v>0</v>
      </c>
      <c r="AR225" t="n">
        <v>0</v>
      </c>
      <c r="AS225" t="n">
        <v>0</v>
      </c>
      <c r="AT225" t="inlineStr"/>
      <c r="AU225" t="inlineStr"/>
    </row>
    <row r="226">
      <c r="A226" t="inlineStr">
        <is>
          <t>CONTRACT</t>
        </is>
      </c>
      <c r="B226" t="inlineStr">
        <is>
          <t>AMS</t>
        </is>
      </c>
      <c r="C226" t="inlineStr">
        <is>
          <t>Waterfall</t>
        </is>
      </c>
      <c r="D226" t="n">
        <v>2024</v>
      </c>
      <c r="E226" s="114" t="n">
        <v>45536</v>
      </c>
      <c r="F226" s="114" t="n">
        <v>45657</v>
      </c>
      <c r="G226" t="inlineStr">
        <is>
          <t>ABS24592</t>
        </is>
      </c>
      <c r="H226" t="inlineStr">
        <is>
          <t>ABS24592</t>
        </is>
      </c>
      <c r="I226" t="inlineStr">
        <is>
          <t>RETAIL</t>
        </is>
      </c>
      <c r="J226" t="inlineStr">
        <is>
          <t>LUX-DI-VAPP GRSD Top Brand Wave 1</t>
        </is>
      </c>
      <c r="K226" t="inlineStr">
        <is>
          <t>EssilorLuxottica</t>
        </is>
      </c>
      <c r="L226" t="inlineStr">
        <is>
          <t>F. Vassallo</t>
        </is>
      </c>
      <c r="M226" t="inlineStr">
        <is>
          <t>R. Tortora</t>
        </is>
      </c>
      <c r="N226" t="inlineStr">
        <is>
          <t>Operations</t>
        </is>
      </c>
      <c r="O226" t="inlineStr">
        <is>
          <t>Data Management</t>
        </is>
      </c>
      <c r="P226" t="n">
        <v>60</v>
      </c>
      <c r="Q226" t="n">
        <v>50.7</v>
      </c>
      <c r="R226" t="inlineStr">
        <is>
          <t>ON GOING</t>
        </is>
      </c>
      <c r="S226" t="n">
        <v>0.85</v>
      </c>
      <c r="T226" t="n">
        <v>2024</v>
      </c>
      <c r="U226" t="n">
        <v>2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</v>
      </c>
      <c r="AD226" t="inlineStr"/>
      <c r="AE226" t="inlineStr"/>
      <c r="AF226" t="inlineStr"/>
      <c r="AG226" t="inlineStr"/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0.1666666666666667</v>
      </c>
      <c r="AP226" t="n">
        <v>0</v>
      </c>
      <c r="AQ226" t="n">
        <v>0</v>
      </c>
      <c r="AR226" t="n">
        <v>0</v>
      </c>
      <c r="AS226" t="n">
        <v>0</v>
      </c>
      <c r="AT226" t="inlineStr"/>
      <c r="AU226" t="inlineStr"/>
    </row>
    <row r="227">
      <c r="A227" t="inlineStr">
        <is>
          <t>CONTRACT</t>
        </is>
      </c>
      <c r="B227" t="inlineStr">
        <is>
          <t>AMS</t>
        </is>
      </c>
      <c r="C227" t="inlineStr">
        <is>
          <t>Waterfall</t>
        </is>
      </c>
      <c r="D227" t="n">
        <v>2024</v>
      </c>
      <c r="E227" s="114" t="n">
        <v>45536</v>
      </c>
      <c r="F227" s="114" t="n">
        <v>45657</v>
      </c>
      <c r="G227" t="inlineStr">
        <is>
          <t>ABS24592</t>
        </is>
      </c>
      <c r="H227" t="inlineStr">
        <is>
          <t>ABS24592</t>
        </is>
      </c>
      <c r="I227" t="inlineStr">
        <is>
          <t>RETAIL</t>
        </is>
      </c>
      <c r="J227" t="inlineStr">
        <is>
          <t>LUX-DI-VAPP GRSD Top Brand Wave 1</t>
        </is>
      </c>
      <c r="K227" t="inlineStr">
        <is>
          <t>EssilorLuxottica</t>
        </is>
      </c>
      <c r="L227" t="inlineStr">
        <is>
          <t>F. Vassallo</t>
        </is>
      </c>
      <c r="M227" t="inlineStr">
        <is>
          <t>S. Delle Fave</t>
        </is>
      </c>
      <c r="N227" t="inlineStr">
        <is>
          <t>Operations</t>
        </is>
      </c>
      <c r="O227" t="inlineStr">
        <is>
          <t>BackEnd</t>
        </is>
      </c>
      <c r="P227" t="n">
        <v>60</v>
      </c>
      <c r="Q227" t="n">
        <v>50.7</v>
      </c>
      <c r="R227" t="inlineStr">
        <is>
          <t>ON GOING</t>
        </is>
      </c>
      <c r="S227" t="n">
        <v>0.85</v>
      </c>
      <c r="T227" t="n">
        <v>2024</v>
      </c>
      <c r="U227" t="n">
        <v>0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inlineStr"/>
      <c r="AU227" t="inlineStr"/>
    </row>
    <row r="228">
      <c r="A228" t="inlineStr">
        <is>
          <t>CONTRACT</t>
        </is>
      </c>
      <c r="B228" t="inlineStr">
        <is>
          <t>AMS</t>
        </is>
      </c>
      <c r="C228" t="inlineStr">
        <is>
          <t>Waterfall</t>
        </is>
      </c>
      <c r="D228" t="n">
        <v>2023</v>
      </c>
      <c r="E228" s="114" t="n">
        <v>45536</v>
      </c>
      <c r="F228" s="114" t="n">
        <v>45657</v>
      </c>
      <c r="G228" t="inlineStr">
        <is>
          <t>ABS24592</t>
        </is>
      </c>
      <c r="H228" t="inlineStr">
        <is>
          <t>ABS24592</t>
        </is>
      </c>
      <c r="I228" t="inlineStr">
        <is>
          <t>RETAIL</t>
        </is>
      </c>
      <c r="J228" t="inlineStr">
        <is>
          <t>LUX-DI-VAPP GRSD Top Brand Wave 1</t>
        </is>
      </c>
      <c r="K228" t="inlineStr">
        <is>
          <t>EssilorLuxottica</t>
        </is>
      </c>
      <c r="L228" t="inlineStr">
        <is>
          <t>F. Vassallo</t>
        </is>
      </c>
      <c r="M228" t="inlineStr">
        <is>
          <t>T. Porzio</t>
        </is>
      </c>
      <c r="N228" t="inlineStr">
        <is>
          <t>Delivery AMS</t>
        </is>
      </c>
      <c r="O228" t="inlineStr">
        <is>
          <t>PM - Project Governance</t>
        </is>
      </c>
      <c r="P228" t="n">
        <v>60</v>
      </c>
      <c r="Q228" t="n">
        <v>50.7</v>
      </c>
      <c r="R228" t="inlineStr">
        <is>
          <t>ON GOING</t>
        </is>
      </c>
      <c r="S228" t="n">
        <v>0.85</v>
      </c>
      <c r="T228" t="n">
        <v>2024</v>
      </c>
      <c r="U228" t="n">
        <v>4</v>
      </c>
      <c r="V228" t="inlineStr"/>
      <c r="W228" t="inlineStr"/>
      <c r="X228" t="inlineStr"/>
      <c r="Y228" t="inlineStr"/>
      <c r="Z228" t="inlineStr"/>
      <c r="AA228" t="inlineStr"/>
      <c r="AB228" t="n">
        <v>1</v>
      </c>
      <c r="AC228" t="n">
        <v>3</v>
      </c>
      <c r="AD228" t="inlineStr"/>
      <c r="AE228" t="inlineStr"/>
      <c r="AF228" t="inlineStr"/>
      <c r="AG228" t="inlineStr"/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0.04347826086956522</v>
      </c>
      <c r="AO228" t="n">
        <v>0.25</v>
      </c>
      <c r="AP228" t="n">
        <v>0</v>
      </c>
      <c r="AQ228" t="n">
        <v>0</v>
      </c>
      <c r="AR228" t="n">
        <v>0</v>
      </c>
      <c r="AS228" t="n">
        <v>0</v>
      </c>
      <c r="AT228" t="inlineStr"/>
      <c r="AU228" t="inlineStr"/>
    </row>
    <row r="229">
      <c r="A229" t="inlineStr">
        <is>
          <t>CONTRACT</t>
        </is>
      </c>
      <c r="B229" t="inlineStr">
        <is>
          <t>AMS</t>
        </is>
      </c>
      <c r="C229" t="inlineStr">
        <is>
          <t>Waterfall</t>
        </is>
      </c>
      <c r="D229" t="n">
        <v>2024</v>
      </c>
      <c r="E229" s="114" t="n">
        <v>45292</v>
      </c>
      <c r="F229" s="114" t="n">
        <v>45657</v>
      </c>
      <c r="G229" t="inlineStr">
        <is>
          <t>ABS24010</t>
        </is>
      </c>
      <c r="H229" t="inlineStr">
        <is>
          <t>ALDAV2</t>
        </is>
      </c>
      <c r="I229" t="inlineStr">
        <is>
          <t>RETAIL</t>
        </is>
      </c>
      <c r="J229" t="inlineStr">
        <is>
          <t>VAPP AMS 7 App 2024</t>
        </is>
      </c>
      <c r="K229" t="inlineStr">
        <is>
          <t>EssilorLuxottica</t>
        </is>
      </c>
      <c r="L229" t="inlineStr">
        <is>
          <t>F. Vassallo</t>
        </is>
      </c>
      <c r="M229" t="inlineStr">
        <is>
          <t>A. Ferrari</t>
        </is>
      </c>
      <c r="N229" t="inlineStr">
        <is>
          <t>Operations</t>
        </is>
      </c>
      <c r="O229" t="inlineStr">
        <is>
          <t>Monitoraggio WE</t>
        </is>
      </c>
      <c r="P229" t="n">
        <v>1210</v>
      </c>
      <c r="Q229" t="n">
        <v>755</v>
      </c>
      <c r="R229" t="inlineStr">
        <is>
          <t>ON GOING</t>
        </is>
      </c>
      <c r="S229" t="n">
        <v>0.62</v>
      </c>
      <c r="T229" t="n">
        <v>2024</v>
      </c>
      <c r="U229" t="n">
        <v>12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2</v>
      </c>
      <c r="AD229" t="n">
        <v>2</v>
      </c>
      <c r="AE229" t="n">
        <v>2</v>
      </c>
      <c r="AF229" t="inlineStr"/>
      <c r="AG229" t="inlineStr"/>
      <c r="AH229" t="n">
        <v>0.1111111111111111</v>
      </c>
      <c r="AI229" t="n">
        <v>0.1</v>
      </c>
      <c r="AJ229" t="n">
        <v>0.09523809523809523</v>
      </c>
      <c r="AK229" t="n">
        <v>0.09090909090909091</v>
      </c>
      <c r="AL229" t="n">
        <v>0.1</v>
      </c>
      <c r="AM229" t="n">
        <v>0.1</v>
      </c>
      <c r="AN229" t="n">
        <v>0.08695652173913043</v>
      </c>
      <c r="AO229" t="n">
        <v>0.1666666666666667</v>
      </c>
      <c r="AP229" t="n">
        <v>0.09523809523809523</v>
      </c>
      <c r="AQ229" t="n">
        <v>0.08695652173913043</v>
      </c>
      <c r="AR229" t="n">
        <v>0</v>
      </c>
      <c r="AS229" t="n">
        <v>0</v>
      </c>
      <c r="AT229" t="inlineStr"/>
      <c r="AU229" t="inlineStr"/>
    </row>
    <row r="230">
      <c r="A230" t="inlineStr">
        <is>
          <t>CONTRACT</t>
        </is>
      </c>
      <c r="B230" t="inlineStr">
        <is>
          <t>AMS</t>
        </is>
      </c>
      <c r="C230" t="inlineStr">
        <is>
          <t>Waterfall</t>
        </is>
      </c>
      <c r="D230" t="n">
        <v>2024</v>
      </c>
      <c r="E230" s="114" t="n">
        <v>45292</v>
      </c>
      <c r="F230" s="114" t="n">
        <v>45657</v>
      </c>
      <c r="G230" t="inlineStr">
        <is>
          <t>ABS24010</t>
        </is>
      </c>
      <c r="H230" t="inlineStr">
        <is>
          <t>ALDAV2</t>
        </is>
      </c>
      <c r="I230" t="inlineStr">
        <is>
          <t>RETAIL</t>
        </is>
      </c>
      <c r="J230" t="inlineStr">
        <is>
          <t>VAPP AMS 7 App 2024</t>
        </is>
      </c>
      <c r="K230" t="inlineStr">
        <is>
          <t>EssilorLuxottica</t>
        </is>
      </c>
      <c r="L230" t="inlineStr">
        <is>
          <t>F. Vassallo</t>
        </is>
      </c>
      <c r="M230" t="inlineStr">
        <is>
          <t>A. Pirola</t>
        </is>
      </c>
      <c r="N230" t="inlineStr">
        <is>
          <t>Operations</t>
        </is>
      </c>
      <c r="O230" t="inlineStr">
        <is>
          <t>FrontEnd</t>
        </is>
      </c>
      <c r="P230" t="n">
        <v>1210</v>
      </c>
      <c r="Q230" t="n">
        <v>755</v>
      </c>
      <c r="R230" t="inlineStr">
        <is>
          <t>ON GOING</t>
        </is>
      </c>
      <c r="S230" t="n">
        <v>0.62</v>
      </c>
      <c r="T230" t="n">
        <v>2024</v>
      </c>
      <c r="U230" t="n">
        <v>8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0.05555555555555555</v>
      </c>
      <c r="AI230" t="n">
        <v>0.05</v>
      </c>
      <c r="AJ230" t="n">
        <v>0.04761904761904762</v>
      </c>
      <c r="AK230" t="n">
        <v>0.04545454545454546</v>
      </c>
      <c r="AL230" t="n">
        <v>0.05</v>
      </c>
      <c r="AM230" t="n">
        <v>0.05</v>
      </c>
      <c r="AN230" t="n">
        <v>0.04347826086956522</v>
      </c>
      <c r="AO230" t="n">
        <v>0.08333333333333333</v>
      </c>
      <c r="AP230" t="n">
        <v>0.04761904761904762</v>
      </c>
      <c r="AQ230" t="n">
        <v>0.04347826086956522</v>
      </c>
      <c r="AR230" t="n">
        <v>0.04761904761904762</v>
      </c>
      <c r="AS230" t="n">
        <v>0.04545454545454546</v>
      </c>
      <c r="AT230" t="inlineStr"/>
      <c r="AU230" t="inlineStr"/>
    </row>
    <row r="231">
      <c r="A231" t="inlineStr">
        <is>
          <t>CONTRACT</t>
        </is>
      </c>
      <c r="B231" t="inlineStr">
        <is>
          <t>AMS</t>
        </is>
      </c>
      <c r="C231" t="inlineStr">
        <is>
          <t>Waterfall</t>
        </is>
      </c>
      <c r="D231" t="n">
        <v>2024</v>
      </c>
      <c r="E231" s="114" t="n">
        <v>45292</v>
      </c>
      <c r="F231" s="114" t="n">
        <v>45657</v>
      </c>
      <c r="G231" t="inlineStr">
        <is>
          <t>ABS24010</t>
        </is>
      </c>
      <c r="H231" t="inlineStr">
        <is>
          <t>ALDAV2</t>
        </is>
      </c>
      <c r="I231" t="inlineStr">
        <is>
          <t>RETAIL</t>
        </is>
      </c>
      <c r="J231" t="inlineStr">
        <is>
          <t>VAPP AMS 7 App 2024</t>
        </is>
      </c>
      <c r="K231" t="inlineStr">
        <is>
          <t>EssilorLuxottica</t>
        </is>
      </c>
      <c r="L231" t="inlineStr">
        <is>
          <t>F. Vassallo</t>
        </is>
      </c>
      <c r="M231" t="inlineStr">
        <is>
          <t>A. Pirola</t>
        </is>
      </c>
      <c r="N231" t="inlineStr">
        <is>
          <t>Operations</t>
        </is>
      </c>
      <c r="O231" t="inlineStr">
        <is>
          <t>FrontEnd</t>
        </is>
      </c>
      <c r="P231" t="n">
        <v>1210</v>
      </c>
      <c r="Q231" t="n">
        <v>755</v>
      </c>
      <c r="R231" t="inlineStr">
        <is>
          <t>ON GOING</t>
        </is>
      </c>
      <c r="S231" t="n">
        <v>0.62</v>
      </c>
      <c r="T231" t="n">
        <v>2024</v>
      </c>
      <c r="U231" t="n">
        <v>6</v>
      </c>
      <c r="V231" t="inlineStr"/>
      <c r="W231" t="inlineStr"/>
      <c r="X231" t="inlineStr"/>
      <c r="Y231" t="n">
        <v>1</v>
      </c>
      <c r="Z231" t="n">
        <v>1</v>
      </c>
      <c r="AA231" t="n">
        <v>5</v>
      </c>
      <c r="AB231" t="inlineStr"/>
      <c r="AC231" t="inlineStr"/>
      <c r="AD231" t="inlineStr"/>
      <c r="AE231" t="inlineStr"/>
      <c r="AF231" t="inlineStr"/>
      <c r="AG231" t="inlineStr"/>
      <c r="AH231" t="n">
        <v>0</v>
      </c>
      <c r="AI231" t="n">
        <v>0</v>
      </c>
      <c r="AJ231" t="n">
        <v>0</v>
      </c>
      <c r="AK231" t="n">
        <v>0.04545454545454546</v>
      </c>
      <c r="AL231" t="n">
        <v>0.05</v>
      </c>
      <c r="AM231" t="n">
        <v>0.25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inlineStr"/>
      <c r="AU231" t="inlineStr"/>
    </row>
    <row r="232">
      <c r="A232" t="inlineStr">
        <is>
          <t>CONTRACT</t>
        </is>
      </c>
      <c r="B232" t="inlineStr">
        <is>
          <t>AMS</t>
        </is>
      </c>
      <c r="C232" t="inlineStr">
        <is>
          <t>Waterfall</t>
        </is>
      </c>
      <c r="D232" t="n">
        <v>2024</v>
      </c>
      <c r="E232" s="114" t="n">
        <v>45292</v>
      </c>
      <c r="F232" s="114" t="n">
        <v>45657</v>
      </c>
      <c r="G232" t="inlineStr">
        <is>
          <t>ABS24010</t>
        </is>
      </c>
      <c r="H232" t="inlineStr">
        <is>
          <t>ALDAV2</t>
        </is>
      </c>
      <c r="I232" t="inlineStr">
        <is>
          <t>RETAIL</t>
        </is>
      </c>
      <c r="J232" t="inlineStr">
        <is>
          <t>VAPP AMS 7 App 2024</t>
        </is>
      </c>
      <c r="K232" t="inlineStr">
        <is>
          <t>EssilorLuxottica</t>
        </is>
      </c>
      <c r="L232" t="inlineStr">
        <is>
          <t>F. Vassallo</t>
        </is>
      </c>
      <c r="M232" t="inlineStr">
        <is>
          <t>A. Vladi</t>
        </is>
      </c>
      <c r="N232" t="inlineStr">
        <is>
          <t>Operations</t>
        </is>
      </c>
      <c r="O232" t="inlineStr">
        <is>
          <t>Reperibilità</t>
        </is>
      </c>
      <c r="P232" t="n">
        <v>1210</v>
      </c>
      <c r="Q232" t="n">
        <v>755</v>
      </c>
      <c r="R232" t="inlineStr">
        <is>
          <t>ON GOING</t>
        </is>
      </c>
      <c r="S232" t="n">
        <v>0.62</v>
      </c>
      <c r="T232" t="n">
        <v>2024</v>
      </c>
      <c r="U232" t="n">
        <v>15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5</v>
      </c>
      <c r="AD232" t="n">
        <v>2</v>
      </c>
      <c r="AE232" t="n">
        <v>2</v>
      </c>
      <c r="AF232" t="inlineStr"/>
      <c r="AG232" t="inlineStr"/>
      <c r="AH232" t="n">
        <v>0.1111111111111111</v>
      </c>
      <c r="AI232" t="n">
        <v>0.1</v>
      </c>
      <c r="AJ232" t="n">
        <v>0.09523809523809523</v>
      </c>
      <c r="AK232" t="n">
        <v>0.09090909090909091</v>
      </c>
      <c r="AL232" t="n">
        <v>0.1</v>
      </c>
      <c r="AM232" t="n">
        <v>0.1</v>
      </c>
      <c r="AN232" t="n">
        <v>0.08695652173913043</v>
      </c>
      <c r="AO232" t="n">
        <v>0.4166666666666667</v>
      </c>
      <c r="AP232" t="n">
        <v>0.09523809523809523</v>
      </c>
      <c r="AQ232" t="n">
        <v>0.08695652173913043</v>
      </c>
      <c r="AR232" t="n">
        <v>0</v>
      </c>
      <c r="AS232" t="n">
        <v>0</v>
      </c>
      <c r="AT232" t="inlineStr"/>
      <c r="AU232" t="inlineStr"/>
    </row>
    <row r="233">
      <c r="A233" t="inlineStr">
        <is>
          <t>CONTRACT</t>
        </is>
      </c>
      <c r="B233" t="inlineStr">
        <is>
          <t>AMS</t>
        </is>
      </c>
      <c r="C233" t="inlineStr">
        <is>
          <t>Waterfall</t>
        </is>
      </c>
      <c r="D233" t="n">
        <v>2024</v>
      </c>
      <c r="E233" s="114" t="n">
        <v>45292</v>
      </c>
      <c r="F233" s="114" t="n">
        <v>45657</v>
      </c>
      <c r="G233" t="inlineStr">
        <is>
          <t>ABS24010</t>
        </is>
      </c>
      <c r="H233" t="inlineStr">
        <is>
          <t>ALDAV2</t>
        </is>
      </c>
      <c r="I233" t="inlineStr">
        <is>
          <t>RETAIL</t>
        </is>
      </c>
      <c r="J233" t="inlineStr">
        <is>
          <t>VAPP AMS 7 App 2024</t>
        </is>
      </c>
      <c r="K233" t="inlineStr">
        <is>
          <t>EssilorLuxottica</t>
        </is>
      </c>
      <c r="L233" t="inlineStr">
        <is>
          <t>F. Vassallo</t>
        </is>
      </c>
      <c r="M233" t="inlineStr">
        <is>
          <t>C. Piraccini</t>
        </is>
      </c>
      <c r="N233" t="inlineStr">
        <is>
          <t>Operations</t>
        </is>
      </c>
      <c r="O233" t="inlineStr">
        <is>
          <t>Data Management</t>
        </is>
      </c>
      <c r="P233" t="n">
        <v>1210</v>
      </c>
      <c r="Q233" t="n">
        <v>755</v>
      </c>
      <c r="R233" t="inlineStr">
        <is>
          <t>ON GOING</t>
        </is>
      </c>
      <c r="S233" t="n">
        <v>0.62</v>
      </c>
      <c r="T233" t="n">
        <v>2024</v>
      </c>
      <c r="U233" t="n">
        <v>10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5</v>
      </c>
      <c r="AG233" t="n">
        <v>5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0.2380952380952381</v>
      </c>
      <c r="AS233" t="n">
        <v>0.2272727272727273</v>
      </c>
      <c r="AT233" t="inlineStr"/>
      <c r="AU233" t="inlineStr"/>
    </row>
    <row r="234">
      <c r="A234" t="inlineStr">
        <is>
          <t>CONTRACT</t>
        </is>
      </c>
      <c r="B234" t="inlineStr">
        <is>
          <t>AMS</t>
        </is>
      </c>
      <c r="C234" t="inlineStr">
        <is>
          <t>Waterfall</t>
        </is>
      </c>
      <c r="D234" t="n">
        <v>2024</v>
      </c>
      <c r="E234" s="114" t="n">
        <v>45292</v>
      </c>
      <c r="F234" s="114" t="n">
        <v>45657</v>
      </c>
      <c r="G234" t="inlineStr">
        <is>
          <t>ABS24010</t>
        </is>
      </c>
      <c r="H234" t="inlineStr">
        <is>
          <t>ALDAV2</t>
        </is>
      </c>
      <c r="I234" t="inlineStr">
        <is>
          <t>RETAIL</t>
        </is>
      </c>
      <c r="J234" t="inlineStr">
        <is>
          <t>VAPP AMS 7 App 2024</t>
        </is>
      </c>
      <c r="K234" t="inlineStr">
        <is>
          <t>EssilorLuxottica</t>
        </is>
      </c>
      <c r="L234" t="inlineStr">
        <is>
          <t>F. Vassallo</t>
        </is>
      </c>
      <c r="M234" t="inlineStr">
        <is>
          <t>D. Heba</t>
        </is>
      </c>
      <c r="N234" t="inlineStr">
        <is>
          <t>Operations</t>
        </is>
      </c>
      <c r="O234" t="inlineStr">
        <is>
          <t>BackEnd</t>
        </is>
      </c>
      <c r="P234" t="n">
        <v>1210</v>
      </c>
      <c r="Q234" t="n">
        <v>755</v>
      </c>
      <c r="R234" t="inlineStr">
        <is>
          <t>ON GOING</t>
        </is>
      </c>
      <c r="S234" t="n">
        <v>0.62</v>
      </c>
      <c r="T234" t="n">
        <v>2024</v>
      </c>
      <c r="U234" t="n">
        <v>37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5</v>
      </c>
      <c r="AE234" t="n">
        <v>15</v>
      </c>
      <c r="AF234" t="n">
        <v>2</v>
      </c>
      <c r="AG234" t="n">
        <v>15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0.2380952380952381</v>
      </c>
      <c r="AQ234" t="n">
        <v>0.6521739130434783</v>
      </c>
      <c r="AR234" t="n">
        <v>0.09523809523809523</v>
      </c>
      <c r="AS234" t="n">
        <v>0.6818181818181818</v>
      </c>
      <c r="AT234" t="inlineStr"/>
      <c r="AU234" t="inlineStr"/>
    </row>
    <row r="235">
      <c r="A235" t="inlineStr">
        <is>
          <t>CONTRACT</t>
        </is>
      </c>
      <c r="B235" t="inlineStr">
        <is>
          <t>AMS</t>
        </is>
      </c>
      <c r="C235" t="inlineStr">
        <is>
          <t>Waterfall</t>
        </is>
      </c>
      <c r="D235" t="n">
        <v>2024</v>
      </c>
      <c r="E235" s="114" t="n">
        <v>45292</v>
      </c>
      <c r="F235" s="114" t="n">
        <v>45657</v>
      </c>
      <c r="G235" t="inlineStr">
        <is>
          <t>ABS24010</t>
        </is>
      </c>
      <c r="H235" t="inlineStr">
        <is>
          <t>ALDAV2</t>
        </is>
      </c>
      <c r="I235" t="inlineStr">
        <is>
          <t>RETAIL</t>
        </is>
      </c>
      <c r="J235" t="inlineStr">
        <is>
          <t>VAPP AMS 7 App 2024</t>
        </is>
      </c>
      <c r="K235" t="inlineStr">
        <is>
          <t>EssilorLuxottica</t>
        </is>
      </c>
      <c r="L235" t="inlineStr">
        <is>
          <t>F. Vassallo</t>
        </is>
      </c>
      <c r="M235" t="inlineStr">
        <is>
          <t>D. HEBA</t>
        </is>
      </c>
      <c r="N235" t="inlineStr">
        <is>
          <t>Operations</t>
        </is>
      </c>
      <c r="O235" t="inlineStr">
        <is>
          <t>Reperibilità</t>
        </is>
      </c>
      <c r="P235" t="n">
        <v>1210</v>
      </c>
      <c r="Q235" t="n">
        <v>755</v>
      </c>
      <c r="R235" t="inlineStr">
        <is>
          <t>ON GOING</t>
        </is>
      </c>
      <c r="S235" t="n">
        <v>0.62</v>
      </c>
      <c r="T235" t="n">
        <v>2024</v>
      </c>
      <c r="U235" t="n">
        <v>0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inlineStr"/>
      <c r="AU235" t="inlineStr"/>
    </row>
    <row r="236">
      <c r="A236" t="inlineStr">
        <is>
          <t>CONTRACT</t>
        </is>
      </c>
      <c r="B236" t="inlineStr">
        <is>
          <t>AMS</t>
        </is>
      </c>
      <c r="C236" t="inlineStr">
        <is>
          <t>Waterfall</t>
        </is>
      </c>
      <c r="D236" t="n">
        <v>2024</v>
      </c>
      <c r="E236" s="114" t="n">
        <v>45292</v>
      </c>
      <c r="F236" s="114" t="n">
        <v>45657</v>
      </c>
      <c r="G236" t="inlineStr">
        <is>
          <t>ABS24010</t>
        </is>
      </c>
      <c r="H236" t="inlineStr">
        <is>
          <t>ALDAV2</t>
        </is>
      </c>
      <c r="I236" t="inlineStr">
        <is>
          <t>RETAIL</t>
        </is>
      </c>
      <c r="J236" t="inlineStr">
        <is>
          <t>VAPP AMS 7 App 2024</t>
        </is>
      </c>
      <c r="K236" t="inlineStr">
        <is>
          <t>EssilorLuxottica</t>
        </is>
      </c>
      <c r="L236" t="inlineStr">
        <is>
          <t>F. Vassallo</t>
        </is>
      </c>
      <c r="M236" t="inlineStr">
        <is>
          <t>F. D'ALBERTO</t>
        </is>
      </c>
      <c r="N236" t="inlineStr">
        <is>
          <t>Operations</t>
        </is>
      </c>
      <c r="O236" t="inlineStr">
        <is>
          <t>BackEnd</t>
        </is>
      </c>
      <c r="P236" t="n">
        <v>1210</v>
      </c>
      <c r="Q236" t="n">
        <v>755</v>
      </c>
      <c r="R236" t="inlineStr">
        <is>
          <t>ON GOING</t>
        </is>
      </c>
      <c r="S236" t="n">
        <v>0.62</v>
      </c>
      <c r="T236" t="n">
        <v>2024</v>
      </c>
      <c r="U236" t="n">
        <v>2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2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0.09090909090909091</v>
      </c>
      <c r="AT236" t="inlineStr"/>
      <c r="AU236" t="inlineStr"/>
    </row>
    <row r="237">
      <c r="A237" t="inlineStr">
        <is>
          <t>CONTRACT</t>
        </is>
      </c>
      <c r="B237" t="inlineStr">
        <is>
          <t>AMS</t>
        </is>
      </c>
      <c r="C237" t="inlineStr">
        <is>
          <t>Waterfall</t>
        </is>
      </c>
      <c r="D237" t="n">
        <v>2024</v>
      </c>
      <c r="E237" s="114" t="n">
        <v>45292</v>
      </c>
      <c r="F237" s="114" t="n">
        <v>45657</v>
      </c>
      <c r="G237" t="inlineStr">
        <is>
          <t>ABS24010</t>
        </is>
      </c>
      <c r="H237" t="inlineStr">
        <is>
          <t>ALDAV2</t>
        </is>
      </c>
      <c r="I237" t="inlineStr">
        <is>
          <t>RETAIL</t>
        </is>
      </c>
      <c r="J237" t="inlineStr">
        <is>
          <t>VAPP AMS 7 App 2024</t>
        </is>
      </c>
      <c r="K237" t="inlineStr">
        <is>
          <t>EssilorLuxottica</t>
        </is>
      </c>
      <c r="L237" t="inlineStr">
        <is>
          <t>F. Vassallo</t>
        </is>
      </c>
      <c r="M237" t="inlineStr">
        <is>
          <t>F. Malvezzi</t>
        </is>
      </c>
      <c r="N237" t="inlineStr">
        <is>
          <t>Operations</t>
        </is>
      </c>
      <c r="O237" t="inlineStr">
        <is>
          <t>Data Engineer</t>
        </is>
      </c>
      <c r="P237" t="n">
        <v>1210</v>
      </c>
      <c r="Q237" t="n">
        <v>755</v>
      </c>
      <c r="R237" t="inlineStr">
        <is>
          <t>ON GOING</t>
        </is>
      </c>
      <c r="S237" t="n">
        <v>0.62</v>
      </c>
      <c r="T237" t="n">
        <v>2024</v>
      </c>
      <c r="U237" t="n">
        <v>8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0.05555555555555555</v>
      </c>
      <c r="AI237" t="n">
        <v>0.05</v>
      </c>
      <c r="AJ237" t="n">
        <v>0.04761904761904762</v>
      </c>
      <c r="AK237" t="n">
        <v>0.04545454545454546</v>
      </c>
      <c r="AL237" t="n">
        <v>0.05</v>
      </c>
      <c r="AM237" t="n">
        <v>0.05</v>
      </c>
      <c r="AN237" t="n">
        <v>0.04347826086956522</v>
      </c>
      <c r="AO237" t="n">
        <v>0.08333333333333333</v>
      </c>
      <c r="AP237" t="n">
        <v>0.04761904761904762</v>
      </c>
      <c r="AQ237" t="n">
        <v>0.04347826086956522</v>
      </c>
      <c r="AR237" t="n">
        <v>0.04761904761904762</v>
      </c>
      <c r="AS237" t="n">
        <v>0.04545454545454546</v>
      </c>
      <c r="AT237" t="inlineStr"/>
      <c r="AU237" t="inlineStr"/>
    </row>
    <row r="238">
      <c r="A238" t="inlineStr">
        <is>
          <t>CONTRACT</t>
        </is>
      </c>
      <c r="B238" t="inlineStr">
        <is>
          <t>AMS</t>
        </is>
      </c>
      <c r="C238" t="inlineStr">
        <is>
          <t>Waterfall</t>
        </is>
      </c>
      <c r="D238" t="n">
        <v>2024</v>
      </c>
      <c r="E238" s="114" t="n">
        <v>45292</v>
      </c>
      <c r="F238" s="114" t="n">
        <v>45657</v>
      </c>
      <c r="G238" t="inlineStr">
        <is>
          <t>ABS24010</t>
        </is>
      </c>
      <c r="H238" t="inlineStr">
        <is>
          <t>ALDAV2</t>
        </is>
      </c>
      <c r="I238" t="inlineStr">
        <is>
          <t>RETAIL</t>
        </is>
      </c>
      <c r="J238" t="inlineStr">
        <is>
          <t>VAPP AMS 7 App 2024</t>
        </is>
      </c>
      <c r="K238" t="inlineStr">
        <is>
          <t>EssilorLuxottica</t>
        </is>
      </c>
      <c r="L238" t="inlineStr">
        <is>
          <t>F. Vassallo</t>
        </is>
      </c>
      <c r="M238" t="inlineStr">
        <is>
          <t>F. Origlia</t>
        </is>
      </c>
      <c r="N238" t="inlineStr">
        <is>
          <t>Operations</t>
        </is>
      </c>
      <c r="O238" t="inlineStr">
        <is>
          <t>Technical Leader</t>
        </is>
      </c>
      <c r="P238" t="n">
        <v>1210</v>
      </c>
      <c r="Q238" t="n">
        <v>755</v>
      </c>
      <c r="R238" t="inlineStr">
        <is>
          <t>ON GOING</t>
        </is>
      </c>
      <c r="S238" t="n">
        <v>0.62</v>
      </c>
      <c r="T238" t="n">
        <v>2024</v>
      </c>
      <c r="U238" t="n">
        <v>3</v>
      </c>
      <c r="V238" t="inlineStr"/>
      <c r="W238" t="inlineStr"/>
      <c r="X238" t="inlineStr"/>
      <c r="Y238" t="n">
        <v>2</v>
      </c>
      <c r="Z238" t="n">
        <v>3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n">
        <v>0</v>
      </c>
      <c r="AI238" t="n">
        <v>0</v>
      </c>
      <c r="AJ238" t="n">
        <v>0</v>
      </c>
      <c r="AK238" t="n">
        <v>0.09090909090909091</v>
      </c>
      <c r="AL238" t="n">
        <v>0.15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inlineStr"/>
      <c r="AU238" t="inlineStr"/>
    </row>
    <row r="239">
      <c r="A239" t="inlineStr">
        <is>
          <t>CONTRACT</t>
        </is>
      </c>
      <c r="B239" t="inlineStr">
        <is>
          <t>AMS</t>
        </is>
      </c>
      <c r="C239" t="inlineStr">
        <is>
          <t>Waterfall</t>
        </is>
      </c>
      <c r="D239" t="n">
        <v>2024</v>
      </c>
      <c r="E239" s="114" t="n">
        <v>45292</v>
      </c>
      <c r="F239" s="114" t="n">
        <v>45657</v>
      </c>
      <c r="G239" t="inlineStr">
        <is>
          <t>ABS24010</t>
        </is>
      </c>
      <c r="H239" t="inlineStr">
        <is>
          <t>ALDAV2</t>
        </is>
      </c>
      <c r="I239" t="inlineStr">
        <is>
          <t>RETAIL</t>
        </is>
      </c>
      <c r="J239" t="inlineStr">
        <is>
          <t>VAPP AMS 7 App 2024</t>
        </is>
      </c>
      <c r="K239" t="inlineStr">
        <is>
          <t>EssilorLuxottica</t>
        </is>
      </c>
      <c r="L239" t="inlineStr">
        <is>
          <t>F. Vassallo</t>
        </is>
      </c>
      <c r="M239" t="inlineStr">
        <is>
          <t>F. Vassallo</t>
        </is>
      </c>
      <c r="N239" t="inlineStr">
        <is>
          <t>Delivery AMS</t>
        </is>
      </c>
      <c r="O239" t="inlineStr">
        <is>
          <t>PM - Project Governance</t>
        </is>
      </c>
      <c r="P239" t="n">
        <v>1210</v>
      </c>
      <c r="Q239" t="n">
        <v>755</v>
      </c>
      <c r="R239" t="inlineStr">
        <is>
          <t>ON GOING</t>
        </is>
      </c>
      <c r="S239" t="n">
        <v>0.62</v>
      </c>
      <c r="T239" t="n">
        <v>2024</v>
      </c>
      <c r="U239" t="n">
        <v>200</v>
      </c>
      <c r="V239" t="n">
        <v>25</v>
      </c>
      <c r="W239" t="n">
        <v>25</v>
      </c>
      <c r="X239" t="n">
        <v>25</v>
      </c>
      <c r="Y239" t="n">
        <v>25</v>
      </c>
      <c r="Z239" t="n">
        <v>25</v>
      </c>
      <c r="AA239" t="n">
        <v>25</v>
      </c>
      <c r="AB239" t="n">
        <v>25</v>
      </c>
      <c r="AC239" t="n">
        <v>25</v>
      </c>
      <c r="AD239" t="n">
        <v>25</v>
      </c>
      <c r="AE239" t="n">
        <v>25</v>
      </c>
      <c r="AF239" t="n">
        <v>25</v>
      </c>
      <c r="AG239" t="n">
        <v>25</v>
      </c>
      <c r="AH239" t="n">
        <v>1.388888888888889</v>
      </c>
      <c r="AI239" t="n">
        <v>1.25</v>
      </c>
      <c r="AJ239" t="n">
        <v>1.19047619047619</v>
      </c>
      <c r="AK239" t="n">
        <v>1.136363636363636</v>
      </c>
      <c r="AL239" t="n">
        <v>1.25</v>
      </c>
      <c r="AM239" t="n">
        <v>1.25</v>
      </c>
      <c r="AN239" t="n">
        <v>1.08695652173913</v>
      </c>
      <c r="AO239" t="n">
        <v>2.083333333333333</v>
      </c>
      <c r="AP239" t="n">
        <v>1.19047619047619</v>
      </c>
      <c r="AQ239" t="n">
        <v>1.08695652173913</v>
      </c>
      <c r="AR239" t="n">
        <v>1.19047619047619</v>
      </c>
      <c r="AS239" t="n">
        <v>1.136363636363636</v>
      </c>
      <c r="AT239" t="inlineStr"/>
      <c r="AU239" t="inlineStr"/>
    </row>
    <row r="240">
      <c r="A240" t="inlineStr">
        <is>
          <t>CONTRACT</t>
        </is>
      </c>
      <c r="B240" t="inlineStr">
        <is>
          <t>AMS</t>
        </is>
      </c>
      <c r="C240" t="inlineStr">
        <is>
          <t>Waterfall</t>
        </is>
      </c>
      <c r="D240" t="n">
        <v>2024</v>
      </c>
      <c r="E240" s="114" t="n">
        <v>45292</v>
      </c>
      <c r="F240" s="114" t="n">
        <v>45657</v>
      </c>
      <c r="G240" t="inlineStr">
        <is>
          <t>ABS24010</t>
        </is>
      </c>
      <c r="H240" t="inlineStr">
        <is>
          <t>ALDAV2</t>
        </is>
      </c>
      <c r="I240" t="inlineStr">
        <is>
          <t>RETAIL</t>
        </is>
      </c>
      <c r="J240" t="inlineStr">
        <is>
          <t>VAPP AMS 7 App 2024</t>
        </is>
      </c>
      <c r="K240" t="inlineStr">
        <is>
          <t>EssilorLuxottica</t>
        </is>
      </c>
      <c r="L240" t="inlineStr">
        <is>
          <t>F. Vassallo</t>
        </is>
      </c>
      <c r="M240" t="inlineStr">
        <is>
          <t>F. Vassallo</t>
        </is>
      </c>
      <c r="N240" t="inlineStr">
        <is>
          <t>Delivery AMS</t>
        </is>
      </c>
      <c r="O240" t="inlineStr">
        <is>
          <t>Reperibilità</t>
        </is>
      </c>
      <c r="P240" t="n">
        <v>1210</v>
      </c>
      <c r="Q240" t="n">
        <v>755</v>
      </c>
      <c r="R240" t="inlineStr">
        <is>
          <t>ON GOING</t>
        </is>
      </c>
      <c r="S240" t="n">
        <v>0.62</v>
      </c>
      <c r="T240" t="n">
        <v>2024</v>
      </c>
      <c r="U240" t="n">
        <v>32</v>
      </c>
      <c r="V240" t="n">
        <v>8</v>
      </c>
      <c r="W240" t="n">
        <v>8</v>
      </c>
      <c r="X240" t="n">
        <v>8</v>
      </c>
      <c r="Y240" t="n">
        <v>8</v>
      </c>
      <c r="Z240" t="n">
        <v>8</v>
      </c>
      <c r="AA240" t="n">
        <v>8</v>
      </c>
      <c r="AB240" t="n">
        <v>4</v>
      </c>
      <c r="AC240" t="n">
        <v>4</v>
      </c>
      <c r="AD240" t="n">
        <v>4</v>
      </c>
      <c r="AE240" t="n">
        <v>4</v>
      </c>
      <c r="AF240" t="inlineStr"/>
      <c r="AG240" t="inlineStr"/>
      <c r="AH240" t="n">
        <v>0.4444444444444444</v>
      </c>
      <c r="AI240" t="n">
        <v>0.4</v>
      </c>
      <c r="AJ240" t="n">
        <v>0.3809523809523809</v>
      </c>
      <c r="AK240" t="n">
        <v>0.3636363636363636</v>
      </c>
      <c r="AL240" t="n">
        <v>0.4</v>
      </c>
      <c r="AM240" t="n">
        <v>0.4</v>
      </c>
      <c r="AN240" t="n">
        <v>0.1739130434782609</v>
      </c>
      <c r="AO240" t="n">
        <v>0.3333333333333333</v>
      </c>
      <c r="AP240" t="n">
        <v>0.1904761904761905</v>
      </c>
      <c r="AQ240" t="n">
        <v>0.1739130434782609</v>
      </c>
      <c r="AR240" t="n">
        <v>0</v>
      </c>
      <c r="AS240" t="n">
        <v>0</v>
      </c>
      <c r="AT240" t="inlineStr"/>
      <c r="AU240" t="inlineStr"/>
    </row>
    <row r="241">
      <c r="A241" t="inlineStr">
        <is>
          <t>CONTRACT</t>
        </is>
      </c>
      <c r="B241" t="inlineStr">
        <is>
          <t>AMS</t>
        </is>
      </c>
      <c r="C241" t="inlineStr">
        <is>
          <t>Waterfall</t>
        </is>
      </c>
      <c r="D241" t="n">
        <v>2024</v>
      </c>
      <c r="E241" s="114" t="n">
        <v>45292</v>
      </c>
      <c r="F241" s="114" t="n">
        <v>45657</v>
      </c>
      <c r="G241" t="inlineStr">
        <is>
          <t>ABS24010</t>
        </is>
      </c>
      <c r="H241" t="inlineStr">
        <is>
          <t>ALDAV2</t>
        </is>
      </c>
      <c r="I241" t="inlineStr">
        <is>
          <t>RETAIL</t>
        </is>
      </c>
      <c r="J241" t="inlineStr">
        <is>
          <t>VAPP AMS 7 App 2024</t>
        </is>
      </c>
      <c r="K241" t="inlineStr">
        <is>
          <t>EssilorLuxottica</t>
        </is>
      </c>
      <c r="L241" t="inlineStr">
        <is>
          <t>F. Vassallo</t>
        </is>
      </c>
      <c r="M241" t="inlineStr">
        <is>
          <t>G. Mordà</t>
        </is>
      </c>
      <c r="N241" t="inlineStr">
        <is>
          <t>Operations</t>
        </is>
      </c>
      <c r="O241" t="inlineStr">
        <is>
          <t>Data Management</t>
        </is>
      </c>
      <c r="P241" t="n">
        <v>1210</v>
      </c>
      <c r="Q241" t="n">
        <v>755</v>
      </c>
      <c r="R241" t="inlineStr">
        <is>
          <t>ON GOING</t>
        </is>
      </c>
      <c r="S241" t="n">
        <v>0.62</v>
      </c>
      <c r="T241" t="n">
        <v>2024</v>
      </c>
      <c r="U241" t="n">
        <v>2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0.5</v>
      </c>
      <c r="AE241" t="n">
        <v>0.5</v>
      </c>
      <c r="AF241" t="n">
        <v>0.5</v>
      </c>
      <c r="AG241" t="n">
        <v>0.5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0.02380952380952381</v>
      </c>
      <c r="AQ241" t="n">
        <v>0.02173913043478261</v>
      </c>
      <c r="AR241" t="n">
        <v>0.02380952380952381</v>
      </c>
      <c r="AS241" t="n">
        <v>0.02272727272727273</v>
      </c>
      <c r="AT241" t="inlineStr"/>
      <c r="AU241" t="inlineStr"/>
    </row>
    <row r="242">
      <c r="A242" t="inlineStr">
        <is>
          <t>CONTRACT</t>
        </is>
      </c>
      <c r="B242" t="inlineStr">
        <is>
          <t>AMS</t>
        </is>
      </c>
      <c r="C242" t="inlineStr">
        <is>
          <t>Waterfall</t>
        </is>
      </c>
      <c r="D242" t="n">
        <v>2024</v>
      </c>
      <c r="E242" s="114" t="n">
        <v>45292</v>
      </c>
      <c r="F242" s="114" t="n">
        <v>45657</v>
      </c>
      <c r="G242" t="inlineStr">
        <is>
          <t>ABS24010</t>
        </is>
      </c>
      <c r="H242" t="inlineStr">
        <is>
          <t>ALDAV2</t>
        </is>
      </c>
      <c r="I242" t="inlineStr">
        <is>
          <t>RETAIL</t>
        </is>
      </c>
      <c r="J242" t="inlineStr">
        <is>
          <t>VAPP AMS 7 App 2024</t>
        </is>
      </c>
      <c r="K242" t="inlineStr">
        <is>
          <t>EssilorLuxottica</t>
        </is>
      </c>
      <c r="L242" t="inlineStr">
        <is>
          <t>F. Vassallo</t>
        </is>
      </c>
      <c r="M242" t="inlineStr">
        <is>
          <t>G. Sabbatini</t>
        </is>
      </c>
      <c r="N242" t="inlineStr">
        <is>
          <t>Operations</t>
        </is>
      </c>
      <c r="O242" t="inlineStr">
        <is>
          <t>Synapse</t>
        </is>
      </c>
      <c r="P242" t="n">
        <v>1210</v>
      </c>
      <c r="Q242" t="n">
        <v>755</v>
      </c>
      <c r="R242" t="inlineStr">
        <is>
          <t>ON GOING</t>
        </is>
      </c>
      <c r="S242" t="n">
        <v>0.62</v>
      </c>
      <c r="T242" t="n">
        <v>2024</v>
      </c>
      <c r="U242" t="n">
        <v>1.5</v>
      </c>
      <c r="V242" t="n">
        <v>0.5</v>
      </c>
      <c r="W242" t="n">
        <v>0.5</v>
      </c>
      <c r="X242" t="n">
        <v>0.5</v>
      </c>
      <c r="Y242" t="n">
        <v>0.5</v>
      </c>
      <c r="Z242" t="n">
        <v>0.5</v>
      </c>
      <c r="AA242" t="n">
        <v>0.5</v>
      </c>
      <c r="AB242" t="n">
        <v>0.5</v>
      </c>
      <c r="AC242" t="inlineStr"/>
      <c r="AD242" t="inlineStr"/>
      <c r="AE242" t="inlineStr"/>
      <c r="AF242" t="inlineStr"/>
      <c r="AG242" t="inlineStr"/>
      <c r="AH242" t="n">
        <v>0.02777777777777778</v>
      </c>
      <c r="AI242" t="n">
        <v>0.025</v>
      </c>
      <c r="AJ242" t="n">
        <v>0.02380952380952381</v>
      </c>
      <c r="AK242" t="n">
        <v>0.02272727272727273</v>
      </c>
      <c r="AL242" t="n">
        <v>0.025</v>
      </c>
      <c r="AM242" t="n">
        <v>0.025</v>
      </c>
      <c r="AN242" t="n">
        <v>0.02173913043478261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inlineStr"/>
      <c r="AU242" t="inlineStr"/>
    </row>
    <row r="243">
      <c r="A243" t="inlineStr">
        <is>
          <t>CONTRACT</t>
        </is>
      </c>
      <c r="B243" t="inlineStr">
        <is>
          <t>AMS</t>
        </is>
      </c>
      <c r="C243" t="inlineStr">
        <is>
          <t>Waterfall</t>
        </is>
      </c>
      <c r="D243" t="n">
        <v>2024</v>
      </c>
      <c r="E243" s="114" t="n">
        <v>45292</v>
      </c>
      <c r="F243" s="114" t="n">
        <v>45657</v>
      </c>
      <c r="G243" t="inlineStr">
        <is>
          <t>ABS24010</t>
        </is>
      </c>
      <c r="H243" t="inlineStr">
        <is>
          <t>ALDAV2</t>
        </is>
      </c>
      <c r="I243" t="inlineStr">
        <is>
          <t>RETAIL</t>
        </is>
      </c>
      <c r="J243" t="inlineStr">
        <is>
          <t>VAPP AMS 7 App 2024</t>
        </is>
      </c>
      <c r="K243" t="inlineStr">
        <is>
          <t>EssilorLuxottica</t>
        </is>
      </c>
      <c r="L243" t="inlineStr">
        <is>
          <t>F. Vassallo</t>
        </is>
      </c>
      <c r="M243" t="inlineStr">
        <is>
          <t>G. Tartaglia</t>
        </is>
      </c>
      <c r="N243" t="inlineStr">
        <is>
          <t>Operations</t>
        </is>
      </c>
      <c r="O243" t="inlineStr">
        <is>
          <t>Monitoraggio WE</t>
        </is>
      </c>
      <c r="P243" t="n">
        <v>1210</v>
      </c>
      <c r="Q243" t="n">
        <v>755</v>
      </c>
      <c r="R243" t="inlineStr">
        <is>
          <t>ON GOING</t>
        </is>
      </c>
      <c r="S243" t="n">
        <v>0.62</v>
      </c>
      <c r="T243" t="n">
        <v>2024</v>
      </c>
      <c r="U243" t="n">
        <v>12</v>
      </c>
      <c r="V243" t="n">
        <v>2</v>
      </c>
      <c r="W243" t="n">
        <v>2</v>
      </c>
      <c r="X243" t="n">
        <v>2</v>
      </c>
      <c r="Y243" t="n">
        <v>2</v>
      </c>
      <c r="Z243" t="n">
        <v>2</v>
      </c>
      <c r="AA243" t="n">
        <v>2</v>
      </c>
      <c r="AB243" t="n">
        <v>2</v>
      </c>
      <c r="AC243" t="n">
        <v>2</v>
      </c>
      <c r="AD243" t="n">
        <v>2</v>
      </c>
      <c r="AE243" t="n">
        <v>2</v>
      </c>
      <c r="AF243" t="inlineStr"/>
      <c r="AG243" t="inlineStr"/>
      <c r="AH243" t="n">
        <v>0.1111111111111111</v>
      </c>
      <c r="AI243" t="n">
        <v>0.1</v>
      </c>
      <c r="AJ243" t="n">
        <v>0.09523809523809523</v>
      </c>
      <c r="AK243" t="n">
        <v>0.09090909090909091</v>
      </c>
      <c r="AL243" t="n">
        <v>0.1</v>
      </c>
      <c r="AM243" t="n">
        <v>0.1</v>
      </c>
      <c r="AN243" t="n">
        <v>0.08695652173913043</v>
      </c>
      <c r="AO243" t="n">
        <v>0.1666666666666667</v>
      </c>
      <c r="AP243" t="n">
        <v>0.09523809523809523</v>
      </c>
      <c r="AQ243" t="n">
        <v>0.08695652173913043</v>
      </c>
      <c r="AR243" t="n">
        <v>0</v>
      </c>
      <c r="AS243" t="n">
        <v>0</v>
      </c>
      <c r="AT243" t="inlineStr"/>
      <c r="AU243" t="inlineStr"/>
    </row>
    <row r="244">
      <c r="A244" t="inlineStr">
        <is>
          <t>CONTRACT</t>
        </is>
      </c>
      <c r="B244" t="inlineStr">
        <is>
          <t>AMS</t>
        </is>
      </c>
      <c r="C244" t="inlineStr">
        <is>
          <t>Waterfall</t>
        </is>
      </c>
      <c r="D244" t="n">
        <v>2024</v>
      </c>
      <c r="E244" s="114" t="n">
        <v>45292</v>
      </c>
      <c r="F244" s="114" t="n">
        <v>45657</v>
      </c>
      <c r="G244" t="inlineStr">
        <is>
          <t>ABS24010</t>
        </is>
      </c>
      <c r="H244" t="inlineStr">
        <is>
          <t>ALDAV2</t>
        </is>
      </c>
      <c r="I244" t="inlineStr">
        <is>
          <t>RETAIL</t>
        </is>
      </c>
      <c r="J244" t="inlineStr">
        <is>
          <t>VAPP AMS 7 App 2024</t>
        </is>
      </c>
      <c r="K244" t="inlineStr">
        <is>
          <t>EssilorLuxottica</t>
        </is>
      </c>
      <c r="L244" t="inlineStr">
        <is>
          <t>F. Vassallo</t>
        </is>
      </c>
      <c r="M244" t="inlineStr">
        <is>
          <t>M. Mannarino</t>
        </is>
      </c>
      <c r="N244" t="inlineStr">
        <is>
          <t>Operations</t>
        </is>
      </c>
      <c r="O244" t="inlineStr">
        <is>
          <t>BackEnd</t>
        </is>
      </c>
      <c r="P244" t="n">
        <v>1210</v>
      </c>
      <c r="Q244" t="n">
        <v>755</v>
      </c>
      <c r="R244" t="inlineStr">
        <is>
          <t>ON GOING</t>
        </is>
      </c>
      <c r="S244" t="n">
        <v>0.62</v>
      </c>
      <c r="T244" t="n">
        <v>2024</v>
      </c>
      <c r="U244" t="n">
        <v>8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0.05555555555555555</v>
      </c>
      <c r="AI244" t="n">
        <v>0.05</v>
      </c>
      <c r="AJ244" t="n">
        <v>0.04761904761904762</v>
      </c>
      <c r="AK244" t="n">
        <v>0.04545454545454546</v>
      </c>
      <c r="AL244" t="n">
        <v>0.05</v>
      </c>
      <c r="AM244" t="n">
        <v>0.05</v>
      </c>
      <c r="AN244" t="n">
        <v>0.04347826086956522</v>
      </c>
      <c r="AO244" t="n">
        <v>0.08333333333333333</v>
      </c>
      <c r="AP244" t="n">
        <v>0.04761904761904762</v>
      </c>
      <c r="AQ244" t="n">
        <v>0.04347826086956522</v>
      </c>
      <c r="AR244" t="n">
        <v>0.04761904761904762</v>
      </c>
      <c r="AS244" t="n">
        <v>0.04545454545454546</v>
      </c>
      <c r="AT244" t="inlineStr"/>
      <c r="AU244" t="inlineStr"/>
    </row>
    <row r="245">
      <c r="A245" t="inlineStr">
        <is>
          <t>CONTRACT</t>
        </is>
      </c>
      <c r="B245" t="inlineStr">
        <is>
          <t>AMS</t>
        </is>
      </c>
      <c r="C245" t="inlineStr">
        <is>
          <t>Waterfall</t>
        </is>
      </c>
      <c r="D245" t="n">
        <v>2024</v>
      </c>
      <c r="E245" s="114" t="n">
        <v>45292</v>
      </c>
      <c r="F245" s="114" t="n">
        <v>45657</v>
      </c>
      <c r="G245" t="inlineStr">
        <is>
          <t>ABS24010</t>
        </is>
      </c>
      <c r="H245" t="inlineStr">
        <is>
          <t>ALDAV2</t>
        </is>
      </c>
      <c r="I245" t="inlineStr">
        <is>
          <t>RETAIL</t>
        </is>
      </c>
      <c r="J245" t="inlineStr">
        <is>
          <t>VAPP AMS 7 App 2024</t>
        </is>
      </c>
      <c r="K245" t="inlineStr">
        <is>
          <t>EssilorLuxottica</t>
        </is>
      </c>
      <c r="L245" t="inlineStr">
        <is>
          <t>F. Vassallo</t>
        </is>
      </c>
      <c r="M245" t="inlineStr">
        <is>
          <t>M. Mannarino</t>
        </is>
      </c>
      <c r="N245" t="inlineStr">
        <is>
          <t>Operations</t>
        </is>
      </c>
      <c r="O245" t="inlineStr">
        <is>
          <t>BackEnd</t>
        </is>
      </c>
      <c r="P245" t="n">
        <v>1210</v>
      </c>
      <c r="Q245" t="n">
        <v>755</v>
      </c>
      <c r="R245" t="inlineStr">
        <is>
          <t>ON GOING</t>
        </is>
      </c>
      <c r="S245" t="n">
        <v>0.62</v>
      </c>
      <c r="T245" t="n">
        <v>2024</v>
      </c>
      <c r="U245" t="n">
        <v>60</v>
      </c>
      <c r="V245" t="n">
        <v>12</v>
      </c>
      <c r="W245" t="n">
        <v>12</v>
      </c>
      <c r="X245" t="n">
        <v>12</v>
      </c>
      <c r="Y245" t="n">
        <v>5</v>
      </c>
      <c r="Z245" t="n">
        <v>5</v>
      </c>
      <c r="AA245" t="n">
        <v>5</v>
      </c>
      <c r="AB245" t="n">
        <v>5</v>
      </c>
      <c r="AC245" t="n">
        <v>5</v>
      </c>
      <c r="AD245" t="n">
        <v>1</v>
      </c>
      <c r="AE245" t="n">
        <v>15</v>
      </c>
      <c r="AF245" t="n">
        <v>12</v>
      </c>
      <c r="AG245" t="n">
        <v>12</v>
      </c>
      <c r="AH245" t="n">
        <v>0.6666666666666666</v>
      </c>
      <c r="AI245" t="n">
        <v>0.6</v>
      </c>
      <c r="AJ245" t="n">
        <v>0.5714285714285714</v>
      </c>
      <c r="AK245" t="n">
        <v>0.2272727272727273</v>
      </c>
      <c r="AL245" t="n">
        <v>0.25</v>
      </c>
      <c r="AM245" t="n">
        <v>0.25</v>
      </c>
      <c r="AN245" t="n">
        <v>0.2173913043478261</v>
      </c>
      <c r="AO245" t="n">
        <v>0.4166666666666667</v>
      </c>
      <c r="AP245" t="n">
        <v>0.04761904761904762</v>
      </c>
      <c r="AQ245" t="n">
        <v>0.6521739130434783</v>
      </c>
      <c r="AR245" t="n">
        <v>0.5714285714285714</v>
      </c>
      <c r="AS245" t="n">
        <v>0.5454545454545454</v>
      </c>
      <c r="AT245" t="inlineStr"/>
      <c r="AU245" t="inlineStr"/>
    </row>
    <row r="246">
      <c r="A246" t="inlineStr">
        <is>
          <t>CONTRACT</t>
        </is>
      </c>
      <c r="B246" t="inlineStr">
        <is>
          <t>AMS</t>
        </is>
      </c>
      <c r="C246" t="inlineStr">
        <is>
          <t>Waterfall</t>
        </is>
      </c>
      <c r="D246" t="n">
        <v>2024</v>
      </c>
      <c r="E246" s="114" t="n">
        <v>45292</v>
      </c>
      <c r="F246" s="114" t="n">
        <v>45657</v>
      </c>
      <c r="G246" t="inlineStr">
        <is>
          <t>ABS24010</t>
        </is>
      </c>
      <c r="H246" t="inlineStr">
        <is>
          <t>ALDAV2</t>
        </is>
      </c>
      <c r="I246" t="inlineStr">
        <is>
          <t>RETAIL</t>
        </is>
      </c>
      <c r="J246" t="inlineStr">
        <is>
          <t>VAPP AMS 7 App 2024</t>
        </is>
      </c>
      <c r="K246" t="inlineStr">
        <is>
          <t>EssilorLuxottica</t>
        </is>
      </c>
      <c r="L246" t="inlineStr">
        <is>
          <t>F. Vassallo</t>
        </is>
      </c>
      <c r="M246" t="inlineStr">
        <is>
          <t>M. Mannarino</t>
        </is>
      </c>
      <c r="N246" t="inlineStr">
        <is>
          <t>Operations</t>
        </is>
      </c>
      <c r="O246" t="inlineStr">
        <is>
          <t>Reperibilità</t>
        </is>
      </c>
      <c r="P246" t="n">
        <v>1210</v>
      </c>
      <c r="Q246" t="n">
        <v>755</v>
      </c>
      <c r="R246" t="inlineStr">
        <is>
          <t>ON GOING</t>
        </is>
      </c>
      <c r="S246" t="n">
        <v>0.62</v>
      </c>
      <c r="T246" t="n">
        <v>2024</v>
      </c>
      <c r="U246" t="n">
        <v>15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5</v>
      </c>
      <c r="AD246" t="n">
        <v>2</v>
      </c>
      <c r="AE246" t="n">
        <v>2</v>
      </c>
      <c r="AF246" t="inlineStr"/>
      <c r="AG246" t="inlineStr"/>
      <c r="AH246" t="n">
        <v>0.1111111111111111</v>
      </c>
      <c r="AI246" t="n">
        <v>0.1</v>
      </c>
      <c r="AJ246" t="n">
        <v>0.09523809523809523</v>
      </c>
      <c r="AK246" t="n">
        <v>0.09090909090909091</v>
      </c>
      <c r="AL246" t="n">
        <v>0.1</v>
      </c>
      <c r="AM246" t="n">
        <v>0.1</v>
      </c>
      <c r="AN246" t="n">
        <v>0.08695652173913043</v>
      </c>
      <c r="AO246" t="n">
        <v>0.4166666666666667</v>
      </c>
      <c r="AP246" t="n">
        <v>0.09523809523809523</v>
      </c>
      <c r="AQ246" t="n">
        <v>0.08695652173913043</v>
      </c>
      <c r="AR246" t="n">
        <v>0</v>
      </c>
      <c r="AS246" t="n">
        <v>0</v>
      </c>
      <c r="AT246" t="inlineStr"/>
      <c r="AU246" t="inlineStr"/>
    </row>
    <row r="247">
      <c r="A247" t="inlineStr">
        <is>
          <t>CONTRACT</t>
        </is>
      </c>
      <c r="B247" t="inlineStr">
        <is>
          <t>AMS</t>
        </is>
      </c>
      <c r="C247" t="inlineStr">
        <is>
          <t>Waterfall</t>
        </is>
      </c>
      <c r="D247" t="n">
        <v>2024</v>
      </c>
      <c r="E247" s="114" t="n">
        <v>45292</v>
      </c>
      <c r="F247" s="114" t="n">
        <v>45657</v>
      </c>
      <c r="G247" t="inlineStr">
        <is>
          <t>ABS24010</t>
        </is>
      </c>
      <c r="H247" t="inlineStr">
        <is>
          <t>ALDAV2</t>
        </is>
      </c>
      <c r="I247" t="inlineStr">
        <is>
          <t>RETAIL</t>
        </is>
      </c>
      <c r="J247" t="inlineStr">
        <is>
          <t>VAPP AMS 7 App 2024</t>
        </is>
      </c>
      <c r="K247" t="inlineStr">
        <is>
          <t>EssilorLuxottica</t>
        </is>
      </c>
      <c r="L247" t="inlineStr">
        <is>
          <t>F. Vassallo</t>
        </is>
      </c>
      <c r="M247" t="inlineStr">
        <is>
          <t>M. Vianelli</t>
        </is>
      </c>
      <c r="N247" t="inlineStr">
        <is>
          <t>Delivery Projects</t>
        </is>
      </c>
      <c r="O247" t="inlineStr">
        <is>
          <t>Analysis</t>
        </is>
      </c>
      <c r="P247" t="n">
        <v>1210</v>
      </c>
      <c r="Q247" t="n">
        <v>755</v>
      </c>
      <c r="R247" t="inlineStr">
        <is>
          <t>ON GOING</t>
        </is>
      </c>
      <c r="S247" t="n">
        <v>0.62</v>
      </c>
      <c r="T247" t="n">
        <v>2024</v>
      </c>
      <c r="U247" t="n">
        <v>41</v>
      </c>
      <c r="V247" t="n">
        <v>5</v>
      </c>
      <c r="W247" t="n">
        <v>6</v>
      </c>
      <c r="X247" t="n">
        <v>6</v>
      </c>
      <c r="Y247" t="n">
        <v>5</v>
      </c>
      <c r="Z247" t="n">
        <v>6</v>
      </c>
      <c r="AA247" t="n">
        <v>6</v>
      </c>
      <c r="AB247" t="n">
        <v>6</v>
      </c>
      <c r="AC247" t="n">
        <v>5</v>
      </c>
      <c r="AD247" t="n">
        <v>3</v>
      </c>
      <c r="AE247" t="n">
        <v>5</v>
      </c>
      <c r="AF247" t="n">
        <v>5</v>
      </c>
      <c r="AG247" t="n">
        <v>5</v>
      </c>
      <c r="AH247" t="n">
        <v>0.2777777777777778</v>
      </c>
      <c r="AI247" t="n">
        <v>0.3</v>
      </c>
      <c r="AJ247" t="n">
        <v>0.2857142857142857</v>
      </c>
      <c r="AK247" t="n">
        <v>0.2272727272727273</v>
      </c>
      <c r="AL247" t="n">
        <v>0.3</v>
      </c>
      <c r="AM247" t="n">
        <v>0.3</v>
      </c>
      <c r="AN247" t="n">
        <v>0.2608695652173913</v>
      </c>
      <c r="AO247" t="n">
        <v>0.4166666666666667</v>
      </c>
      <c r="AP247" t="n">
        <v>0.1428571428571428</v>
      </c>
      <c r="AQ247" t="n">
        <v>0.2173913043478261</v>
      </c>
      <c r="AR247" t="n">
        <v>0.2380952380952381</v>
      </c>
      <c r="AS247" t="n">
        <v>0.2272727272727273</v>
      </c>
      <c r="AT247" t="inlineStr"/>
      <c r="AU247" t="inlineStr"/>
    </row>
    <row r="248">
      <c r="A248" t="inlineStr">
        <is>
          <t>CONTRACT</t>
        </is>
      </c>
      <c r="B248" t="inlineStr">
        <is>
          <t>AMS</t>
        </is>
      </c>
      <c r="C248" t="inlineStr">
        <is>
          <t>Waterfall</t>
        </is>
      </c>
      <c r="D248" t="n">
        <v>2024</v>
      </c>
      <c r="E248" s="114" t="n">
        <v>45292</v>
      </c>
      <c r="F248" s="114" t="n">
        <v>45657</v>
      </c>
      <c r="G248" t="inlineStr">
        <is>
          <t>ABS24010</t>
        </is>
      </c>
      <c r="H248" t="inlineStr">
        <is>
          <t>ALDAV2</t>
        </is>
      </c>
      <c r="I248" t="inlineStr">
        <is>
          <t>RETAIL</t>
        </is>
      </c>
      <c r="J248" t="inlineStr">
        <is>
          <t>VAPP AMS 7 App 2024</t>
        </is>
      </c>
      <c r="K248" t="inlineStr">
        <is>
          <t>EssilorLuxottica</t>
        </is>
      </c>
      <c r="L248" t="inlineStr">
        <is>
          <t>F. Vassallo</t>
        </is>
      </c>
      <c r="M248" t="inlineStr">
        <is>
          <t>N. GUERRERO</t>
        </is>
      </c>
      <c r="N248" t="inlineStr">
        <is>
          <t>Delivery AMS</t>
        </is>
      </c>
      <c r="O248" t="inlineStr">
        <is>
          <t>PM - Project Governance</t>
        </is>
      </c>
      <c r="P248" t="n">
        <v>1210</v>
      </c>
      <c r="Q248" t="n">
        <v>755</v>
      </c>
      <c r="R248" t="inlineStr">
        <is>
          <t>ON GOING</t>
        </is>
      </c>
      <c r="S248" t="n">
        <v>0.62</v>
      </c>
      <c r="T248" t="n">
        <v>2024</v>
      </c>
      <c r="U248" t="n">
        <v>4</v>
      </c>
      <c r="V248" t="n">
        <v>0.5</v>
      </c>
      <c r="W248" t="n">
        <v>0.5</v>
      </c>
      <c r="X248" t="n">
        <v>0.5</v>
      </c>
      <c r="Y248" t="n">
        <v>0.5</v>
      </c>
      <c r="Z248" t="n">
        <v>0.5</v>
      </c>
      <c r="AA248" t="n">
        <v>0.5</v>
      </c>
      <c r="AB248" t="n">
        <v>0.5</v>
      </c>
      <c r="AC248" t="n">
        <v>0.5</v>
      </c>
      <c r="AD248" t="n">
        <v>0.5</v>
      </c>
      <c r="AE248" t="n">
        <v>0.5</v>
      </c>
      <c r="AF248" t="n">
        <v>0.5</v>
      </c>
      <c r="AG248" t="n">
        <v>0.5</v>
      </c>
      <c r="AH248" t="n">
        <v>0.02777777777777778</v>
      </c>
      <c r="AI248" t="n">
        <v>0.025</v>
      </c>
      <c r="AJ248" t="n">
        <v>0.02380952380952381</v>
      </c>
      <c r="AK248" t="n">
        <v>0.02272727272727273</v>
      </c>
      <c r="AL248" t="n">
        <v>0.025</v>
      </c>
      <c r="AM248" t="n">
        <v>0.025</v>
      </c>
      <c r="AN248" t="n">
        <v>0.02173913043478261</v>
      </c>
      <c r="AO248" t="n">
        <v>0.04166666666666666</v>
      </c>
      <c r="AP248" t="n">
        <v>0.02380952380952381</v>
      </c>
      <c r="AQ248" t="n">
        <v>0.02173913043478261</v>
      </c>
      <c r="AR248" t="n">
        <v>0.02380952380952381</v>
      </c>
      <c r="AS248" t="n">
        <v>0.02272727272727273</v>
      </c>
      <c r="AT248" t="inlineStr"/>
      <c r="AU248" t="inlineStr"/>
    </row>
    <row r="249">
      <c r="A249" t="inlineStr">
        <is>
          <t>CONTRACT</t>
        </is>
      </c>
      <c r="B249" t="inlineStr">
        <is>
          <t>AMS</t>
        </is>
      </c>
      <c r="C249" t="inlineStr">
        <is>
          <t>Waterfall</t>
        </is>
      </c>
      <c r="D249" t="n">
        <v>2024</v>
      </c>
      <c r="E249" s="114" t="n">
        <v>45292</v>
      </c>
      <c r="F249" s="114" t="n">
        <v>45657</v>
      </c>
      <c r="G249" t="inlineStr">
        <is>
          <t>ABS24010</t>
        </is>
      </c>
      <c r="H249" t="inlineStr">
        <is>
          <t>ALDAV2</t>
        </is>
      </c>
      <c r="I249" t="inlineStr">
        <is>
          <t>RETAIL</t>
        </is>
      </c>
      <c r="J249" t="inlineStr">
        <is>
          <t>VAPP AMS 7 App 2024</t>
        </is>
      </c>
      <c r="K249" t="inlineStr">
        <is>
          <t>EssilorLuxottica</t>
        </is>
      </c>
      <c r="L249" t="inlineStr">
        <is>
          <t>F. Vassallo</t>
        </is>
      </c>
      <c r="M249" t="inlineStr">
        <is>
          <t>N. GUERRERO</t>
        </is>
      </c>
      <c r="N249" t="inlineStr">
        <is>
          <t>Delivery AMS</t>
        </is>
      </c>
      <c r="O249" t="inlineStr">
        <is>
          <t>Monitoraggio WE</t>
        </is>
      </c>
      <c r="P249" t="n">
        <v>1210</v>
      </c>
      <c r="Q249" t="n">
        <v>755</v>
      </c>
      <c r="R249" t="inlineStr">
        <is>
          <t>ON GOING</t>
        </is>
      </c>
      <c r="S249" t="n">
        <v>0.62</v>
      </c>
      <c r="T249" t="n">
        <v>2024</v>
      </c>
      <c r="U249" t="n">
        <v>11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1</v>
      </c>
      <c r="AD249" t="n">
        <v>2</v>
      </c>
      <c r="AE249" t="n">
        <v>2</v>
      </c>
      <c r="AF249" t="inlineStr"/>
      <c r="AG249" t="inlineStr"/>
      <c r="AH249" t="n">
        <v>0.1111111111111111</v>
      </c>
      <c r="AI249" t="n">
        <v>0.1</v>
      </c>
      <c r="AJ249" t="n">
        <v>0.09523809523809523</v>
      </c>
      <c r="AK249" t="n">
        <v>0.09090909090909091</v>
      </c>
      <c r="AL249" t="n">
        <v>0.1</v>
      </c>
      <c r="AM249" t="n">
        <v>0.1</v>
      </c>
      <c r="AN249" t="n">
        <v>0.08695652173913043</v>
      </c>
      <c r="AO249" t="n">
        <v>0.08333333333333333</v>
      </c>
      <c r="AP249" t="n">
        <v>0.09523809523809523</v>
      </c>
      <c r="AQ249" t="n">
        <v>0.08695652173913043</v>
      </c>
      <c r="AR249" t="n">
        <v>0</v>
      </c>
      <c r="AS249" t="n">
        <v>0</v>
      </c>
      <c r="AT249" t="inlineStr"/>
      <c r="AU249" t="inlineStr"/>
    </row>
    <row r="250">
      <c r="A250" t="inlineStr">
        <is>
          <t>CONTRACT</t>
        </is>
      </c>
      <c r="B250" t="inlineStr">
        <is>
          <t>AMS</t>
        </is>
      </c>
      <c r="C250" t="inlineStr">
        <is>
          <t>Waterfall</t>
        </is>
      </c>
      <c r="D250" t="n">
        <v>2024</v>
      </c>
      <c r="E250" s="114" t="n">
        <v>45292</v>
      </c>
      <c r="F250" s="114" t="n">
        <v>45657</v>
      </c>
      <c r="G250" t="inlineStr">
        <is>
          <t>ABS24010</t>
        </is>
      </c>
      <c r="H250" t="inlineStr">
        <is>
          <t>ALDAV2</t>
        </is>
      </c>
      <c r="I250" t="inlineStr">
        <is>
          <t>RETAIL</t>
        </is>
      </c>
      <c r="J250" t="inlineStr">
        <is>
          <t>VAPP AMS 7 App 2024</t>
        </is>
      </c>
      <c r="K250" t="inlineStr">
        <is>
          <t>EssilorLuxottica</t>
        </is>
      </c>
      <c r="L250" t="inlineStr">
        <is>
          <t>F. Vassallo</t>
        </is>
      </c>
      <c r="M250" t="inlineStr">
        <is>
          <t>N. Pescione</t>
        </is>
      </c>
      <c r="N250" t="inlineStr">
        <is>
          <t>Operations</t>
        </is>
      </c>
      <c r="O250" t="inlineStr">
        <is>
          <t>Monitoraggio WE</t>
        </is>
      </c>
      <c r="P250" t="n">
        <v>1210</v>
      </c>
      <c r="Q250" t="n">
        <v>755</v>
      </c>
      <c r="R250" t="inlineStr">
        <is>
          <t>ON GOING</t>
        </is>
      </c>
      <c r="S250" t="n">
        <v>0.62</v>
      </c>
      <c r="T250" t="n">
        <v>2024</v>
      </c>
      <c r="U250" t="n">
        <v>12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2</v>
      </c>
      <c r="AD250" t="n">
        <v>2</v>
      </c>
      <c r="AE250" t="n">
        <v>2</v>
      </c>
      <c r="AF250" t="inlineStr"/>
      <c r="AG250" t="inlineStr"/>
      <c r="AH250" t="n">
        <v>0.1111111111111111</v>
      </c>
      <c r="AI250" t="n">
        <v>0.1</v>
      </c>
      <c r="AJ250" t="n">
        <v>0.09523809523809523</v>
      </c>
      <c r="AK250" t="n">
        <v>0.09090909090909091</v>
      </c>
      <c r="AL250" t="n">
        <v>0.1</v>
      </c>
      <c r="AM250" t="n">
        <v>0.1</v>
      </c>
      <c r="AN250" t="n">
        <v>0.08695652173913043</v>
      </c>
      <c r="AO250" t="n">
        <v>0.1666666666666667</v>
      </c>
      <c r="AP250" t="n">
        <v>0.09523809523809523</v>
      </c>
      <c r="AQ250" t="n">
        <v>0.08695652173913043</v>
      </c>
      <c r="AR250" t="n">
        <v>0</v>
      </c>
      <c r="AS250" t="n">
        <v>0</v>
      </c>
      <c r="AT250" t="inlineStr"/>
      <c r="AU250" t="inlineStr"/>
    </row>
    <row r="251">
      <c r="A251" t="inlineStr">
        <is>
          <t>CONTRACT</t>
        </is>
      </c>
      <c r="B251" t="inlineStr">
        <is>
          <t>AMS</t>
        </is>
      </c>
      <c r="C251" t="inlineStr">
        <is>
          <t>Waterfall</t>
        </is>
      </c>
      <c r="D251" t="n">
        <v>2024</v>
      </c>
      <c r="E251" s="114" t="n">
        <v>45292</v>
      </c>
      <c r="F251" s="114" t="n">
        <v>45657</v>
      </c>
      <c r="G251" t="inlineStr">
        <is>
          <t>ABS24010</t>
        </is>
      </c>
      <c r="H251" t="inlineStr">
        <is>
          <t>ALDAV2</t>
        </is>
      </c>
      <c r="I251" t="inlineStr">
        <is>
          <t>RETAIL</t>
        </is>
      </c>
      <c r="J251" t="inlineStr">
        <is>
          <t>VAPP AMS 7 App 2024</t>
        </is>
      </c>
      <c r="K251" t="inlineStr">
        <is>
          <t>EssilorLuxottica</t>
        </is>
      </c>
      <c r="L251" t="inlineStr">
        <is>
          <t>F. Vassallo</t>
        </is>
      </c>
      <c r="M251" t="inlineStr">
        <is>
          <t>P. Anzellotti</t>
        </is>
      </c>
      <c r="N251" t="inlineStr">
        <is>
          <t>Operations</t>
        </is>
      </c>
      <c r="O251" t="inlineStr">
        <is>
          <t>Technical Leader</t>
        </is>
      </c>
      <c r="P251" t="n">
        <v>1210</v>
      </c>
      <c r="Q251" t="n">
        <v>755</v>
      </c>
      <c r="R251" t="inlineStr">
        <is>
          <t>ON GOING</t>
        </is>
      </c>
      <c r="S251" t="n">
        <v>0.62</v>
      </c>
      <c r="T251" t="n">
        <v>2024</v>
      </c>
      <c r="U251" t="n">
        <v>4.5</v>
      </c>
      <c r="V251" t="n">
        <v>0.5</v>
      </c>
      <c r="W251" t="n">
        <v>0.5</v>
      </c>
      <c r="X251" t="n">
        <v>0.5</v>
      </c>
      <c r="Y251" t="n">
        <v>0.5</v>
      </c>
      <c r="Z251" t="n">
        <v>0.5</v>
      </c>
      <c r="AA251" t="n">
        <v>0.5</v>
      </c>
      <c r="AB251" t="n">
        <v>0.5</v>
      </c>
      <c r="AC251" t="n">
        <v>0.5</v>
      </c>
      <c r="AD251" t="n">
        <v>0.5</v>
      </c>
      <c r="AE251" t="n">
        <v>0.5</v>
      </c>
      <c r="AF251" t="n">
        <v>0.5</v>
      </c>
      <c r="AG251" t="n">
        <v>1</v>
      </c>
      <c r="AH251" t="n">
        <v>0.02777777777777778</v>
      </c>
      <c r="AI251" t="n">
        <v>0.025</v>
      </c>
      <c r="AJ251" t="n">
        <v>0.02380952380952381</v>
      </c>
      <c r="AK251" t="n">
        <v>0.02272727272727273</v>
      </c>
      <c r="AL251" t="n">
        <v>0.025</v>
      </c>
      <c r="AM251" t="n">
        <v>0.025</v>
      </c>
      <c r="AN251" t="n">
        <v>0.02173913043478261</v>
      </c>
      <c r="AO251" t="n">
        <v>0.04166666666666666</v>
      </c>
      <c r="AP251" t="n">
        <v>0.02380952380952381</v>
      </c>
      <c r="AQ251" t="n">
        <v>0.02173913043478261</v>
      </c>
      <c r="AR251" t="n">
        <v>0.02380952380952381</v>
      </c>
      <c r="AS251" t="n">
        <v>0.04545454545454546</v>
      </c>
      <c r="AT251" t="inlineStr"/>
      <c r="AU251" t="inlineStr"/>
    </row>
    <row r="252">
      <c r="A252" t="inlineStr">
        <is>
          <t>CONTRACT</t>
        </is>
      </c>
      <c r="B252" t="inlineStr">
        <is>
          <t>AMS</t>
        </is>
      </c>
      <c r="C252" t="inlineStr">
        <is>
          <t>Waterfall</t>
        </is>
      </c>
      <c r="D252" t="n">
        <v>2024</v>
      </c>
      <c r="E252" s="114" t="n">
        <v>45292</v>
      </c>
      <c r="F252" s="114" t="n">
        <v>45657</v>
      </c>
      <c r="G252" t="inlineStr">
        <is>
          <t>ABS24010</t>
        </is>
      </c>
      <c r="H252" t="inlineStr">
        <is>
          <t>ALDAV2</t>
        </is>
      </c>
      <c r="I252" t="inlineStr">
        <is>
          <t>RETAIL</t>
        </is>
      </c>
      <c r="J252" t="inlineStr">
        <is>
          <t>VAPP AMS 7 App 2024</t>
        </is>
      </c>
      <c r="K252" t="inlineStr">
        <is>
          <t>EssilorLuxottica</t>
        </is>
      </c>
      <c r="L252" t="inlineStr">
        <is>
          <t>F. Vassallo</t>
        </is>
      </c>
      <c r="M252" t="inlineStr">
        <is>
          <t>P. Anzellotti</t>
        </is>
      </c>
      <c r="N252" t="inlineStr">
        <is>
          <t>Operations</t>
        </is>
      </c>
      <c r="O252" t="inlineStr">
        <is>
          <t>Monitoraggio WE</t>
        </is>
      </c>
      <c r="P252" t="n">
        <v>1210</v>
      </c>
      <c r="Q252" t="n">
        <v>755</v>
      </c>
      <c r="R252" t="inlineStr">
        <is>
          <t>ON GOING</t>
        </is>
      </c>
      <c r="S252" t="n">
        <v>0.62</v>
      </c>
      <c r="T252" t="n">
        <v>2024</v>
      </c>
      <c r="U252" t="n">
        <v>12</v>
      </c>
      <c r="V252" t="n">
        <v>2</v>
      </c>
      <c r="W252" t="n">
        <v>2</v>
      </c>
      <c r="X252" t="n">
        <v>2</v>
      </c>
      <c r="Y252" t="n">
        <v>2</v>
      </c>
      <c r="Z252" t="n">
        <v>2</v>
      </c>
      <c r="AA252" t="n">
        <v>2</v>
      </c>
      <c r="AB252" t="n">
        <v>2</v>
      </c>
      <c r="AC252" t="n">
        <v>2</v>
      </c>
      <c r="AD252" t="n">
        <v>2</v>
      </c>
      <c r="AE252" t="n">
        <v>2</v>
      </c>
      <c r="AF252" t="inlineStr"/>
      <c r="AG252" t="inlineStr"/>
      <c r="AH252" t="n">
        <v>0.1111111111111111</v>
      </c>
      <c r="AI252" t="n">
        <v>0.1</v>
      </c>
      <c r="AJ252" t="n">
        <v>0.09523809523809523</v>
      </c>
      <c r="AK252" t="n">
        <v>0.09090909090909091</v>
      </c>
      <c r="AL252" t="n">
        <v>0.1</v>
      </c>
      <c r="AM252" t="n">
        <v>0.1</v>
      </c>
      <c r="AN252" t="n">
        <v>0.08695652173913043</v>
      </c>
      <c r="AO252" t="n">
        <v>0.1666666666666667</v>
      </c>
      <c r="AP252" t="n">
        <v>0.09523809523809523</v>
      </c>
      <c r="AQ252" t="n">
        <v>0.08695652173913043</v>
      </c>
      <c r="AR252" t="n">
        <v>0</v>
      </c>
      <c r="AS252" t="n">
        <v>0</v>
      </c>
      <c r="AT252" t="inlineStr"/>
      <c r="AU252" t="inlineStr"/>
    </row>
    <row r="253">
      <c r="A253" t="inlineStr">
        <is>
          <t>CONTRACT</t>
        </is>
      </c>
      <c r="B253" t="inlineStr">
        <is>
          <t>AMS</t>
        </is>
      </c>
      <c r="C253" t="inlineStr">
        <is>
          <t>Waterfall</t>
        </is>
      </c>
      <c r="D253" t="n">
        <v>2024</v>
      </c>
      <c r="E253" s="114" t="n">
        <v>45292</v>
      </c>
      <c r="F253" s="114" t="n">
        <v>45657</v>
      </c>
      <c r="G253" t="inlineStr">
        <is>
          <t>ABS24010</t>
        </is>
      </c>
      <c r="H253" t="inlineStr">
        <is>
          <t>ALDAV2</t>
        </is>
      </c>
      <c r="I253" t="inlineStr">
        <is>
          <t>RETAIL</t>
        </is>
      </c>
      <c r="J253" t="inlineStr">
        <is>
          <t>VAPP AMS 7 App 2024</t>
        </is>
      </c>
      <c r="K253" t="inlineStr">
        <is>
          <t>EssilorLuxottica</t>
        </is>
      </c>
      <c r="L253" t="inlineStr">
        <is>
          <t>F. Vassallo</t>
        </is>
      </c>
      <c r="M253" t="inlineStr">
        <is>
          <t>P. SINGH</t>
        </is>
      </c>
      <c r="N253" t="inlineStr">
        <is>
          <t>AREA TECH</t>
        </is>
      </c>
      <c r="O253" t="inlineStr">
        <is>
          <t>Data Management</t>
        </is>
      </c>
      <c r="P253" t="n">
        <v>1210</v>
      </c>
      <c r="Q253" t="n">
        <v>755</v>
      </c>
      <c r="R253" t="inlineStr">
        <is>
          <t>ON GOING</t>
        </is>
      </c>
      <c r="S253" t="n">
        <v>0.62</v>
      </c>
      <c r="T253" t="n">
        <v>2024</v>
      </c>
      <c r="U253" t="n">
        <v>0.5</v>
      </c>
      <c r="V253" t="n">
        <v>0.5</v>
      </c>
      <c r="W253" t="n">
        <v>0.5</v>
      </c>
      <c r="X253" t="n">
        <v>0.5</v>
      </c>
      <c r="Y253" t="n">
        <v>0.5</v>
      </c>
      <c r="Z253" t="n">
        <v>0.5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n">
        <v>0.02777777777777778</v>
      </c>
      <c r="AI253" t="n">
        <v>0.025</v>
      </c>
      <c r="AJ253" t="n">
        <v>0.02380952380952381</v>
      </c>
      <c r="AK253" t="n">
        <v>0.02272727272727273</v>
      </c>
      <c r="AL253" t="n">
        <v>0.025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inlineStr"/>
      <c r="AU253" t="inlineStr"/>
    </row>
    <row r="254">
      <c r="A254" t="inlineStr">
        <is>
          <t>CONTRACT</t>
        </is>
      </c>
      <c r="B254" t="inlineStr">
        <is>
          <t>AMS</t>
        </is>
      </c>
      <c r="C254" t="inlineStr">
        <is>
          <t>Waterfall</t>
        </is>
      </c>
      <c r="D254" t="n">
        <v>2024</v>
      </c>
      <c r="E254" s="114" t="n">
        <v>45292</v>
      </c>
      <c r="F254" s="114" t="n">
        <v>45657</v>
      </c>
      <c r="G254" t="inlineStr">
        <is>
          <t>ABS24010</t>
        </is>
      </c>
      <c r="H254" t="inlineStr">
        <is>
          <t>ALDAV2</t>
        </is>
      </c>
      <c r="I254" t="inlineStr">
        <is>
          <t>RETAIL</t>
        </is>
      </c>
      <c r="J254" t="inlineStr">
        <is>
          <t>VAPP AMS 7 App 2024</t>
        </is>
      </c>
      <c r="K254" t="inlineStr">
        <is>
          <t>EssilorLuxottica</t>
        </is>
      </c>
      <c r="L254" t="inlineStr">
        <is>
          <t>F. Vassallo</t>
        </is>
      </c>
      <c r="M254" t="inlineStr">
        <is>
          <t>R. Grandi</t>
        </is>
      </c>
      <c r="N254" t="inlineStr">
        <is>
          <t>Operations</t>
        </is>
      </c>
      <c r="O254" t="inlineStr">
        <is>
          <t>Data Management</t>
        </is>
      </c>
      <c r="P254" t="n">
        <v>1210</v>
      </c>
      <c r="Q254" t="n">
        <v>755</v>
      </c>
      <c r="R254" t="inlineStr">
        <is>
          <t>ON GOING</t>
        </is>
      </c>
      <c r="S254" t="n">
        <v>0.62</v>
      </c>
      <c r="T254" t="n">
        <v>2024</v>
      </c>
      <c r="U254" t="n">
        <v>42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5</v>
      </c>
      <c r="AD254" t="n">
        <v>15</v>
      </c>
      <c r="AE254" t="n">
        <v>15</v>
      </c>
      <c r="AF254" t="n">
        <v>2</v>
      </c>
      <c r="AG254" t="n">
        <v>2</v>
      </c>
      <c r="AH254" t="n">
        <v>0.05555555555555555</v>
      </c>
      <c r="AI254" t="n">
        <v>0.05</v>
      </c>
      <c r="AJ254" t="n">
        <v>0.04761904761904762</v>
      </c>
      <c r="AK254" t="n">
        <v>0.04545454545454546</v>
      </c>
      <c r="AL254" t="n">
        <v>0.05</v>
      </c>
      <c r="AM254" t="n">
        <v>0.05</v>
      </c>
      <c r="AN254" t="n">
        <v>0.04347826086956522</v>
      </c>
      <c r="AO254" t="n">
        <v>0.4166666666666667</v>
      </c>
      <c r="AP254" t="n">
        <v>0.7142857142857143</v>
      </c>
      <c r="AQ254" t="n">
        <v>0.6521739130434783</v>
      </c>
      <c r="AR254" t="n">
        <v>0.09523809523809523</v>
      </c>
      <c r="AS254" t="n">
        <v>0.09090909090909091</v>
      </c>
      <c r="AT254" t="inlineStr"/>
      <c r="AU254" t="inlineStr"/>
    </row>
    <row r="255">
      <c r="A255" t="inlineStr">
        <is>
          <t>CONTRACT</t>
        </is>
      </c>
      <c r="B255" t="inlineStr">
        <is>
          <t>AMS</t>
        </is>
      </c>
      <c r="C255" t="inlineStr">
        <is>
          <t>Waterfall</t>
        </is>
      </c>
      <c r="D255" t="n">
        <v>2024</v>
      </c>
      <c r="E255" s="114" t="n">
        <v>45292</v>
      </c>
      <c r="F255" s="114" t="n">
        <v>45657</v>
      </c>
      <c r="G255" t="inlineStr">
        <is>
          <t>ABS24010</t>
        </is>
      </c>
      <c r="H255" t="inlineStr">
        <is>
          <t>ALDAV2</t>
        </is>
      </c>
      <c r="I255" t="inlineStr">
        <is>
          <t>RETAIL</t>
        </is>
      </c>
      <c r="J255" t="inlineStr">
        <is>
          <t>VAPP AMS 7 App 2024</t>
        </is>
      </c>
      <c r="K255" t="inlineStr">
        <is>
          <t>EssilorLuxottica</t>
        </is>
      </c>
      <c r="L255" t="inlineStr">
        <is>
          <t>F. Vassallo</t>
        </is>
      </c>
      <c r="M255" t="inlineStr">
        <is>
          <t>R. Marasca</t>
        </is>
      </c>
      <c r="N255" t="inlineStr">
        <is>
          <t>Delivery Projects</t>
        </is>
      </c>
      <c r="O255" t="inlineStr">
        <is>
          <t>Analysis</t>
        </is>
      </c>
      <c r="P255" t="n">
        <v>1210</v>
      </c>
      <c r="Q255" t="n">
        <v>755</v>
      </c>
      <c r="R255" t="inlineStr">
        <is>
          <t>ON GOING</t>
        </is>
      </c>
      <c r="S255" t="n">
        <v>0.62</v>
      </c>
      <c r="T255" t="n">
        <v>2024</v>
      </c>
      <c r="U255" t="n">
        <v>0.5</v>
      </c>
      <c r="V255" t="n">
        <v>0.5</v>
      </c>
      <c r="W255" t="n">
        <v>0.5</v>
      </c>
      <c r="X255" t="n">
        <v>0.5</v>
      </c>
      <c r="Y255" t="n">
        <v>0.5</v>
      </c>
      <c r="Z255" t="n">
        <v>0.5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0.02777777777777778</v>
      </c>
      <c r="AI255" t="n">
        <v>0.025</v>
      </c>
      <c r="AJ255" t="n">
        <v>0.02380952380952381</v>
      </c>
      <c r="AK255" t="n">
        <v>0.02272727272727273</v>
      </c>
      <c r="AL255" t="n">
        <v>0.025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inlineStr"/>
      <c r="AU255" t="inlineStr"/>
    </row>
    <row r="256">
      <c r="A256" t="inlineStr">
        <is>
          <t>CONTRACT</t>
        </is>
      </c>
      <c r="B256" t="inlineStr">
        <is>
          <t>AMS</t>
        </is>
      </c>
      <c r="C256" t="inlineStr">
        <is>
          <t>Waterfall</t>
        </is>
      </c>
      <c r="D256" t="n">
        <v>2024</v>
      </c>
      <c r="E256" s="114" t="n">
        <v>45292</v>
      </c>
      <c r="F256" s="114" t="n">
        <v>45657</v>
      </c>
      <c r="G256" t="inlineStr">
        <is>
          <t>ABS24010</t>
        </is>
      </c>
      <c r="H256" t="inlineStr">
        <is>
          <t>ALDAV2</t>
        </is>
      </c>
      <c r="I256" t="inlineStr">
        <is>
          <t>RETAIL</t>
        </is>
      </c>
      <c r="J256" t="inlineStr">
        <is>
          <t>VAPP AMS 7 App 2024</t>
        </is>
      </c>
      <c r="K256" t="inlineStr">
        <is>
          <t>EssilorLuxottica</t>
        </is>
      </c>
      <c r="L256" t="inlineStr">
        <is>
          <t>F. Vassallo</t>
        </is>
      </c>
      <c r="M256" t="inlineStr">
        <is>
          <t>R. Tortora</t>
        </is>
      </c>
      <c r="N256" t="inlineStr">
        <is>
          <t>Operations</t>
        </is>
      </c>
      <c r="O256" t="inlineStr">
        <is>
          <t>Data Management</t>
        </is>
      </c>
      <c r="P256" t="n">
        <v>1210</v>
      </c>
      <c r="Q256" t="n">
        <v>755</v>
      </c>
      <c r="R256" t="inlineStr">
        <is>
          <t>ON GOING</t>
        </is>
      </c>
      <c r="S256" t="n">
        <v>0.62</v>
      </c>
      <c r="T256" t="n">
        <v>2024</v>
      </c>
      <c r="U256" t="n">
        <v>71</v>
      </c>
      <c r="V256" t="inlineStr"/>
      <c r="W256" t="inlineStr"/>
      <c r="X256" t="inlineStr"/>
      <c r="Y256" t="inlineStr"/>
      <c r="Z256" t="inlineStr"/>
      <c r="AA256" t="n">
        <v>5</v>
      </c>
      <c r="AB256" t="n">
        <v>1</v>
      </c>
      <c r="AC256" t="n">
        <v>5</v>
      </c>
      <c r="AD256" t="n">
        <v>15</v>
      </c>
      <c r="AE256" t="n">
        <v>15</v>
      </c>
      <c r="AF256" t="n">
        <v>15</v>
      </c>
      <c r="AG256" t="n">
        <v>15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0.25</v>
      </c>
      <c r="AN256" t="n">
        <v>0.04347826086956522</v>
      </c>
      <c r="AO256" t="n">
        <v>0.4166666666666667</v>
      </c>
      <c r="AP256" t="n">
        <v>0.7142857142857143</v>
      </c>
      <c r="AQ256" t="n">
        <v>0.6521739130434783</v>
      </c>
      <c r="AR256" t="n">
        <v>0.7142857142857143</v>
      </c>
      <c r="AS256" t="n">
        <v>0.6818181818181818</v>
      </c>
      <c r="AT256" t="inlineStr"/>
      <c r="AU256" t="inlineStr"/>
    </row>
    <row r="257">
      <c r="A257" t="inlineStr">
        <is>
          <t>CONTRACT</t>
        </is>
      </c>
      <c r="B257" t="inlineStr">
        <is>
          <t>AMS</t>
        </is>
      </c>
      <c r="C257" t="inlineStr">
        <is>
          <t>Waterfall</t>
        </is>
      </c>
      <c r="D257" t="n">
        <v>2024</v>
      </c>
      <c r="E257" s="114" t="n">
        <v>45292</v>
      </c>
      <c r="F257" s="114" t="n">
        <v>45657</v>
      </c>
      <c r="G257" t="inlineStr">
        <is>
          <t>ABS24010</t>
        </is>
      </c>
      <c r="H257" t="inlineStr">
        <is>
          <t>ALDAV2</t>
        </is>
      </c>
      <c r="I257" t="inlineStr">
        <is>
          <t>RETAIL</t>
        </is>
      </c>
      <c r="J257" t="inlineStr">
        <is>
          <t>VAPP AMS 7 App 2024</t>
        </is>
      </c>
      <c r="K257" t="inlineStr">
        <is>
          <t>EssilorLuxottica</t>
        </is>
      </c>
      <c r="L257" t="inlineStr">
        <is>
          <t>F. Vassallo</t>
        </is>
      </c>
      <c r="M257" t="inlineStr">
        <is>
          <t>T. Porzio</t>
        </is>
      </c>
      <c r="N257" t="inlineStr">
        <is>
          <t>Delivery AMS</t>
        </is>
      </c>
      <c r="O257" t="inlineStr">
        <is>
          <t>Data Management</t>
        </is>
      </c>
      <c r="P257" t="n">
        <v>1210</v>
      </c>
      <c r="Q257" t="n">
        <v>755</v>
      </c>
      <c r="R257" t="inlineStr">
        <is>
          <t>ON GOING</t>
        </is>
      </c>
      <c r="S257" t="n">
        <v>0.62</v>
      </c>
      <c r="T257" t="n">
        <v>2024</v>
      </c>
      <c r="U257" t="n">
        <v>12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3</v>
      </c>
      <c r="AD257" t="n">
        <v>2</v>
      </c>
      <c r="AE257" t="n">
        <v>4</v>
      </c>
      <c r="AF257" t="inlineStr"/>
      <c r="AG257" t="inlineStr"/>
      <c r="AH257" t="n">
        <v>0.05555555555555555</v>
      </c>
      <c r="AI257" t="n">
        <v>0.05</v>
      </c>
      <c r="AJ257" t="n">
        <v>0.04761904761904762</v>
      </c>
      <c r="AK257" t="n">
        <v>0.04545454545454546</v>
      </c>
      <c r="AL257" t="n">
        <v>0.05</v>
      </c>
      <c r="AM257" t="n">
        <v>0.05</v>
      </c>
      <c r="AN257" t="n">
        <v>0.04347826086956522</v>
      </c>
      <c r="AO257" t="n">
        <v>0.25</v>
      </c>
      <c r="AP257" t="n">
        <v>0.09523809523809523</v>
      </c>
      <c r="AQ257" t="n">
        <v>0.1739130434782609</v>
      </c>
      <c r="AR257" t="n">
        <v>0</v>
      </c>
      <c r="AS257" t="n">
        <v>0</v>
      </c>
      <c r="AT257" t="inlineStr"/>
      <c r="AU257" t="inlineStr"/>
    </row>
    <row r="258">
      <c r="A258" t="inlineStr">
        <is>
          <t>CONTRACT</t>
        </is>
      </c>
      <c r="B258" t="inlineStr">
        <is>
          <t>AMS</t>
        </is>
      </c>
      <c r="C258" t="inlineStr">
        <is>
          <t>Waterfall</t>
        </is>
      </c>
      <c r="D258" t="n">
        <v>2024</v>
      </c>
      <c r="E258" s="114" t="n">
        <v>45474</v>
      </c>
      <c r="F258" s="114" t="n">
        <v>45657</v>
      </c>
      <c r="G258" t="inlineStr">
        <is>
          <t>ABS24377</t>
        </is>
      </c>
      <c r="H258" t="inlineStr">
        <is>
          <t>ABS24377</t>
        </is>
      </c>
      <c r="I258" t="inlineStr">
        <is>
          <t>RETAIL</t>
        </is>
      </c>
      <c r="J258" t="inlineStr">
        <is>
          <t>VAPP CR Plus Q3Q4 2024</t>
        </is>
      </c>
      <c r="K258" t="inlineStr">
        <is>
          <t>EssilorLuxottica</t>
        </is>
      </c>
      <c r="L258" t="inlineStr">
        <is>
          <t>F. Vassallo</t>
        </is>
      </c>
      <c r="M258" t="inlineStr">
        <is>
          <t>D. Heba</t>
        </is>
      </c>
      <c r="N258" t="inlineStr">
        <is>
          <t>Operations</t>
        </is>
      </c>
      <c r="O258" t="inlineStr">
        <is>
          <t>BackEnd</t>
        </is>
      </c>
      <c r="P258" t="n">
        <v>50</v>
      </c>
      <c r="Q258" t="n">
        <v>0</v>
      </c>
      <c r="R258" t="inlineStr">
        <is>
          <t>ON GOING</t>
        </is>
      </c>
      <c r="S258" t="n">
        <v>0</v>
      </c>
      <c r="T258" t="n">
        <v>2024</v>
      </c>
      <c r="U258" t="n">
        <v>25</v>
      </c>
      <c r="V258" t="inlineStr"/>
      <c r="W258" t="inlineStr"/>
      <c r="X258" t="inlineStr"/>
      <c r="Y258" t="inlineStr"/>
      <c r="Z258" t="inlineStr"/>
      <c r="AA258" t="inlineStr"/>
      <c r="AB258" t="n">
        <v>5</v>
      </c>
      <c r="AC258" t="inlineStr"/>
      <c r="AD258" t="n">
        <v>15</v>
      </c>
      <c r="AE258" t="n">
        <v>5</v>
      </c>
      <c r="AF258" t="inlineStr"/>
      <c r="AG258" t="inlineStr"/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0.2173913043478261</v>
      </c>
      <c r="AO258" t="n">
        <v>0</v>
      </c>
      <c r="AP258" t="n">
        <v>0.7142857142857143</v>
      </c>
      <c r="AQ258" t="n">
        <v>0.2173913043478261</v>
      </c>
      <c r="AR258" t="n">
        <v>0</v>
      </c>
      <c r="AS258" t="n">
        <v>0</v>
      </c>
      <c r="AT258" t="inlineStr"/>
      <c r="AU258" t="inlineStr"/>
    </row>
    <row r="259">
      <c r="A259" t="inlineStr">
        <is>
          <t>CONTRACT</t>
        </is>
      </c>
      <c r="B259" t="inlineStr">
        <is>
          <t>AMS</t>
        </is>
      </c>
      <c r="C259" t="inlineStr">
        <is>
          <t>Waterfall</t>
        </is>
      </c>
      <c r="D259" t="n">
        <v>2024</v>
      </c>
      <c r="E259" s="114" t="n">
        <v>45474</v>
      </c>
      <c r="F259" s="114" t="n">
        <v>45657</v>
      </c>
      <c r="G259" t="inlineStr">
        <is>
          <t>ABS24377</t>
        </is>
      </c>
      <c r="H259" t="inlineStr">
        <is>
          <t>ABS24377</t>
        </is>
      </c>
      <c r="I259" t="inlineStr">
        <is>
          <t>RETAIL</t>
        </is>
      </c>
      <c r="J259" t="inlineStr">
        <is>
          <t>VAPP CR Plus Q3Q4 2024</t>
        </is>
      </c>
      <c r="K259" t="inlineStr">
        <is>
          <t>EssilorLuxottica</t>
        </is>
      </c>
      <c r="L259" t="inlineStr">
        <is>
          <t>F. Vassallo</t>
        </is>
      </c>
      <c r="M259" t="inlineStr">
        <is>
          <t>F. Vassallo</t>
        </is>
      </c>
      <c r="N259" t="inlineStr">
        <is>
          <t>Delivery AMS</t>
        </is>
      </c>
      <c r="O259" t="inlineStr">
        <is>
          <t>PM - Project Governance</t>
        </is>
      </c>
      <c r="P259" t="n">
        <v>50</v>
      </c>
      <c r="Q259" t="n">
        <v>0</v>
      </c>
      <c r="R259" t="inlineStr">
        <is>
          <t>ON GOING</t>
        </is>
      </c>
      <c r="S259" t="n">
        <v>0</v>
      </c>
      <c r="T259" t="n">
        <v>2024</v>
      </c>
      <c r="U259" t="n">
        <v>15</v>
      </c>
      <c r="V259" t="inlineStr"/>
      <c r="W259" t="inlineStr"/>
      <c r="X259" t="inlineStr"/>
      <c r="Y259" t="inlineStr"/>
      <c r="Z259" t="inlineStr"/>
      <c r="AA259" t="inlineStr"/>
      <c r="AB259" t="n">
        <v>5</v>
      </c>
      <c r="AC259" t="inlineStr"/>
      <c r="AD259" t="n">
        <v>5</v>
      </c>
      <c r="AE259" t="n">
        <v>5</v>
      </c>
      <c r="AF259" t="inlineStr"/>
      <c r="AG259" t="inlineStr"/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0.2173913043478261</v>
      </c>
      <c r="AO259" t="n">
        <v>0</v>
      </c>
      <c r="AP259" t="n">
        <v>0.2380952380952381</v>
      </c>
      <c r="AQ259" t="n">
        <v>0.2173913043478261</v>
      </c>
      <c r="AR259" t="n">
        <v>0</v>
      </c>
      <c r="AS259" t="n">
        <v>0</v>
      </c>
      <c r="AT259" t="inlineStr"/>
      <c r="AU259" t="inlineStr"/>
    </row>
    <row r="260">
      <c r="A260" t="inlineStr">
        <is>
          <t>CONTRACT</t>
        </is>
      </c>
      <c r="B260" t="inlineStr">
        <is>
          <t>AMS</t>
        </is>
      </c>
      <c r="C260" t="inlineStr">
        <is>
          <t>Waterfall</t>
        </is>
      </c>
      <c r="D260" t="n">
        <v>2024</v>
      </c>
      <c r="E260" s="114" t="n">
        <v>45474</v>
      </c>
      <c r="F260" s="114" t="n">
        <v>45657</v>
      </c>
      <c r="G260" t="inlineStr">
        <is>
          <t>ABS24377</t>
        </is>
      </c>
      <c r="H260" t="inlineStr">
        <is>
          <t>ABS24377</t>
        </is>
      </c>
      <c r="I260" t="inlineStr">
        <is>
          <t>RETAIL</t>
        </is>
      </c>
      <c r="J260" t="inlineStr">
        <is>
          <t>VAPP CR Plus Q3Q4 2024</t>
        </is>
      </c>
      <c r="K260" t="inlineStr">
        <is>
          <t>EssilorLuxottica</t>
        </is>
      </c>
      <c r="L260" t="inlineStr">
        <is>
          <t>F. Vassallo</t>
        </is>
      </c>
      <c r="M260" t="inlineStr">
        <is>
          <t>M. Mannarino</t>
        </is>
      </c>
      <c r="N260" t="inlineStr">
        <is>
          <t>Operations</t>
        </is>
      </c>
      <c r="O260" t="inlineStr">
        <is>
          <t>Data Engineer</t>
        </is>
      </c>
      <c r="P260" t="n">
        <v>50</v>
      </c>
      <c r="Q260" t="n">
        <v>0</v>
      </c>
      <c r="R260" t="inlineStr">
        <is>
          <t>ON GOING</t>
        </is>
      </c>
      <c r="S260" t="n">
        <v>0</v>
      </c>
      <c r="T260" t="n">
        <v>2024</v>
      </c>
      <c r="U260" t="n">
        <v>20</v>
      </c>
      <c r="V260" t="inlineStr"/>
      <c r="W260" t="inlineStr"/>
      <c r="X260" t="inlineStr"/>
      <c r="Y260" t="inlineStr"/>
      <c r="Z260" t="inlineStr"/>
      <c r="AA260" t="inlineStr"/>
      <c r="AB260" t="n">
        <v>5</v>
      </c>
      <c r="AC260" t="inlineStr"/>
      <c r="AD260" t="n">
        <v>15</v>
      </c>
      <c r="AE260" t="inlineStr"/>
      <c r="AF260" t="inlineStr"/>
      <c r="AG260" t="inlineStr"/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0.2173913043478261</v>
      </c>
      <c r="AO260" t="n">
        <v>0</v>
      </c>
      <c r="AP260" t="n">
        <v>0.7142857142857143</v>
      </c>
      <c r="AQ260" t="n">
        <v>0</v>
      </c>
      <c r="AR260" t="n">
        <v>0</v>
      </c>
      <c r="AS260" t="n">
        <v>0</v>
      </c>
      <c r="AT260" t="inlineStr"/>
      <c r="AU260" t="inlineStr"/>
    </row>
    <row r="261">
      <c r="A261" t="inlineStr">
        <is>
          <t>CONTRACT</t>
        </is>
      </c>
      <c r="B261" t="inlineStr">
        <is>
          <t>AMS</t>
        </is>
      </c>
      <c r="C261" t="inlineStr">
        <is>
          <t>Waterfall</t>
        </is>
      </c>
      <c r="D261" t="n">
        <v>2024</v>
      </c>
      <c r="E261" s="114" t="n">
        <v>45474</v>
      </c>
      <c r="F261" s="114" t="n">
        <v>45657</v>
      </c>
      <c r="G261" t="inlineStr">
        <is>
          <t>ABS24377</t>
        </is>
      </c>
      <c r="H261" t="inlineStr">
        <is>
          <t>ABS24377</t>
        </is>
      </c>
      <c r="I261" t="inlineStr">
        <is>
          <t>RETAIL</t>
        </is>
      </c>
      <c r="J261" t="inlineStr">
        <is>
          <t>VAPP CR Plus Q3Q4 2024</t>
        </is>
      </c>
      <c r="K261" t="inlineStr">
        <is>
          <t>EssilorLuxottica</t>
        </is>
      </c>
      <c r="L261" t="inlineStr">
        <is>
          <t>F. Vassallo</t>
        </is>
      </c>
      <c r="M261" t="inlineStr">
        <is>
          <t>M. Vianelli</t>
        </is>
      </c>
      <c r="N261" t="inlineStr">
        <is>
          <t>Delivery Projects</t>
        </is>
      </c>
      <c r="O261" t="inlineStr">
        <is>
          <t>Analysis</t>
        </is>
      </c>
      <c r="P261" t="n">
        <v>50</v>
      </c>
      <c r="Q261" t="n">
        <v>0</v>
      </c>
      <c r="R261" t="inlineStr">
        <is>
          <t>ON GOING</t>
        </is>
      </c>
      <c r="S261" t="n">
        <v>0</v>
      </c>
      <c r="T261" t="n">
        <v>2024</v>
      </c>
      <c r="U261" t="n">
        <v>19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5</v>
      </c>
      <c r="AE261" t="n">
        <v>5</v>
      </c>
      <c r="AF261" t="n">
        <v>5</v>
      </c>
      <c r="AG261" t="n">
        <v>4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0.2380952380952381</v>
      </c>
      <c r="AQ261" t="n">
        <v>0.2173913043478261</v>
      </c>
      <c r="AR261" t="n">
        <v>0.2380952380952381</v>
      </c>
      <c r="AS261" t="n">
        <v>0.1818181818181818</v>
      </c>
      <c r="AT261" t="inlineStr"/>
      <c r="AU261" t="inlineStr"/>
    </row>
    <row r="262">
      <c r="A262" t="inlineStr">
        <is>
          <t>CONTRACT</t>
        </is>
      </c>
      <c r="B262" t="inlineStr">
        <is>
          <t>AMS</t>
        </is>
      </c>
      <c r="C262" t="inlineStr">
        <is>
          <t>Waterfall</t>
        </is>
      </c>
      <c r="D262" t="n">
        <v>2024</v>
      </c>
      <c r="E262" s="114" t="n">
        <v>45474</v>
      </c>
      <c r="F262" s="114" t="n">
        <v>45657</v>
      </c>
      <c r="G262" t="inlineStr">
        <is>
          <t>ABS24377</t>
        </is>
      </c>
      <c r="H262" t="inlineStr">
        <is>
          <t>ABS24377</t>
        </is>
      </c>
      <c r="I262" t="inlineStr">
        <is>
          <t>RETAIL</t>
        </is>
      </c>
      <c r="J262" t="inlineStr">
        <is>
          <t>VAPP CR Plus Q3Q4 2024</t>
        </is>
      </c>
      <c r="K262" t="inlineStr">
        <is>
          <t>EssilorLuxottica</t>
        </is>
      </c>
      <c r="L262" t="inlineStr">
        <is>
          <t>F. Vassallo</t>
        </is>
      </c>
      <c r="M262" t="inlineStr">
        <is>
          <t>R. Grandi</t>
        </is>
      </c>
      <c r="N262" t="inlineStr">
        <is>
          <t>Operations</t>
        </is>
      </c>
      <c r="O262" t="inlineStr">
        <is>
          <t>Data Management</t>
        </is>
      </c>
      <c r="P262" t="n">
        <v>50</v>
      </c>
      <c r="Q262" t="n">
        <v>0</v>
      </c>
      <c r="R262" t="inlineStr">
        <is>
          <t>ON GOING</t>
        </is>
      </c>
      <c r="S262" t="n">
        <v>0</v>
      </c>
      <c r="T262" t="n">
        <v>2024</v>
      </c>
      <c r="U262" t="n">
        <v>11</v>
      </c>
      <c r="V262" t="inlineStr"/>
      <c r="W262" t="inlineStr"/>
      <c r="X262" t="inlineStr"/>
      <c r="Y262" t="inlineStr"/>
      <c r="Z262" t="inlineStr"/>
      <c r="AA262" t="inlineStr"/>
      <c r="AB262" t="n">
        <v>5</v>
      </c>
      <c r="AC262" t="inlineStr"/>
      <c r="AD262" t="n">
        <v>1</v>
      </c>
      <c r="AE262" t="n">
        <v>5</v>
      </c>
      <c r="AF262" t="inlineStr"/>
      <c r="AG262" t="inlineStr"/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0.2173913043478261</v>
      </c>
      <c r="AO262" t="n">
        <v>0</v>
      </c>
      <c r="AP262" t="n">
        <v>0.04761904761904762</v>
      </c>
      <c r="AQ262" t="n">
        <v>0.2173913043478261</v>
      </c>
      <c r="AR262" t="n">
        <v>0</v>
      </c>
      <c r="AS262" t="n">
        <v>0</v>
      </c>
      <c r="AT262" t="inlineStr"/>
      <c r="AU262" t="inlineStr"/>
    </row>
    <row r="263">
      <c r="A263" t="inlineStr">
        <is>
          <t>CONTRACT</t>
        </is>
      </c>
      <c r="B263" t="inlineStr">
        <is>
          <t>AMS</t>
        </is>
      </c>
      <c r="C263" t="inlineStr">
        <is>
          <t>Waterfall</t>
        </is>
      </c>
      <c r="D263" t="n">
        <v>2024</v>
      </c>
      <c r="E263" s="114" t="n">
        <v>45474</v>
      </c>
      <c r="F263" s="114" t="n">
        <v>45657</v>
      </c>
      <c r="G263" t="inlineStr">
        <is>
          <t>ABS24377</t>
        </is>
      </c>
      <c r="H263" t="inlineStr">
        <is>
          <t>ABS24377</t>
        </is>
      </c>
      <c r="I263" t="inlineStr">
        <is>
          <t>RETAIL</t>
        </is>
      </c>
      <c r="J263" t="inlineStr">
        <is>
          <t>VAPP CR Plus Q3Q4 2024</t>
        </is>
      </c>
      <c r="K263" t="inlineStr">
        <is>
          <t>EssilorLuxottica</t>
        </is>
      </c>
      <c r="L263" t="inlineStr">
        <is>
          <t>F. Vassallo</t>
        </is>
      </c>
      <c r="M263" t="inlineStr">
        <is>
          <t>R. Tortora</t>
        </is>
      </c>
      <c r="N263" t="inlineStr">
        <is>
          <t>Operations</t>
        </is>
      </c>
      <c r="O263" t="inlineStr">
        <is>
          <t>Data Management</t>
        </is>
      </c>
      <c r="P263" t="n">
        <v>50</v>
      </c>
      <c r="Q263" t="n">
        <v>0</v>
      </c>
      <c r="R263" t="inlineStr">
        <is>
          <t>ON GOING</t>
        </is>
      </c>
      <c r="S263" t="n">
        <v>0</v>
      </c>
      <c r="T263" t="n">
        <v>2024</v>
      </c>
      <c r="U263" t="n">
        <v>11</v>
      </c>
      <c r="V263" t="inlineStr"/>
      <c r="W263" t="inlineStr"/>
      <c r="X263" t="inlineStr"/>
      <c r="Y263" t="inlineStr"/>
      <c r="Z263" t="inlineStr"/>
      <c r="AA263" t="inlineStr"/>
      <c r="AB263" t="n">
        <v>5</v>
      </c>
      <c r="AC263" t="inlineStr"/>
      <c r="AD263" t="n">
        <v>1</v>
      </c>
      <c r="AE263" t="n">
        <v>5</v>
      </c>
      <c r="AF263" t="inlineStr"/>
      <c r="AG263" t="inlineStr"/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0.2173913043478261</v>
      </c>
      <c r="AO263" t="n">
        <v>0</v>
      </c>
      <c r="AP263" t="n">
        <v>0.04761904761904762</v>
      </c>
      <c r="AQ263" t="n">
        <v>0.2173913043478261</v>
      </c>
      <c r="AR263" t="n">
        <v>0</v>
      </c>
      <c r="AS263" t="n">
        <v>0</v>
      </c>
      <c r="AT263" t="inlineStr"/>
      <c r="AU263" t="inlineStr"/>
    </row>
    <row r="264">
      <c r="A264" t="inlineStr">
        <is>
          <t>CONTRACT</t>
        </is>
      </c>
      <c r="B264" t="inlineStr">
        <is>
          <t>AMS</t>
        </is>
      </c>
      <c r="C264" t="inlineStr">
        <is>
          <t>Waterfall</t>
        </is>
      </c>
      <c r="D264" t="n">
        <v>2024</v>
      </c>
      <c r="E264" s="114" t="n">
        <v>45474</v>
      </c>
      <c r="F264" s="114" t="n">
        <v>45657</v>
      </c>
      <c r="G264" t="inlineStr">
        <is>
          <t>ABS24377</t>
        </is>
      </c>
      <c r="H264" t="inlineStr">
        <is>
          <t>ABS24377</t>
        </is>
      </c>
      <c r="I264" t="inlineStr">
        <is>
          <t>RETAIL</t>
        </is>
      </c>
      <c r="J264" t="inlineStr">
        <is>
          <t>VAPP CR Plus Q3Q4 2024</t>
        </is>
      </c>
      <c r="K264" t="inlineStr">
        <is>
          <t>EssilorLuxottica</t>
        </is>
      </c>
      <c r="L264" t="inlineStr">
        <is>
          <t>F. Vassallo</t>
        </is>
      </c>
      <c r="M264" t="inlineStr">
        <is>
          <t>S. Beltrami</t>
        </is>
      </c>
      <c r="N264" t="inlineStr">
        <is>
          <t>Operations</t>
        </is>
      </c>
      <c r="O264" t="inlineStr">
        <is>
          <t>FrontEnd</t>
        </is>
      </c>
      <c r="P264" t="n">
        <v>50</v>
      </c>
      <c r="Q264" t="n">
        <v>0</v>
      </c>
      <c r="R264" t="inlineStr">
        <is>
          <t>ON GOING</t>
        </is>
      </c>
      <c r="S264" t="n">
        <v>0</v>
      </c>
      <c r="T264" t="n">
        <v>2024</v>
      </c>
      <c r="U264" t="n">
        <v>40</v>
      </c>
      <c r="V264" t="inlineStr"/>
      <c r="W264" t="inlineStr"/>
      <c r="X264" t="inlineStr"/>
      <c r="Y264" t="inlineStr"/>
      <c r="Z264" t="inlineStr"/>
      <c r="AA264" t="inlineStr"/>
      <c r="AB264" t="n">
        <v>5</v>
      </c>
      <c r="AC264" t="inlineStr"/>
      <c r="AD264" t="n">
        <v>21</v>
      </c>
      <c r="AE264" t="n">
        <v>14</v>
      </c>
      <c r="AF264" t="inlineStr"/>
      <c r="AG264" t="inlineStr"/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0.2173913043478261</v>
      </c>
      <c r="AO264" t="n">
        <v>0</v>
      </c>
      <c r="AP264" t="n">
        <v>1</v>
      </c>
      <c r="AQ264" t="n">
        <v>0.6086956521739131</v>
      </c>
      <c r="AR264" t="n">
        <v>0</v>
      </c>
      <c r="AS264" t="n">
        <v>0</v>
      </c>
      <c r="AT264" t="inlineStr"/>
      <c r="AU264" t="inlineStr"/>
    </row>
    <row r="265">
      <c r="A265" t="inlineStr">
        <is>
          <t>CONTRACT</t>
        </is>
      </c>
      <c r="B265" t="inlineStr">
        <is>
          <t>AMS</t>
        </is>
      </c>
      <c r="C265" t="inlineStr">
        <is>
          <t>Waterfall</t>
        </is>
      </c>
      <c r="D265" t="n">
        <v>2024</v>
      </c>
      <c r="E265" s="114" t="n">
        <v>45474</v>
      </c>
      <c r="F265" s="114" t="n">
        <v>45657</v>
      </c>
      <c r="G265" t="inlineStr">
        <is>
          <t>ABS24377</t>
        </is>
      </c>
      <c r="H265" t="inlineStr">
        <is>
          <t>ABS24377</t>
        </is>
      </c>
      <c r="I265" t="inlineStr">
        <is>
          <t>RETAIL</t>
        </is>
      </c>
      <c r="J265" t="inlineStr">
        <is>
          <t>VAPP CR Plus Q3Q4 2024</t>
        </is>
      </c>
      <c r="K265" t="inlineStr">
        <is>
          <t>EssilorLuxottica</t>
        </is>
      </c>
      <c r="L265" t="inlineStr">
        <is>
          <t>F. Vassallo</t>
        </is>
      </c>
      <c r="M265" t="inlineStr">
        <is>
          <t>S. Delle Fave</t>
        </is>
      </c>
      <c r="N265" t="inlineStr">
        <is>
          <t>Operations</t>
        </is>
      </c>
      <c r="O265" t="inlineStr">
        <is>
          <t>FrontEnd</t>
        </is>
      </c>
      <c r="P265" t="n">
        <v>50</v>
      </c>
      <c r="Q265" t="n">
        <v>0</v>
      </c>
      <c r="R265" t="inlineStr">
        <is>
          <t>ON GOING</t>
        </is>
      </c>
      <c r="S265" t="n">
        <v>0</v>
      </c>
      <c r="T265" t="n">
        <v>2024</v>
      </c>
      <c r="U265" t="n">
        <v>6</v>
      </c>
      <c r="V265" t="inlineStr"/>
      <c r="W265" t="inlineStr"/>
      <c r="X265" t="inlineStr"/>
      <c r="Y265" t="inlineStr"/>
      <c r="Z265" t="inlineStr"/>
      <c r="AA265" t="inlineStr"/>
      <c r="AB265" t="n">
        <v>5</v>
      </c>
      <c r="AC265" t="inlineStr"/>
      <c r="AD265" t="n">
        <v>1</v>
      </c>
      <c r="AE265" t="inlineStr"/>
      <c r="AF265" t="inlineStr"/>
      <c r="AG265" t="inlineStr"/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0.2173913043478261</v>
      </c>
      <c r="AO265" t="n">
        <v>0</v>
      </c>
      <c r="AP265" t="n">
        <v>0.04761904761904762</v>
      </c>
      <c r="AQ265" t="n">
        <v>0</v>
      </c>
      <c r="AR265" t="n">
        <v>0</v>
      </c>
      <c r="AS265" t="n">
        <v>0</v>
      </c>
      <c r="AT265" t="inlineStr"/>
      <c r="AU265" t="inlineStr"/>
    </row>
    <row r="266">
      <c r="A266" t="inlineStr">
        <is>
          <t>CONTRACT</t>
        </is>
      </c>
      <c r="B266" t="inlineStr">
        <is>
          <t>AMS</t>
        </is>
      </c>
      <c r="C266" t="inlineStr">
        <is>
          <t>Waterfall</t>
        </is>
      </c>
      <c r="D266" t="n">
        <v>2024</v>
      </c>
      <c r="E266" s="114" t="n">
        <v>45474</v>
      </c>
      <c r="F266" s="114" t="n">
        <v>45657</v>
      </c>
      <c r="G266" t="inlineStr">
        <is>
          <t>ABS24377</t>
        </is>
      </c>
      <c r="H266" t="inlineStr">
        <is>
          <t>ABS24377</t>
        </is>
      </c>
      <c r="I266" t="inlineStr">
        <is>
          <t>RETAIL</t>
        </is>
      </c>
      <c r="J266" t="inlineStr">
        <is>
          <t>VAPP CR Plus Q3Q4 2024</t>
        </is>
      </c>
      <c r="K266" t="inlineStr">
        <is>
          <t>EssilorLuxottica</t>
        </is>
      </c>
      <c r="L266" t="inlineStr">
        <is>
          <t>F. Vassallo</t>
        </is>
      </c>
      <c r="M266" t="inlineStr">
        <is>
          <t>T. Porzio</t>
        </is>
      </c>
      <c r="N266" t="inlineStr">
        <is>
          <t>Delivery AMS</t>
        </is>
      </c>
      <c r="O266" t="inlineStr">
        <is>
          <t>Data Management</t>
        </is>
      </c>
      <c r="P266" t="n">
        <v>50</v>
      </c>
      <c r="Q266" t="n">
        <v>0</v>
      </c>
      <c r="R266" t="inlineStr">
        <is>
          <t>ON GOING</t>
        </is>
      </c>
      <c r="S266" t="n">
        <v>0</v>
      </c>
      <c r="T266" t="n">
        <v>2024</v>
      </c>
      <c r="U266" t="n">
        <v>9</v>
      </c>
      <c r="V266" t="inlineStr"/>
      <c r="W266" t="inlineStr"/>
      <c r="X266" t="inlineStr"/>
      <c r="Y266" t="inlineStr"/>
      <c r="Z266" t="inlineStr"/>
      <c r="AA266" t="inlineStr"/>
      <c r="AB266" t="n">
        <v>2</v>
      </c>
      <c r="AC266" t="inlineStr"/>
      <c r="AD266" t="n">
        <v>5</v>
      </c>
      <c r="AE266" t="n">
        <v>2</v>
      </c>
      <c r="AF266" t="inlineStr"/>
      <c r="AG266" t="inlineStr"/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0.08695652173913043</v>
      </c>
      <c r="AO266" t="n">
        <v>0</v>
      </c>
      <c r="AP266" t="n">
        <v>0.2380952380952381</v>
      </c>
      <c r="AQ266" t="n">
        <v>0.08695652173913043</v>
      </c>
      <c r="AR266" t="n">
        <v>0</v>
      </c>
      <c r="AS266" t="n">
        <v>0</v>
      </c>
      <c r="AT266" t="inlineStr"/>
      <c r="AU266" t="inlineStr"/>
    </row>
    <row r="267">
      <c r="A267" t="inlineStr">
        <is>
          <t>CONTRACT</t>
        </is>
      </c>
      <c r="B267" t="inlineStr">
        <is>
          <t>AMS</t>
        </is>
      </c>
      <c r="C267" t="inlineStr">
        <is>
          <t>Waterfall</t>
        </is>
      </c>
      <c r="D267" t="n">
        <v>2024</v>
      </c>
      <c r="E267" s="114" t="n">
        <v>45627</v>
      </c>
      <c r="F267" s="114" t="n">
        <v>45688</v>
      </c>
      <c r="G267" t="inlineStr">
        <is>
          <t>ABS24591</t>
        </is>
      </c>
      <c r="H267" t="inlineStr">
        <is>
          <t>ABS24591</t>
        </is>
      </c>
      <c r="I267" t="inlineStr">
        <is>
          <t>RETAIL</t>
        </is>
      </c>
      <c r="J267" t="inlineStr">
        <is>
          <t>VAPP Integration FGX</t>
        </is>
      </c>
      <c r="K267" t="inlineStr">
        <is>
          <t>EssilorLuxottica</t>
        </is>
      </c>
      <c r="L267" t="inlineStr">
        <is>
          <t>F. Vassallo</t>
        </is>
      </c>
      <c r="M267" t="inlineStr">
        <is>
          <t>A. PIROLA</t>
        </is>
      </c>
      <c r="N267" t="inlineStr">
        <is>
          <t>Operations</t>
        </is>
      </c>
      <c r="O267" t="inlineStr">
        <is>
          <t>FrontEnd</t>
        </is>
      </c>
      <c r="P267" t="n">
        <v>75</v>
      </c>
      <c r="Q267" t="n">
        <v>14</v>
      </c>
      <c r="R267" t="inlineStr">
        <is>
          <t>ON GOING</t>
        </is>
      </c>
      <c r="S267" t="n">
        <v>0.19</v>
      </c>
      <c r="T267" t="n">
        <v>2024</v>
      </c>
      <c r="U267" t="n">
        <v>8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3</v>
      </c>
      <c r="AG267" t="n">
        <v>5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0.1428571428571428</v>
      </c>
      <c r="AS267" t="n">
        <v>0.2272727272727273</v>
      </c>
      <c r="AT267" t="inlineStr"/>
      <c r="AU267" t="inlineStr"/>
    </row>
    <row r="268">
      <c r="A268" t="inlineStr">
        <is>
          <t>CONTRACT</t>
        </is>
      </c>
      <c r="B268" t="inlineStr">
        <is>
          <t>AMS</t>
        </is>
      </c>
      <c r="C268" t="inlineStr">
        <is>
          <t>Waterfall</t>
        </is>
      </c>
      <c r="D268" t="n">
        <v>2024</v>
      </c>
      <c r="E268" s="114" t="n">
        <v>45627</v>
      </c>
      <c r="F268" s="114" t="n">
        <v>45688</v>
      </c>
      <c r="G268" t="inlineStr">
        <is>
          <t>ABS24591</t>
        </is>
      </c>
      <c r="H268" t="inlineStr">
        <is>
          <t>ABS24591</t>
        </is>
      </c>
      <c r="I268" t="inlineStr">
        <is>
          <t>RETAIL</t>
        </is>
      </c>
      <c r="J268" t="inlineStr">
        <is>
          <t>VAPP Integration FGX</t>
        </is>
      </c>
      <c r="K268" t="inlineStr">
        <is>
          <t>EssilorLuxottica</t>
        </is>
      </c>
      <c r="L268" t="inlineStr">
        <is>
          <t>F. Vassallo</t>
        </is>
      </c>
      <c r="M268" t="inlineStr">
        <is>
          <t>C. Piraccini</t>
        </is>
      </c>
      <c r="N268" t="inlineStr">
        <is>
          <t>Operations</t>
        </is>
      </c>
      <c r="O268" t="inlineStr">
        <is>
          <t>Data Management</t>
        </is>
      </c>
      <c r="P268" t="n">
        <v>75</v>
      </c>
      <c r="Q268" t="n">
        <v>14</v>
      </c>
      <c r="R268" t="inlineStr">
        <is>
          <t>ON GOING</t>
        </is>
      </c>
      <c r="S268" t="n">
        <v>0.19</v>
      </c>
      <c r="T268" t="n">
        <v>2024</v>
      </c>
      <c r="U268" t="n">
        <v>6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n">
        <v>3</v>
      </c>
      <c r="AG268" t="n">
        <v>3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0.1428571428571428</v>
      </c>
      <c r="AS268" t="n">
        <v>0.1363636363636364</v>
      </c>
      <c r="AT268" t="inlineStr"/>
      <c r="AU268" t="inlineStr"/>
    </row>
    <row r="269">
      <c r="A269" t="inlineStr">
        <is>
          <t>CONTRACT</t>
        </is>
      </c>
      <c r="B269" t="inlineStr">
        <is>
          <t>AMS</t>
        </is>
      </c>
      <c r="C269" t="inlineStr">
        <is>
          <t>Waterfall</t>
        </is>
      </c>
      <c r="D269" t="n">
        <v>2024</v>
      </c>
      <c r="E269" s="114" t="n">
        <v>45627</v>
      </c>
      <c r="F269" s="114" t="n">
        <v>45688</v>
      </c>
      <c r="G269" t="inlineStr">
        <is>
          <t>ABS24591</t>
        </is>
      </c>
      <c r="H269" t="inlineStr">
        <is>
          <t>ABS24591</t>
        </is>
      </c>
      <c r="I269" t="inlineStr">
        <is>
          <t>RETAIL</t>
        </is>
      </c>
      <c r="J269" t="inlineStr">
        <is>
          <t>VAPP Integration FGX</t>
        </is>
      </c>
      <c r="K269" t="inlineStr">
        <is>
          <t>EssilorLuxottica</t>
        </is>
      </c>
      <c r="L269" t="inlineStr">
        <is>
          <t>F. Vassallo</t>
        </is>
      </c>
      <c r="M269" t="inlineStr">
        <is>
          <t>D. Heba</t>
        </is>
      </c>
      <c r="N269" t="inlineStr">
        <is>
          <t>Operations</t>
        </is>
      </c>
      <c r="O269" t="inlineStr">
        <is>
          <t>BackEnd</t>
        </is>
      </c>
      <c r="P269" t="n">
        <v>75</v>
      </c>
      <c r="Q269" t="n">
        <v>14</v>
      </c>
      <c r="R269" t="inlineStr">
        <is>
          <t>ON GOING</t>
        </is>
      </c>
      <c r="S269" t="n">
        <v>0.19</v>
      </c>
      <c r="T269" t="n">
        <v>2024</v>
      </c>
      <c r="U269" t="n">
        <v>4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0.1428571428571428</v>
      </c>
      <c r="AS269" t="n">
        <v>0.04545454545454546</v>
      </c>
      <c r="AT269" t="inlineStr"/>
      <c r="AU269" t="inlineStr"/>
    </row>
    <row r="270">
      <c r="A270" t="inlineStr">
        <is>
          <t>CONTRACT</t>
        </is>
      </c>
      <c r="B270" t="inlineStr">
        <is>
          <t>AMS</t>
        </is>
      </c>
      <c r="C270" t="inlineStr">
        <is>
          <t>Waterfall</t>
        </is>
      </c>
      <c r="D270" t="n">
        <v>2024</v>
      </c>
      <c r="E270" s="114" t="n">
        <v>45627</v>
      </c>
      <c r="F270" s="114" t="n">
        <v>45688</v>
      </c>
      <c r="G270" t="inlineStr">
        <is>
          <t>ABS24591</t>
        </is>
      </c>
      <c r="H270" t="inlineStr">
        <is>
          <t>ABS24591</t>
        </is>
      </c>
      <c r="I270" t="inlineStr">
        <is>
          <t>RETAIL</t>
        </is>
      </c>
      <c r="J270" t="inlineStr">
        <is>
          <t>VAPP Integration FGX</t>
        </is>
      </c>
      <c r="K270" t="inlineStr">
        <is>
          <t>EssilorLuxottica</t>
        </is>
      </c>
      <c r="L270" t="inlineStr">
        <is>
          <t>F. Vassallo</t>
        </is>
      </c>
      <c r="M270" t="inlineStr">
        <is>
          <t>F. Vassallo</t>
        </is>
      </c>
      <c r="N270" t="inlineStr">
        <is>
          <t>Delivery AMS</t>
        </is>
      </c>
      <c r="O270" t="inlineStr">
        <is>
          <t>PM - Project Governance</t>
        </is>
      </c>
      <c r="P270" t="n">
        <v>75</v>
      </c>
      <c r="Q270" t="n">
        <v>14</v>
      </c>
      <c r="R270" t="inlineStr">
        <is>
          <t>ON GOING</t>
        </is>
      </c>
      <c r="S270" t="n">
        <v>0.19</v>
      </c>
      <c r="T270" t="n">
        <v>2024</v>
      </c>
      <c r="U270" t="n">
        <v>7</v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2</v>
      </c>
      <c r="AG270" t="n">
        <v>5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0.09523809523809523</v>
      </c>
      <c r="AS270" t="n">
        <v>0.2272727272727273</v>
      </c>
      <c r="AT270" t="inlineStr"/>
      <c r="AU270" t="inlineStr"/>
    </row>
    <row r="271">
      <c r="A271" t="inlineStr">
        <is>
          <t>CONTRACT</t>
        </is>
      </c>
      <c r="B271" t="inlineStr">
        <is>
          <t>AMS</t>
        </is>
      </c>
      <c r="C271" t="inlineStr">
        <is>
          <t>Waterfall</t>
        </is>
      </c>
      <c r="D271" t="n">
        <v>2024</v>
      </c>
      <c r="E271" s="114" t="n">
        <v>45627</v>
      </c>
      <c r="F271" s="114" t="n">
        <v>45688</v>
      </c>
      <c r="G271" t="inlineStr">
        <is>
          <t>ABS24591</t>
        </is>
      </c>
      <c r="H271" t="inlineStr">
        <is>
          <t>ABS24591</t>
        </is>
      </c>
      <c r="I271" t="inlineStr">
        <is>
          <t>RETAIL</t>
        </is>
      </c>
      <c r="J271" t="inlineStr">
        <is>
          <t>VAPP Integration FGX</t>
        </is>
      </c>
      <c r="K271" t="inlineStr">
        <is>
          <t>EssilorLuxottica</t>
        </is>
      </c>
      <c r="L271" t="inlineStr">
        <is>
          <t>F. Vassallo</t>
        </is>
      </c>
      <c r="M271" t="inlineStr">
        <is>
          <t>M. Mannarino</t>
        </is>
      </c>
      <c r="N271" t="inlineStr">
        <is>
          <t>Operations</t>
        </is>
      </c>
      <c r="O271" t="inlineStr">
        <is>
          <t>Data Engineer</t>
        </is>
      </c>
      <c r="P271" t="n">
        <v>75</v>
      </c>
      <c r="Q271" t="n">
        <v>14</v>
      </c>
      <c r="R271" t="inlineStr">
        <is>
          <t>ON GOING</t>
        </is>
      </c>
      <c r="S271" t="n">
        <v>0.19</v>
      </c>
      <c r="T271" t="n">
        <v>2024</v>
      </c>
      <c r="U271" t="n">
        <v>4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0.1428571428571428</v>
      </c>
      <c r="AS271" t="n">
        <v>0.04545454545454546</v>
      </c>
      <c r="AT271" t="inlineStr"/>
      <c r="AU271" t="inlineStr"/>
    </row>
    <row r="272">
      <c r="A272" t="inlineStr">
        <is>
          <t>CONTRACT</t>
        </is>
      </c>
      <c r="B272" t="inlineStr">
        <is>
          <t>AMS</t>
        </is>
      </c>
      <c r="C272" t="inlineStr">
        <is>
          <t>Waterfall</t>
        </is>
      </c>
      <c r="D272" t="n">
        <v>2024</v>
      </c>
      <c r="E272" s="114" t="n">
        <v>45627</v>
      </c>
      <c r="F272" s="114" t="n">
        <v>45688</v>
      </c>
      <c r="G272" t="inlineStr">
        <is>
          <t>ABS24591</t>
        </is>
      </c>
      <c r="H272" t="inlineStr">
        <is>
          <t>ABS24591</t>
        </is>
      </c>
      <c r="I272" t="inlineStr">
        <is>
          <t>RETAIL</t>
        </is>
      </c>
      <c r="J272" t="inlineStr">
        <is>
          <t>VAPP Integration FGX</t>
        </is>
      </c>
      <c r="K272" t="inlineStr">
        <is>
          <t>EssilorLuxottica</t>
        </is>
      </c>
      <c r="L272" t="inlineStr">
        <is>
          <t>F. Vassallo</t>
        </is>
      </c>
      <c r="M272" t="inlineStr">
        <is>
          <t>M. Vianelli</t>
        </is>
      </c>
      <c r="N272" t="inlineStr">
        <is>
          <t>Consulting</t>
        </is>
      </c>
      <c r="O272" t="inlineStr">
        <is>
          <t>Analysis</t>
        </is>
      </c>
      <c r="P272" t="n">
        <v>75</v>
      </c>
      <c r="Q272" t="n">
        <v>14</v>
      </c>
      <c r="R272" t="inlineStr">
        <is>
          <t>ON GOING</t>
        </is>
      </c>
      <c r="S272" t="n">
        <v>0.19</v>
      </c>
      <c r="T272" t="n">
        <v>2024</v>
      </c>
      <c r="U272" t="n">
        <v>5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n">
        <v>3</v>
      </c>
      <c r="AG272" t="n">
        <v>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0.1428571428571428</v>
      </c>
      <c r="AS272" t="n">
        <v>0.09090909090909091</v>
      </c>
      <c r="AT272" t="inlineStr"/>
      <c r="AU272" t="inlineStr"/>
    </row>
    <row r="273">
      <c r="A273" t="inlineStr">
        <is>
          <t>CONTRACT</t>
        </is>
      </c>
      <c r="B273" t="inlineStr">
        <is>
          <t>AMS</t>
        </is>
      </c>
      <c r="C273" t="inlineStr">
        <is>
          <t>Waterfall</t>
        </is>
      </c>
      <c r="D273" t="n">
        <v>2024</v>
      </c>
      <c r="E273" s="114" t="n">
        <v>45627</v>
      </c>
      <c r="F273" s="114" t="n">
        <v>45688</v>
      </c>
      <c r="G273" t="inlineStr">
        <is>
          <t>ABS24591</t>
        </is>
      </c>
      <c r="H273" t="inlineStr">
        <is>
          <t>ABS24591</t>
        </is>
      </c>
      <c r="I273" t="inlineStr">
        <is>
          <t>RETAIL</t>
        </is>
      </c>
      <c r="J273" t="inlineStr">
        <is>
          <t>VAPP Integration FGX</t>
        </is>
      </c>
      <c r="K273" t="inlineStr">
        <is>
          <t>EssilorLuxottica</t>
        </is>
      </c>
      <c r="L273" t="inlineStr">
        <is>
          <t>F. Vassallo</t>
        </is>
      </c>
      <c r="M273" t="inlineStr">
        <is>
          <t>R. Grandi</t>
        </is>
      </c>
      <c r="N273" t="inlineStr">
        <is>
          <t>Operations</t>
        </is>
      </c>
      <c r="O273" t="inlineStr">
        <is>
          <t>Data Management</t>
        </is>
      </c>
      <c r="P273" t="n">
        <v>75</v>
      </c>
      <c r="Q273" t="n">
        <v>14</v>
      </c>
      <c r="R273" t="inlineStr">
        <is>
          <t>ON GOING</t>
        </is>
      </c>
      <c r="S273" t="n">
        <v>0.19</v>
      </c>
      <c r="T273" t="n">
        <v>2024</v>
      </c>
      <c r="U273" t="n">
        <v>6</v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n">
        <v>3</v>
      </c>
      <c r="AG273" t="n">
        <v>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0.1428571428571428</v>
      </c>
      <c r="AS273" t="n">
        <v>0.1363636363636364</v>
      </c>
      <c r="AT273" t="inlineStr"/>
      <c r="AU273" t="inlineStr"/>
    </row>
    <row r="274">
      <c r="A274" t="inlineStr">
        <is>
          <t>CONTRACT</t>
        </is>
      </c>
      <c r="B274" t="inlineStr">
        <is>
          <t>AMS</t>
        </is>
      </c>
      <c r="C274" t="inlineStr">
        <is>
          <t>Waterfall</t>
        </is>
      </c>
      <c r="D274" t="n">
        <v>2024</v>
      </c>
      <c r="E274" s="114" t="n">
        <v>45292</v>
      </c>
      <c r="F274" s="114" t="n">
        <v>45473</v>
      </c>
      <c r="G274" t="inlineStr">
        <is>
          <t>ABS24043</t>
        </is>
      </c>
      <c r="H274" t="inlineStr">
        <is>
          <t>ALDVEPQ2</t>
        </is>
      </c>
      <c r="I274" t="inlineStr">
        <is>
          <t>RETAIL</t>
        </is>
      </c>
      <c r="J274" t="inlineStr">
        <is>
          <t>VAPP OneLRA CR Plus Q1Q2 2024</t>
        </is>
      </c>
      <c r="K274" t="inlineStr">
        <is>
          <t>EssilorLuxottica</t>
        </is>
      </c>
      <c r="L274" t="inlineStr">
        <is>
          <t>F. Vassallo</t>
        </is>
      </c>
      <c r="M274" t="inlineStr">
        <is>
          <t>A. Caldana</t>
        </is>
      </c>
      <c r="N274" t="inlineStr">
        <is>
          <t>Operations</t>
        </is>
      </c>
      <c r="O274" t="inlineStr">
        <is>
          <t>BackEnd</t>
        </is>
      </c>
      <c r="P274" t="n">
        <v>188</v>
      </c>
      <c r="Q274" t="n">
        <v>170</v>
      </c>
      <c r="R274" t="inlineStr">
        <is>
          <t>CLOSED</t>
        </is>
      </c>
      <c r="S274" t="n">
        <v>0.9</v>
      </c>
      <c r="T274" t="n">
        <v>2024</v>
      </c>
      <c r="U274" t="n">
        <v>7</v>
      </c>
      <c r="V274" t="n">
        <v>5</v>
      </c>
      <c r="W274" t="n">
        <v>4</v>
      </c>
      <c r="X274" t="n">
        <v>5</v>
      </c>
      <c r="Y274" t="n">
        <v>5</v>
      </c>
      <c r="Z274" t="n">
        <v>5</v>
      </c>
      <c r="AA274" t="n">
        <v>2</v>
      </c>
      <c r="AB274" t="inlineStr"/>
      <c r="AC274" t="inlineStr"/>
      <c r="AD274" t="inlineStr"/>
      <c r="AE274" t="inlineStr"/>
      <c r="AF274" t="inlineStr"/>
      <c r="AG274" t="inlineStr"/>
      <c r="AH274" t="n">
        <v>0.2777777777777778</v>
      </c>
      <c r="AI274" t="n">
        <v>0.2</v>
      </c>
      <c r="AJ274" t="n">
        <v>0.2380952380952381</v>
      </c>
      <c r="AK274" t="n">
        <v>0.2272727272727273</v>
      </c>
      <c r="AL274" t="n">
        <v>0.25</v>
      </c>
      <c r="AM274" t="n">
        <v>0.1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inlineStr"/>
      <c r="AU274" t="inlineStr"/>
    </row>
    <row r="275">
      <c r="A275" t="inlineStr">
        <is>
          <t>CONTRACT</t>
        </is>
      </c>
      <c r="B275" t="inlineStr">
        <is>
          <t>AMS</t>
        </is>
      </c>
      <c r="C275" t="inlineStr">
        <is>
          <t>Waterfall</t>
        </is>
      </c>
      <c r="D275" t="n">
        <v>2024</v>
      </c>
      <c r="E275" s="114" t="n">
        <v>45292</v>
      </c>
      <c r="F275" s="114" t="n">
        <v>45473</v>
      </c>
      <c r="G275" t="inlineStr">
        <is>
          <t>ABS24043</t>
        </is>
      </c>
      <c r="H275" t="inlineStr">
        <is>
          <t>ALDVEPQ2</t>
        </is>
      </c>
      <c r="I275" t="inlineStr">
        <is>
          <t>RETAIL</t>
        </is>
      </c>
      <c r="J275" t="inlineStr">
        <is>
          <t>VAPP OneLRA CR Plus Q1Q2 2024</t>
        </is>
      </c>
      <c r="K275" t="inlineStr">
        <is>
          <t>EssilorLuxottica</t>
        </is>
      </c>
      <c r="L275" t="inlineStr">
        <is>
          <t>F. Vassallo</t>
        </is>
      </c>
      <c r="M275" t="inlineStr">
        <is>
          <t>A. Pirola</t>
        </is>
      </c>
      <c r="N275" t="inlineStr">
        <is>
          <t>Operations</t>
        </is>
      </c>
      <c r="O275" t="inlineStr">
        <is>
          <t>FrontEnd</t>
        </is>
      </c>
      <c r="P275" t="n">
        <v>188</v>
      </c>
      <c r="Q275" t="n">
        <v>170</v>
      </c>
      <c r="R275" t="inlineStr">
        <is>
          <t>CLOSED</t>
        </is>
      </c>
      <c r="S275" t="n">
        <v>0.99</v>
      </c>
      <c r="T275" t="n">
        <v>2024</v>
      </c>
      <c r="U275" t="n">
        <v>19</v>
      </c>
      <c r="V275" t="inlineStr"/>
      <c r="W275" t="inlineStr"/>
      <c r="X275" t="inlineStr"/>
      <c r="Y275" t="n">
        <v>5</v>
      </c>
      <c r="Z275" t="n">
        <v>5</v>
      </c>
      <c r="AA275" t="n">
        <v>6</v>
      </c>
      <c r="AB275" t="n">
        <v>1</v>
      </c>
      <c r="AC275" t="n">
        <v>2</v>
      </c>
      <c r="AD275" t="n">
        <v>5</v>
      </c>
      <c r="AE275" t="inlineStr"/>
      <c r="AF275" t="inlineStr"/>
      <c r="AG275" t="inlineStr"/>
      <c r="AH275" t="n">
        <v>0</v>
      </c>
      <c r="AI275" t="n">
        <v>0</v>
      </c>
      <c r="AJ275" t="n">
        <v>0</v>
      </c>
      <c r="AK275" t="n">
        <v>0.2272727272727273</v>
      </c>
      <c r="AL275" t="n">
        <v>0.25</v>
      </c>
      <c r="AM275" t="n">
        <v>0.3</v>
      </c>
      <c r="AN275" t="n">
        <v>0.04347826086956522</v>
      </c>
      <c r="AO275" t="n">
        <v>0.1666666666666667</v>
      </c>
      <c r="AP275" t="n">
        <v>0.2380952380952381</v>
      </c>
      <c r="AQ275" t="n">
        <v>0</v>
      </c>
      <c r="AR275" t="n">
        <v>0</v>
      </c>
      <c r="AS275" t="n">
        <v>0</v>
      </c>
      <c r="AT275" t="inlineStr"/>
      <c r="AU275" t="inlineStr"/>
    </row>
    <row r="276">
      <c r="A276" t="inlineStr">
        <is>
          <t>CONTRACT</t>
        </is>
      </c>
      <c r="B276" t="inlineStr">
        <is>
          <t>AMS</t>
        </is>
      </c>
      <c r="C276" t="inlineStr">
        <is>
          <t>Waterfall</t>
        </is>
      </c>
      <c r="D276" t="n">
        <v>2024</v>
      </c>
      <c r="E276" s="114" t="n">
        <v>45292</v>
      </c>
      <c r="F276" s="114" t="n">
        <v>45473</v>
      </c>
      <c r="G276" t="inlineStr">
        <is>
          <t>ABS24043</t>
        </is>
      </c>
      <c r="H276" t="inlineStr">
        <is>
          <t>ALDVEPQ2</t>
        </is>
      </c>
      <c r="I276" t="inlineStr">
        <is>
          <t>RETAIL</t>
        </is>
      </c>
      <c r="J276" t="inlineStr">
        <is>
          <t>VAPP OneLRA CR Plus Q1Q2 2024</t>
        </is>
      </c>
      <c r="K276" t="inlineStr">
        <is>
          <t>EssilorLuxottica</t>
        </is>
      </c>
      <c r="L276" t="inlineStr">
        <is>
          <t>F. Vassallo</t>
        </is>
      </c>
      <c r="M276" t="inlineStr">
        <is>
          <t>B. Capotorto</t>
        </is>
      </c>
      <c r="N276" t="inlineStr">
        <is>
          <t>Operations</t>
        </is>
      </c>
      <c r="O276" t="inlineStr">
        <is>
          <t>BackEnd</t>
        </is>
      </c>
      <c r="P276" t="n">
        <v>188</v>
      </c>
      <c r="Q276" t="n">
        <v>170</v>
      </c>
      <c r="R276" t="inlineStr">
        <is>
          <t>CLOSED</t>
        </is>
      </c>
      <c r="S276" t="n">
        <v>0.9</v>
      </c>
      <c r="T276" t="n">
        <v>2024</v>
      </c>
      <c r="U276" t="n">
        <v>10</v>
      </c>
      <c r="V276" t="n">
        <v>5</v>
      </c>
      <c r="W276" t="n">
        <v>5</v>
      </c>
      <c r="X276" t="n">
        <v>5</v>
      </c>
      <c r="Y276" t="n">
        <v>5</v>
      </c>
      <c r="Z276" t="n">
        <v>5</v>
      </c>
      <c r="AA276" t="n">
        <v>5</v>
      </c>
      <c r="AB276" t="inlineStr"/>
      <c r="AC276" t="inlineStr"/>
      <c r="AD276" t="inlineStr"/>
      <c r="AE276" t="inlineStr"/>
      <c r="AF276" t="inlineStr"/>
      <c r="AG276" t="inlineStr"/>
      <c r="AH276" t="n">
        <v>0.2777777777777778</v>
      </c>
      <c r="AI276" t="n">
        <v>0.25</v>
      </c>
      <c r="AJ276" t="n">
        <v>0.2380952380952381</v>
      </c>
      <c r="AK276" t="n">
        <v>0.2272727272727273</v>
      </c>
      <c r="AL276" t="n">
        <v>0.25</v>
      </c>
      <c r="AM276" t="n">
        <v>0.25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inlineStr"/>
      <c r="AU276" t="inlineStr"/>
    </row>
    <row r="277">
      <c r="A277" t="inlineStr">
        <is>
          <t>CONTRACT</t>
        </is>
      </c>
      <c r="B277" t="inlineStr">
        <is>
          <t>AMS</t>
        </is>
      </c>
      <c r="C277" t="inlineStr">
        <is>
          <t>Waterfall</t>
        </is>
      </c>
      <c r="D277" t="n">
        <v>2024</v>
      </c>
      <c r="E277" s="114" t="n">
        <v>45292</v>
      </c>
      <c r="F277" s="114" t="n">
        <v>45473</v>
      </c>
      <c r="G277" t="inlineStr">
        <is>
          <t>ABS24043</t>
        </is>
      </c>
      <c r="H277" t="inlineStr">
        <is>
          <t>ALDVEPQ2</t>
        </is>
      </c>
      <c r="I277" t="inlineStr">
        <is>
          <t>RETAIL</t>
        </is>
      </c>
      <c r="J277" t="inlineStr">
        <is>
          <t>VAPP OneLRA CR Plus Q1Q2 2024</t>
        </is>
      </c>
      <c r="K277" t="inlineStr">
        <is>
          <t>EssilorLuxottica</t>
        </is>
      </c>
      <c r="L277" t="inlineStr">
        <is>
          <t>F. Vassallo</t>
        </is>
      </c>
      <c r="M277" t="inlineStr">
        <is>
          <t>D. Heba</t>
        </is>
      </c>
      <c r="N277" t="inlineStr">
        <is>
          <t>Operations</t>
        </is>
      </c>
      <c r="O277" t="inlineStr">
        <is>
          <t>BackEnd</t>
        </is>
      </c>
      <c r="P277" t="n">
        <v>188</v>
      </c>
      <c r="Q277" t="n">
        <v>170</v>
      </c>
      <c r="R277" t="inlineStr">
        <is>
          <t>CLOSED</t>
        </is>
      </c>
      <c r="S277" t="n">
        <v>0.99</v>
      </c>
      <c r="T277" t="n">
        <v>2024</v>
      </c>
      <c r="U277" t="n">
        <v>0</v>
      </c>
      <c r="V277" t="inlineStr"/>
      <c r="W277" t="n">
        <v>2</v>
      </c>
      <c r="X277" t="n">
        <v>1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0</v>
      </c>
      <c r="AI277" t="n">
        <v>0.1</v>
      </c>
      <c r="AJ277" t="n">
        <v>0.04761904761904762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inlineStr"/>
      <c r="AU277" t="inlineStr"/>
    </row>
    <row r="278">
      <c r="A278" t="inlineStr">
        <is>
          <t>CONTRACT</t>
        </is>
      </c>
      <c r="B278" t="inlineStr">
        <is>
          <t>AMS</t>
        </is>
      </c>
      <c r="C278" t="inlineStr">
        <is>
          <t>Waterfall</t>
        </is>
      </c>
      <c r="D278" t="n">
        <v>2024</v>
      </c>
      <c r="E278" s="114" t="n">
        <v>45292</v>
      </c>
      <c r="F278" s="114" t="n">
        <v>45473</v>
      </c>
      <c r="G278" t="inlineStr">
        <is>
          <t>ABS24043</t>
        </is>
      </c>
      <c r="H278" t="inlineStr">
        <is>
          <t>ALDVEPQ2</t>
        </is>
      </c>
      <c r="I278" t="inlineStr">
        <is>
          <t>RETAIL</t>
        </is>
      </c>
      <c r="J278" t="inlineStr">
        <is>
          <t>VAPP OneLRA CR Plus Q1Q2 2024</t>
        </is>
      </c>
      <c r="K278" t="inlineStr">
        <is>
          <t>EssilorLuxottica</t>
        </is>
      </c>
      <c r="L278" t="inlineStr">
        <is>
          <t>F. Vassallo</t>
        </is>
      </c>
      <c r="M278" t="inlineStr">
        <is>
          <t>F. Origlia</t>
        </is>
      </c>
      <c r="N278" t="inlineStr">
        <is>
          <t>Operations</t>
        </is>
      </c>
      <c r="O278" t="inlineStr">
        <is>
          <t>Architecture Analysis</t>
        </is>
      </c>
      <c r="P278" t="n">
        <v>188</v>
      </c>
      <c r="Q278" t="n">
        <v>170</v>
      </c>
      <c r="R278" t="inlineStr">
        <is>
          <t>CLOSED</t>
        </is>
      </c>
      <c r="S278" t="n">
        <v>0.99</v>
      </c>
      <c r="T278" t="n">
        <v>2024</v>
      </c>
      <c r="U278" t="n">
        <v>1</v>
      </c>
      <c r="V278" t="inlineStr"/>
      <c r="W278" t="n">
        <v>0.5</v>
      </c>
      <c r="X278" t="n">
        <v>0.5</v>
      </c>
      <c r="Y278" t="n">
        <v>0.5</v>
      </c>
      <c r="Z278" t="n">
        <v>0.5</v>
      </c>
      <c r="AA278" t="n">
        <v>0.5</v>
      </c>
      <c r="AB278" t="inlineStr"/>
      <c r="AC278" t="inlineStr"/>
      <c r="AD278" t="inlineStr"/>
      <c r="AE278" t="inlineStr"/>
      <c r="AF278" t="inlineStr"/>
      <c r="AG278" t="inlineStr"/>
      <c r="AH278" t="n">
        <v>0</v>
      </c>
      <c r="AI278" t="n">
        <v>0.025</v>
      </c>
      <c r="AJ278" t="n">
        <v>0.02380952380952381</v>
      </c>
      <c r="AK278" t="n">
        <v>0.02272727272727273</v>
      </c>
      <c r="AL278" t="n">
        <v>0.025</v>
      </c>
      <c r="AM278" t="n">
        <v>0.025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inlineStr"/>
      <c r="AU278" t="inlineStr"/>
    </row>
    <row r="279">
      <c r="A279" t="inlineStr">
        <is>
          <t>CONTRACT</t>
        </is>
      </c>
      <c r="B279" t="inlineStr">
        <is>
          <t>AMS</t>
        </is>
      </c>
      <c r="C279" t="inlineStr">
        <is>
          <t>Waterfall</t>
        </is>
      </c>
      <c r="D279" t="n">
        <v>2024</v>
      </c>
      <c r="E279" s="114" t="n">
        <v>45292</v>
      </c>
      <c r="F279" s="114" t="n">
        <v>45473</v>
      </c>
      <c r="G279" t="inlineStr">
        <is>
          <t>ABS24043</t>
        </is>
      </c>
      <c r="H279" t="inlineStr">
        <is>
          <t>ALDVEPQ2</t>
        </is>
      </c>
      <c r="I279" t="inlineStr">
        <is>
          <t>RETAIL</t>
        </is>
      </c>
      <c r="J279" t="inlineStr">
        <is>
          <t>VAPP OneLRA CR Plus Q1Q2 2024</t>
        </is>
      </c>
      <c r="K279" t="inlineStr">
        <is>
          <t>EssilorLuxottica</t>
        </is>
      </c>
      <c r="L279" t="inlineStr">
        <is>
          <t>F. Vassallo</t>
        </is>
      </c>
      <c r="M279" t="inlineStr">
        <is>
          <t>F. Vassallo</t>
        </is>
      </c>
      <c r="N279" t="inlineStr">
        <is>
          <t>Delivery AMS</t>
        </is>
      </c>
      <c r="O279" t="inlineStr">
        <is>
          <t>PM - Project Governance</t>
        </is>
      </c>
      <c r="P279" t="n">
        <v>188</v>
      </c>
      <c r="Q279" t="n">
        <v>170</v>
      </c>
      <c r="R279" t="inlineStr">
        <is>
          <t>CLOSED</t>
        </is>
      </c>
      <c r="S279" t="n">
        <v>0.99</v>
      </c>
      <c r="T279" t="n">
        <v>2024</v>
      </c>
      <c r="U279" t="n">
        <v>3</v>
      </c>
      <c r="V279" t="inlineStr"/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inlineStr"/>
      <c r="AD279" t="inlineStr"/>
      <c r="AE279" t="inlineStr"/>
      <c r="AF279" t="inlineStr"/>
      <c r="AG279" t="inlineStr"/>
      <c r="AH279" t="n">
        <v>0</v>
      </c>
      <c r="AI279" t="n">
        <v>0.05</v>
      </c>
      <c r="AJ279" t="n">
        <v>0.04761904761904762</v>
      </c>
      <c r="AK279" t="n">
        <v>0.04545454545454546</v>
      </c>
      <c r="AL279" t="n">
        <v>0.05</v>
      </c>
      <c r="AM279" t="n">
        <v>0.05</v>
      </c>
      <c r="AN279" t="n">
        <v>0.04347826086956522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inlineStr"/>
      <c r="AU279" t="inlineStr"/>
    </row>
    <row r="280">
      <c r="A280" t="inlineStr">
        <is>
          <t>CONTRACT</t>
        </is>
      </c>
      <c r="B280" t="inlineStr">
        <is>
          <t>AMS</t>
        </is>
      </c>
      <c r="C280" t="inlineStr">
        <is>
          <t>Waterfall</t>
        </is>
      </c>
      <c r="D280" t="n">
        <v>2024</v>
      </c>
      <c r="E280" s="114" t="n">
        <v>45292</v>
      </c>
      <c r="F280" s="114" t="n">
        <v>45473</v>
      </c>
      <c r="G280" t="inlineStr">
        <is>
          <t>ABS24043</t>
        </is>
      </c>
      <c r="H280" t="inlineStr">
        <is>
          <t>ALDVEPQ2</t>
        </is>
      </c>
      <c r="I280" t="inlineStr">
        <is>
          <t>RETAIL</t>
        </is>
      </c>
      <c r="J280" t="inlineStr">
        <is>
          <t>VAPP OneLRA CR Plus Q1Q2 2024</t>
        </is>
      </c>
      <c r="K280" t="inlineStr">
        <is>
          <t>EssilorLuxottica</t>
        </is>
      </c>
      <c r="L280" t="inlineStr">
        <is>
          <t>F. Vassallo</t>
        </is>
      </c>
      <c r="M280" t="inlineStr">
        <is>
          <t>G. Fiorentini</t>
        </is>
      </c>
      <c r="N280" t="inlineStr">
        <is>
          <t>Operations</t>
        </is>
      </c>
      <c r="O280" t="inlineStr">
        <is>
          <t>BackEnd</t>
        </is>
      </c>
      <c r="P280" t="n">
        <v>188</v>
      </c>
      <c r="Q280" t="n">
        <v>170</v>
      </c>
      <c r="R280" t="inlineStr">
        <is>
          <t>CLOSED</t>
        </is>
      </c>
      <c r="S280" t="n">
        <v>0.9</v>
      </c>
      <c r="T280" t="n">
        <v>2024</v>
      </c>
      <c r="U280" t="n">
        <v>4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inlineStr"/>
      <c r="AC280" t="inlineStr"/>
      <c r="AD280" t="inlineStr"/>
      <c r="AE280" t="inlineStr"/>
      <c r="AF280" t="inlineStr"/>
      <c r="AG280" t="inlineStr"/>
      <c r="AH280" t="n">
        <v>0.1111111111111111</v>
      </c>
      <c r="AI280" t="n">
        <v>0.1</v>
      </c>
      <c r="AJ280" t="n">
        <v>0.09523809523809523</v>
      </c>
      <c r="AK280" t="n">
        <v>0.09090909090909091</v>
      </c>
      <c r="AL280" t="n">
        <v>0.1</v>
      </c>
      <c r="AM280" t="n">
        <v>0.1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inlineStr"/>
      <c r="AU280" t="inlineStr"/>
    </row>
    <row r="281">
      <c r="A281" t="inlineStr">
        <is>
          <t>CONTRACT</t>
        </is>
      </c>
      <c r="B281" t="inlineStr">
        <is>
          <t>AMS</t>
        </is>
      </c>
      <c r="C281" t="inlineStr">
        <is>
          <t>Waterfall</t>
        </is>
      </c>
      <c r="D281" t="n">
        <v>2024</v>
      </c>
      <c r="E281" s="114" t="n">
        <v>45292</v>
      </c>
      <c r="F281" s="114" t="n">
        <v>45473</v>
      </c>
      <c r="G281" t="inlineStr">
        <is>
          <t>ABS24043</t>
        </is>
      </c>
      <c r="H281" t="inlineStr">
        <is>
          <t>ALDVEPQ2</t>
        </is>
      </c>
      <c r="I281" t="inlineStr">
        <is>
          <t>RETAIL</t>
        </is>
      </c>
      <c r="J281" t="inlineStr">
        <is>
          <t>VAPP OneLRA CR Plus Q1Q2 2024</t>
        </is>
      </c>
      <c r="K281" t="inlineStr">
        <is>
          <t>EssilorLuxottica</t>
        </is>
      </c>
      <c r="L281" t="inlineStr">
        <is>
          <t>F. Vassallo</t>
        </is>
      </c>
      <c r="M281" t="inlineStr">
        <is>
          <t>G. Luongo</t>
        </is>
      </c>
      <c r="N281" t="inlineStr">
        <is>
          <t>Delivery AMS</t>
        </is>
      </c>
      <c r="O281" t="inlineStr">
        <is>
          <t>PM - Project Governance</t>
        </is>
      </c>
      <c r="P281" t="n">
        <v>188</v>
      </c>
      <c r="Q281" t="n">
        <v>170</v>
      </c>
      <c r="R281" t="inlineStr">
        <is>
          <t>CLOSED</t>
        </is>
      </c>
      <c r="S281" t="n">
        <v>0.9</v>
      </c>
      <c r="T281" t="n">
        <v>2024</v>
      </c>
      <c r="U281" t="n">
        <v>2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inlineStr"/>
      <c r="AC281" t="inlineStr"/>
      <c r="AD281" t="inlineStr"/>
      <c r="AE281" t="inlineStr"/>
      <c r="AF281" t="inlineStr"/>
      <c r="AG281" t="inlineStr"/>
      <c r="AH281" t="n">
        <v>0.05555555555555555</v>
      </c>
      <c r="AI281" t="n">
        <v>0.05</v>
      </c>
      <c r="AJ281" t="n">
        <v>0.04761904761904762</v>
      </c>
      <c r="AK281" t="n">
        <v>0.04545454545454546</v>
      </c>
      <c r="AL281" t="n">
        <v>0.05</v>
      </c>
      <c r="AM281" t="n">
        <v>0.05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inlineStr"/>
      <c r="AU281" t="inlineStr"/>
    </row>
    <row r="282">
      <c r="A282" t="inlineStr">
        <is>
          <t>CONTRACT</t>
        </is>
      </c>
      <c r="B282" t="inlineStr">
        <is>
          <t>AMS</t>
        </is>
      </c>
      <c r="C282" t="inlineStr">
        <is>
          <t>Waterfall</t>
        </is>
      </c>
      <c r="D282" t="n">
        <v>2024</v>
      </c>
      <c r="E282" s="114" t="n">
        <v>45292</v>
      </c>
      <c r="F282" s="114" t="n">
        <v>45473</v>
      </c>
      <c r="G282" t="inlineStr">
        <is>
          <t>ABS24043</t>
        </is>
      </c>
      <c r="H282" t="inlineStr">
        <is>
          <t>ALDVEPQ2</t>
        </is>
      </c>
      <c r="I282" t="inlineStr">
        <is>
          <t>RETAIL</t>
        </is>
      </c>
      <c r="J282" t="inlineStr">
        <is>
          <t>VAPP OneLRA CR Plus Q1Q2 2024</t>
        </is>
      </c>
      <c r="K282" t="inlineStr">
        <is>
          <t>EssilorLuxottica</t>
        </is>
      </c>
      <c r="L282" t="inlineStr">
        <is>
          <t>F. Vassallo</t>
        </is>
      </c>
      <c r="M282" t="inlineStr">
        <is>
          <t>M. Mannarino</t>
        </is>
      </c>
      <c r="N282" t="inlineStr">
        <is>
          <t>Operations</t>
        </is>
      </c>
      <c r="O282" t="inlineStr">
        <is>
          <t>BackEnd</t>
        </is>
      </c>
      <c r="P282" t="n">
        <v>188</v>
      </c>
      <c r="Q282" t="n">
        <v>170</v>
      </c>
      <c r="R282" t="inlineStr">
        <is>
          <t>CLOSED</t>
        </is>
      </c>
      <c r="S282" t="n">
        <v>0.99</v>
      </c>
      <c r="T282" t="n">
        <v>2024</v>
      </c>
      <c r="U282" t="n">
        <v>3</v>
      </c>
      <c r="V282" t="inlineStr"/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inlineStr"/>
      <c r="AD282" t="inlineStr"/>
      <c r="AE282" t="inlineStr"/>
      <c r="AF282" t="inlineStr"/>
      <c r="AG282" t="inlineStr"/>
      <c r="AH282" t="n">
        <v>0</v>
      </c>
      <c r="AI282" t="n">
        <v>0.05</v>
      </c>
      <c r="AJ282" t="n">
        <v>0.04761904761904762</v>
      </c>
      <c r="AK282" t="n">
        <v>0.04545454545454546</v>
      </c>
      <c r="AL282" t="n">
        <v>0.05</v>
      </c>
      <c r="AM282" t="n">
        <v>0.05</v>
      </c>
      <c r="AN282" t="n">
        <v>0.04347826086956522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inlineStr"/>
      <c r="AU282" t="inlineStr"/>
    </row>
    <row r="283">
      <c r="A283" t="inlineStr">
        <is>
          <t>CONTRACT</t>
        </is>
      </c>
      <c r="B283" t="inlineStr">
        <is>
          <t>AMS</t>
        </is>
      </c>
      <c r="C283" t="inlineStr">
        <is>
          <t>Waterfall</t>
        </is>
      </c>
      <c r="D283" t="n">
        <v>2024</v>
      </c>
      <c r="E283" s="114" t="n">
        <v>45292</v>
      </c>
      <c r="F283" s="114" t="n">
        <v>45473</v>
      </c>
      <c r="G283" t="inlineStr">
        <is>
          <t>ABS24043</t>
        </is>
      </c>
      <c r="H283" t="inlineStr">
        <is>
          <t>ALDVEPQ2</t>
        </is>
      </c>
      <c r="I283" t="inlineStr">
        <is>
          <t>RETAIL</t>
        </is>
      </c>
      <c r="J283" t="inlineStr">
        <is>
          <t>VAPP OneLRA CR Plus Q1Q2 2024</t>
        </is>
      </c>
      <c r="K283" t="inlineStr">
        <is>
          <t>EssilorLuxottica</t>
        </is>
      </c>
      <c r="L283" t="inlineStr">
        <is>
          <t>F. Vassallo</t>
        </is>
      </c>
      <c r="M283" t="inlineStr">
        <is>
          <t>M. Vianelli</t>
        </is>
      </c>
      <c r="N283" t="inlineStr">
        <is>
          <t>Delivery Projects</t>
        </is>
      </c>
      <c r="O283" t="inlineStr">
        <is>
          <t>Analysis</t>
        </is>
      </c>
      <c r="P283" t="n">
        <v>188</v>
      </c>
      <c r="Q283" t="n">
        <v>170</v>
      </c>
      <c r="R283" t="inlineStr">
        <is>
          <t>CLOSED</t>
        </is>
      </c>
      <c r="S283" t="n">
        <v>0.99</v>
      </c>
      <c r="T283" t="n">
        <v>2024</v>
      </c>
      <c r="U283" t="n">
        <v>0</v>
      </c>
      <c r="V283" t="inlineStr"/>
      <c r="W283" t="n">
        <v>5</v>
      </c>
      <c r="X283" t="n">
        <v>5</v>
      </c>
      <c r="Y283" t="n">
        <v>5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0</v>
      </c>
      <c r="AI283" t="n">
        <v>0.25</v>
      </c>
      <c r="AJ283" t="n">
        <v>0.2380952380952381</v>
      </c>
      <c r="AK283" t="n">
        <v>0.2272727272727273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inlineStr"/>
      <c r="AU283" t="inlineStr"/>
    </row>
    <row r="284">
      <c r="A284" t="inlineStr">
        <is>
          <t>CONTRACT</t>
        </is>
      </c>
      <c r="B284" t="inlineStr">
        <is>
          <t>AMS</t>
        </is>
      </c>
      <c r="C284" t="inlineStr">
        <is>
          <t>Waterfall</t>
        </is>
      </c>
      <c r="D284" t="n">
        <v>2024</v>
      </c>
      <c r="E284" s="114" t="n">
        <v>45292</v>
      </c>
      <c r="F284" s="114" t="n">
        <v>45473</v>
      </c>
      <c r="G284" t="inlineStr">
        <is>
          <t>ABS24043</t>
        </is>
      </c>
      <c r="H284" t="inlineStr">
        <is>
          <t>ALDVEPQ2</t>
        </is>
      </c>
      <c r="I284" t="inlineStr">
        <is>
          <t>RETAIL</t>
        </is>
      </c>
      <c r="J284" t="inlineStr">
        <is>
          <t>VAPP OneLRA CR Plus Q1Q2 2024</t>
        </is>
      </c>
      <c r="K284" t="inlineStr">
        <is>
          <t>EssilorLuxottica</t>
        </is>
      </c>
      <c r="L284" t="inlineStr">
        <is>
          <t>F. Vassallo</t>
        </is>
      </c>
      <c r="M284" t="inlineStr">
        <is>
          <t>P. Anzellotti</t>
        </is>
      </c>
      <c r="N284" t="inlineStr">
        <is>
          <t>Operations</t>
        </is>
      </c>
      <c r="O284" t="inlineStr">
        <is>
          <t>Technical Leader</t>
        </is>
      </c>
      <c r="P284" t="n">
        <v>188</v>
      </c>
      <c r="Q284" t="n">
        <v>170</v>
      </c>
      <c r="R284" t="inlineStr">
        <is>
          <t>CLOSED</t>
        </is>
      </c>
      <c r="S284" t="n">
        <v>0.99</v>
      </c>
      <c r="T284" t="n">
        <v>2024</v>
      </c>
      <c r="U284" t="n">
        <v>0.6000000000000001</v>
      </c>
      <c r="V284" t="inlineStr"/>
      <c r="W284" t="inlineStr"/>
      <c r="X284" t="n">
        <v>0.2</v>
      </c>
      <c r="Y284" t="n">
        <v>0.2</v>
      </c>
      <c r="Z284" t="n">
        <v>0.2</v>
      </c>
      <c r="AA284" t="n">
        <v>0.2</v>
      </c>
      <c r="AB284" t="n">
        <v>0.2</v>
      </c>
      <c r="AC284" t="inlineStr"/>
      <c r="AD284" t="inlineStr"/>
      <c r="AE284" t="inlineStr"/>
      <c r="AF284" t="inlineStr"/>
      <c r="AG284" t="inlineStr"/>
      <c r="AH284" t="n">
        <v>0</v>
      </c>
      <c r="AI284" t="n">
        <v>0</v>
      </c>
      <c r="AJ284" t="n">
        <v>0.009523809523809525</v>
      </c>
      <c r="AK284" t="n">
        <v>0.009090909090909092</v>
      </c>
      <c r="AL284" t="n">
        <v>0.01</v>
      </c>
      <c r="AM284" t="n">
        <v>0.01</v>
      </c>
      <c r="AN284" t="n">
        <v>0.008695652173913044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inlineStr"/>
      <c r="AU284" t="inlineStr"/>
    </row>
    <row r="285">
      <c r="A285" t="inlineStr">
        <is>
          <t>CONTRACT</t>
        </is>
      </c>
      <c r="B285" t="inlineStr">
        <is>
          <t>AMS</t>
        </is>
      </c>
      <c r="C285" t="inlineStr">
        <is>
          <t>Waterfall</t>
        </is>
      </c>
      <c r="D285" t="n">
        <v>2024</v>
      </c>
      <c r="E285" s="114" t="n">
        <v>45292</v>
      </c>
      <c r="F285" s="114" t="n">
        <v>45473</v>
      </c>
      <c r="G285" t="inlineStr">
        <is>
          <t>ABS24043</t>
        </is>
      </c>
      <c r="H285" t="inlineStr">
        <is>
          <t>ALDVEPQ2</t>
        </is>
      </c>
      <c r="I285" t="inlineStr">
        <is>
          <t>RETAIL</t>
        </is>
      </c>
      <c r="J285" t="inlineStr">
        <is>
          <t>VAPP OneLRA CR Plus Q1Q2 2024</t>
        </is>
      </c>
      <c r="K285" t="inlineStr">
        <is>
          <t>EssilorLuxottica</t>
        </is>
      </c>
      <c r="L285" t="inlineStr">
        <is>
          <t>F. Vassallo</t>
        </is>
      </c>
      <c r="M285" t="inlineStr">
        <is>
          <t>P. Assirelli</t>
        </is>
      </c>
      <c r="N285" t="inlineStr">
        <is>
          <t>Operations</t>
        </is>
      </c>
      <c r="O285" t="inlineStr">
        <is>
          <t>Technical Leader</t>
        </is>
      </c>
      <c r="P285" t="n">
        <v>188</v>
      </c>
      <c r="Q285" t="n">
        <v>170</v>
      </c>
      <c r="R285" t="inlineStr">
        <is>
          <t>CLOSED</t>
        </is>
      </c>
      <c r="S285" t="n">
        <v>0.9</v>
      </c>
      <c r="T285" t="n">
        <v>2024</v>
      </c>
      <c r="U285" t="n">
        <v>12</v>
      </c>
      <c r="V285" t="n">
        <v>6</v>
      </c>
      <c r="W285" t="n">
        <v>6</v>
      </c>
      <c r="X285" t="n">
        <v>6</v>
      </c>
      <c r="Y285" t="n">
        <v>6</v>
      </c>
      <c r="Z285" t="n">
        <v>6</v>
      </c>
      <c r="AA285" t="n">
        <v>6</v>
      </c>
      <c r="AB285" t="inlineStr"/>
      <c r="AC285" t="inlineStr"/>
      <c r="AD285" t="inlineStr"/>
      <c r="AE285" t="inlineStr"/>
      <c r="AF285" t="inlineStr"/>
      <c r="AG285" t="inlineStr"/>
      <c r="AH285" t="n">
        <v>0.3333333333333333</v>
      </c>
      <c r="AI285" t="n">
        <v>0.3</v>
      </c>
      <c r="AJ285" t="n">
        <v>0.2857142857142857</v>
      </c>
      <c r="AK285" t="n">
        <v>0.2727272727272727</v>
      </c>
      <c r="AL285" t="n">
        <v>0.3</v>
      </c>
      <c r="AM285" t="n">
        <v>0.3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inlineStr"/>
      <c r="AU285" t="inlineStr"/>
    </row>
    <row r="286">
      <c r="A286" t="inlineStr">
        <is>
          <t>CONTRACT</t>
        </is>
      </c>
      <c r="B286" t="inlineStr">
        <is>
          <t>AMS</t>
        </is>
      </c>
      <c r="C286" t="inlineStr">
        <is>
          <t>Waterfall</t>
        </is>
      </c>
      <c r="D286" t="n">
        <v>2024</v>
      </c>
      <c r="E286" s="114" t="n">
        <v>45292</v>
      </c>
      <c r="F286" s="114" t="n">
        <v>45473</v>
      </c>
      <c r="G286" t="inlineStr">
        <is>
          <t>ABS24043</t>
        </is>
      </c>
      <c r="H286" t="inlineStr">
        <is>
          <t>ALDVEPQ2</t>
        </is>
      </c>
      <c r="I286" t="inlineStr">
        <is>
          <t>RETAIL</t>
        </is>
      </c>
      <c r="J286" t="inlineStr">
        <is>
          <t>VAPP OneLRA CR Plus Q1Q2 2024</t>
        </is>
      </c>
      <c r="K286" t="inlineStr">
        <is>
          <t>EssilorLuxottica</t>
        </is>
      </c>
      <c r="L286" t="inlineStr">
        <is>
          <t>F. Vassallo</t>
        </is>
      </c>
      <c r="M286" t="inlineStr">
        <is>
          <t>R. Grandi</t>
        </is>
      </c>
      <c r="N286" t="inlineStr">
        <is>
          <t>Operations</t>
        </is>
      </c>
      <c r="O286" t="inlineStr">
        <is>
          <t>Data Management</t>
        </is>
      </c>
      <c r="P286" t="n">
        <v>188</v>
      </c>
      <c r="Q286" t="n">
        <v>170</v>
      </c>
      <c r="R286" t="inlineStr">
        <is>
          <t>CLOSED</t>
        </is>
      </c>
      <c r="S286" t="n">
        <v>0.99</v>
      </c>
      <c r="T286" t="n">
        <v>2024</v>
      </c>
      <c r="U286" t="n">
        <v>3</v>
      </c>
      <c r="V286" t="inlineStr"/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inlineStr"/>
      <c r="AD286" t="inlineStr"/>
      <c r="AE286" t="inlineStr"/>
      <c r="AF286" t="inlineStr"/>
      <c r="AG286" t="inlineStr"/>
      <c r="AH286" t="n">
        <v>0</v>
      </c>
      <c r="AI286" t="n">
        <v>0.05</v>
      </c>
      <c r="AJ286" t="n">
        <v>0.04761904761904762</v>
      </c>
      <c r="AK286" t="n">
        <v>0.04545454545454546</v>
      </c>
      <c r="AL286" t="n">
        <v>0.05</v>
      </c>
      <c r="AM286" t="n">
        <v>0.05</v>
      </c>
      <c r="AN286" t="n">
        <v>0.04347826086956522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inlineStr"/>
      <c r="AU286" t="inlineStr"/>
    </row>
    <row r="287">
      <c r="A287" t="inlineStr">
        <is>
          <t>CONTRACT</t>
        </is>
      </c>
      <c r="B287" t="inlineStr">
        <is>
          <t>AMS</t>
        </is>
      </c>
      <c r="C287" t="inlineStr">
        <is>
          <t>Waterfall</t>
        </is>
      </c>
      <c r="D287" t="n">
        <v>2024</v>
      </c>
      <c r="E287" s="114" t="n">
        <v>45292</v>
      </c>
      <c r="F287" s="114" t="n">
        <v>45473</v>
      </c>
      <c r="G287" t="inlineStr">
        <is>
          <t>ABS24043</t>
        </is>
      </c>
      <c r="H287" t="inlineStr">
        <is>
          <t>ALDVEPQ2</t>
        </is>
      </c>
      <c r="I287" t="inlineStr">
        <is>
          <t>RETAIL</t>
        </is>
      </c>
      <c r="J287" t="inlineStr">
        <is>
          <t>VAPP OneLRA CR Plus Q1Q2 2024</t>
        </is>
      </c>
      <c r="K287" t="inlineStr">
        <is>
          <t>EssilorLuxottica</t>
        </is>
      </c>
      <c r="L287" t="inlineStr">
        <is>
          <t>F. Vassallo</t>
        </is>
      </c>
      <c r="M287" t="inlineStr">
        <is>
          <t>S. Delle Fave</t>
        </is>
      </c>
      <c r="N287" t="inlineStr">
        <is>
          <t>Operations</t>
        </is>
      </c>
      <c r="O287" t="inlineStr">
        <is>
          <t>FrontEnd</t>
        </is>
      </c>
      <c r="P287" t="n">
        <v>188</v>
      </c>
      <c r="Q287" t="n">
        <v>170</v>
      </c>
      <c r="R287" t="inlineStr">
        <is>
          <t>CLOSED</t>
        </is>
      </c>
      <c r="S287" t="n">
        <v>0.99</v>
      </c>
      <c r="T287" t="n">
        <v>2024</v>
      </c>
      <c r="U287" t="n">
        <v>2</v>
      </c>
      <c r="V287" t="inlineStr"/>
      <c r="W287" t="n">
        <v>2</v>
      </c>
      <c r="X287" t="n">
        <v>2</v>
      </c>
      <c r="Y287" t="inlineStr"/>
      <c r="Z287" t="n">
        <v>2</v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n">
        <v>0</v>
      </c>
      <c r="AI287" t="n">
        <v>0.1</v>
      </c>
      <c r="AJ287" t="n">
        <v>0.09523809523809523</v>
      </c>
      <c r="AK287" t="n">
        <v>0</v>
      </c>
      <c r="AL287" t="n">
        <v>0.1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inlineStr"/>
      <c r="AU287" t="inlineStr"/>
    </row>
    <row r="288">
      <c r="A288" t="inlineStr">
        <is>
          <t>CONTRACT</t>
        </is>
      </c>
      <c r="B288" t="inlineStr">
        <is>
          <t>AMS</t>
        </is>
      </c>
      <c r="C288" t="inlineStr">
        <is>
          <t>Waterfall</t>
        </is>
      </c>
      <c r="D288" t="n">
        <v>2024</v>
      </c>
      <c r="E288" s="114" t="n">
        <v>45292</v>
      </c>
      <c r="F288" s="114" t="n">
        <v>45473</v>
      </c>
      <c r="G288" t="inlineStr">
        <is>
          <t>ABS24043</t>
        </is>
      </c>
      <c r="H288" t="inlineStr">
        <is>
          <t>ALDVEPQ2</t>
        </is>
      </c>
      <c r="I288" t="inlineStr">
        <is>
          <t>RETAIL</t>
        </is>
      </c>
      <c r="J288" t="inlineStr">
        <is>
          <t>VAPP OneLRA CR Plus Q1Q2 2024</t>
        </is>
      </c>
      <c r="K288" t="inlineStr">
        <is>
          <t>EssilorLuxottica</t>
        </is>
      </c>
      <c r="L288" t="inlineStr">
        <is>
          <t>F. Vassallo</t>
        </is>
      </c>
      <c r="M288" t="inlineStr">
        <is>
          <t>T. Porzio</t>
        </is>
      </c>
      <c r="N288" t="inlineStr">
        <is>
          <t>Delivery AMS</t>
        </is>
      </c>
      <c r="O288" t="inlineStr">
        <is>
          <t>Data Management</t>
        </is>
      </c>
      <c r="P288" t="n">
        <v>188</v>
      </c>
      <c r="Q288" t="n">
        <v>170</v>
      </c>
      <c r="R288" t="inlineStr">
        <is>
          <t>CLOSED</t>
        </is>
      </c>
      <c r="S288" t="n">
        <v>0.99</v>
      </c>
      <c r="T288" t="n">
        <v>2024</v>
      </c>
      <c r="U288" t="n">
        <v>11</v>
      </c>
      <c r="V288" t="inlineStr"/>
      <c r="W288" t="n">
        <v>3</v>
      </c>
      <c r="X288" t="n">
        <v>3</v>
      </c>
      <c r="Y288" t="n">
        <v>3</v>
      </c>
      <c r="Z288" t="n">
        <v>3</v>
      </c>
      <c r="AA288" t="n">
        <v>3</v>
      </c>
      <c r="AB288" t="n">
        <v>3</v>
      </c>
      <c r="AC288" t="inlineStr"/>
      <c r="AD288" t="n">
        <v>1</v>
      </c>
      <c r="AE288" t="n">
        <v>1</v>
      </c>
      <c r="AF288" t="inlineStr"/>
      <c r="AG288" t="inlineStr"/>
      <c r="AH288" t="n">
        <v>0</v>
      </c>
      <c r="AI288" t="n">
        <v>0.15</v>
      </c>
      <c r="AJ288" t="n">
        <v>0.1428571428571428</v>
      </c>
      <c r="AK288" t="n">
        <v>0.1363636363636364</v>
      </c>
      <c r="AL288" t="n">
        <v>0.15</v>
      </c>
      <c r="AM288" t="n">
        <v>0.15</v>
      </c>
      <c r="AN288" t="n">
        <v>0.1304347826086956</v>
      </c>
      <c r="AO288" t="n">
        <v>0</v>
      </c>
      <c r="AP288" t="n">
        <v>0.04761904761904762</v>
      </c>
      <c r="AQ288" t="n">
        <v>0.04347826086956522</v>
      </c>
      <c r="AR288" t="n">
        <v>0</v>
      </c>
      <c r="AS288" t="n">
        <v>0</v>
      </c>
      <c r="AT288" t="inlineStr"/>
      <c r="AU288" t="inlineStr"/>
    </row>
    <row r="289">
      <c r="A289" t="inlineStr">
        <is>
          <t>INTERNAL PRJ</t>
        </is>
      </c>
      <c r="B289" t="inlineStr">
        <is>
          <t>PRJ</t>
        </is>
      </c>
      <c r="C289" t="inlineStr"/>
      <c r="D289" t="n">
        <v>2024</v>
      </c>
      <c r="E289" s="114" t="n">
        <v>45292</v>
      </c>
      <c r="F289" s="114" t="n">
        <v>45657</v>
      </c>
      <c r="G289" t="inlineStr"/>
      <c r="H289" t="inlineStr"/>
      <c r="I289" t="inlineStr">
        <is>
          <t>ECC</t>
        </is>
      </c>
      <c r="J289" t="inlineStr">
        <is>
          <t>ECC LOGISTIC PROJECTS GOVERNANCE</t>
        </is>
      </c>
      <c r="K289" t="inlineStr">
        <is>
          <t>EssilorLuxottica</t>
        </is>
      </c>
      <c r="L289" t="inlineStr">
        <is>
          <t>G. D'alesio</t>
        </is>
      </c>
      <c r="M289" t="inlineStr">
        <is>
          <t>A. Torone</t>
        </is>
      </c>
      <c r="N289" t="inlineStr">
        <is>
          <t>Delivery AMS</t>
        </is>
      </c>
      <c r="O289" t="inlineStr">
        <is>
          <t>PM - Project Governance</t>
        </is>
      </c>
      <c r="P289" t="n">
        <v>154</v>
      </c>
      <c r="Q289" t="n">
        <v>143</v>
      </c>
      <c r="R289" t="inlineStr">
        <is>
          <t>ON GOING</t>
        </is>
      </c>
      <c r="S289" t="n">
        <v>0.75</v>
      </c>
      <c r="T289" t="n">
        <v>2024</v>
      </c>
      <c r="U289" t="n">
        <v>83.5</v>
      </c>
      <c r="V289" t="n">
        <v>12</v>
      </c>
      <c r="W289" t="n">
        <v>14</v>
      </c>
      <c r="X289" t="n">
        <v>15</v>
      </c>
      <c r="Y289" t="n">
        <v>13.5</v>
      </c>
      <c r="Z289" t="n">
        <v>15</v>
      </c>
      <c r="AA289" t="n">
        <v>14</v>
      </c>
      <c r="AB289" t="n">
        <v>16</v>
      </c>
      <c r="AC289" t="n">
        <v>8</v>
      </c>
      <c r="AD289" t="n">
        <v>15</v>
      </c>
      <c r="AE289" t="n">
        <v>11.5</v>
      </c>
      <c r="AF289" t="n">
        <v>2</v>
      </c>
      <c r="AG289" t="n">
        <v>2</v>
      </c>
      <c r="AH289" t="n">
        <v>0.6666666666666666</v>
      </c>
      <c r="AI289" t="n">
        <v>0.7</v>
      </c>
      <c r="AJ289" t="n">
        <v>0.7142857142857143</v>
      </c>
      <c r="AK289" t="n">
        <v>0.6136363636363636</v>
      </c>
      <c r="AL289" t="n">
        <v>0.75</v>
      </c>
      <c r="AM289" t="n">
        <v>0.7</v>
      </c>
      <c r="AN289" t="n">
        <v>0.6956521739130435</v>
      </c>
      <c r="AO289" t="n">
        <v>0.6666666666666666</v>
      </c>
      <c r="AP289" t="n">
        <v>0.7142857142857143</v>
      </c>
      <c r="AQ289" t="n">
        <v>0.5</v>
      </c>
      <c r="AR289" t="n">
        <v>0.09523809523809523</v>
      </c>
      <c r="AS289" t="n">
        <v>0.09090909090909091</v>
      </c>
      <c r="AT289" t="inlineStr"/>
      <c r="AU289" t="inlineStr"/>
    </row>
    <row r="290">
      <c r="A290" t="inlineStr">
        <is>
          <t>CONTRACT</t>
        </is>
      </c>
      <c r="B290" t="inlineStr">
        <is>
          <t>AMS</t>
        </is>
      </c>
      <c r="C290" t="inlineStr">
        <is>
          <t>Watefall</t>
        </is>
      </c>
      <c r="D290" t="n">
        <v>2024</v>
      </c>
      <c r="E290" s="114" t="n">
        <v>45413</v>
      </c>
      <c r="F290" s="114" t="n">
        <v>45535</v>
      </c>
      <c r="G290" t="inlineStr">
        <is>
          <t>ABS24216</t>
        </is>
      </c>
      <c r="H290" t="inlineStr">
        <is>
          <t>ABS24216</t>
        </is>
      </c>
      <c r="I290" t="inlineStr">
        <is>
          <t>CRM</t>
        </is>
      </c>
      <c r="J290" t="inlineStr">
        <is>
          <t>Global CS B2C AMS 2024</t>
        </is>
      </c>
      <c r="K290" t="inlineStr">
        <is>
          <t>EssilorLuxottica</t>
        </is>
      </c>
      <c r="L290" t="inlineStr">
        <is>
          <t>G. Galati</t>
        </is>
      </c>
      <c r="M290" t="inlineStr">
        <is>
          <t>A. De Sanctis</t>
        </is>
      </c>
      <c r="N290" t="inlineStr">
        <is>
          <t>Operations</t>
        </is>
      </c>
      <c r="O290" t="inlineStr">
        <is>
          <t>Data Management</t>
        </is>
      </c>
      <c r="P290" t="n">
        <v>21</v>
      </c>
      <c r="Q290" t="n">
        <v>6.5</v>
      </c>
      <c r="R290" t="inlineStr">
        <is>
          <t>CLOSED</t>
        </is>
      </c>
      <c r="S290" t="n">
        <v>0.31</v>
      </c>
      <c r="T290" t="n">
        <v>2024</v>
      </c>
      <c r="U290" t="n">
        <v>13</v>
      </c>
      <c r="V290" t="inlineStr"/>
      <c r="W290" t="inlineStr"/>
      <c r="X290" t="n">
        <v>2</v>
      </c>
      <c r="Y290" t="n">
        <v>2</v>
      </c>
      <c r="Z290" t="n">
        <v>4</v>
      </c>
      <c r="AA290" t="n">
        <v>5</v>
      </c>
      <c r="AB290" t="n">
        <v>4</v>
      </c>
      <c r="AC290" t="inlineStr"/>
      <c r="AD290" t="inlineStr"/>
      <c r="AE290" t="inlineStr"/>
      <c r="AF290" t="inlineStr"/>
      <c r="AG290" t="inlineStr"/>
      <c r="AH290" t="n">
        <v>0</v>
      </c>
      <c r="AI290" t="n">
        <v>0</v>
      </c>
      <c r="AJ290" t="n">
        <v>0.09523809523809523</v>
      </c>
      <c r="AK290" t="n">
        <v>0.09090909090909091</v>
      </c>
      <c r="AL290" t="n">
        <v>0.2</v>
      </c>
      <c r="AM290" t="n">
        <v>0.25</v>
      </c>
      <c r="AN290" t="n">
        <v>0.1739130434782609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inlineStr"/>
      <c r="AU290" t="inlineStr"/>
    </row>
    <row r="291">
      <c r="A291" t="inlineStr">
        <is>
          <t>CONTRACT</t>
        </is>
      </c>
      <c r="B291" t="inlineStr">
        <is>
          <t>AMS</t>
        </is>
      </c>
      <c r="C291" t="inlineStr">
        <is>
          <t>Watefall</t>
        </is>
      </c>
      <c r="D291" t="n">
        <v>2024</v>
      </c>
      <c r="E291" s="114" t="n">
        <v>45413</v>
      </c>
      <c r="F291" s="114" t="n">
        <v>45535</v>
      </c>
      <c r="G291" t="inlineStr">
        <is>
          <t>ABS24216</t>
        </is>
      </c>
      <c r="H291" t="inlineStr">
        <is>
          <t>ABS24216</t>
        </is>
      </c>
      <c r="I291" t="inlineStr">
        <is>
          <t>CRM</t>
        </is>
      </c>
      <c r="J291" t="inlineStr">
        <is>
          <t>Global CS B2C AMS 2024</t>
        </is>
      </c>
      <c r="K291" t="inlineStr">
        <is>
          <t>EssilorLuxottica</t>
        </is>
      </c>
      <c r="L291" t="inlineStr">
        <is>
          <t>G. Galati</t>
        </is>
      </c>
      <c r="M291" t="inlineStr">
        <is>
          <t>G. Galati</t>
        </is>
      </c>
      <c r="N291" t="inlineStr">
        <is>
          <t>Delivery AMS</t>
        </is>
      </c>
      <c r="O291" t="inlineStr">
        <is>
          <t>PM - Project Governance</t>
        </is>
      </c>
      <c r="P291" t="n">
        <v>21</v>
      </c>
      <c r="Q291" t="n">
        <v>6.5</v>
      </c>
      <c r="R291" t="inlineStr">
        <is>
          <t>CLOSED</t>
        </is>
      </c>
      <c r="S291" t="n">
        <v>0.31</v>
      </c>
      <c r="T291" t="n">
        <v>2024</v>
      </c>
      <c r="U291" t="n">
        <v>4</v>
      </c>
      <c r="V291" t="inlineStr"/>
      <c r="W291" t="inlineStr"/>
      <c r="X291" t="inlineStr"/>
      <c r="Y291" t="inlineStr"/>
      <c r="Z291" t="n">
        <v>1.5</v>
      </c>
      <c r="AA291" t="n">
        <v>1.5</v>
      </c>
      <c r="AB291" t="n">
        <v>1</v>
      </c>
      <c r="AC291" t="inlineStr"/>
      <c r="AD291" t="inlineStr"/>
      <c r="AE291" t="inlineStr"/>
      <c r="AF291" t="inlineStr"/>
      <c r="AG291" t="inlineStr"/>
      <c r="AH291" t="n">
        <v>0</v>
      </c>
      <c r="AI291" t="n">
        <v>0</v>
      </c>
      <c r="AJ291" t="n">
        <v>0</v>
      </c>
      <c r="AK291" t="n">
        <v>0</v>
      </c>
      <c r="AL291" t="n">
        <v>0.075</v>
      </c>
      <c r="AM291" t="n">
        <v>0.075</v>
      </c>
      <c r="AN291" t="n">
        <v>0.04347826086956522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inlineStr"/>
      <c r="AU291" t="inlineStr"/>
    </row>
    <row r="292">
      <c r="A292" t="inlineStr">
        <is>
          <t>CONTRACT</t>
        </is>
      </c>
      <c r="B292" t="inlineStr">
        <is>
          <t>AMS</t>
        </is>
      </c>
      <c r="C292" t="inlineStr">
        <is>
          <t>Waterfall</t>
        </is>
      </c>
      <c r="D292" t="n">
        <v>2024</v>
      </c>
      <c r="E292" s="114" t="n">
        <v>45231</v>
      </c>
      <c r="F292" s="114" t="n">
        <v>45657</v>
      </c>
      <c r="G292" t="inlineStr">
        <is>
          <t>ABS24087</t>
        </is>
      </c>
      <c r="H292" t="inlineStr">
        <is>
          <t>ACTAA</t>
        </is>
      </c>
      <c r="I292" t="inlineStr">
        <is>
          <t>Logistic</t>
        </is>
      </c>
      <c r="J292" t="inlineStr">
        <is>
          <t>CTRL-Tower Atlanta AMS 2024</t>
        </is>
      </c>
      <c r="K292" t="inlineStr">
        <is>
          <t>EssilorLuxottica</t>
        </is>
      </c>
      <c r="L292" t="inlineStr">
        <is>
          <t>G. Luongo</t>
        </is>
      </c>
      <c r="M292" t="inlineStr">
        <is>
          <t>A. Crescimone</t>
        </is>
      </c>
      <c r="N292" t="inlineStr">
        <is>
          <t>Operations</t>
        </is>
      </c>
      <c r="O292" t="inlineStr">
        <is>
          <t>BackEnd</t>
        </is>
      </c>
      <c r="P292" t="n">
        <v>212</v>
      </c>
      <c r="Q292" t="n">
        <v>56</v>
      </c>
      <c r="R292" t="inlineStr">
        <is>
          <t>ON GOING</t>
        </is>
      </c>
      <c r="S292" t="n">
        <v>0.26</v>
      </c>
      <c r="T292" t="n">
        <v>2024</v>
      </c>
      <c r="U292" t="n">
        <v>16</v>
      </c>
      <c r="V292" t="n">
        <v>0.5</v>
      </c>
      <c r="W292" t="n">
        <v>0.5</v>
      </c>
      <c r="X292" t="n">
        <v>0.5</v>
      </c>
      <c r="Y292" t="n">
        <v>0.5</v>
      </c>
      <c r="Z292" t="n">
        <v>2</v>
      </c>
      <c r="AA292" t="n">
        <v>2</v>
      </c>
      <c r="AB292" t="n">
        <v>2</v>
      </c>
      <c r="AC292" t="n">
        <v>2</v>
      </c>
      <c r="AD292" t="n">
        <v>2</v>
      </c>
      <c r="AE292" t="n">
        <v>2</v>
      </c>
      <c r="AF292" t="n">
        <v>2</v>
      </c>
      <c r="AG292" t="n">
        <v>2</v>
      </c>
      <c r="AH292" t="n">
        <v>0.02777777777777778</v>
      </c>
      <c r="AI292" t="n">
        <v>0.025</v>
      </c>
      <c r="AJ292" t="n">
        <v>0.02380952380952381</v>
      </c>
      <c r="AK292" t="n">
        <v>0.02272727272727273</v>
      </c>
      <c r="AL292" t="n">
        <v>0.1</v>
      </c>
      <c r="AM292" t="n">
        <v>0.1</v>
      </c>
      <c r="AN292" t="n">
        <v>0.08695652173913043</v>
      </c>
      <c r="AO292" t="n">
        <v>0.1666666666666667</v>
      </c>
      <c r="AP292" t="n">
        <v>0.09523809523809523</v>
      </c>
      <c r="AQ292" t="n">
        <v>0.08695652173913043</v>
      </c>
      <c r="AR292" t="n">
        <v>0.09523809523809523</v>
      </c>
      <c r="AS292" t="n">
        <v>0.09090909090909091</v>
      </c>
      <c r="AT292" t="inlineStr"/>
      <c r="AU292" t="inlineStr"/>
    </row>
    <row r="293">
      <c r="A293" t="inlineStr">
        <is>
          <t>CONTRACT</t>
        </is>
      </c>
      <c r="B293" t="inlineStr">
        <is>
          <t>AMS</t>
        </is>
      </c>
      <c r="C293" t="inlineStr">
        <is>
          <t>Waterfall</t>
        </is>
      </c>
      <c r="D293" t="n">
        <v>2024</v>
      </c>
      <c r="E293" s="114" t="n">
        <v>45231</v>
      </c>
      <c r="F293" s="114" t="n">
        <v>45657</v>
      </c>
      <c r="G293" t="inlineStr">
        <is>
          <t>ABS24087</t>
        </is>
      </c>
      <c r="H293" t="inlineStr">
        <is>
          <t>ACTAA</t>
        </is>
      </c>
      <c r="I293" t="inlineStr">
        <is>
          <t>Logistic</t>
        </is>
      </c>
      <c r="J293" t="inlineStr">
        <is>
          <t>CTRL-Tower Atlanta AMS 2024</t>
        </is>
      </c>
      <c r="K293" t="inlineStr">
        <is>
          <t>EssilorLuxottica</t>
        </is>
      </c>
      <c r="L293" t="inlineStr">
        <is>
          <t>G. Luongo</t>
        </is>
      </c>
      <c r="M293" t="inlineStr">
        <is>
          <t>A. Saija</t>
        </is>
      </c>
      <c r="N293" t="inlineStr">
        <is>
          <t>Operations</t>
        </is>
      </c>
      <c r="O293" t="inlineStr">
        <is>
          <t>BackEnd</t>
        </is>
      </c>
      <c r="P293" t="n">
        <v>212</v>
      </c>
      <c r="Q293" t="n">
        <v>56</v>
      </c>
      <c r="R293" t="inlineStr">
        <is>
          <t>ON GOING</t>
        </is>
      </c>
      <c r="S293" t="n">
        <v>0.26</v>
      </c>
      <c r="T293" t="n">
        <v>2024</v>
      </c>
      <c r="U293" t="n">
        <v>16</v>
      </c>
      <c r="V293" t="n">
        <v>2</v>
      </c>
      <c r="W293" t="n">
        <v>2</v>
      </c>
      <c r="X293" t="n">
        <v>2</v>
      </c>
      <c r="Y293" t="n">
        <v>2</v>
      </c>
      <c r="Z293" t="n">
        <v>2</v>
      </c>
      <c r="AA293" t="n">
        <v>2</v>
      </c>
      <c r="AB293" t="n">
        <v>2</v>
      </c>
      <c r="AC293" t="n">
        <v>2</v>
      </c>
      <c r="AD293" t="n">
        <v>2</v>
      </c>
      <c r="AE293" t="n">
        <v>2</v>
      </c>
      <c r="AF293" t="n">
        <v>2</v>
      </c>
      <c r="AG293" t="n">
        <v>2</v>
      </c>
      <c r="AH293" t="n">
        <v>0.1111111111111111</v>
      </c>
      <c r="AI293" t="n">
        <v>0.1</v>
      </c>
      <c r="AJ293" t="n">
        <v>0.09523809523809523</v>
      </c>
      <c r="AK293" t="n">
        <v>0.09090909090909091</v>
      </c>
      <c r="AL293" t="n">
        <v>0.1</v>
      </c>
      <c r="AM293" t="n">
        <v>0.1</v>
      </c>
      <c r="AN293" t="n">
        <v>0.08695652173913043</v>
      </c>
      <c r="AO293" t="n">
        <v>0.1666666666666667</v>
      </c>
      <c r="AP293" t="n">
        <v>0.09523809523809523</v>
      </c>
      <c r="AQ293" t="n">
        <v>0.08695652173913043</v>
      </c>
      <c r="AR293" t="n">
        <v>0.09523809523809523</v>
      </c>
      <c r="AS293" t="n">
        <v>0.09090909090909091</v>
      </c>
      <c r="AT293" t="inlineStr"/>
      <c r="AU293" t="inlineStr"/>
    </row>
    <row r="294">
      <c r="A294" t="inlineStr">
        <is>
          <t>CONTRACT</t>
        </is>
      </c>
      <c r="B294" t="inlineStr">
        <is>
          <t>AMS</t>
        </is>
      </c>
      <c r="C294" t="inlineStr">
        <is>
          <t>Waterfall</t>
        </is>
      </c>
      <c r="D294" t="n">
        <v>2024</v>
      </c>
      <c r="E294" s="114" t="n">
        <v>45231</v>
      </c>
      <c r="F294" s="114" t="n">
        <v>45657</v>
      </c>
      <c r="G294" t="inlineStr">
        <is>
          <t>ABS24087</t>
        </is>
      </c>
      <c r="H294" t="inlineStr">
        <is>
          <t>ACTAA</t>
        </is>
      </c>
      <c r="I294" t="inlineStr">
        <is>
          <t>Logistic</t>
        </is>
      </c>
      <c r="J294" t="inlineStr">
        <is>
          <t>CTRL-Tower Atlanta AMS 2024</t>
        </is>
      </c>
      <c r="K294" t="inlineStr">
        <is>
          <t>EssilorLuxottica</t>
        </is>
      </c>
      <c r="L294" t="inlineStr">
        <is>
          <t>G. Luongo</t>
        </is>
      </c>
      <c r="M294" t="inlineStr">
        <is>
          <t>G. D'Amanti</t>
        </is>
      </c>
      <c r="N294" t="inlineStr">
        <is>
          <t>Operations</t>
        </is>
      </c>
      <c r="O294" t="inlineStr">
        <is>
          <t>BackEnd</t>
        </is>
      </c>
      <c r="P294" t="n">
        <v>212</v>
      </c>
      <c r="Q294" t="n">
        <v>56</v>
      </c>
      <c r="R294" t="inlineStr">
        <is>
          <t>ON GOING</t>
        </is>
      </c>
      <c r="S294" t="n">
        <v>0.26</v>
      </c>
      <c r="T294" t="n">
        <v>2024</v>
      </c>
      <c r="U294" t="n">
        <v>4</v>
      </c>
      <c r="V294" t="n">
        <v>0.5</v>
      </c>
      <c r="W294" t="n">
        <v>0.5</v>
      </c>
      <c r="X294" t="n">
        <v>0.5</v>
      </c>
      <c r="Y294" t="n">
        <v>0.5</v>
      </c>
      <c r="Z294" t="n">
        <v>0.5</v>
      </c>
      <c r="AA294" t="n">
        <v>0.5</v>
      </c>
      <c r="AB294" t="n">
        <v>0.5</v>
      </c>
      <c r="AC294" t="n">
        <v>0.5</v>
      </c>
      <c r="AD294" t="n">
        <v>0.5</v>
      </c>
      <c r="AE294" t="n">
        <v>0.5</v>
      </c>
      <c r="AF294" t="n">
        <v>1</v>
      </c>
      <c r="AG294" t="inlineStr"/>
      <c r="AH294" t="n">
        <v>0.02777777777777778</v>
      </c>
      <c r="AI294" t="n">
        <v>0.025</v>
      </c>
      <c r="AJ294" t="n">
        <v>0.02380952380952381</v>
      </c>
      <c r="AK294" t="n">
        <v>0.02272727272727273</v>
      </c>
      <c r="AL294" t="n">
        <v>0.025</v>
      </c>
      <c r="AM294" t="n">
        <v>0.025</v>
      </c>
      <c r="AN294" t="n">
        <v>0.02173913043478261</v>
      </c>
      <c r="AO294" t="n">
        <v>0.04166666666666666</v>
      </c>
      <c r="AP294" t="n">
        <v>0.02380952380952381</v>
      </c>
      <c r="AQ294" t="n">
        <v>0.02173913043478261</v>
      </c>
      <c r="AR294" t="n">
        <v>0.04761904761904762</v>
      </c>
      <c r="AS294" t="n">
        <v>0</v>
      </c>
      <c r="AT294" t="inlineStr"/>
      <c r="AU294" t="inlineStr"/>
    </row>
    <row r="295">
      <c r="A295" t="inlineStr">
        <is>
          <t>CONTRACT</t>
        </is>
      </c>
      <c r="B295" t="inlineStr">
        <is>
          <t>AMS</t>
        </is>
      </c>
      <c r="C295" t="inlineStr">
        <is>
          <t>Waterfall</t>
        </is>
      </c>
      <c r="D295" t="n">
        <v>2024</v>
      </c>
      <c r="E295" s="114" t="n">
        <v>45231</v>
      </c>
      <c r="F295" s="114" t="n">
        <v>45657</v>
      </c>
      <c r="G295" t="inlineStr">
        <is>
          <t>ABS24087</t>
        </is>
      </c>
      <c r="H295" t="inlineStr">
        <is>
          <t>ACTAA</t>
        </is>
      </c>
      <c r="I295" t="inlineStr">
        <is>
          <t>Logistic</t>
        </is>
      </c>
      <c r="J295" t="inlineStr">
        <is>
          <t>CTRL-Tower Atlanta AMS 2024</t>
        </is>
      </c>
      <c r="K295" t="inlineStr">
        <is>
          <t>EssilorLuxottica</t>
        </is>
      </c>
      <c r="L295" t="inlineStr">
        <is>
          <t>G. Luongo</t>
        </is>
      </c>
      <c r="M295" t="inlineStr">
        <is>
          <t>G. Luongo</t>
        </is>
      </c>
      <c r="N295" t="inlineStr">
        <is>
          <t>Delivery AMS</t>
        </is>
      </c>
      <c r="O295" t="inlineStr">
        <is>
          <t>PM - Project Governance</t>
        </is>
      </c>
      <c r="P295" t="n">
        <v>212</v>
      </c>
      <c r="Q295" t="n">
        <v>56</v>
      </c>
      <c r="R295" t="inlineStr">
        <is>
          <t>ON GOING</t>
        </is>
      </c>
      <c r="S295" t="n">
        <v>0.26</v>
      </c>
      <c r="T295" t="n">
        <v>2024</v>
      </c>
      <c r="U295" t="n">
        <v>8</v>
      </c>
      <c r="V295" t="n">
        <v>1</v>
      </c>
      <c r="W295" t="n">
        <v>0.5</v>
      </c>
      <c r="X295" t="n">
        <v>0.5</v>
      </c>
      <c r="Y295" t="n">
        <v>0.5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0.05555555555555555</v>
      </c>
      <c r="AI295" t="n">
        <v>0.025</v>
      </c>
      <c r="AJ295" t="n">
        <v>0.02380952380952381</v>
      </c>
      <c r="AK295" t="n">
        <v>0.02272727272727273</v>
      </c>
      <c r="AL295" t="n">
        <v>0.05</v>
      </c>
      <c r="AM295" t="n">
        <v>0.05</v>
      </c>
      <c r="AN295" t="n">
        <v>0.04347826086956522</v>
      </c>
      <c r="AO295" t="n">
        <v>0.08333333333333333</v>
      </c>
      <c r="AP295" t="n">
        <v>0.04761904761904762</v>
      </c>
      <c r="AQ295" t="n">
        <v>0.04347826086956522</v>
      </c>
      <c r="AR295" t="n">
        <v>0.04761904761904762</v>
      </c>
      <c r="AS295" t="n">
        <v>0.04545454545454546</v>
      </c>
      <c r="AT295" t="inlineStr"/>
      <c r="AU295" t="inlineStr"/>
    </row>
    <row r="296">
      <c r="A296" t="inlineStr">
        <is>
          <t>CONTRACT</t>
        </is>
      </c>
      <c r="B296" t="inlineStr">
        <is>
          <t>AMS</t>
        </is>
      </c>
      <c r="C296" t="inlineStr">
        <is>
          <t>Waterfall</t>
        </is>
      </c>
      <c r="D296" t="n">
        <v>2024</v>
      </c>
      <c r="E296" s="114" t="n">
        <v>45231</v>
      </c>
      <c r="F296" s="114" t="n">
        <v>45657</v>
      </c>
      <c r="G296" t="inlineStr">
        <is>
          <t>ABS24087</t>
        </is>
      </c>
      <c r="H296" t="inlineStr">
        <is>
          <t>ACTAA</t>
        </is>
      </c>
      <c r="I296" t="inlineStr">
        <is>
          <t>Logistic</t>
        </is>
      </c>
      <c r="J296" t="inlineStr">
        <is>
          <t>CTRL-Tower Atlanta AMS 2024</t>
        </is>
      </c>
      <c r="K296" t="inlineStr">
        <is>
          <t>EssilorLuxottica</t>
        </is>
      </c>
      <c r="L296" t="inlineStr">
        <is>
          <t>G. Luongo</t>
        </is>
      </c>
      <c r="M296" t="inlineStr">
        <is>
          <t>L. Gullotto</t>
        </is>
      </c>
      <c r="N296" t="inlineStr">
        <is>
          <t>Operations</t>
        </is>
      </c>
      <c r="O296" t="inlineStr">
        <is>
          <t>BackEnd</t>
        </is>
      </c>
      <c r="P296" t="n">
        <v>212</v>
      </c>
      <c r="Q296" t="n">
        <v>56</v>
      </c>
      <c r="R296" t="inlineStr">
        <is>
          <t>ON GOING</t>
        </is>
      </c>
      <c r="S296" t="n">
        <v>0.26</v>
      </c>
      <c r="T296" t="n">
        <v>2024</v>
      </c>
      <c r="U296" t="n">
        <v>4</v>
      </c>
      <c r="V296" t="n">
        <v>0.5</v>
      </c>
      <c r="W296" t="n">
        <v>0.5</v>
      </c>
      <c r="X296" t="n">
        <v>0.5</v>
      </c>
      <c r="Y296" t="n">
        <v>0.5</v>
      </c>
      <c r="Z296" t="n">
        <v>0.5</v>
      </c>
      <c r="AA296" t="n">
        <v>0.5</v>
      </c>
      <c r="AB296" t="n">
        <v>0.5</v>
      </c>
      <c r="AC296" t="n">
        <v>0.5</v>
      </c>
      <c r="AD296" t="n">
        <v>0.5</v>
      </c>
      <c r="AE296" t="n">
        <v>0.5</v>
      </c>
      <c r="AF296" t="n">
        <v>0.5</v>
      </c>
      <c r="AG296" t="n">
        <v>0.5</v>
      </c>
      <c r="AH296" t="n">
        <v>0.02777777777777778</v>
      </c>
      <c r="AI296" t="n">
        <v>0.025</v>
      </c>
      <c r="AJ296" t="n">
        <v>0.02380952380952381</v>
      </c>
      <c r="AK296" t="n">
        <v>0.02272727272727273</v>
      </c>
      <c r="AL296" t="n">
        <v>0.025</v>
      </c>
      <c r="AM296" t="n">
        <v>0.025</v>
      </c>
      <c r="AN296" t="n">
        <v>0.02173913043478261</v>
      </c>
      <c r="AO296" t="n">
        <v>0.04166666666666666</v>
      </c>
      <c r="AP296" t="n">
        <v>0.02380952380952381</v>
      </c>
      <c r="AQ296" t="n">
        <v>0.02173913043478261</v>
      </c>
      <c r="AR296" t="n">
        <v>0.02380952380952381</v>
      </c>
      <c r="AS296" t="n">
        <v>0.02272727272727273</v>
      </c>
      <c r="AT296" t="inlineStr"/>
      <c r="AU296" t="inlineStr"/>
    </row>
    <row r="297">
      <c r="A297" t="inlineStr">
        <is>
          <t>CONTRACT</t>
        </is>
      </c>
      <c r="B297" t="inlineStr">
        <is>
          <t>AMS</t>
        </is>
      </c>
      <c r="C297" t="inlineStr">
        <is>
          <t>Waterfall</t>
        </is>
      </c>
      <c r="D297" t="n">
        <v>2024</v>
      </c>
      <c r="E297" s="114" t="n">
        <v>45231</v>
      </c>
      <c r="F297" s="114" t="n">
        <v>45657</v>
      </c>
      <c r="G297" t="inlineStr">
        <is>
          <t>ABS24087</t>
        </is>
      </c>
      <c r="H297" t="inlineStr">
        <is>
          <t>ACTAA</t>
        </is>
      </c>
      <c r="I297" t="inlineStr">
        <is>
          <t>Logistic</t>
        </is>
      </c>
      <c r="J297" t="inlineStr">
        <is>
          <t>CTRL-Tower Atlanta AMS 2024</t>
        </is>
      </c>
      <c r="K297" t="inlineStr">
        <is>
          <t>EssilorLuxottica</t>
        </is>
      </c>
      <c r="L297" t="inlineStr">
        <is>
          <t>G. Luongo</t>
        </is>
      </c>
      <c r="M297" t="inlineStr">
        <is>
          <t>P. Assirelli</t>
        </is>
      </c>
      <c r="N297" t="inlineStr">
        <is>
          <t>Operations</t>
        </is>
      </c>
      <c r="O297" t="inlineStr">
        <is>
          <t>Technical Leader</t>
        </is>
      </c>
      <c r="P297" t="n">
        <v>212</v>
      </c>
      <c r="Q297" t="n">
        <v>56</v>
      </c>
      <c r="R297" t="inlineStr">
        <is>
          <t>ON GOING</t>
        </is>
      </c>
      <c r="S297" t="n">
        <v>0.26</v>
      </c>
      <c r="T297" t="n">
        <v>2024</v>
      </c>
      <c r="U297" t="n">
        <v>16</v>
      </c>
      <c r="V297" t="n">
        <v>2</v>
      </c>
      <c r="W297" t="n">
        <v>2</v>
      </c>
      <c r="X297" t="n">
        <v>2</v>
      </c>
      <c r="Y297" t="n">
        <v>2</v>
      </c>
      <c r="Z297" t="n">
        <v>2</v>
      </c>
      <c r="AA297" t="n">
        <v>2</v>
      </c>
      <c r="AB297" t="n">
        <v>2</v>
      </c>
      <c r="AC297" t="n">
        <v>2</v>
      </c>
      <c r="AD297" t="n">
        <v>2</v>
      </c>
      <c r="AE297" t="n">
        <v>2</v>
      </c>
      <c r="AF297" t="n">
        <v>2</v>
      </c>
      <c r="AG297" t="n">
        <v>2</v>
      </c>
      <c r="AH297" t="n">
        <v>0.1111111111111111</v>
      </c>
      <c r="AI297" t="n">
        <v>0.1</v>
      </c>
      <c r="AJ297" t="n">
        <v>0.09523809523809523</v>
      </c>
      <c r="AK297" t="n">
        <v>0.09090909090909091</v>
      </c>
      <c r="AL297" t="n">
        <v>0.1</v>
      </c>
      <c r="AM297" t="n">
        <v>0.1</v>
      </c>
      <c r="AN297" t="n">
        <v>0.08695652173913043</v>
      </c>
      <c r="AO297" t="n">
        <v>0.1666666666666667</v>
      </c>
      <c r="AP297" t="n">
        <v>0.09523809523809523</v>
      </c>
      <c r="AQ297" t="n">
        <v>0.08695652173913043</v>
      </c>
      <c r="AR297" t="n">
        <v>0.09523809523809523</v>
      </c>
      <c r="AS297" t="n">
        <v>0.09090909090909091</v>
      </c>
      <c r="AT297" t="inlineStr"/>
      <c r="AU297" t="inlineStr"/>
    </row>
    <row r="298">
      <c r="A298" t="inlineStr">
        <is>
          <t>CONTRACT</t>
        </is>
      </c>
      <c r="B298" t="inlineStr">
        <is>
          <t>AMS</t>
        </is>
      </c>
      <c r="C298" t="inlineStr">
        <is>
          <t>Waterfall</t>
        </is>
      </c>
      <c r="D298" t="n">
        <v>2024</v>
      </c>
      <c r="E298" s="114" t="n">
        <v>45292</v>
      </c>
      <c r="F298" s="114" t="n">
        <v>45627</v>
      </c>
      <c r="G298" t="inlineStr">
        <is>
          <t>ABS24318</t>
        </is>
      </c>
      <c r="H298" t="inlineStr">
        <is>
          <t>ADATLS</t>
        </is>
      </c>
      <c r="I298" t="inlineStr">
        <is>
          <t>RETAIL</t>
        </is>
      </c>
      <c r="J298" t="inlineStr">
        <is>
          <t>Digital Platform LENS Transition Simulator</t>
        </is>
      </c>
      <c r="K298" t="inlineStr">
        <is>
          <t>EssilorLuxottica</t>
        </is>
      </c>
      <c r="L298" t="inlineStr">
        <is>
          <t>G. Luongo</t>
        </is>
      </c>
      <c r="M298" t="inlineStr">
        <is>
          <t>G. D'Amanti</t>
        </is>
      </c>
      <c r="N298" t="inlineStr">
        <is>
          <t>Operations</t>
        </is>
      </c>
      <c r="O298" t="inlineStr">
        <is>
          <t>BackEnd</t>
        </is>
      </c>
      <c r="P298" t="n">
        <v>9</v>
      </c>
      <c r="Q298" t="n">
        <v>1</v>
      </c>
      <c r="R298" t="inlineStr">
        <is>
          <t>ON GOING</t>
        </is>
      </c>
      <c r="S298" t="n">
        <v>0.11</v>
      </c>
      <c r="T298" t="n">
        <v>2024</v>
      </c>
      <c r="U298" t="n">
        <v>8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n">
        <v>6</v>
      </c>
      <c r="AF298" t="n">
        <v>2</v>
      </c>
      <c r="AG298" t="inlineStr"/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0.2608695652173913</v>
      </c>
      <c r="AR298" t="n">
        <v>0.09523809523809523</v>
      </c>
      <c r="AS298" t="n">
        <v>0</v>
      </c>
      <c r="AT298" t="inlineStr"/>
      <c r="AU298" t="inlineStr"/>
    </row>
    <row r="299">
      <c r="A299" t="inlineStr">
        <is>
          <t>CONTRACT</t>
        </is>
      </c>
      <c r="B299" t="inlineStr">
        <is>
          <t>AMS</t>
        </is>
      </c>
      <c r="C299" t="inlineStr">
        <is>
          <t>Waterfall</t>
        </is>
      </c>
      <c r="D299" t="n">
        <v>2024</v>
      </c>
      <c r="E299" s="114" t="n">
        <v>45292</v>
      </c>
      <c r="F299" s="114" t="n">
        <v>45627</v>
      </c>
      <c r="G299" t="inlineStr">
        <is>
          <t>ABS24318</t>
        </is>
      </c>
      <c r="H299" t="inlineStr">
        <is>
          <t>ADATLS</t>
        </is>
      </c>
      <c r="I299" t="inlineStr">
        <is>
          <t>RETAIL</t>
        </is>
      </c>
      <c r="J299" t="inlineStr">
        <is>
          <t>Digital Platform LENS Transition Simulator</t>
        </is>
      </c>
      <c r="K299" t="inlineStr">
        <is>
          <t>EssilorLuxottica</t>
        </is>
      </c>
      <c r="L299" t="inlineStr">
        <is>
          <t>G. Luongo</t>
        </is>
      </c>
      <c r="M299" t="inlineStr">
        <is>
          <t>P. Assirelli</t>
        </is>
      </c>
      <c r="N299" t="inlineStr">
        <is>
          <t>Operations</t>
        </is>
      </c>
      <c r="O299" t="inlineStr">
        <is>
          <t>Technical Leader</t>
        </is>
      </c>
      <c r="P299" t="n">
        <v>9</v>
      </c>
      <c r="Q299" t="n">
        <v>1</v>
      </c>
      <c r="R299" t="inlineStr">
        <is>
          <t>ON GOING</t>
        </is>
      </c>
      <c r="S299" t="n">
        <v>0.11</v>
      </c>
      <c r="T299" t="n">
        <v>2024</v>
      </c>
      <c r="U299" t="n">
        <v>1</v>
      </c>
      <c r="V299" t="inlineStr"/>
      <c r="W299" t="inlineStr"/>
      <c r="X299" t="inlineStr"/>
      <c r="Y299" t="inlineStr"/>
      <c r="Z299" t="inlineStr"/>
      <c r="AA299" t="inlineStr"/>
      <c r="AB299" t="n">
        <v>1</v>
      </c>
      <c r="AC299" t="inlineStr"/>
      <c r="AD299" t="inlineStr"/>
      <c r="AE299" t="inlineStr"/>
      <c r="AF299" t="inlineStr"/>
      <c r="AG299" t="inlineStr"/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0.04347826086956522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inlineStr"/>
      <c r="AU299" t="inlineStr"/>
    </row>
    <row r="300">
      <c r="A300" t="inlineStr">
        <is>
          <t>CONTRACT</t>
        </is>
      </c>
      <c r="B300" t="inlineStr">
        <is>
          <t>AMS</t>
        </is>
      </c>
      <c r="C300" t="inlineStr">
        <is>
          <t>Waterfall</t>
        </is>
      </c>
      <c r="D300" t="n">
        <v>2024</v>
      </c>
      <c r="E300" s="114" t="n">
        <v>45292</v>
      </c>
      <c r="F300" s="114" t="n">
        <v>45657</v>
      </c>
      <c r="G300" t="inlineStr">
        <is>
          <t>ABS24039</t>
        </is>
      </c>
      <c r="H300" t="inlineStr">
        <is>
          <t>ALDDAO2</t>
        </is>
      </c>
      <c r="I300" t="inlineStr">
        <is>
          <t>Retail</t>
        </is>
      </c>
      <c r="J300" t="inlineStr">
        <is>
          <t>OneLRA AMS 2024</t>
        </is>
      </c>
      <c r="K300" t="inlineStr">
        <is>
          <t>EssilorLuxottica</t>
        </is>
      </c>
      <c r="L300" t="inlineStr">
        <is>
          <t>G. Luongo</t>
        </is>
      </c>
      <c r="M300" t="inlineStr">
        <is>
          <t>A. Caldana</t>
        </is>
      </c>
      <c r="N300" t="inlineStr">
        <is>
          <t>Operations</t>
        </is>
      </c>
      <c r="O300" t="inlineStr">
        <is>
          <t>BackEnd</t>
        </is>
      </c>
      <c r="P300" t="n">
        <v>1610</v>
      </c>
      <c r="Q300" t="n">
        <v>1067</v>
      </c>
      <c r="R300" t="inlineStr">
        <is>
          <t>ON GOING</t>
        </is>
      </c>
      <c r="S300" t="n">
        <v>0.66</v>
      </c>
      <c r="T300" t="n">
        <v>2024</v>
      </c>
      <c r="U300" t="n">
        <v>63</v>
      </c>
      <c r="V300" t="n">
        <v>13</v>
      </c>
      <c r="W300" t="n">
        <v>16</v>
      </c>
      <c r="X300" t="n">
        <v>16</v>
      </c>
      <c r="Y300" t="n">
        <v>14</v>
      </c>
      <c r="Z300" t="n">
        <v>17</v>
      </c>
      <c r="AA300" t="n">
        <v>12</v>
      </c>
      <c r="AB300" t="n">
        <v>18</v>
      </c>
      <c r="AC300" t="inlineStr"/>
      <c r="AD300" t="n">
        <v>16</v>
      </c>
      <c r="AE300" t="inlineStr"/>
      <c r="AF300" t="inlineStr"/>
      <c r="AG300" t="inlineStr"/>
      <c r="AH300" t="n">
        <v>0.7222222222222222</v>
      </c>
      <c r="AI300" t="n">
        <v>0.8</v>
      </c>
      <c r="AJ300" t="n">
        <v>0.7619047619047619</v>
      </c>
      <c r="AK300" t="n">
        <v>0.6363636363636364</v>
      </c>
      <c r="AL300" t="n">
        <v>0.85</v>
      </c>
      <c r="AM300" t="n">
        <v>0.6</v>
      </c>
      <c r="AN300" t="n">
        <v>0.7826086956521739</v>
      </c>
      <c r="AO300" t="n">
        <v>0</v>
      </c>
      <c r="AP300" t="n">
        <v>0.7619047619047619</v>
      </c>
      <c r="AQ300" t="n">
        <v>0</v>
      </c>
      <c r="AR300" t="n">
        <v>0</v>
      </c>
      <c r="AS300" t="n">
        <v>0</v>
      </c>
      <c r="AT300" t="inlineStr"/>
      <c r="AU300" t="inlineStr"/>
    </row>
    <row r="301">
      <c r="A301" t="inlineStr">
        <is>
          <t>CONTRACT</t>
        </is>
      </c>
      <c r="B301" t="inlineStr">
        <is>
          <t>AMS</t>
        </is>
      </c>
      <c r="C301" t="inlineStr">
        <is>
          <t>Waterfall</t>
        </is>
      </c>
      <c r="D301" t="n">
        <v>2024</v>
      </c>
      <c r="E301" s="114" t="n">
        <v>45292</v>
      </c>
      <c r="F301" s="114" t="n">
        <v>45657</v>
      </c>
      <c r="G301" t="inlineStr">
        <is>
          <t>ABS24039</t>
        </is>
      </c>
      <c r="H301" t="inlineStr">
        <is>
          <t>ALDDAO2</t>
        </is>
      </c>
      <c r="I301" t="inlineStr">
        <is>
          <t>Retail</t>
        </is>
      </c>
      <c r="J301" t="inlineStr">
        <is>
          <t>OneLRA AMS 2024</t>
        </is>
      </c>
      <c r="K301" t="inlineStr">
        <is>
          <t>EssilorLuxottica</t>
        </is>
      </c>
      <c r="L301" t="inlineStr">
        <is>
          <t>G. Luongo</t>
        </is>
      </c>
      <c r="M301" t="inlineStr">
        <is>
          <t>A. Crescimone</t>
        </is>
      </c>
      <c r="N301" t="inlineStr">
        <is>
          <t>Operations</t>
        </is>
      </c>
      <c r="O301" t="inlineStr">
        <is>
          <t>BackEnd</t>
        </is>
      </c>
      <c r="P301" t="n">
        <v>1610</v>
      </c>
      <c r="Q301" t="n">
        <v>1067</v>
      </c>
      <c r="R301" t="inlineStr">
        <is>
          <t>ON GOING</t>
        </is>
      </c>
      <c r="S301" t="n">
        <v>0.66</v>
      </c>
      <c r="T301" t="n">
        <v>2024</v>
      </c>
      <c r="U301" t="n">
        <v>113</v>
      </c>
      <c r="V301" t="n">
        <v>19</v>
      </c>
      <c r="W301" t="n">
        <v>21</v>
      </c>
      <c r="X301" t="n">
        <v>21</v>
      </c>
      <c r="Y301" t="n">
        <v>19</v>
      </c>
      <c r="Z301" t="n">
        <v>19</v>
      </c>
      <c r="AA301" t="n">
        <v>15</v>
      </c>
      <c r="AB301" t="n">
        <v>18</v>
      </c>
      <c r="AC301" t="inlineStr"/>
      <c r="AD301" t="n">
        <v>16</v>
      </c>
      <c r="AE301" t="n">
        <v>18</v>
      </c>
      <c r="AF301" t="n">
        <v>15</v>
      </c>
      <c r="AG301" t="n">
        <v>12</v>
      </c>
      <c r="AH301" t="n">
        <v>1.055555555555556</v>
      </c>
      <c r="AI301" t="n">
        <v>1.05</v>
      </c>
      <c r="AJ301" t="n">
        <v>1</v>
      </c>
      <c r="AK301" t="n">
        <v>0.8636363636363636</v>
      </c>
      <c r="AL301" t="n">
        <v>0.95</v>
      </c>
      <c r="AM301" t="n">
        <v>0.75</v>
      </c>
      <c r="AN301" t="n">
        <v>0.7826086956521739</v>
      </c>
      <c r="AO301" t="n">
        <v>0</v>
      </c>
      <c r="AP301" t="n">
        <v>0.7619047619047619</v>
      </c>
      <c r="AQ301" t="n">
        <v>0.7826086956521739</v>
      </c>
      <c r="AR301" t="n">
        <v>0.7142857142857143</v>
      </c>
      <c r="AS301" t="n">
        <v>0.5454545454545454</v>
      </c>
      <c r="AT301" t="inlineStr"/>
      <c r="AU301" t="inlineStr"/>
    </row>
    <row r="302">
      <c r="A302" t="inlineStr">
        <is>
          <t>CONTRACT</t>
        </is>
      </c>
      <c r="B302" t="inlineStr">
        <is>
          <t>AMS</t>
        </is>
      </c>
      <c r="C302" t="inlineStr">
        <is>
          <t>Waterfall</t>
        </is>
      </c>
      <c r="D302" t="n">
        <v>2024</v>
      </c>
      <c r="E302" s="114" t="n">
        <v>45292</v>
      </c>
      <c r="F302" s="114" t="n">
        <v>45657</v>
      </c>
      <c r="G302" t="inlineStr">
        <is>
          <t>ABS24039</t>
        </is>
      </c>
      <c r="H302" t="inlineStr">
        <is>
          <t>ALDDAO2</t>
        </is>
      </c>
      <c r="I302" t="inlineStr">
        <is>
          <t>Retail</t>
        </is>
      </c>
      <c r="J302" t="inlineStr">
        <is>
          <t>OneLRA AMS 2024</t>
        </is>
      </c>
      <c r="K302" t="inlineStr">
        <is>
          <t>EssilorLuxottica</t>
        </is>
      </c>
      <c r="L302" t="inlineStr">
        <is>
          <t>G. Luongo</t>
        </is>
      </c>
      <c r="M302" t="inlineStr">
        <is>
          <t>A. Saija</t>
        </is>
      </c>
      <c r="N302" t="inlineStr">
        <is>
          <t>Operations</t>
        </is>
      </c>
      <c r="O302" t="inlineStr">
        <is>
          <t>BackEnd</t>
        </is>
      </c>
      <c r="P302" t="n">
        <v>1610</v>
      </c>
      <c r="Q302" t="n">
        <v>1067</v>
      </c>
      <c r="R302" t="inlineStr">
        <is>
          <t>ON GOING</t>
        </is>
      </c>
      <c r="S302" t="n">
        <v>0.66</v>
      </c>
      <c r="T302" t="n">
        <v>2024</v>
      </c>
      <c r="U302" t="n">
        <v>110</v>
      </c>
      <c r="V302" t="n">
        <v>16</v>
      </c>
      <c r="W302" t="n">
        <v>18</v>
      </c>
      <c r="X302" t="n">
        <v>19</v>
      </c>
      <c r="Y302" t="n">
        <v>17</v>
      </c>
      <c r="Z302" t="n">
        <v>2</v>
      </c>
      <c r="AA302" t="n">
        <v>16</v>
      </c>
      <c r="AB302" t="n">
        <v>19</v>
      </c>
      <c r="AC302" t="inlineStr"/>
      <c r="AD302" t="n">
        <v>19</v>
      </c>
      <c r="AE302" t="n">
        <v>21</v>
      </c>
      <c r="AF302" t="n">
        <v>18</v>
      </c>
      <c r="AG302" t="n">
        <v>15</v>
      </c>
      <c r="AH302" t="n">
        <v>0.8888888888888888</v>
      </c>
      <c r="AI302" t="n">
        <v>0.9</v>
      </c>
      <c r="AJ302" t="n">
        <v>0.9047619047619048</v>
      </c>
      <c r="AK302" t="n">
        <v>0.7727272727272727</v>
      </c>
      <c r="AL302" t="n">
        <v>0.1</v>
      </c>
      <c r="AM302" t="n">
        <v>0.8</v>
      </c>
      <c r="AN302" t="n">
        <v>0.8260869565217391</v>
      </c>
      <c r="AO302" t="n">
        <v>0</v>
      </c>
      <c r="AP302" t="n">
        <v>0.9047619047619048</v>
      </c>
      <c r="AQ302" t="n">
        <v>0.9130434782608695</v>
      </c>
      <c r="AR302" t="n">
        <v>0.8571428571428571</v>
      </c>
      <c r="AS302" t="n">
        <v>0.6818181818181818</v>
      </c>
      <c r="AT302" t="inlineStr"/>
      <c r="AU302" t="inlineStr"/>
    </row>
    <row r="303">
      <c r="A303" t="inlineStr">
        <is>
          <t>CONTRACT</t>
        </is>
      </c>
      <c r="B303" t="inlineStr">
        <is>
          <t>AMS</t>
        </is>
      </c>
      <c r="C303" t="inlineStr">
        <is>
          <t>Waterfall</t>
        </is>
      </c>
      <c r="D303" t="n">
        <v>2024</v>
      </c>
      <c r="E303" s="114" t="n">
        <v>45292</v>
      </c>
      <c r="F303" s="114" t="n">
        <v>45657</v>
      </c>
      <c r="G303" t="inlineStr">
        <is>
          <t>ABS24039</t>
        </is>
      </c>
      <c r="H303" t="inlineStr">
        <is>
          <t>ALDDAO2</t>
        </is>
      </c>
      <c r="I303" t="inlineStr">
        <is>
          <t>Retail</t>
        </is>
      </c>
      <c r="J303" t="inlineStr">
        <is>
          <t>OneLRA AMS 2024</t>
        </is>
      </c>
      <c r="K303" t="inlineStr">
        <is>
          <t>EssilorLuxottica</t>
        </is>
      </c>
      <c r="L303" t="inlineStr">
        <is>
          <t>G. Luongo</t>
        </is>
      </c>
      <c r="M303" t="inlineStr">
        <is>
          <t>B. Capotorto</t>
        </is>
      </c>
      <c r="N303" t="inlineStr">
        <is>
          <t>Operations</t>
        </is>
      </c>
      <c r="O303" t="inlineStr">
        <is>
          <t>Analysis</t>
        </is>
      </c>
      <c r="P303" t="n">
        <v>1610</v>
      </c>
      <c r="Q303" t="n">
        <v>1067</v>
      </c>
      <c r="R303" t="inlineStr">
        <is>
          <t>ON GOING</t>
        </is>
      </c>
      <c r="S303" t="n">
        <v>0.66</v>
      </c>
      <c r="T303" t="n">
        <v>2024</v>
      </c>
      <c r="U303" t="n">
        <v>102</v>
      </c>
      <c r="V303" t="n">
        <v>13</v>
      </c>
      <c r="W303" t="n">
        <v>15</v>
      </c>
      <c r="X303" t="n">
        <v>16</v>
      </c>
      <c r="Y303" t="n">
        <v>14</v>
      </c>
      <c r="Z303" t="n">
        <v>17</v>
      </c>
      <c r="AA303" t="n">
        <v>15</v>
      </c>
      <c r="AB303" t="n">
        <v>18</v>
      </c>
      <c r="AC303" t="inlineStr"/>
      <c r="AD303" t="n">
        <v>7</v>
      </c>
      <c r="AE303" t="n">
        <v>18</v>
      </c>
      <c r="AF303" t="n">
        <v>15</v>
      </c>
      <c r="AG303" t="n">
        <v>12</v>
      </c>
      <c r="AH303" t="n">
        <v>0.7222222222222222</v>
      </c>
      <c r="AI303" t="n">
        <v>0.75</v>
      </c>
      <c r="AJ303" t="n">
        <v>0.7619047619047619</v>
      </c>
      <c r="AK303" t="n">
        <v>0.6363636363636364</v>
      </c>
      <c r="AL303" t="n">
        <v>0.85</v>
      </c>
      <c r="AM303" t="n">
        <v>0.75</v>
      </c>
      <c r="AN303" t="n">
        <v>0.7826086956521739</v>
      </c>
      <c r="AO303" t="n">
        <v>0</v>
      </c>
      <c r="AP303" t="n">
        <v>0.3333333333333333</v>
      </c>
      <c r="AQ303" t="n">
        <v>0.7826086956521739</v>
      </c>
      <c r="AR303" t="n">
        <v>0.7142857142857143</v>
      </c>
      <c r="AS303" t="n">
        <v>0.5454545454545454</v>
      </c>
      <c r="AT303" t="inlineStr"/>
      <c r="AU303" t="inlineStr"/>
    </row>
    <row r="304">
      <c r="A304" t="inlineStr">
        <is>
          <t>CONTRACT</t>
        </is>
      </c>
      <c r="B304" t="inlineStr">
        <is>
          <t>AMS</t>
        </is>
      </c>
      <c r="C304" t="inlineStr">
        <is>
          <t>Waterfall</t>
        </is>
      </c>
      <c r="D304" t="n">
        <v>2024</v>
      </c>
      <c r="E304" s="114" t="n">
        <v>45292</v>
      </c>
      <c r="F304" s="114" t="n">
        <v>45657</v>
      </c>
      <c r="G304" t="inlineStr">
        <is>
          <t>ABS24039</t>
        </is>
      </c>
      <c r="H304" t="inlineStr">
        <is>
          <t>ALDDAO2</t>
        </is>
      </c>
      <c r="I304" t="inlineStr">
        <is>
          <t>Retail</t>
        </is>
      </c>
      <c r="J304" t="inlineStr">
        <is>
          <t>OneLRA AMS 2024</t>
        </is>
      </c>
      <c r="K304" t="inlineStr">
        <is>
          <t>EssilorLuxottica</t>
        </is>
      </c>
      <c r="L304" t="inlineStr">
        <is>
          <t>G. Luongo</t>
        </is>
      </c>
      <c r="M304" t="inlineStr">
        <is>
          <t>C. Piraccini</t>
        </is>
      </c>
      <c r="N304" t="inlineStr">
        <is>
          <t>Operations</t>
        </is>
      </c>
      <c r="O304" t="inlineStr">
        <is>
          <t>Backend</t>
        </is>
      </c>
      <c r="P304" t="n">
        <v>1610</v>
      </c>
      <c r="Q304" t="n">
        <v>1067</v>
      </c>
      <c r="R304" t="inlineStr">
        <is>
          <t>ON GOING</t>
        </is>
      </c>
      <c r="S304" t="n">
        <v>0.66</v>
      </c>
      <c r="T304" t="n">
        <v>2024</v>
      </c>
      <c r="U304" t="n">
        <v>15</v>
      </c>
      <c r="V304" t="n">
        <v>5</v>
      </c>
      <c r="W304" t="n">
        <v>5</v>
      </c>
      <c r="X304" t="n">
        <v>5</v>
      </c>
      <c r="Y304" t="n">
        <v>5</v>
      </c>
      <c r="Z304" t="n">
        <v>5</v>
      </c>
      <c r="AA304" t="n">
        <v>5</v>
      </c>
      <c r="AB304" t="n">
        <v>5</v>
      </c>
      <c r="AC304" t="inlineStr"/>
      <c r="AD304" t="inlineStr"/>
      <c r="AE304" t="inlineStr"/>
      <c r="AF304" t="inlineStr"/>
      <c r="AG304" t="inlineStr"/>
      <c r="AH304" t="n">
        <v>0.2777777777777778</v>
      </c>
      <c r="AI304" t="n">
        <v>0.25</v>
      </c>
      <c r="AJ304" t="n">
        <v>0.2380952380952381</v>
      </c>
      <c r="AK304" t="n">
        <v>0.2272727272727273</v>
      </c>
      <c r="AL304" t="n">
        <v>0.25</v>
      </c>
      <c r="AM304" t="n">
        <v>0.25</v>
      </c>
      <c r="AN304" t="n">
        <v>0.2173913043478261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inlineStr"/>
      <c r="AU304" t="inlineStr"/>
    </row>
    <row r="305">
      <c r="A305" t="inlineStr">
        <is>
          <t>CONTRACT</t>
        </is>
      </c>
      <c r="B305" t="inlineStr">
        <is>
          <t>AMS</t>
        </is>
      </c>
      <c r="C305" t="inlineStr">
        <is>
          <t>Waterfall</t>
        </is>
      </c>
      <c r="D305" t="n">
        <v>2024</v>
      </c>
      <c r="E305" s="114" t="n">
        <v>45292</v>
      </c>
      <c r="F305" s="114" t="n">
        <v>45657</v>
      </c>
      <c r="G305" t="inlineStr">
        <is>
          <t>ABS24039</t>
        </is>
      </c>
      <c r="H305" t="inlineStr">
        <is>
          <t>ALDDAO2</t>
        </is>
      </c>
      <c r="I305" t="inlineStr">
        <is>
          <t>Retail</t>
        </is>
      </c>
      <c r="J305" t="inlineStr">
        <is>
          <t>OneLRA AMS 2024</t>
        </is>
      </c>
      <c r="K305" t="inlineStr">
        <is>
          <t>EssilorLuxottica</t>
        </is>
      </c>
      <c r="L305" t="inlineStr">
        <is>
          <t>G. Luongo</t>
        </is>
      </c>
      <c r="M305" t="inlineStr">
        <is>
          <t>G. D'Amanti</t>
        </is>
      </c>
      <c r="N305" t="inlineStr">
        <is>
          <t>Operations</t>
        </is>
      </c>
      <c r="O305" t="inlineStr">
        <is>
          <t>BackEnd</t>
        </is>
      </c>
      <c r="P305" t="n">
        <v>1610</v>
      </c>
      <c r="Q305" t="n">
        <v>1067</v>
      </c>
      <c r="R305" t="inlineStr">
        <is>
          <t>ON GOING</t>
        </is>
      </c>
      <c r="S305" t="n">
        <v>0.66</v>
      </c>
      <c r="T305" t="n">
        <v>2024</v>
      </c>
      <c r="U305" t="n">
        <v>83</v>
      </c>
      <c r="V305" t="n">
        <v>17</v>
      </c>
      <c r="W305" t="n">
        <v>19</v>
      </c>
      <c r="X305" t="n">
        <v>21</v>
      </c>
      <c r="Y305" t="n">
        <v>19</v>
      </c>
      <c r="Z305" t="n">
        <v>21</v>
      </c>
      <c r="AA305" t="n">
        <v>17</v>
      </c>
      <c r="AB305" t="n">
        <v>2</v>
      </c>
      <c r="AC305" t="inlineStr"/>
      <c r="AD305" t="n">
        <v>21</v>
      </c>
      <c r="AE305" t="n">
        <v>14</v>
      </c>
      <c r="AF305" t="n">
        <v>8</v>
      </c>
      <c r="AG305" t="inlineStr"/>
      <c r="AH305" t="n">
        <v>0.9444444444444444</v>
      </c>
      <c r="AI305" t="n">
        <v>0.95</v>
      </c>
      <c r="AJ305" t="n">
        <v>1</v>
      </c>
      <c r="AK305" t="n">
        <v>0.8636363636363636</v>
      </c>
      <c r="AL305" t="n">
        <v>1.05</v>
      </c>
      <c r="AM305" t="n">
        <v>0.85</v>
      </c>
      <c r="AN305" t="n">
        <v>0.08695652173913043</v>
      </c>
      <c r="AO305" t="n">
        <v>0</v>
      </c>
      <c r="AP305" t="n">
        <v>1</v>
      </c>
      <c r="AQ305" t="n">
        <v>0.6086956521739131</v>
      </c>
      <c r="AR305" t="n">
        <v>0.3809523809523809</v>
      </c>
      <c r="AS305" t="n">
        <v>0</v>
      </c>
      <c r="AT305" t="inlineStr"/>
      <c r="AU305" t="inlineStr"/>
    </row>
    <row r="306">
      <c r="A306" t="inlineStr">
        <is>
          <t>CONTRACT</t>
        </is>
      </c>
      <c r="B306" t="inlineStr">
        <is>
          <t>AMS</t>
        </is>
      </c>
      <c r="C306" t="inlineStr">
        <is>
          <t>Waterfall</t>
        </is>
      </c>
      <c r="D306" t="n">
        <v>2024</v>
      </c>
      <c r="E306" s="114" t="n">
        <v>45292</v>
      </c>
      <c r="F306" s="114" t="n">
        <v>45657</v>
      </c>
      <c r="G306" t="inlineStr">
        <is>
          <t>ABS24039</t>
        </is>
      </c>
      <c r="H306" t="inlineStr">
        <is>
          <t>ALDDAO2</t>
        </is>
      </c>
      <c r="I306" t="inlineStr">
        <is>
          <t>Retail</t>
        </is>
      </c>
      <c r="J306" t="inlineStr">
        <is>
          <t>OneLRA AMS 2024</t>
        </is>
      </c>
      <c r="K306" t="inlineStr">
        <is>
          <t>EssilorLuxottica</t>
        </is>
      </c>
      <c r="L306" t="inlineStr">
        <is>
          <t>G. Luongo</t>
        </is>
      </c>
      <c r="M306" t="inlineStr">
        <is>
          <t>G. Fiorentini</t>
        </is>
      </c>
      <c r="N306" t="inlineStr">
        <is>
          <t>Operations</t>
        </is>
      </c>
      <c r="O306" t="inlineStr">
        <is>
          <t>BackEnd</t>
        </is>
      </c>
      <c r="P306" t="n">
        <v>1610</v>
      </c>
      <c r="Q306" t="n">
        <v>1067</v>
      </c>
      <c r="R306" t="inlineStr">
        <is>
          <t>ON GOING</t>
        </is>
      </c>
      <c r="S306" t="n">
        <v>0.66</v>
      </c>
      <c r="T306" t="n">
        <v>2024</v>
      </c>
      <c r="U306" t="n">
        <v>32</v>
      </c>
      <c r="V306" t="n">
        <v>8</v>
      </c>
      <c r="W306" t="n">
        <v>8</v>
      </c>
      <c r="X306" t="n">
        <v>8</v>
      </c>
      <c r="Y306" t="n">
        <v>8</v>
      </c>
      <c r="Z306" t="n">
        <v>8</v>
      </c>
      <c r="AA306" t="n">
        <v>8</v>
      </c>
      <c r="AB306" t="n">
        <v>8</v>
      </c>
      <c r="AC306" t="inlineStr"/>
      <c r="AD306" t="n">
        <v>8</v>
      </c>
      <c r="AE306" t="inlineStr"/>
      <c r="AF306" t="inlineStr"/>
      <c r="AG306" t="inlineStr"/>
      <c r="AH306" t="n">
        <v>0.4444444444444444</v>
      </c>
      <c r="AI306" t="n">
        <v>0.4</v>
      </c>
      <c r="AJ306" t="n">
        <v>0.3809523809523809</v>
      </c>
      <c r="AK306" t="n">
        <v>0.3636363636363636</v>
      </c>
      <c r="AL306" t="n">
        <v>0.4</v>
      </c>
      <c r="AM306" t="n">
        <v>0.4</v>
      </c>
      <c r="AN306" t="n">
        <v>0.3478260869565217</v>
      </c>
      <c r="AO306" t="n">
        <v>0</v>
      </c>
      <c r="AP306" t="n">
        <v>0.3809523809523809</v>
      </c>
      <c r="AQ306" t="n">
        <v>0</v>
      </c>
      <c r="AR306" t="n">
        <v>0</v>
      </c>
      <c r="AS306" t="n">
        <v>0</v>
      </c>
      <c r="AT306" t="inlineStr"/>
      <c r="AU306" t="inlineStr"/>
    </row>
    <row r="307">
      <c r="A307" t="inlineStr">
        <is>
          <t>CONTRACT</t>
        </is>
      </c>
      <c r="B307" t="inlineStr">
        <is>
          <t>AMS</t>
        </is>
      </c>
      <c r="C307" t="inlineStr">
        <is>
          <t>Waterfall</t>
        </is>
      </c>
      <c r="D307" t="n">
        <v>2024</v>
      </c>
      <c r="E307" s="114" t="n">
        <v>45292</v>
      </c>
      <c r="F307" s="114" t="n">
        <v>45657</v>
      </c>
      <c r="G307" t="inlineStr">
        <is>
          <t>ABS24039</t>
        </is>
      </c>
      <c r="H307" t="inlineStr">
        <is>
          <t>ALDDAO2</t>
        </is>
      </c>
      <c r="I307" t="inlineStr">
        <is>
          <t>Retail</t>
        </is>
      </c>
      <c r="J307" t="inlineStr">
        <is>
          <t>OneLRA AMS 2024</t>
        </is>
      </c>
      <c r="K307" t="inlineStr">
        <is>
          <t>EssilorLuxottica</t>
        </is>
      </c>
      <c r="L307" t="inlineStr">
        <is>
          <t>G. Luongo</t>
        </is>
      </c>
      <c r="M307" t="inlineStr">
        <is>
          <t>G. Luongo</t>
        </is>
      </c>
      <c r="N307" t="inlineStr">
        <is>
          <t>Delivery AMS</t>
        </is>
      </c>
      <c r="O307" t="inlineStr">
        <is>
          <t>PM - Project Governance</t>
        </is>
      </c>
      <c r="P307" t="n">
        <v>1610</v>
      </c>
      <c r="Q307" t="n">
        <v>1067</v>
      </c>
      <c r="R307" t="inlineStr">
        <is>
          <t>ON GOING</t>
        </is>
      </c>
      <c r="S307" t="n">
        <v>0.66</v>
      </c>
      <c r="T307" t="n">
        <v>2024</v>
      </c>
      <c r="U307" t="n">
        <v>202</v>
      </c>
      <c r="V307" t="n">
        <v>17</v>
      </c>
      <c r="W307" t="n">
        <v>2</v>
      </c>
      <c r="X307" t="n">
        <v>2</v>
      </c>
      <c r="Y307" t="n">
        <v>18</v>
      </c>
      <c r="Z307" t="n">
        <v>19</v>
      </c>
      <c r="AA307" t="n">
        <v>19</v>
      </c>
      <c r="AB307" t="n">
        <v>19</v>
      </c>
      <c r="AC307" t="inlineStr"/>
      <c r="AD307" t="n">
        <v>19</v>
      </c>
      <c r="AE307" t="n">
        <v>48</v>
      </c>
      <c r="AF307" t="n">
        <v>42</v>
      </c>
      <c r="AG307" t="n">
        <v>36</v>
      </c>
      <c r="AH307" t="n">
        <v>0.9444444444444444</v>
      </c>
      <c r="AI307" t="n">
        <v>0.1</v>
      </c>
      <c r="AJ307" t="n">
        <v>0.09523809523809523</v>
      </c>
      <c r="AK307" t="n">
        <v>0.8181818181818182</v>
      </c>
      <c r="AL307" t="n">
        <v>0.95</v>
      </c>
      <c r="AM307" t="n">
        <v>0.95</v>
      </c>
      <c r="AN307" t="n">
        <v>0.8260869565217391</v>
      </c>
      <c r="AO307" t="n">
        <v>0</v>
      </c>
      <c r="AP307" t="n">
        <v>0.9047619047619048</v>
      </c>
      <c r="AQ307" t="n">
        <v>2.08695652173913</v>
      </c>
      <c r="AR307" t="n">
        <v>2</v>
      </c>
      <c r="AS307" t="n">
        <v>1.636363636363636</v>
      </c>
      <c r="AT307" t="inlineStr"/>
      <c r="AU307" t="inlineStr"/>
    </row>
    <row r="308">
      <c r="A308" t="inlineStr">
        <is>
          <t>CONTRACT</t>
        </is>
      </c>
      <c r="B308" t="inlineStr">
        <is>
          <t>AMS</t>
        </is>
      </c>
      <c r="C308" t="inlineStr">
        <is>
          <t>Waterfall</t>
        </is>
      </c>
      <c r="D308" t="n">
        <v>2024</v>
      </c>
      <c r="E308" s="114" t="n">
        <v>45292</v>
      </c>
      <c r="F308" s="114" t="n">
        <v>45657</v>
      </c>
      <c r="G308" t="inlineStr">
        <is>
          <t>ABS24039</t>
        </is>
      </c>
      <c r="H308" t="inlineStr">
        <is>
          <t>ALDDAO2</t>
        </is>
      </c>
      <c r="I308" t="inlineStr">
        <is>
          <t>Retail</t>
        </is>
      </c>
      <c r="J308" t="inlineStr">
        <is>
          <t>OneLRA AMS 2024</t>
        </is>
      </c>
      <c r="K308" t="inlineStr">
        <is>
          <t>EssilorLuxottica</t>
        </is>
      </c>
      <c r="L308" t="inlineStr">
        <is>
          <t>G. Luongo</t>
        </is>
      </c>
      <c r="M308" t="inlineStr">
        <is>
          <t>L. Gullotto</t>
        </is>
      </c>
      <c r="N308" t="inlineStr">
        <is>
          <t>Operations</t>
        </is>
      </c>
      <c r="O308" t="inlineStr">
        <is>
          <t>BackEnd</t>
        </is>
      </c>
      <c r="P308" t="n">
        <v>1610</v>
      </c>
      <c r="Q308" t="n">
        <v>1067</v>
      </c>
      <c r="R308" t="inlineStr">
        <is>
          <t>ON GOING</t>
        </is>
      </c>
      <c r="S308" t="n">
        <v>0.66</v>
      </c>
      <c r="T308" t="n">
        <v>2024</v>
      </c>
      <c r="U308" t="n">
        <v>101</v>
      </c>
      <c r="V308" t="n">
        <v>17</v>
      </c>
      <c r="W308" t="n">
        <v>19</v>
      </c>
      <c r="X308" t="n">
        <v>21</v>
      </c>
      <c r="Y308" t="n">
        <v>19</v>
      </c>
      <c r="Z308" t="n">
        <v>21</v>
      </c>
      <c r="AA308" t="n">
        <v>17</v>
      </c>
      <c r="AB308" t="n">
        <v>2</v>
      </c>
      <c r="AC308" t="inlineStr"/>
      <c r="AD308" t="n">
        <v>19</v>
      </c>
      <c r="AE308" t="n">
        <v>23</v>
      </c>
      <c r="AF308" t="n">
        <v>2</v>
      </c>
      <c r="AG308" t="n">
        <v>17</v>
      </c>
      <c r="AH308" t="n">
        <v>0.9444444444444444</v>
      </c>
      <c r="AI308" t="n">
        <v>0.95</v>
      </c>
      <c r="AJ308" t="n">
        <v>1</v>
      </c>
      <c r="AK308" t="n">
        <v>0.8636363636363636</v>
      </c>
      <c r="AL308" t="n">
        <v>1.05</v>
      </c>
      <c r="AM308" t="n">
        <v>0.85</v>
      </c>
      <c r="AN308" t="n">
        <v>0.08695652173913043</v>
      </c>
      <c r="AO308" t="n">
        <v>0</v>
      </c>
      <c r="AP308" t="n">
        <v>0.9047619047619048</v>
      </c>
      <c r="AQ308" t="n">
        <v>1</v>
      </c>
      <c r="AR308" t="n">
        <v>0.09523809523809523</v>
      </c>
      <c r="AS308" t="n">
        <v>0.7727272727272727</v>
      </c>
      <c r="AT308" t="inlineStr"/>
      <c r="AU308" t="inlineStr"/>
    </row>
    <row r="309">
      <c r="A309" t="inlineStr">
        <is>
          <t>CONTRACT</t>
        </is>
      </c>
      <c r="B309" t="inlineStr">
        <is>
          <t>AMS</t>
        </is>
      </c>
      <c r="C309" t="inlineStr">
        <is>
          <t>Waterfall</t>
        </is>
      </c>
      <c r="D309" t="n">
        <v>2024</v>
      </c>
      <c r="E309" s="114" t="n">
        <v>45292</v>
      </c>
      <c r="F309" s="114" t="n">
        <v>45657</v>
      </c>
      <c r="G309" t="inlineStr">
        <is>
          <t>ABS24039</t>
        </is>
      </c>
      <c r="H309" t="inlineStr">
        <is>
          <t>ALDDAO2</t>
        </is>
      </c>
      <c r="I309" t="inlineStr">
        <is>
          <t>Retail</t>
        </is>
      </c>
      <c r="J309" t="inlineStr">
        <is>
          <t>OneLRA AMS 2024</t>
        </is>
      </c>
      <c r="K309" t="inlineStr">
        <is>
          <t>EssilorLuxottica</t>
        </is>
      </c>
      <c r="L309" t="inlineStr">
        <is>
          <t>G. Luongo</t>
        </is>
      </c>
      <c r="M309" t="inlineStr">
        <is>
          <t>M. Regini</t>
        </is>
      </c>
      <c r="N309" t="inlineStr">
        <is>
          <t>Operations</t>
        </is>
      </c>
      <c r="O309" t="inlineStr">
        <is>
          <t>Backend</t>
        </is>
      </c>
      <c r="P309" t="n">
        <v>1610</v>
      </c>
      <c r="Q309" t="n">
        <v>1067</v>
      </c>
      <c r="R309" t="inlineStr">
        <is>
          <t>ON GOING</t>
        </is>
      </c>
      <c r="S309" t="n">
        <v>0.66</v>
      </c>
      <c r="T309" t="n">
        <v>2024</v>
      </c>
      <c r="U309" t="n">
        <v>23</v>
      </c>
      <c r="V309" t="n">
        <v>5</v>
      </c>
      <c r="W309" t="n">
        <v>5</v>
      </c>
      <c r="X309" t="n">
        <v>5</v>
      </c>
      <c r="Y309" t="n">
        <v>5</v>
      </c>
      <c r="Z309" t="n">
        <v>5</v>
      </c>
      <c r="AA309" t="n">
        <v>5</v>
      </c>
      <c r="AB309" t="n">
        <v>5</v>
      </c>
      <c r="AC309" t="inlineStr"/>
      <c r="AD309" t="n">
        <v>2</v>
      </c>
      <c r="AE309" t="n">
        <v>2</v>
      </c>
      <c r="AF309" t="n">
        <v>2</v>
      </c>
      <c r="AG309" t="n">
        <v>2</v>
      </c>
      <c r="AH309" t="n">
        <v>0.2777777777777778</v>
      </c>
      <c r="AI309" t="n">
        <v>0.25</v>
      </c>
      <c r="AJ309" t="n">
        <v>0.2380952380952381</v>
      </c>
      <c r="AK309" t="n">
        <v>0.2272727272727273</v>
      </c>
      <c r="AL309" t="n">
        <v>0.25</v>
      </c>
      <c r="AM309" t="n">
        <v>0.25</v>
      </c>
      <c r="AN309" t="n">
        <v>0.2173913043478261</v>
      </c>
      <c r="AO309" t="n">
        <v>0</v>
      </c>
      <c r="AP309" t="n">
        <v>0.09523809523809523</v>
      </c>
      <c r="AQ309" t="n">
        <v>0.08695652173913043</v>
      </c>
      <c r="AR309" t="n">
        <v>0.09523809523809523</v>
      </c>
      <c r="AS309" t="n">
        <v>0.09090909090909091</v>
      </c>
      <c r="AT309" t="inlineStr"/>
      <c r="AU309" t="inlineStr"/>
    </row>
    <row r="310">
      <c r="A310" t="inlineStr">
        <is>
          <t>CONTRACT</t>
        </is>
      </c>
      <c r="B310" t="inlineStr">
        <is>
          <t>AMS</t>
        </is>
      </c>
      <c r="C310" t="inlineStr">
        <is>
          <t>Waterfall</t>
        </is>
      </c>
      <c r="D310" t="n">
        <v>2024</v>
      </c>
      <c r="E310" s="114" t="n">
        <v>45292</v>
      </c>
      <c r="F310" s="114" t="n">
        <v>45657</v>
      </c>
      <c r="G310" t="inlineStr">
        <is>
          <t>ABS24039</t>
        </is>
      </c>
      <c r="H310" t="inlineStr">
        <is>
          <t>ALDDAO2</t>
        </is>
      </c>
      <c r="I310" t="inlineStr">
        <is>
          <t>Retail</t>
        </is>
      </c>
      <c r="J310" t="inlineStr">
        <is>
          <t>OneLRA AMS 2024</t>
        </is>
      </c>
      <c r="K310" t="inlineStr">
        <is>
          <t>EssilorLuxottica</t>
        </is>
      </c>
      <c r="L310" t="inlineStr">
        <is>
          <t>G. Luongo</t>
        </is>
      </c>
      <c r="M310" t="inlineStr">
        <is>
          <t>P. Assirelli</t>
        </is>
      </c>
      <c r="N310" t="inlineStr">
        <is>
          <t>Operations</t>
        </is>
      </c>
      <c r="O310" t="inlineStr">
        <is>
          <t>Technical Leader/Analista</t>
        </is>
      </c>
      <c r="P310" t="n">
        <v>1610</v>
      </c>
      <c r="Q310" t="n">
        <v>1067</v>
      </c>
      <c r="R310" t="inlineStr">
        <is>
          <t>ON GOING</t>
        </is>
      </c>
      <c r="S310" t="n">
        <v>0.66</v>
      </c>
      <c r="T310" t="n">
        <v>2024</v>
      </c>
      <c r="U310" t="n">
        <v>82</v>
      </c>
      <c r="V310" t="n">
        <v>12</v>
      </c>
      <c r="W310" t="n">
        <v>12</v>
      </c>
      <c r="X310" t="n">
        <v>12</v>
      </c>
      <c r="Y310" t="n">
        <v>12</v>
      </c>
      <c r="Z310" t="n">
        <v>12</v>
      </c>
      <c r="AA310" t="n">
        <v>12</v>
      </c>
      <c r="AB310" t="n">
        <v>12</v>
      </c>
      <c r="AC310" t="inlineStr"/>
      <c r="AD310" t="n">
        <v>1</v>
      </c>
      <c r="AE310" t="n">
        <v>15</v>
      </c>
      <c r="AF310" t="n">
        <v>15</v>
      </c>
      <c r="AG310" t="n">
        <v>15</v>
      </c>
      <c r="AH310" t="n">
        <v>0.6666666666666666</v>
      </c>
      <c r="AI310" t="n">
        <v>0.6</v>
      </c>
      <c r="AJ310" t="n">
        <v>0.5714285714285714</v>
      </c>
      <c r="AK310" t="n">
        <v>0.5454545454545454</v>
      </c>
      <c r="AL310" t="n">
        <v>0.6</v>
      </c>
      <c r="AM310" t="n">
        <v>0.6</v>
      </c>
      <c r="AN310" t="n">
        <v>0.5217391304347826</v>
      </c>
      <c r="AO310" t="n">
        <v>0</v>
      </c>
      <c r="AP310" t="n">
        <v>0.04761904761904762</v>
      </c>
      <c r="AQ310" t="n">
        <v>0.6521739130434783</v>
      </c>
      <c r="AR310" t="n">
        <v>0.7142857142857143</v>
      </c>
      <c r="AS310" t="n">
        <v>0.6818181818181818</v>
      </c>
      <c r="AT310" t="inlineStr"/>
      <c r="AU310" t="inlineStr"/>
    </row>
    <row r="311">
      <c r="A311" t="inlineStr">
        <is>
          <t>CONTRACT</t>
        </is>
      </c>
      <c r="B311" t="inlineStr">
        <is>
          <t>AMS</t>
        </is>
      </c>
      <c r="C311" t="inlineStr">
        <is>
          <t>Waterfall</t>
        </is>
      </c>
      <c r="D311" t="n">
        <v>2024</v>
      </c>
      <c r="E311" s="114" t="n">
        <v>45292</v>
      </c>
      <c r="F311" s="114" t="n">
        <v>45657</v>
      </c>
      <c r="G311" t="inlineStr">
        <is>
          <t>ABS24039</t>
        </is>
      </c>
      <c r="H311" t="inlineStr">
        <is>
          <t>ALDDAO2</t>
        </is>
      </c>
      <c r="I311" t="inlineStr">
        <is>
          <t>Retail</t>
        </is>
      </c>
      <c r="J311" t="inlineStr">
        <is>
          <t>OneLRA AMS 2024</t>
        </is>
      </c>
      <c r="K311" t="inlineStr">
        <is>
          <t>EssilorLuxottica</t>
        </is>
      </c>
      <c r="L311" t="inlineStr">
        <is>
          <t>G. Luongo</t>
        </is>
      </c>
      <c r="M311" t="inlineStr">
        <is>
          <t>T. Baldi</t>
        </is>
      </c>
      <c r="N311" t="inlineStr">
        <is>
          <t>Operations</t>
        </is>
      </c>
      <c r="O311" t="inlineStr">
        <is>
          <t>Backend</t>
        </is>
      </c>
      <c r="P311" t="n">
        <v>1610</v>
      </c>
      <c r="Q311" t="n">
        <v>1067</v>
      </c>
      <c r="R311" t="inlineStr">
        <is>
          <t>ON GOING</t>
        </is>
      </c>
      <c r="S311" t="n">
        <v>0.66</v>
      </c>
      <c r="T311" t="n">
        <v>2024</v>
      </c>
      <c r="U311" t="n">
        <v>7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inlineStr"/>
      <c r="AD311" t="n">
        <v>1</v>
      </c>
      <c r="AE311" t="inlineStr"/>
      <c r="AF311" t="inlineStr"/>
      <c r="AG311" t="inlineStr"/>
      <c r="AH311" t="n">
        <v>0.1111111111111111</v>
      </c>
      <c r="AI311" t="n">
        <v>0.1</v>
      </c>
      <c r="AJ311" t="n">
        <v>0.09523809523809523</v>
      </c>
      <c r="AK311" t="n">
        <v>0.09090909090909091</v>
      </c>
      <c r="AL311" t="n">
        <v>0.1</v>
      </c>
      <c r="AM311" t="n">
        <v>0.1</v>
      </c>
      <c r="AN311" t="n">
        <v>0.08695652173913043</v>
      </c>
      <c r="AO311" t="n">
        <v>0</v>
      </c>
      <c r="AP311" t="n">
        <v>0.04761904761904762</v>
      </c>
      <c r="AQ311" t="n">
        <v>0</v>
      </c>
      <c r="AR311" t="n">
        <v>0</v>
      </c>
      <c r="AS311" t="n">
        <v>0</v>
      </c>
      <c r="AT311" t="inlineStr"/>
      <c r="AU311" t="inlineStr"/>
    </row>
    <row r="312">
      <c r="A312" t="inlineStr">
        <is>
          <t>CONTRACT</t>
        </is>
      </c>
      <c r="B312" t="inlineStr">
        <is>
          <t>AMS</t>
        </is>
      </c>
      <c r="C312" t="inlineStr">
        <is>
          <t>Waterfall</t>
        </is>
      </c>
      <c r="D312" t="n">
        <v>2024</v>
      </c>
      <c r="E312" s="114" t="n">
        <v>45474</v>
      </c>
      <c r="F312" s="114" t="n">
        <v>45627</v>
      </c>
      <c r="G312" t="inlineStr">
        <is>
          <t>ABS24568</t>
        </is>
      </c>
      <c r="H312" t="inlineStr"/>
      <c r="I312" t="inlineStr">
        <is>
          <t>RETAIL</t>
        </is>
      </c>
      <c r="J312" t="inlineStr">
        <is>
          <t>OneLRA CR Plus Q3Q4 2024</t>
        </is>
      </c>
      <c r="K312" t="inlineStr">
        <is>
          <t>EssilorLuxottica</t>
        </is>
      </c>
      <c r="L312" t="inlineStr">
        <is>
          <t>G. Luongo</t>
        </is>
      </c>
      <c r="M312" t="inlineStr">
        <is>
          <t>A. Caldana</t>
        </is>
      </c>
      <c r="N312" t="inlineStr">
        <is>
          <t>Operations</t>
        </is>
      </c>
      <c r="O312" t="inlineStr">
        <is>
          <t>BackEnd</t>
        </is>
      </c>
      <c r="P312" t="n">
        <v>250</v>
      </c>
      <c r="Q312" t="n">
        <v>79</v>
      </c>
      <c r="R312" t="inlineStr">
        <is>
          <t>ON GOING</t>
        </is>
      </c>
      <c r="S312" t="n">
        <v>0.32</v>
      </c>
      <c r="T312" t="n">
        <v>2024</v>
      </c>
      <c r="U312" t="n">
        <v>17</v>
      </c>
      <c r="V312" t="n">
        <v>5</v>
      </c>
      <c r="W312" t="n">
        <v>4</v>
      </c>
      <c r="X312" t="n">
        <v>5</v>
      </c>
      <c r="Y312" t="n">
        <v>5</v>
      </c>
      <c r="Z312" t="n">
        <v>5</v>
      </c>
      <c r="AA312" t="n">
        <v>2</v>
      </c>
      <c r="AB312" t="n">
        <v>5</v>
      </c>
      <c r="AC312" t="inlineStr"/>
      <c r="AD312" t="n">
        <v>5</v>
      </c>
      <c r="AE312" t="inlineStr"/>
      <c r="AF312" t="inlineStr"/>
      <c r="AG312" t="inlineStr"/>
      <c r="AH312" t="n">
        <v>0.2777777777777778</v>
      </c>
      <c r="AI312" t="n">
        <v>0.2</v>
      </c>
      <c r="AJ312" t="n">
        <v>0.2380952380952381</v>
      </c>
      <c r="AK312" t="n">
        <v>0.2272727272727273</v>
      </c>
      <c r="AL312" t="n">
        <v>0.25</v>
      </c>
      <c r="AM312" t="n">
        <v>0.1</v>
      </c>
      <c r="AN312" t="n">
        <v>0.2173913043478261</v>
      </c>
      <c r="AO312" t="n">
        <v>0</v>
      </c>
      <c r="AP312" t="n">
        <v>0.2380952380952381</v>
      </c>
      <c r="AQ312" t="n">
        <v>0</v>
      </c>
      <c r="AR312" t="n">
        <v>0</v>
      </c>
      <c r="AS312" t="n">
        <v>0</v>
      </c>
      <c r="AT312" t="inlineStr"/>
      <c r="AU312" t="inlineStr"/>
    </row>
    <row r="313">
      <c r="A313" t="inlineStr">
        <is>
          <t>CONTRACT</t>
        </is>
      </c>
      <c r="B313" t="inlineStr">
        <is>
          <t>AMS</t>
        </is>
      </c>
      <c r="C313" t="inlineStr">
        <is>
          <t>Waterfall</t>
        </is>
      </c>
      <c r="D313" t="n">
        <v>2024</v>
      </c>
      <c r="E313" s="114" t="n">
        <v>45474</v>
      </c>
      <c r="F313" s="114" t="n">
        <v>45627</v>
      </c>
      <c r="G313" t="inlineStr">
        <is>
          <t>ABS24568</t>
        </is>
      </c>
      <c r="H313" t="inlineStr"/>
      <c r="I313" t="inlineStr">
        <is>
          <t>RETAIL</t>
        </is>
      </c>
      <c r="J313" t="inlineStr">
        <is>
          <t>OneLRA CR Plus Q3Q4 2024</t>
        </is>
      </c>
      <c r="K313" t="inlineStr">
        <is>
          <t>EssilorLuxottica</t>
        </is>
      </c>
      <c r="L313" t="inlineStr">
        <is>
          <t>G. Luongo</t>
        </is>
      </c>
      <c r="M313" t="inlineStr">
        <is>
          <t>B. Capotorto</t>
        </is>
      </c>
      <c r="N313" t="inlineStr">
        <is>
          <t>Operations</t>
        </is>
      </c>
      <c r="O313" t="inlineStr">
        <is>
          <t>BackEnd</t>
        </is>
      </c>
      <c r="P313" t="n">
        <v>250</v>
      </c>
      <c r="Q313" t="n">
        <v>79</v>
      </c>
      <c r="R313" t="inlineStr">
        <is>
          <t>ON GOING</t>
        </is>
      </c>
      <c r="S313" t="n">
        <v>0.32</v>
      </c>
      <c r="T313" t="n">
        <v>2024</v>
      </c>
      <c r="U313" t="n">
        <v>19</v>
      </c>
      <c r="V313" t="inlineStr"/>
      <c r="W313" t="inlineStr"/>
      <c r="X313" t="inlineStr"/>
      <c r="Y313" t="inlineStr"/>
      <c r="Z313" t="inlineStr"/>
      <c r="AA313" t="inlineStr"/>
      <c r="AB313" t="n">
        <v>5</v>
      </c>
      <c r="AC313" t="inlineStr"/>
      <c r="AD313" t="n">
        <v>5</v>
      </c>
      <c r="AE313" t="n">
        <v>1</v>
      </c>
      <c r="AF313" t="n">
        <v>7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0.2173913043478261</v>
      </c>
      <c r="AO313" t="n">
        <v>0</v>
      </c>
      <c r="AP313" t="n">
        <v>0.2380952380952381</v>
      </c>
      <c r="AQ313" t="n">
        <v>0.04347826086956522</v>
      </c>
      <c r="AR313" t="n">
        <v>0.3333333333333333</v>
      </c>
      <c r="AS313" t="n">
        <v>0.04545454545454546</v>
      </c>
      <c r="AT313" t="inlineStr"/>
      <c r="AU313" t="inlineStr"/>
    </row>
    <row r="314">
      <c r="A314" t="inlineStr">
        <is>
          <t>CONTRACT</t>
        </is>
      </c>
      <c r="B314" t="inlineStr">
        <is>
          <t>AMS</t>
        </is>
      </c>
      <c r="C314" t="inlineStr">
        <is>
          <t>Waterfall</t>
        </is>
      </c>
      <c r="D314" t="n">
        <v>2024</v>
      </c>
      <c r="E314" s="114" t="n">
        <v>45474</v>
      </c>
      <c r="F314" s="114" t="n">
        <v>45627</v>
      </c>
      <c r="G314" t="inlineStr">
        <is>
          <t>ABS24568</t>
        </is>
      </c>
      <c r="H314" t="inlineStr"/>
      <c r="I314" t="inlineStr">
        <is>
          <t>RETAIL</t>
        </is>
      </c>
      <c r="J314" t="inlineStr">
        <is>
          <t>OneLRA CR Plus Q3Q4 2024</t>
        </is>
      </c>
      <c r="K314" t="inlineStr">
        <is>
          <t>EssilorLuxottica</t>
        </is>
      </c>
      <c r="L314" t="inlineStr">
        <is>
          <t>G. Luongo</t>
        </is>
      </c>
      <c r="M314" t="inlineStr">
        <is>
          <t>G. Fiorentini</t>
        </is>
      </c>
      <c r="N314" t="inlineStr">
        <is>
          <t>Operations</t>
        </is>
      </c>
      <c r="O314" t="inlineStr">
        <is>
          <t>BackEnd</t>
        </is>
      </c>
      <c r="P314" t="n">
        <v>250</v>
      </c>
      <c r="Q314" t="n">
        <v>79</v>
      </c>
      <c r="R314" t="inlineStr">
        <is>
          <t>ON GOING</t>
        </is>
      </c>
      <c r="S314" t="n">
        <v>0.32</v>
      </c>
      <c r="T314" t="n">
        <v>2024</v>
      </c>
      <c r="U314" t="n">
        <v>4</v>
      </c>
      <c r="V314" t="inlineStr"/>
      <c r="W314" t="inlineStr"/>
      <c r="X314" t="inlineStr"/>
      <c r="Y314" t="inlineStr"/>
      <c r="Z314" t="inlineStr"/>
      <c r="AA314" t="inlineStr"/>
      <c r="AB314" t="n">
        <v>2</v>
      </c>
      <c r="AC314" t="inlineStr"/>
      <c r="AD314" t="n">
        <v>2</v>
      </c>
      <c r="AE314" t="inlineStr"/>
      <c r="AF314" t="inlineStr"/>
      <c r="AG314" t="inlineStr"/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0.08695652173913043</v>
      </c>
      <c r="AO314" t="n">
        <v>0</v>
      </c>
      <c r="AP314" t="n">
        <v>0.09523809523809523</v>
      </c>
      <c r="AQ314" t="n">
        <v>0</v>
      </c>
      <c r="AR314" t="n">
        <v>0</v>
      </c>
      <c r="AS314" t="n">
        <v>0</v>
      </c>
      <c r="AT314" t="inlineStr"/>
      <c r="AU314" t="inlineStr"/>
    </row>
    <row r="315">
      <c r="A315" t="inlineStr">
        <is>
          <t>CONTRACT</t>
        </is>
      </c>
      <c r="B315" t="inlineStr">
        <is>
          <t>AMS</t>
        </is>
      </c>
      <c r="C315" t="inlineStr">
        <is>
          <t>Waterfall</t>
        </is>
      </c>
      <c r="D315" t="n">
        <v>2024</v>
      </c>
      <c r="E315" s="114" t="n">
        <v>45474</v>
      </c>
      <c r="F315" s="114" t="n">
        <v>45627</v>
      </c>
      <c r="G315" t="inlineStr">
        <is>
          <t>ABS24568</t>
        </is>
      </c>
      <c r="H315" t="inlineStr"/>
      <c r="I315" t="inlineStr">
        <is>
          <t>RETAIL</t>
        </is>
      </c>
      <c r="J315" t="inlineStr">
        <is>
          <t>OneLRA CR Plus Q3Q4 2024</t>
        </is>
      </c>
      <c r="K315" t="inlineStr">
        <is>
          <t>EssilorLuxottica</t>
        </is>
      </c>
      <c r="L315" t="inlineStr">
        <is>
          <t>G. Luongo</t>
        </is>
      </c>
      <c r="M315" t="inlineStr">
        <is>
          <t>G. Luongo</t>
        </is>
      </c>
      <c r="N315" t="inlineStr">
        <is>
          <t>Delivery AMS</t>
        </is>
      </c>
      <c r="O315" t="inlineStr">
        <is>
          <t>PM - Project Governance</t>
        </is>
      </c>
      <c r="P315" t="n">
        <v>250</v>
      </c>
      <c r="Q315" t="n">
        <v>79</v>
      </c>
      <c r="R315" t="inlineStr">
        <is>
          <t>ON GOING</t>
        </is>
      </c>
      <c r="S315" t="n">
        <v>0.32</v>
      </c>
      <c r="T315" t="n">
        <v>2024</v>
      </c>
      <c r="U315" t="n">
        <v>5</v>
      </c>
      <c r="V315" t="inlineStr"/>
      <c r="W315" t="inlineStr"/>
      <c r="X315" t="inlineStr"/>
      <c r="Y315" t="inlineStr"/>
      <c r="Z315" t="inlineStr"/>
      <c r="AA315" t="inlineStr"/>
      <c r="AB315" t="n">
        <v>1</v>
      </c>
      <c r="AC315" t="inlineStr"/>
      <c r="AD315" t="n">
        <v>1</v>
      </c>
      <c r="AE315" t="n">
        <v>1</v>
      </c>
      <c r="AF315" t="n">
        <v>1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0.04347826086956522</v>
      </c>
      <c r="AO315" t="n">
        <v>0</v>
      </c>
      <c r="AP315" t="n">
        <v>0.04761904761904762</v>
      </c>
      <c r="AQ315" t="n">
        <v>0.04347826086956522</v>
      </c>
      <c r="AR315" t="n">
        <v>0.04761904761904762</v>
      </c>
      <c r="AS315" t="n">
        <v>0.04545454545454546</v>
      </c>
      <c r="AT315" t="inlineStr"/>
      <c r="AU315" t="inlineStr"/>
    </row>
    <row r="316">
      <c r="A316" t="inlineStr">
        <is>
          <t>CONTRACT</t>
        </is>
      </c>
      <c r="B316" t="inlineStr">
        <is>
          <t>AMS</t>
        </is>
      </c>
      <c r="C316" t="inlineStr">
        <is>
          <t>Waterfall</t>
        </is>
      </c>
      <c r="D316" t="n">
        <v>2024</v>
      </c>
      <c r="E316" s="114" t="n">
        <v>45474</v>
      </c>
      <c r="F316" s="114" t="n">
        <v>45627</v>
      </c>
      <c r="G316" t="inlineStr">
        <is>
          <t>ABS24568</t>
        </is>
      </c>
      <c r="H316" t="inlineStr"/>
      <c r="I316" t="inlineStr">
        <is>
          <t>RETAIL</t>
        </is>
      </c>
      <c r="J316" t="inlineStr">
        <is>
          <t>OneLRA CR Plus Q3Q4 2024</t>
        </is>
      </c>
      <c r="K316" t="inlineStr">
        <is>
          <t>EssilorLuxottica</t>
        </is>
      </c>
      <c r="L316" t="inlineStr">
        <is>
          <t>G. Luongo</t>
        </is>
      </c>
      <c r="M316" t="inlineStr">
        <is>
          <t>P. Assirelli</t>
        </is>
      </c>
      <c r="N316" t="inlineStr">
        <is>
          <t>Operations</t>
        </is>
      </c>
      <c r="O316" t="inlineStr">
        <is>
          <t>Technical Leader</t>
        </is>
      </c>
      <c r="P316" t="n">
        <v>250</v>
      </c>
      <c r="Q316" t="n">
        <v>79</v>
      </c>
      <c r="R316" t="inlineStr">
        <is>
          <t>ON GOING</t>
        </is>
      </c>
      <c r="S316" t="n">
        <v>0.32</v>
      </c>
      <c r="T316" t="n">
        <v>2024</v>
      </c>
      <c r="U316" t="n">
        <v>31</v>
      </c>
      <c r="V316" t="inlineStr"/>
      <c r="W316" t="inlineStr"/>
      <c r="X316" t="inlineStr"/>
      <c r="Y316" t="inlineStr"/>
      <c r="Z316" t="inlineStr"/>
      <c r="AA316" t="inlineStr"/>
      <c r="AB316" t="n">
        <v>5</v>
      </c>
      <c r="AC316" t="inlineStr"/>
      <c r="AD316" t="n">
        <v>5</v>
      </c>
      <c r="AE316" t="n">
        <v>7</v>
      </c>
      <c r="AF316" t="n">
        <v>7</v>
      </c>
      <c r="AG316" t="n">
        <v>7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0.2173913043478261</v>
      </c>
      <c r="AO316" t="n">
        <v>0</v>
      </c>
      <c r="AP316" t="n">
        <v>0.2380952380952381</v>
      </c>
      <c r="AQ316" t="n">
        <v>0.3043478260869565</v>
      </c>
      <c r="AR316" t="n">
        <v>0.3333333333333333</v>
      </c>
      <c r="AS316" t="n">
        <v>0.3181818181818182</v>
      </c>
      <c r="AT316" t="inlineStr"/>
      <c r="AU316" t="inlineStr"/>
    </row>
    <row r="317">
      <c r="A317" t="inlineStr">
        <is>
          <t>CONTRACT</t>
        </is>
      </c>
      <c r="B317" t="inlineStr">
        <is>
          <t>AMS</t>
        </is>
      </c>
      <c r="C317" t="inlineStr">
        <is>
          <t>Waterfall</t>
        </is>
      </c>
      <c r="D317" t="n">
        <v>2024</v>
      </c>
      <c r="E317" s="114" t="n">
        <v>45292</v>
      </c>
      <c r="F317" s="114" t="n">
        <v>45627</v>
      </c>
      <c r="G317" t="inlineStr">
        <is>
          <t>ABS24115</t>
        </is>
      </c>
      <c r="H317" t="inlineStr">
        <is>
          <t>ALDDDC</t>
        </is>
      </c>
      <c r="I317" t="inlineStr">
        <is>
          <t>RETAIL</t>
        </is>
      </c>
      <c r="J317" t="inlineStr">
        <is>
          <t>S&amp;V Dashboard Changes</t>
        </is>
      </c>
      <c r="K317" t="inlineStr">
        <is>
          <t>EssilorLuxottica</t>
        </is>
      </c>
      <c r="L317" t="inlineStr">
        <is>
          <t>G. Luongo</t>
        </is>
      </c>
      <c r="M317" t="inlineStr">
        <is>
          <t>A. Caldana</t>
        </is>
      </c>
      <c r="N317" t="inlineStr">
        <is>
          <t>Operations</t>
        </is>
      </c>
      <c r="O317" t="inlineStr">
        <is>
          <t>BackEnd</t>
        </is>
      </c>
      <c r="P317" t="n">
        <v>31</v>
      </c>
      <c r="Q317" t="n">
        <v>30</v>
      </c>
      <c r="R317" t="inlineStr">
        <is>
          <t>CLOSED</t>
        </is>
      </c>
      <c r="S317" t="n">
        <v>0.97</v>
      </c>
      <c r="T317" t="n">
        <v>2024</v>
      </c>
      <c r="U317" t="n">
        <v>0</v>
      </c>
      <c r="V317" t="inlineStr"/>
      <c r="W317" t="inlineStr"/>
      <c r="X317" t="n">
        <v>1</v>
      </c>
      <c r="Y317" t="n">
        <v>5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0</v>
      </c>
      <c r="AI317" t="n">
        <v>0</v>
      </c>
      <c r="AJ317" t="n">
        <v>0.04761904761904762</v>
      </c>
      <c r="AK317" t="n">
        <v>0.2272727272727273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inlineStr"/>
      <c r="AU317" t="inlineStr"/>
    </row>
    <row r="318">
      <c r="A318" t="inlineStr">
        <is>
          <t>CONTRACT</t>
        </is>
      </c>
      <c r="B318" t="inlineStr">
        <is>
          <t>AMS</t>
        </is>
      </c>
      <c r="C318" t="inlineStr">
        <is>
          <t>Waterfall</t>
        </is>
      </c>
      <c r="D318" t="n">
        <v>2024</v>
      </c>
      <c r="E318" s="114" t="n">
        <v>45292</v>
      </c>
      <c r="F318" s="114" t="n">
        <v>45627</v>
      </c>
      <c r="G318" t="inlineStr">
        <is>
          <t>ABS24115</t>
        </is>
      </c>
      <c r="H318" t="inlineStr">
        <is>
          <t>ALDDDC</t>
        </is>
      </c>
      <c r="I318" t="inlineStr">
        <is>
          <t>RETAIL</t>
        </is>
      </c>
      <c r="J318" t="inlineStr">
        <is>
          <t>S&amp;V Dashboard Changes</t>
        </is>
      </c>
      <c r="K318" t="inlineStr">
        <is>
          <t>EssilorLuxottica</t>
        </is>
      </c>
      <c r="L318" t="inlineStr">
        <is>
          <t>G. Luongo</t>
        </is>
      </c>
      <c r="M318" t="inlineStr">
        <is>
          <t>P. Assirelli</t>
        </is>
      </c>
      <c r="N318" t="inlineStr">
        <is>
          <t>Operations</t>
        </is>
      </c>
      <c r="O318" t="inlineStr">
        <is>
          <t>Technical Leader</t>
        </is>
      </c>
      <c r="P318" t="n">
        <v>31</v>
      </c>
      <c r="Q318" t="n">
        <v>30</v>
      </c>
      <c r="R318" t="inlineStr">
        <is>
          <t>CLOSED</t>
        </is>
      </c>
      <c r="S318" t="n">
        <v>0.97</v>
      </c>
      <c r="T318" t="n">
        <v>2024</v>
      </c>
      <c r="U318" t="n">
        <v>0</v>
      </c>
      <c r="V318" t="inlineStr"/>
      <c r="W318" t="inlineStr"/>
      <c r="X318" t="n">
        <v>1</v>
      </c>
      <c r="Y318" t="n">
        <v>5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0</v>
      </c>
      <c r="AI318" t="n">
        <v>0</v>
      </c>
      <c r="AJ318" t="n">
        <v>0.04761904761904762</v>
      </c>
      <c r="AK318" t="n">
        <v>0.2272727272727273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inlineStr"/>
      <c r="AU318" t="inlineStr"/>
    </row>
    <row r="319">
      <c r="A319" t="inlineStr">
        <is>
          <t>CONTRACT</t>
        </is>
      </c>
      <c r="B319" t="inlineStr">
        <is>
          <t>PRJ</t>
        </is>
      </c>
      <c r="C319" t="inlineStr"/>
      <c r="D319" t="n">
        <v>2024</v>
      </c>
      <c r="E319" s="114" t="n">
        <v>45170</v>
      </c>
      <c r="F319" s="114" t="n">
        <v>45626</v>
      </c>
      <c r="G319" t="inlineStr"/>
      <c r="H319" t="inlineStr"/>
      <c r="I319" t="inlineStr">
        <is>
          <t>OTHER</t>
        </is>
      </c>
      <c r="J319" t="inlineStr">
        <is>
          <t>EyeMed</t>
        </is>
      </c>
      <c r="K319" t="inlineStr">
        <is>
          <t>Abstract</t>
        </is>
      </c>
      <c r="L319" t="inlineStr">
        <is>
          <t>G. Maffini</t>
        </is>
      </c>
      <c r="M319" t="inlineStr">
        <is>
          <t>M. Simeone</t>
        </is>
      </c>
      <c r="N319" t="inlineStr">
        <is>
          <t>Operations</t>
        </is>
      </c>
      <c r="O319" t="inlineStr">
        <is>
          <t>FrontEnd</t>
        </is>
      </c>
      <c r="P319" t="n">
        <v>0</v>
      </c>
      <c r="Q319" t="n">
        <v>0</v>
      </c>
      <c r="R319" t="inlineStr">
        <is>
          <t>ON GOING</t>
        </is>
      </c>
      <c r="S319" t="n">
        <v>0</v>
      </c>
      <c r="T319" t="n">
        <v>2024</v>
      </c>
      <c r="U319" t="n">
        <v>3</v>
      </c>
      <c r="V319" t="inlineStr"/>
      <c r="W319" t="inlineStr"/>
      <c r="X319" t="inlineStr"/>
      <c r="Y319" t="inlineStr"/>
      <c r="Z319" t="inlineStr"/>
      <c r="AA319" t="inlineStr"/>
      <c r="AB319" t="n">
        <v>3</v>
      </c>
      <c r="AC319" t="inlineStr"/>
      <c r="AD319" t="inlineStr"/>
      <c r="AE319" t="inlineStr"/>
      <c r="AF319" t="inlineStr"/>
      <c r="AG319" t="inlineStr"/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0.1304347826086956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inlineStr"/>
      <c r="AU319" t="inlineStr"/>
    </row>
    <row r="320">
      <c r="A320" t="inlineStr">
        <is>
          <t>PROSPECT</t>
        </is>
      </c>
      <c r="B320" t="inlineStr">
        <is>
          <t>PRJ</t>
        </is>
      </c>
      <c r="C320" t="inlineStr"/>
      <c r="D320" t="n">
        <v>2024</v>
      </c>
      <c r="E320" s="114" t="n">
        <v>45474</v>
      </c>
      <c r="F320" s="114" t="n">
        <v>45657</v>
      </c>
      <c r="G320" t="inlineStr"/>
      <c r="H320" t="inlineStr"/>
      <c r="I320" t="inlineStr">
        <is>
          <t>HR</t>
        </is>
      </c>
      <c r="J320" t="inlineStr">
        <is>
          <t>AI for HR Recruiting and Absenteeism</t>
        </is>
      </c>
      <c r="K320" t="inlineStr">
        <is>
          <t>EssilorLuxottica</t>
        </is>
      </c>
      <c r="L320" t="inlineStr">
        <is>
          <t>G. Sironi</t>
        </is>
      </c>
      <c r="M320" t="inlineStr">
        <is>
          <t>G. Sironi</t>
        </is>
      </c>
      <c r="N320" t="inlineStr">
        <is>
          <t>Operations</t>
        </is>
      </c>
      <c r="O320" t="inlineStr">
        <is>
          <t>PM - Project Governance</t>
        </is>
      </c>
      <c r="P320" t="n">
        <v>0</v>
      </c>
      <c r="Q320" t="n">
        <v>0</v>
      </c>
      <c r="R320" t="inlineStr">
        <is>
          <t>ON HOLD</t>
        </is>
      </c>
      <c r="S320" t="n">
        <v>0</v>
      </c>
      <c r="T320" t="n">
        <v>2024</v>
      </c>
      <c r="U320" t="n">
        <v>1</v>
      </c>
      <c r="V320" t="inlineStr"/>
      <c r="W320" t="inlineStr"/>
      <c r="X320" t="inlineStr"/>
      <c r="Y320" t="inlineStr"/>
      <c r="Z320" t="inlineStr"/>
      <c r="AA320" t="n">
        <v>1</v>
      </c>
      <c r="AB320" t="inlineStr"/>
      <c r="AC320" t="inlineStr"/>
      <c r="AD320" t="inlineStr"/>
      <c r="AE320" t="inlineStr"/>
      <c r="AF320" t="inlineStr"/>
      <c r="AG320" t="inlineStr"/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0.05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inlineStr"/>
      <c r="AU320" t="inlineStr"/>
    </row>
    <row r="321">
      <c r="A321" t="inlineStr">
        <is>
          <t>PROSPECT</t>
        </is>
      </c>
      <c r="B321" t="inlineStr">
        <is>
          <t>PRJ</t>
        </is>
      </c>
      <c r="C321" t="inlineStr"/>
      <c r="D321" t="n">
        <v>2024</v>
      </c>
      <c r="E321" s="114" t="n">
        <v>45474</v>
      </c>
      <c r="F321" s="114" t="n">
        <v>45657</v>
      </c>
      <c r="G321" t="inlineStr"/>
      <c r="H321" t="inlineStr"/>
      <c r="I321" t="inlineStr">
        <is>
          <t>HR</t>
        </is>
      </c>
      <c r="J321" t="inlineStr">
        <is>
          <t>AI for HR Recruiting and Absenteeism</t>
        </is>
      </c>
      <c r="K321" t="inlineStr">
        <is>
          <t>EssilorLuxottica</t>
        </is>
      </c>
      <c r="L321" t="inlineStr">
        <is>
          <t>G. Sironi</t>
        </is>
      </c>
      <c r="M321" t="inlineStr">
        <is>
          <t>M. Gomitoni</t>
        </is>
      </c>
      <c r="N321" t="inlineStr">
        <is>
          <t>Operations</t>
        </is>
      </c>
      <c r="O321" t="inlineStr">
        <is>
          <t>Tech Lead</t>
        </is>
      </c>
      <c r="P321" t="n">
        <v>0</v>
      </c>
      <c r="Q321" t="n">
        <v>0</v>
      </c>
      <c r="R321" t="inlineStr">
        <is>
          <t>ON HOLD</t>
        </is>
      </c>
      <c r="S321" t="n">
        <v>0</v>
      </c>
      <c r="T321" t="n">
        <v>2024</v>
      </c>
      <c r="U321" t="n">
        <v>1</v>
      </c>
      <c r="V321" t="inlineStr"/>
      <c r="W321" t="inlineStr"/>
      <c r="X321" t="inlineStr"/>
      <c r="Y321" t="inlineStr"/>
      <c r="Z321" t="inlineStr"/>
      <c r="AA321" t="n">
        <v>1</v>
      </c>
      <c r="AB321" t="inlineStr"/>
      <c r="AC321" t="inlineStr"/>
      <c r="AD321" t="inlineStr"/>
      <c r="AE321" t="inlineStr"/>
      <c r="AF321" t="inlineStr"/>
      <c r="AG321" t="inlineStr"/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0.05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inlineStr"/>
      <c r="AU321" t="inlineStr"/>
    </row>
    <row r="322">
      <c r="A322" t="inlineStr">
        <is>
          <t>PROSPECT</t>
        </is>
      </c>
      <c r="B322" t="inlineStr">
        <is>
          <t>PRJ</t>
        </is>
      </c>
      <c r="C322" t="inlineStr">
        <is>
          <t>Waterfall</t>
        </is>
      </c>
      <c r="D322" t="n">
        <v>2025</v>
      </c>
      <c r="E322" s="114" t="n">
        <v>45658</v>
      </c>
      <c r="F322" s="114" t="n">
        <v>46022</v>
      </c>
      <c r="G322" t="inlineStr"/>
      <c r="H322" t="inlineStr">
        <is>
          <t>ABS0019</t>
        </is>
      </c>
      <c r="I322" t="inlineStr">
        <is>
          <t>RETAIL</t>
        </is>
      </c>
      <c r="J322" t="inlineStr">
        <is>
          <t>Edison Targeting &amp; Churn - Presale</t>
        </is>
      </c>
      <c r="K322" t="inlineStr">
        <is>
          <t>Edison</t>
        </is>
      </c>
      <c r="L322" t="inlineStr">
        <is>
          <t>G. Sironi</t>
        </is>
      </c>
      <c r="M322" t="inlineStr">
        <is>
          <t>G. Sironi</t>
        </is>
      </c>
      <c r="N322" t="inlineStr">
        <is>
          <t>Operations</t>
        </is>
      </c>
      <c r="O322" t="inlineStr">
        <is>
          <t>Tech Lead Support</t>
        </is>
      </c>
      <c r="P322" t="n">
        <v>110</v>
      </c>
      <c r="Q322" t="n">
        <v>0</v>
      </c>
      <c r="R322" t="inlineStr">
        <is>
          <t>PROPOSAL</t>
        </is>
      </c>
      <c r="S322" t="n">
        <v>0</v>
      </c>
      <c r="T322" t="n">
        <v>2024</v>
      </c>
      <c r="U322" t="n">
        <v>4</v>
      </c>
      <c r="V322" t="inlineStr"/>
      <c r="W322" t="inlineStr"/>
      <c r="X322" t="inlineStr"/>
      <c r="Y322" t="inlineStr"/>
      <c r="Z322" t="inlineStr"/>
      <c r="AA322" t="inlineStr"/>
      <c r="AB322" t="n">
        <v>1</v>
      </c>
      <c r="AC322" t="n">
        <v>1</v>
      </c>
      <c r="AD322" t="n">
        <v>2</v>
      </c>
      <c r="AE322" t="inlineStr"/>
      <c r="AF322" t="inlineStr"/>
      <c r="AG322" t="inlineStr"/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0.04347826086956522</v>
      </c>
      <c r="AO322" t="n">
        <v>0.08333333333333333</v>
      </c>
      <c r="AP322" t="n">
        <v>0.09523809523809523</v>
      </c>
      <c r="AQ322" t="n">
        <v>0</v>
      </c>
      <c r="AR322" t="n">
        <v>0</v>
      </c>
      <c r="AS322" t="n">
        <v>0</v>
      </c>
      <c r="AT322" t="inlineStr"/>
      <c r="AU322" t="inlineStr"/>
    </row>
    <row r="323">
      <c r="A323" t="inlineStr">
        <is>
          <t>PROSPECT</t>
        </is>
      </c>
      <c r="B323" t="inlineStr">
        <is>
          <t>PRJ</t>
        </is>
      </c>
      <c r="C323" t="inlineStr">
        <is>
          <t>Waterfall</t>
        </is>
      </c>
      <c r="D323" t="n">
        <v>2025</v>
      </c>
      <c r="E323" s="114" t="n">
        <v>45658</v>
      </c>
      <c r="F323" s="114" t="n">
        <v>46022</v>
      </c>
      <c r="G323" t="inlineStr"/>
      <c r="H323" t="inlineStr">
        <is>
          <t>ABS0019</t>
        </is>
      </c>
      <c r="I323" t="inlineStr">
        <is>
          <t>RETAIL</t>
        </is>
      </c>
      <c r="J323" t="inlineStr">
        <is>
          <t>Edison Targeting &amp; Churn - Presale</t>
        </is>
      </c>
      <c r="K323" t="inlineStr">
        <is>
          <t>Edison</t>
        </is>
      </c>
      <c r="L323" t="inlineStr">
        <is>
          <t>G. Sironi</t>
        </is>
      </c>
      <c r="M323" t="inlineStr">
        <is>
          <t>M. Gomitoni</t>
        </is>
      </c>
      <c r="N323" t="inlineStr">
        <is>
          <t>Operations</t>
        </is>
      </c>
      <c r="O323" t="inlineStr">
        <is>
          <t>Tech Lead</t>
        </is>
      </c>
      <c r="P323" t="n">
        <v>110</v>
      </c>
      <c r="Q323" t="n">
        <v>0</v>
      </c>
      <c r="R323" t="inlineStr">
        <is>
          <t>PROPOSAL</t>
        </is>
      </c>
      <c r="S323" t="n">
        <v>0</v>
      </c>
      <c r="T323" t="n">
        <v>2024</v>
      </c>
      <c r="U323" t="n">
        <v>4</v>
      </c>
      <c r="V323" t="inlineStr"/>
      <c r="W323" t="inlineStr"/>
      <c r="X323" t="inlineStr"/>
      <c r="Y323" t="inlineStr"/>
      <c r="Z323" t="inlineStr"/>
      <c r="AA323" t="inlineStr"/>
      <c r="AB323" t="n">
        <v>1</v>
      </c>
      <c r="AC323" t="n">
        <v>1</v>
      </c>
      <c r="AD323" t="n">
        <v>2</v>
      </c>
      <c r="AE323" t="inlineStr"/>
      <c r="AF323" t="inlineStr"/>
      <c r="AG323" t="inlineStr"/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0.04347826086956522</v>
      </c>
      <c r="AO323" t="n">
        <v>0.08333333333333333</v>
      </c>
      <c r="AP323" t="n">
        <v>0.09523809523809523</v>
      </c>
      <c r="AQ323" t="n">
        <v>0</v>
      </c>
      <c r="AR323" t="n">
        <v>0</v>
      </c>
      <c r="AS323" t="n">
        <v>0</v>
      </c>
      <c r="AT323" t="inlineStr"/>
      <c r="AU323" t="inlineStr"/>
    </row>
    <row r="324">
      <c r="A324" t="inlineStr">
        <is>
          <t>CONTRACT</t>
        </is>
      </c>
      <c r="B324" t="inlineStr">
        <is>
          <t>PRJ</t>
        </is>
      </c>
      <c r="C324" t="inlineStr"/>
      <c r="D324" t="n">
        <v>2024</v>
      </c>
      <c r="E324" s="114" t="n">
        <v>45397</v>
      </c>
      <c r="F324" s="114" t="n">
        <v>45626</v>
      </c>
      <c r="G324" t="inlineStr">
        <is>
          <t>ABS24088</t>
        </is>
      </c>
      <c r="H324" t="inlineStr">
        <is>
          <t>ALRTTW</t>
        </is>
      </c>
      <c r="I324" t="inlineStr">
        <is>
          <t>RETAIL</t>
        </is>
      </c>
      <c r="J324" t="inlineStr">
        <is>
          <t>ELRTT - RETAIL TESTING TOOL W3</t>
        </is>
      </c>
      <c r="K324" t="inlineStr">
        <is>
          <t>EssilorLuxottica</t>
        </is>
      </c>
      <c r="L324" t="inlineStr">
        <is>
          <t>G. Sironi</t>
        </is>
      </c>
      <c r="M324" t="inlineStr">
        <is>
          <t>A. Imbimbo</t>
        </is>
      </c>
      <c r="N324" t="inlineStr">
        <is>
          <t>Operations</t>
        </is>
      </c>
      <c r="O324" t="inlineStr">
        <is>
          <t>Data Scientist</t>
        </is>
      </c>
      <c r="P324" t="n">
        <v>105</v>
      </c>
      <c r="Q324" t="n">
        <v>177</v>
      </c>
      <c r="R324" t="inlineStr">
        <is>
          <t>ON GOING</t>
        </is>
      </c>
      <c r="S324" t="n">
        <v>0.7</v>
      </c>
      <c r="T324" t="n">
        <v>2024</v>
      </c>
      <c r="U324" t="n">
        <v>5</v>
      </c>
      <c r="V324" t="inlineStr"/>
      <c r="W324" t="inlineStr"/>
      <c r="X324" t="inlineStr"/>
      <c r="Y324" t="inlineStr"/>
      <c r="Z324" t="inlineStr"/>
      <c r="AA324" t="inlineStr"/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inlineStr"/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0.04347826086956522</v>
      </c>
      <c r="AO324" t="n">
        <v>0.08333333333333333</v>
      </c>
      <c r="AP324" t="n">
        <v>0.04761904761904762</v>
      </c>
      <c r="AQ324" t="n">
        <v>0.04347826086956522</v>
      </c>
      <c r="AR324" t="n">
        <v>0.04761904761904762</v>
      </c>
      <c r="AS324" t="n">
        <v>0</v>
      </c>
      <c r="AT324" t="inlineStr"/>
      <c r="AU324" t="inlineStr"/>
    </row>
    <row r="325">
      <c r="A325" t="inlineStr">
        <is>
          <t>CONTRACT</t>
        </is>
      </c>
      <c r="B325" t="inlineStr">
        <is>
          <t>PRJ</t>
        </is>
      </c>
      <c r="C325" t="inlineStr"/>
      <c r="D325" t="n">
        <v>2024</v>
      </c>
      <c r="E325" s="114" t="n">
        <v>45397</v>
      </c>
      <c r="F325" s="114" t="n">
        <v>45626</v>
      </c>
      <c r="G325" t="inlineStr">
        <is>
          <t>ABS24088</t>
        </is>
      </c>
      <c r="H325" t="inlineStr">
        <is>
          <t>ALRTTW</t>
        </is>
      </c>
      <c r="I325" t="inlineStr">
        <is>
          <t>RETAIL</t>
        </is>
      </c>
      <c r="J325" t="inlineStr">
        <is>
          <t>ELRTT - RETAIL TESTING TOOL W3</t>
        </is>
      </c>
      <c r="K325" t="inlineStr">
        <is>
          <t>EssilorLuxottica</t>
        </is>
      </c>
      <c r="L325" t="inlineStr">
        <is>
          <t>G. Sironi</t>
        </is>
      </c>
      <c r="M325" t="inlineStr">
        <is>
          <t>A. Pirola</t>
        </is>
      </c>
      <c r="N325" t="inlineStr">
        <is>
          <t>Operations</t>
        </is>
      </c>
      <c r="O325" t="inlineStr">
        <is>
          <t>FrontEnd</t>
        </is>
      </c>
      <c r="P325" t="n">
        <v>105</v>
      </c>
      <c r="Q325" t="n">
        <v>177</v>
      </c>
      <c r="R325" t="inlineStr">
        <is>
          <t>ON GOING</t>
        </is>
      </c>
      <c r="S325" t="n">
        <v>0.7</v>
      </c>
      <c r="T325" t="n">
        <v>2024</v>
      </c>
      <c r="U325" t="n">
        <v>45</v>
      </c>
      <c r="V325" t="inlineStr"/>
      <c r="W325" t="inlineStr"/>
      <c r="X325" t="inlineStr"/>
      <c r="Y325" t="inlineStr"/>
      <c r="Z325" t="inlineStr"/>
      <c r="AA325" t="n">
        <v>7</v>
      </c>
      <c r="AB325" t="n">
        <v>1</v>
      </c>
      <c r="AC325" t="n">
        <v>7</v>
      </c>
      <c r="AD325" t="n">
        <v>8</v>
      </c>
      <c r="AE325" t="n">
        <v>8</v>
      </c>
      <c r="AF325" t="n">
        <v>9</v>
      </c>
      <c r="AG325" t="n">
        <v>5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0.35</v>
      </c>
      <c r="AN325" t="n">
        <v>0.04347826086956522</v>
      </c>
      <c r="AO325" t="n">
        <v>0.5833333333333334</v>
      </c>
      <c r="AP325" t="n">
        <v>0.3809523809523809</v>
      </c>
      <c r="AQ325" t="n">
        <v>0.3478260869565217</v>
      </c>
      <c r="AR325" t="n">
        <v>0.4285714285714285</v>
      </c>
      <c r="AS325" t="n">
        <v>0.2272727272727273</v>
      </c>
      <c r="AT325" t="inlineStr"/>
      <c r="AU325" t="inlineStr"/>
    </row>
    <row r="326">
      <c r="A326" t="inlineStr">
        <is>
          <t>CONTRACT</t>
        </is>
      </c>
      <c r="B326" t="inlineStr">
        <is>
          <t>PRJ</t>
        </is>
      </c>
      <c r="C326" t="inlineStr"/>
      <c r="D326" t="n">
        <v>2024</v>
      </c>
      <c r="E326" s="114" t="n">
        <v>45397</v>
      </c>
      <c r="F326" s="114" t="n">
        <v>45626</v>
      </c>
      <c r="G326" t="inlineStr">
        <is>
          <t>ABS24088</t>
        </is>
      </c>
      <c r="H326" t="inlineStr">
        <is>
          <t>ALRTTW</t>
        </is>
      </c>
      <c r="I326" t="inlineStr">
        <is>
          <t>RETAIL</t>
        </is>
      </c>
      <c r="J326" t="inlineStr">
        <is>
          <t>ELRTT - RETAIL TESTING TOOL W3</t>
        </is>
      </c>
      <c r="K326" t="inlineStr">
        <is>
          <t>EssilorLuxottica</t>
        </is>
      </c>
      <c r="L326" t="inlineStr">
        <is>
          <t>G. Sironi</t>
        </is>
      </c>
      <c r="M326" t="inlineStr">
        <is>
          <t>F. Origlia</t>
        </is>
      </c>
      <c r="N326" t="inlineStr">
        <is>
          <t>Operations</t>
        </is>
      </c>
      <c r="O326" t="inlineStr">
        <is>
          <t>Architecture Analysis</t>
        </is>
      </c>
      <c r="P326" t="n">
        <v>105</v>
      </c>
      <c r="Q326" t="n">
        <v>177</v>
      </c>
      <c r="R326" t="inlineStr">
        <is>
          <t>ON GOING</t>
        </is>
      </c>
      <c r="S326" t="n">
        <v>0.7</v>
      </c>
      <c r="T326" t="n">
        <v>2024</v>
      </c>
      <c r="U326" t="n">
        <v>2</v>
      </c>
      <c r="V326" t="inlineStr"/>
      <c r="W326" t="inlineStr"/>
      <c r="X326" t="inlineStr"/>
      <c r="Y326" t="inlineStr"/>
      <c r="Z326" t="inlineStr"/>
      <c r="AA326" t="n">
        <v>2</v>
      </c>
      <c r="AB326" t="inlineStr"/>
      <c r="AC326" t="inlineStr"/>
      <c r="AD326" t="inlineStr"/>
      <c r="AE326" t="inlineStr"/>
      <c r="AF326" t="inlineStr"/>
      <c r="AG326" t="inlineStr"/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0.1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inlineStr"/>
      <c r="AU326" t="inlineStr"/>
    </row>
    <row r="327">
      <c r="A327" t="inlineStr">
        <is>
          <t>CONTRACT</t>
        </is>
      </c>
      <c r="B327" t="inlineStr">
        <is>
          <t>PRJ</t>
        </is>
      </c>
      <c r="C327" t="inlineStr"/>
      <c r="D327" t="n">
        <v>2024</v>
      </c>
      <c r="E327" s="114" t="n">
        <v>45397</v>
      </c>
      <c r="F327" s="114" t="n">
        <v>45626</v>
      </c>
      <c r="G327" t="inlineStr">
        <is>
          <t>ABS24088</t>
        </is>
      </c>
      <c r="H327" t="inlineStr">
        <is>
          <t>ALRTTW</t>
        </is>
      </c>
      <c r="I327" t="inlineStr">
        <is>
          <t>RETAIL</t>
        </is>
      </c>
      <c r="J327" t="inlineStr">
        <is>
          <t>ELRTT - RETAIL TESTING TOOL W3</t>
        </is>
      </c>
      <c r="K327" t="inlineStr">
        <is>
          <t>EssilorLuxottica</t>
        </is>
      </c>
      <c r="L327" t="inlineStr">
        <is>
          <t>G. Sironi</t>
        </is>
      </c>
      <c r="M327" t="inlineStr">
        <is>
          <t>G. Lopez</t>
        </is>
      </c>
      <c r="N327" t="inlineStr">
        <is>
          <t>Operations</t>
        </is>
      </c>
      <c r="O327" t="inlineStr">
        <is>
          <t>FrontEnd</t>
        </is>
      </c>
      <c r="P327" t="n">
        <v>105</v>
      </c>
      <c r="Q327" t="n">
        <v>177</v>
      </c>
      <c r="R327" t="inlineStr">
        <is>
          <t>ON GOING</t>
        </is>
      </c>
      <c r="S327" t="n">
        <v>0.7</v>
      </c>
      <c r="T327" t="n">
        <v>2024</v>
      </c>
      <c r="U327" t="n">
        <v>38</v>
      </c>
      <c r="V327" t="inlineStr"/>
      <c r="W327" t="inlineStr"/>
      <c r="X327" t="inlineStr"/>
      <c r="Y327" t="inlineStr"/>
      <c r="Z327" t="inlineStr"/>
      <c r="AA327" t="n">
        <v>1</v>
      </c>
      <c r="AB327" t="n">
        <v>15</v>
      </c>
      <c r="AC327" t="n">
        <v>5</v>
      </c>
      <c r="AD327" t="n">
        <v>13</v>
      </c>
      <c r="AE327" t="n">
        <v>2</v>
      </c>
      <c r="AF327" t="n">
        <v>1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0.05</v>
      </c>
      <c r="AN327" t="n">
        <v>0.6521739130434783</v>
      </c>
      <c r="AO327" t="n">
        <v>0.4166666666666667</v>
      </c>
      <c r="AP327" t="n">
        <v>0.6190476190476191</v>
      </c>
      <c r="AQ327" t="n">
        <v>0.08695652173913043</v>
      </c>
      <c r="AR327" t="n">
        <v>0.04761904761904762</v>
      </c>
      <c r="AS327" t="n">
        <v>0.04545454545454546</v>
      </c>
      <c r="AT327" t="inlineStr"/>
      <c r="AU327" t="inlineStr"/>
    </row>
    <row r="328">
      <c r="A328" t="inlineStr">
        <is>
          <t>CONTRACT</t>
        </is>
      </c>
      <c r="B328" t="inlineStr">
        <is>
          <t>PRJ</t>
        </is>
      </c>
      <c r="C328" t="inlineStr"/>
      <c r="D328" t="n">
        <v>2024</v>
      </c>
      <c r="E328" s="114" t="n">
        <v>45397</v>
      </c>
      <c r="F328" s="114" t="n">
        <v>45626</v>
      </c>
      <c r="G328" t="inlineStr">
        <is>
          <t>ABS24088</t>
        </is>
      </c>
      <c r="H328" t="inlineStr">
        <is>
          <t>ALRTTW</t>
        </is>
      </c>
      <c r="I328" t="inlineStr">
        <is>
          <t>RETAIL</t>
        </is>
      </c>
      <c r="J328" t="inlineStr">
        <is>
          <t>ELRTT - RETAIL TESTING TOOL W3</t>
        </is>
      </c>
      <c r="K328" t="inlineStr">
        <is>
          <t>EssilorLuxottica</t>
        </is>
      </c>
      <c r="L328" t="inlineStr">
        <is>
          <t>G. Sironi</t>
        </is>
      </c>
      <c r="M328" t="inlineStr">
        <is>
          <t>G. Mordà</t>
        </is>
      </c>
      <c r="N328" t="inlineStr">
        <is>
          <t>Operations</t>
        </is>
      </c>
      <c r="O328" t="inlineStr">
        <is>
          <t>DataManagement</t>
        </is>
      </c>
      <c r="P328" t="n">
        <v>105</v>
      </c>
      <c r="Q328" t="n">
        <v>177</v>
      </c>
      <c r="R328" t="inlineStr">
        <is>
          <t>ON GOING</t>
        </is>
      </c>
      <c r="S328" t="n">
        <v>0.7</v>
      </c>
      <c r="T328" t="n">
        <v>2024</v>
      </c>
      <c r="U328" t="n">
        <v>20</v>
      </c>
      <c r="V328" t="inlineStr"/>
      <c r="W328" t="inlineStr"/>
      <c r="X328" t="inlineStr"/>
      <c r="Y328" t="inlineStr"/>
      <c r="Z328" t="inlineStr"/>
      <c r="AA328" t="inlineStr"/>
      <c r="AB328" t="inlineStr"/>
      <c r="AC328" t="n">
        <v>5</v>
      </c>
      <c r="AD328" t="n">
        <v>5</v>
      </c>
      <c r="AE328" t="n">
        <v>5</v>
      </c>
      <c r="AF328" t="n">
        <v>5</v>
      </c>
      <c r="AG328" t="inlineStr"/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0.4166666666666667</v>
      </c>
      <c r="AP328" t="n">
        <v>0.2380952380952381</v>
      </c>
      <c r="AQ328" t="n">
        <v>0.2173913043478261</v>
      </c>
      <c r="AR328" t="n">
        <v>0.2380952380952381</v>
      </c>
      <c r="AS328" t="n">
        <v>0</v>
      </c>
      <c r="AT328" t="inlineStr"/>
      <c r="AU328" t="inlineStr"/>
    </row>
    <row r="329">
      <c r="A329" t="inlineStr">
        <is>
          <t>CONTRACT</t>
        </is>
      </c>
      <c r="B329" t="inlineStr">
        <is>
          <t>PRJ</t>
        </is>
      </c>
      <c r="C329" t="inlineStr"/>
      <c r="D329" t="n">
        <v>2024</v>
      </c>
      <c r="E329" s="114" t="n">
        <v>45397</v>
      </c>
      <c r="F329" s="114" t="n">
        <v>45626</v>
      </c>
      <c r="G329" t="inlineStr">
        <is>
          <t>ABS24088</t>
        </is>
      </c>
      <c r="H329" t="inlineStr">
        <is>
          <t>ALRTTW</t>
        </is>
      </c>
      <c r="I329" t="inlineStr">
        <is>
          <t>RETAIL</t>
        </is>
      </c>
      <c r="J329" t="inlineStr">
        <is>
          <t>ELRTT - RETAIL TESTING TOOL W3</t>
        </is>
      </c>
      <c r="K329" t="inlineStr">
        <is>
          <t>EssilorLuxottica</t>
        </is>
      </c>
      <c r="L329" t="inlineStr">
        <is>
          <t>G. Sironi</t>
        </is>
      </c>
      <c r="M329" t="inlineStr">
        <is>
          <t>G. Sabbatini</t>
        </is>
      </c>
      <c r="N329" t="inlineStr">
        <is>
          <t>Operations</t>
        </is>
      </c>
      <c r="O329" t="inlineStr">
        <is>
          <t>Data Engineering</t>
        </is>
      </c>
      <c r="P329" t="n">
        <v>105</v>
      </c>
      <c r="Q329" t="n">
        <v>177</v>
      </c>
      <c r="R329" t="inlineStr">
        <is>
          <t>ON GOING</t>
        </is>
      </c>
      <c r="S329" t="n">
        <v>0.7</v>
      </c>
      <c r="T329" t="n">
        <v>2024</v>
      </c>
      <c r="U329" t="n">
        <v>28</v>
      </c>
      <c r="V329" t="inlineStr"/>
      <c r="W329" t="inlineStr"/>
      <c r="X329" t="inlineStr"/>
      <c r="Y329" t="inlineStr"/>
      <c r="Z329" t="inlineStr"/>
      <c r="AA329" t="n">
        <v>5</v>
      </c>
      <c r="AB329" t="n">
        <v>5</v>
      </c>
      <c r="AC329" t="n">
        <v>5</v>
      </c>
      <c r="AD329" t="n">
        <v>5</v>
      </c>
      <c r="AE329" t="n">
        <v>6</v>
      </c>
      <c r="AF329" t="n">
        <v>1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0.25</v>
      </c>
      <c r="AN329" t="n">
        <v>0.2173913043478261</v>
      </c>
      <c r="AO329" t="n">
        <v>0.4166666666666667</v>
      </c>
      <c r="AP329" t="n">
        <v>0.2380952380952381</v>
      </c>
      <c r="AQ329" t="n">
        <v>0.2608695652173913</v>
      </c>
      <c r="AR329" t="n">
        <v>0.04761904761904762</v>
      </c>
      <c r="AS329" t="n">
        <v>0.04545454545454546</v>
      </c>
      <c r="AT329" t="inlineStr"/>
      <c r="AU329" t="inlineStr"/>
    </row>
    <row r="330">
      <c r="A330" t="inlineStr">
        <is>
          <t>CONTRACT</t>
        </is>
      </c>
      <c r="B330" t="inlineStr">
        <is>
          <t>PRJ</t>
        </is>
      </c>
      <c r="C330" t="inlineStr"/>
      <c r="D330" t="n">
        <v>2024</v>
      </c>
      <c r="E330" s="114" t="n">
        <v>45397</v>
      </c>
      <c r="F330" s="114" t="n">
        <v>45626</v>
      </c>
      <c r="G330" t="inlineStr">
        <is>
          <t>ABS24088</t>
        </is>
      </c>
      <c r="H330" t="inlineStr">
        <is>
          <t>ALRTTW</t>
        </is>
      </c>
      <c r="I330" t="inlineStr">
        <is>
          <t>RETAIL</t>
        </is>
      </c>
      <c r="J330" t="inlineStr">
        <is>
          <t>ELRTT - RETAIL TESTING TOOL W3</t>
        </is>
      </c>
      <c r="K330" t="inlineStr">
        <is>
          <t>EssilorLuxottica</t>
        </is>
      </c>
      <c r="L330" t="inlineStr">
        <is>
          <t>G. Sironi</t>
        </is>
      </c>
      <c r="M330" t="inlineStr">
        <is>
          <t>G. Sironi</t>
        </is>
      </c>
      <c r="N330" t="inlineStr">
        <is>
          <t>Operations</t>
        </is>
      </c>
      <c r="O330" t="inlineStr">
        <is>
          <t>PM - Project Governance</t>
        </is>
      </c>
      <c r="P330" t="n">
        <v>105</v>
      </c>
      <c r="Q330" t="n">
        <v>177</v>
      </c>
      <c r="R330" t="inlineStr">
        <is>
          <t>ON GOING</t>
        </is>
      </c>
      <c r="S330" t="n">
        <v>0.7</v>
      </c>
      <c r="T330" t="n">
        <v>2024</v>
      </c>
      <c r="U330" t="n">
        <v>17</v>
      </c>
      <c r="V330" t="inlineStr"/>
      <c r="W330" t="inlineStr"/>
      <c r="X330" t="inlineStr"/>
      <c r="Y330" t="inlineStr"/>
      <c r="Z330" t="inlineStr"/>
      <c r="AA330" t="n">
        <v>3</v>
      </c>
      <c r="AB330" t="n">
        <v>3</v>
      </c>
      <c r="AC330" t="n">
        <v>3</v>
      </c>
      <c r="AD330" t="n">
        <v>3</v>
      </c>
      <c r="AE330" t="n">
        <v>3</v>
      </c>
      <c r="AF330" t="n">
        <v>2</v>
      </c>
      <c r="AG330" t="inlineStr"/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0.15</v>
      </c>
      <c r="AN330" t="n">
        <v>0.1304347826086956</v>
      </c>
      <c r="AO330" t="n">
        <v>0.25</v>
      </c>
      <c r="AP330" t="n">
        <v>0.1428571428571428</v>
      </c>
      <c r="AQ330" t="n">
        <v>0.1304347826086956</v>
      </c>
      <c r="AR330" t="n">
        <v>0.09523809523809523</v>
      </c>
      <c r="AS330" t="n">
        <v>0</v>
      </c>
      <c r="AT330" t="inlineStr"/>
      <c r="AU330" t="inlineStr"/>
    </row>
    <row r="331">
      <c r="A331" t="inlineStr">
        <is>
          <t>CONTRACT</t>
        </is>
      </c>
      <c r="B331" t="inlineStr">
        <is>
          <t>PRJ</t>
        </is>
      </c>
      <c r="C331" t="inlineStr"/>
      <c r="D331" t="n">
        <v>2024</v>
      </c>
      <c r="E331" s="114" t="n">
        <v>45397</v>
      </c>
      <c r="F331" s="114" t="n">
        <v>45626</v>
      </c>
      <c r="G331" t="inlineStr">
        <is>
          <t>ABS24088</t>
        </is>
      </c>
      <c r="H331" t="inlineStr">
        <is>
          <t>ALRTTW</t>
        </is>
      </c>
      <c r="I331" t="inlineStr">
        <is>
          <t>RETAIL</t>
        </is>
      </c>
      <c r="J331" t="inlineStr">
        <is>
          <t>ELRTT - RETAIL TESTING TOOL W3</t>
        </is>
      </c>
      <c r="K331" t="inlineStr">
        <is>
          <t>EssilorLuxottica</t>
        </is>
      </c>
      <c r="L331" t="inlineStr">
        <is>
          <t>G. Sironi</t>
        </is>
      </c>
      <c r="M331" t="inlineStr">
        <is>
          <t>M. MANNARINO</t>
        </is>
      </c>
      <c r="N331" t="inlineStr">
        <is>
          <t>Operations</t>
        </is>
      </c>
      <c r="O331" t="inlineStr">
        <is>
          <t>BackEnd</t>
        </is>
      </c>
      <c r="P331" t="n">
        <v>105</v>
      </c>
      <c r="Q331" t="n">
        <v>177</v>
      </c>
      <c r="R331" t="inlineStr">
        <is>
          <t>ON GOING</t>
        </is>
      </c>
      <c r="S331" t="n">
        <v>0.7</v>
      </c>
      <c r="T331" t="n">
        <v>2024</v>
      </c>
      <c r="U331" t="n">
        <v>12</v>
      </c>
      <c r="V331" t="inlineStr"/>
      <c r="W331" t="inlineStr"/>
      <c r="X331" t="inlineStr"/>
      <c r="Y331" t="inlineStr"/>
      <c r="Z331" t="inlineStr"/>
      <c r="AA331" t="n">
        <v>1</v>
      </c>
      <c r="AB331" t="n">
        <v>3</v>
      </c>
      <c r="AC331" t="n">
        <v>2</v>
      </c>
      <c r="AD331" t="n">
        <v>1</v>
      </c>
      <c r="AE331" t="n">
        <v>3</v>
      </c>
      <c r="AF331" t="n">
        <v>2</v>
      </c>
      <c r="AG331" t="inlineStr"/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0.05</v>
      </c>
      <c r="AN331" t="n">
        <v>0.1304347826086956</v>
      </c>
      <c r="AO331" t="n">
        <v>0.1666666666666667</v>
      </c>
      <c r="AP331" t="n">
        <v>0.04761904761904762</v>
      </c>
      <c r="AQ331" t="n">
        <v>0.1304347826086956</v>
      </c>
      <c r="AR331" t="n">
        <v>0.09523809523809523</v>
      </c>
      <c r="AS331" t="n">
        <v>0</v>
      </c>
      <c r="AT331" t="inlineStr"/>
      <c r="AU331" t="inlineStr"/>
    </row>
    <row r="332">
      <c r="A332" t="inlineStr">
        <is>
          <t>CONTRACT</t>
        </is>
      </c>
      <c r="B332" t="inlineStr">
        <is>
          <t>PRJ</t>
        </is>
      </c>
      <c r="C332" t="inlineStr"/>
      <c r="D332" t="n">
        <v>2024</v>
      </c>
      <c r="E332" s="114" t="n">
        <v>45397</v>
      </c>
      <c r="F332" s="114" t="n">
        <v>45626</v>
      </c>
      <c r="G332" t="inlineStr">
        <is>
          <t>ABS24088</t>
        </is>
      </c>
      <c r="H332" t="inlineStr">
        <is>
          <t>ALRTTW</t>
        </is>
      </c>
      <c r="I332" t="inlineStr">
        <is>
          <t>RETAIL</t>
        </is>
      </c>
      <c r="J332" t="inlineStr">
        <is>
          <t>ELRTT - RETAIL TESTING TOOL W3</t>
        </is>
      </c>
      <c r="K332" t="inlineStr">
        <is>
          <t>EssilorLuxottica</t>
        </is>
      </c>
      <c r="L332" t="inlineStr">
        <is>
          <t>G. Sironi</t>
        </is>
      </c>
      <c r="M332" t="inlineStr">
        <is>
          <t>M. Vianelli</t>
        </is>
      </c>
      <c r="N332" t="inlineStr">
        <is>
          <t>Delivery Projects</t>
        </is>
      </c>
      <c r="O332" t="inlineStr">
        <is>
          <t>Analysis</t>
        </is>
      </c>
      <c r="P332" t="n">
        <v>105</v>
      </c>
      <c r="Q332" t="n">
        <v>177</v>
      </c>
      <c r="R332" t="inlineStr">
        <is>
          <t>ON GOING</t>
        </is>
      </c>
      <c r="S332" t="n">
        <v>0.7</v>
      </c>
      <c r="T332" t="n">
        <v>2024</v>
      </c>
      <c r="U332" t="n">
        <v>24</v>
      </c>
      <c r="V332" t="inlineStr"/>
      <c r="W332" t="inlineStr"/>
      <c r="X332" t="inlineStr"/>
      <c r="Y332" t="inlineStr"/>
      <c r="Z332" t="inlineStr"/>
      <c r="AA332" t="n">
        <v>5</v>
      </c>
      <c r="AB332" t="n">
        <v>8</v>
      </c>
      <c r="AC332" t="n">
        <v>2</v>
      </c>
      <c r="AD332" t="n">
        <v>3</v>
      </c>
      <c r="AE332" t="n">
        <v>3</v>
      </c>
      <c r="AF332" t="n">
        <v>3</v>
      </c>
      <c r="AG332" t="inlineStr"/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0.25</v>
      </c>
      <c r="AN332" t="n">
        <v>0.3478260869565217</v>
      </c>
      <c r="AO332" t="n">
        <v>0.1666666666666667</v>
      </c>
      <c r="AP332" t="n">
        <v>0.1428571428571428</v>
      </c>
      <c r="AQ332" t="n">
        <v>0.1304347826086956</v>
      </c>
      <c r="AR332" t="n">
        <v>0.1428571428571428</v>
      </c>
      <c r="AS332" t="n">
        <v>0</v>
      </c>
      <c r="AT332" t="inlineStr"/>
      <c r="AU332" t="inlineStr"/>
    </row>
    <row r="333">
      <c r="A333" t="inlineStr">
        <is>
          <t>CONTRACT</t>
        </is>
      </c>
      <c r="B333" t="inlineStr">
        <is>
          <t>PRJ</t>
        </is>
      </c>
      <c r="C333" t="inlineStr"/>
      <c r="D333" t="n">
        <v>2024</v>
      </c>
      <c r="E333" s="114" t="n">
        <v>45397</v>
      </c>
      <c r="F333" s="114" t="n">
        <v>45626</v>
      </c>
      <c r="G333" t="inlineStr">
        <is>
          <t>ABS24088</t>
        </is>
      </c>
      <c r="H333" t="inlineStr">
        <is>
          <t>ALRTTW</t>
        </is>
      </c>
      <c r="I333" t="inlineStr">
        <is>
          <t>RETAIL</t>
        </is>
      </c>
      <c r="J333" t="inlineStr">
        <is>
          <t>ELRTT - RETAIL TESTING TOOL W3</t>
        </is>
      </c>
      <c r="K333" t="inlineStr">
        <is>
          <t>EssilorLuxottica</t>
        </is>
      </c>
      <c r="L333" t="inlineStr">
        <is>
          <t>G. Sironi</t>
        </is>
      </c>
      <c r="M333" t="inlineStr">
        <is>
          <t>N. Pescione</t>
        </is>
      </c>
      <c r="N333" t="inlineStr">
        <is>
          <t>Operations</t>
        </is>
      </c>
      <c r="O333" t="inlineStr">
        <is>
          <t>BackEnd</t>
        </is>
      </c>
      <c r="P333" t="n">
        <v>105</v>
      </c>
      <c r="Q333" t="n">
        <v>177</v>
      </c>
      <c r="R333" t="inlineStr">
        <is>
          <t>ON GOING</t>
        </is>
      </c>
      <c r="S333" t="n">
        <v>0.7</v>
      </c>
      <c r="T333" t="n">
        <v>2024</v>
      </c>
      <c r="U333" t="n">
        <v>57</v>
      </c>
      <c r="V333" t="inlineStr"/>
      <c r="W333" t="inlineStr"/>
      <c r="X333" t="inlineStr"/>
      <c r="Y333" t="inlineStr"/>
      <c r="Z333" t="inlineStr"/>
      <c r="AA333" t="n">
        <v>1</v>
      </c>
      <c r="AB333" t="n">
        <v>15</v>
      </c>
      <c r="AC333" t="n">
        <v>8</v>
      </c>
      <c r="AD333" t="n">
        <v>13</v>
      </c>
      <c r="AE333" t="n">
        <v>16</v>
      </c>
      <c r="AF333" t="n">
        <v>4</v>
      </c>
      <c r="AG333" t="inlineStr"/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0.05</v>
      </c>
      <c r="AN333" t="n">
        <v>0.6521739130434783</v>
      </c>
      <c r="AO333" t="n">
        <v>0.6666666666666666</v>
      </c>
      <c r="AP333" t="n">
        <v>0.6190476190476191</v>
      </c>
      <c r="AQ333" t="n">
        <v>0.6956521739130435</v>
      </c>
      <c r="AR333" t="n">
        <v>0.1904761904761905</v>
      </c>
      <c r="AS333" t="n">
        <v>0</v>
      </c>
      <c r="AT333" t="inlineStr"/>
      <c r="AU333" t="inlineStr"/>
    </row>
    <row r="334">
      <c r="A334" t="inlineStr">
        <is>
          <t>CONTRACT</t>
        </is>
      </c>
      <c r="B334" t="inlineStr">
        <is>
          <t>PRJ</t>
        </is>
      </c>
      <c r="C334" t="inlineStr"/>
      <c r="D334" t="n">
        <v>2024</v>
      </c>
      <c r="E334" s="114" t="n">
        <v>45397</v>
      </c>
      <c r="F334" s="114" t="n">
        <v>45626</v>
      </c>
      <c r="G334" t="inlineStr">
        <is>
          <t>ABS24088</t>
        </is>
      </c>
      <c r="H334" t="inlineStr">
        <is>
          <t>ALRTTW</t>
        </is>
      </c>
      <c r="I334" t="inlineStr">
        <is>
          <t>RETAIL</t>
        </is>
      </c>
      <c r="J334" t="inlineStr">
        <is>
          <t>ELRTT - RETAIL TESTING TOOL W3</t>
        </is>
      </c>
      <c r="K334" t="inlineStr">
        <is>
          <t>EssilorLuxottica</t>
        </is>
      </c>
      <c r="L334" t="inlineStr">
        <is>
          <t>G. Sironi</t>
        </is>
      </c>
      <c r="M334" t="inlineStr">
        <is>
          <t>P. Anzellotti</t>
        </is>
      </c>
      <c r="N334" t="inlineStr">
        <is>
          <t>Operations</t>
        </is>
      </c>
      <c r="O334" t="inlineStr">
        <is>
          <t>Solution Architect</t>
        </is>
      </c>
      <c r="P334" t="n">
        <v>105</v>
      </c>
      <c r="Q334" t="n">
        <v>177</v>
      </c>
      <c r="R334" t="inlineStr">
        <is>
          <t>ON GOING</t>
        </is>
      </c>
      <c r="S334" t="n">
        <v>0.7</v>
      </c>
      <c r="T334" t="n">
        <v>2024</v>
      </c>
      <c r="U334" t="n">
        <v>40</v>
      </c>
      <c r="V334" t="inlineStr"/>
      <c r="W334" t="inlineStr"/>
      <c r="X334" t="inlineStr"/>
      <c r="Y334" t="inlineStr"/>
      <c r="Z334" t="inlineStr"/>
      <c r="AA334" t="n">
        <v>4</v>
      </c>
      <c r="AB334" t="n">
        <v>8</v>
      </c>
      <c r="AC334" t="n">
        <v>3</v>
      </c>
      <c r="AD334" t="n">
        <v>4</v>
      </c>
      <c r="AE334" t="n">
        <v>8</v>
      </c>
      <c r="AF334" t="n">
        <v>8</v>
      </c>
      <c r="AG334" t="n">
        <v>5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0.2</v>
      </c>
      <c r="AN334" t="n">
        <v>0.3478260869565217</v>
      </c>
      <c r="AO334" t="n">
        <v>0.25</v>
      </c>
      <c r="AP334" t="n">
        <v>0.1904761904761905</v>
      </c>
      <c r="AQ334" t="n">
        <v>0.3478260869565217</v>
      </c>
      <c r="AR334" t="n">
        <v>0.3809523809523809</v>
      </c>
      <c r="AS334" t="n">
        <v>0.2272727272727273</v>
      </c>
      <c r="AT334" t="inlineStr"/>
      <c r="AU334" t="inlineStr"/>
    </row>
    <row r="335">
      <c r="A335" t="inlineStr">
        <is>
          <t>CONTRACT</t>
        </is>
      </c>
      <c r="B335" t="inlineStr">
        <is>
          <t>PRJ</t>
        </is>
      </c>
      <c r="C335" t="inlineStr"/>
      <c r="D335" t="n">
        <v>2024</v>
      </c>
      <c r="E335" s="114" t="n">
        <v>45397</v>
      </c>
      <c r="F335" s="114" t="n">
        <v>45626</v>
      </c>
      <c r="G335" t="inlineStr">
        <is>
          <t>ABS24088</t>
        </is>
      </c>
      <c r="H335" t="inlineStr">
        <is>
          <t>ALRTTW</t>
        </is>
      </c>
      <c r="I335" t="inlineStr">
        <is>
          <t>RETAIL</t>
        </is>
      </c>
      <c r="J335" t="inlineStr">
        <is>
          <t>ELRTT - RETAIL TESTING TOOL W3</t>
        </is>
      </c>
      <c r="K335" t="inlineStr">
        <is>
          <t>EssilorLuxottica</t>
        </is>
      </c>
      <c r="L335" t="inlineStr">
        <is>
          <t>G. Sironi</t>
        </is>
      </c>
      <c r="M335" t="inlineStr">
        <is>
          <t>P. Singh</t>
        </is>
      </c>
      <c r="N335" t="inlineStr">
        <is>
          <t>AREA TECH</t>
        </is>
      </c>
      <c r="O335" t="inlineStr">
        <is>
          <t>DataManagement</t>
        </is>
      </c>
      <c r="P335" t="n">
        <v>105</v>
      </c>
      <c r="Q335" t="n">
        <v>177</v>
      </c>
      <c r="R335" t="inlineStr">
        <is>
          <t>ON GOING</t>
        </is>
      </c>
      <c r="S335" t="n">
        <v>0.7</v>
      </c>
      <c r="T335" t="n">
        <v>2024</v>
      </c>
      <c r="U335" t="n">
        <v>4</v>
      </c>
      <c r="V335" t="inlineStr"/>
      <c r="W335" t="inlineStr"/>
      <c r="X335" t="inlineStr"/>
      <c r="Y335" t="inlineStr"/>
      <c r="Z335" t="inlineStr"/>
      <c r="AA335" t="n">
        <v>3</v>
      </c>
      <c r="AB335" t="n">
        <v>1</v>
      </c>
      <c r="AC335" t="inlineStr"/>
      <c r="AD335" t="inlineStr"/>
      <c r="AE335" t="inlineStr"/>
      <c r="AF335" t="inlineStr"/>
      <c r="AG335" t="inlineStr"/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0.15</v>
      </c>
      <c r="AN335" t="n">
        <v>0.04347826086956522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inlineStr"/>
      <c r="AU335" t="inlineStr"/>
    </row>
    <row r="336">
      <c r="A336" t="inlineStr">
        <is>
          <t>INTERNAL PRJ</t>
        </is>
      </c>
      <c r="B336" t="inlineStr">
        <is>
          <t>PRJ</t>
        </is>
      </c>
      <c r="C336" t="inlineStr"/>
      <c r="D336" t="n">
        <v>2024</v>
      </c>
      <c r="E336" s="114" t="n">
        <v>45292</v>
      </c>
      <c r="F336" s="114" t="n">
        <v>45382</v>
      </c>
      <c r="G336" t="inlineStr"/>
      <c r="H336" t="inlineStr">
        <is>
          <t>DSL</t>
        </is>
      </c>
      <c r="I336" t="inlineStr">
        <is>
          <t>FINANCE</t>
        </is>
      </c>
      <c r="J336" t="inlineStr">
        <is>
          <t>Laboratorio AI per Lux</t>
        </is>
      </c>
      <c r="K336" t="inlineStr">
        <is>
          <t>EssilorLuxottica</t>
        </is>
      </c>
      <c r="L336" t="inlineStr">
        <is>
          <t>G. Sironi</t>
        </is>
      </c>
      <c r="M336" t="inlineStr">
        <is>
          <t>I. Bressan</t>
        </is>
      </c>
      <c r="N336" t="inlineStr">
        <is>
          <t>Operations</t>
        </is>
      </c>
      <c r="O336" t="inlineStr">
        <is>
          <t>Data Engineering</t>
        </is>
      </c>
      <c r="P336" t="n">
        <v>0</v>
      </c>
      <c r="Q336" t="n">
        <v>0</v>
      </c>
      <c r="R336" t="inlineStr">
        <is>
          <t>CLOSED</t>
        </is>
      </c>
      <c r="S336" t="n">
        <v>0</v>
      </c>
      <c r="T336" t="n">
        <v>2024</v>
      </c>
      <c r="U336" t="n">
        <v>0</v>
      </c>
      <c r="V336" t="n">
        <v>9</v>
      </c>
      <c r="W336" t="n">
        <v>1.5</v>
      </c>
      <c r="X336" t="n">
        <v>1.5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n">
        <v>0.5</v>
      </c>
      <c r="AI336" t="n">
        <v>0.075</v>
      </c>
      <c r="AJ336" t="n">
        <v>0.07142857142857142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inlineStr"/>
      <c r="AU336" t="inlineStr"/>
    </row>
    <row r="337">
      <c r="A337" t="inlineStr">
        <is>
          <t>CONTRACT</t>
        </is>
      </c>
      <c r="B337" t="inlineStr">
        <is>
          <t>PRESALES - DELIVERY</t>
        </is>
      </c>
      <c r="C337" t="inlineStr">
        <is>
          <t>Waterfall</t>
        </is>
      </c>
      <c r="D337" t="n">
        <v>2024</v>
      </c>
      <c r="E337" s="114" t="n">
        <v>45505</v>
      </c>
      <c r="F337" s="114" t="n">
        <v>45657</v>
      </c>
      <c r="G337" t="inlineStr">
        <is>
          <t>ABS24375</t>
        </is>
      </c>
      <c r="H337" t="inlineStr">
        <is>
          <t>ABS24375</t>
        </is>
      </c>
      <c r="I337" t="inlineStr">
        <is>
          <t>RETAIL</t>
        </is>
      </c>
      <c r="J337" t="inlineStr">
        <is>
          <t>POC - FFD - Field Force Dashboard</t>
        </is>
      </c>
      <c r="K337" t="inlineStr">
        <is>
          <t>EssilorLuxottica</t>
        </is>
      </c>
      <c r="L337" t="inlineStr">
        <is>
          <t>L. BARIANI</t>
        </is>
      </c>
      <c r="M337" t="inlineStr">
        <is>
          <t>A. BRANDIZZI</t>
        </is>
      </c>
      <c r="N337" t="inlineStr">
        <is>
          <t>Operations</t>
        </is>
      </c>
      <c r="O337" t="inlineStr">
        <is>
          <t>FRONT END</t>
        </is>
      </c>
      <c r="P337" t="n">
        <v>220</v>
      </c>
      <c r="Q337" t="n">
        <v>190</v>
      </c>
      <c r="R337" t="inlineStr">
        <is>
          <t>CLOSED</t>
        </is>
      </c>
      <c r="S337" t="n">
        <v>0</v>
      </c>
      <c r="T337" t="n">
        <v>2024</v>
      </c>
      <c r="U337" t="n">
        <v>24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n">
        <v>5</v>
      </c>
      <c r="AF337" t="n">
        <v>2</v>
      </c>
      <c r="AG337" t="n">
        <v>17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0.2173913043478261</v>
      </c>
      <c r="AR337" t="n">
        <v>0.09523809523809523</v>
      </c>
      <c r="AS337" t="n">
        <v>0.7727272727272727</v>
      </c>
      <c r="AT337" t="inlineStr"/>
      <c r="AU337" t="inlineStr"/>
    </row>
    <row r="338">
      <c r="A338" t="inlineStr">
        <is>
          <t>CONTRACT</t>
        </is>
      </c>
      <c r="B338" t="inlineStr">
        <is>
          <t>PRESALES - DELIVERY</t>
        </is>
      </c>
      <c r="C338" t="inlineStr">
        <is>
          <t>Waterfall</t>
        </is>
      </c>
      <c r="D338" t="n">
        <v>2024</v>
      </c>
      <c r="E338" s="114" t="n">
        <v>45505</v>
      </c>
      <c r="F338" s="114" t="n">
        <v>45657</v>
      </c>
      <c r="G338" t="inlineStr">
        <is>
          <t>ABS24375</t>
        </is>
      </c>
      <c r="H338" t="inlineStr">
        <is>
          <t>ABS24375</t>
        </is>
      </c>
      <c r="I338" t="inlineStr">
        <is>
          <t>RETAIL</t>
        </is>
      </c>
      <c r="J338" t="inlineStr">
        <is>
          <t>POC - FFD - Field Force Dashboard</t>
        </is>
      </c>
      <c r="K338" t="inlineStr">
        <is>
          <t>EssilorLuxottica</t>
        </is>
      </c>
      <c r="L338" t="inlineStr">
        <is>
          <t>L. BARIANI</t>
        </is>
      </c>
      <c r="M338" t="inlineStr">
        <is>
          <t>A. SANTORO</t>
        </is>
      </c>
      <c r="N338" t="inlineStr">
        <is>
          <t>Delivery Projects</t>
        </is>
      </c>
      <c r="O338" t="inlineStr">
        <is>
          <t>Analysis</t>
        </is>
      </c>
      <c r="P338" t="n">
        <v>220</v>
      </c>
      <c r="Q338" t="n">
        <v>190</v>
      </c>
      <c r="R338" t="inlineStr">
        <is>
          <t>CLOSED</t>
        </is>
      </c>
      <c r="S338" t="n">
        <v>0</v>
      </c>
      <c r="T338" t="n">
        <v>2024</v>
      </c>
      <c r="U338" t="n">
        <v>13.4375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8.4375</v>
      </c>
      <c r="AE338" t="n">
        <v>5</v>
      </c>
      <c r="AF338" t="inlineStr"/>
      <c r="AG338" t="inlineStr"/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0.4017857142857143</v>
      </c>
      <c r="AQ338" t="n">
        <v>0.2173913043478261</v>
      </c>
      <c r="AR338" t="n">
        <v>0</v>
      </c>
      <c r="AS338" t="n">
        <v>0</v>
      </c>
      <c r="AT338" t="inlineStr"/>
      <c r="AU338" t="inlineStr"/>
    </row>
    <row r="339">
      <c r="A339" t="inlineStr">
        <is>
          <t>CONTRACT</t>
        </is>
      </c>
      <c r="B339" t="inlineStr">
        <is>
          <t>PRESALES - DELIVERY</t>
        </is>
      </c>
      <c r="C339" t="inlineStr">
        <is>
          <t>Waterfall</t>
        </is>
      </c>
      <c r="D339" t="n">
        <v>2024</v>
      </c>
      <c r="E339" s="114" t="n">
        <v>45505</v>
      </c>
      <c r="F339" s="114" t="n">
        <v>45657</v>
      </c>
      <c r="G339" t="inlineStr">
        <is>
          <t>ABS24375</t>
        </is>
      </c>
      <c r="H339" t="inlineStr">
        <is>
          <t>ABS24375</t>
        </is>
      </c>
      <c r="I339" t="inlineStr">
        <is>
          <t>RETAIL</t>
        </is>
      </c>
      <c r="J339" t="inlineStr">
        <is>
          <t>POC - FFD - Field Force Dashboard</t>
        </is>
      </c>
      <c r="K339" t="inlineStr">
        <is>
          <t>EssilorLuxottica</t>
        </is>
      </c>
      <c r="L339" t="inlineStr">
        <is>
          <t>L. BARIANI</t>
        </is>
      </c>
      <c r="M339" t="inlineStr">
        <is>
          <t>A. STRADA</t>
        </is>
      </c>
      <c r="N339" t="inlineStr">
        <is>
          <t>Operations</t>
        </is>
      </c>
      <c r="O339" t="inlineStr">
        <is>
          <t>Analysis</t>
        </is>
      </c>
      <c r="P339" t="n">
        <v>220</v>
      </c>
      <c r="Q339" t="n">
        <v>190</v>
      </c>
      <c r="R339" t="inlineStr">
        <is>
          <t>CLOSED</t>
        </is>
      </c>
      <c r="S339" t="n">
        <v>0</v>
      </c>
      <c r="T339" t="n">
        <v>2024</v>
      </c>
      <c r="U339" t="n">
        <v>2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2</v>
      </c>
      <c r="AF339" t="inlineStr"/>
      <c r="AG339" t="inlineStr"/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0.08695652173913043</v>
      </c>
      <c r="AR339" t="n">
        <v>0</v>
      </c>
      <c r="AS339" t="n">
        <v>0</v>
      </c>
      <c r="AT339" t="inlineStr"/>
      <c r="AU339" t="inlineStr"/>
    </row>
    <row r="340">
      <c r="A340" t="inlineStr">
        <is>
          <t>CONTRACT</t>
        </is>
      </c>
      <c r="B340" t="inlineStr">
        <is>
          <t>PRESALES - DELIVERY</t>
        </is>
      </c>
      <c r="C340" t="inlineStr">
        <is>
          <t>Waterfall</t>
        </is>
      </c>
      <c r="D340" t="n">
        <v>2024</v>
      </c>
      <c r="E340" s="114" t="n">
        <v>45505</v>
      </c>
      <c r="F340" s="114" t="n">
        <v>45657</v>
      </c>
      <c r="G340" t="inlineStr">
        <is>
          <t>ABS24375</t>
        </is>
      </c>
      <c r="H340" t="inlineStr">
        <is>
          <t>ABS24375</t>
        </is>
      </c>
      <c r="I340" t="inlineStr">
        <is>
          <t>RETAIL</t>
        </is>
      </c>
      <c r="J340" t="inlineStr">
        <is>
          <t>POC - FFD - Field Force Dashboard</t>
        </is>
      </c>
      <c r="K340" t="inlineStr">
        <is>
          <t>EssilorLuxottica</t>
        </is>
      </c>
      <c r="L340" t="inlineStr">
        <is>
          <t>L. BARIANI</t>
        </is>
      </c>
      <c r="M340" t="inlineStr">
        <is>
          <t>A. TORONE</t>
        </is>
      </c>
      <c r="N340" t="inlineStr">
        <is>
          <t>Delivery AMS</t>
        </is>
      </c>
      <c r="O340" t="inlineStr">
        <is>
          <t>Analysis</t>
        </is>
      </c>
      <c r="P340" t="n">
        <v>220</v>
      </c>
      <c r="Q340" t="n">
        <v>190</v>
      </c>
      <c r="R340" t="inlineStr">
        <is>
          <t>CLOSED</t>
        </is>
      </c>
      <c r="S340" t="n">
        <v>0</v>
      </c>
      <c r="T340" t="n">
        <v>2024</v>
      </c>
      <c r="U340" t="n">
        <v>16.5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1</v>
      </c>
      <c r="AE340" t="n">
        <v>5</v>
      </c>
      <c r="AF340" t="n">
        <v>5.5</v>
      </c>
      <c r="AG340" t="n">
        <v>5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0.04761904761904762</v>
      </c>
      <c r="AQ340" t="n">
        <v>0.2173913043478261</v>
      </c>
      <c r="AR340" t="n">
        <v>0.2619047619047619</v>
      </c>
      <c r="AS340" t="n">
        <v>0.2272727272727273</v>
      </c>
      <c r="AT340" t="inlineStr"/>
      <c r="AU340" t="inlineStr"/>
    </row>
    <row r="341">
      <c r="A341" t="inlineStr">
        <is>
          <t>CONTRACT</t>
        </is>
      </c>
      <c r="B341" t="inlineStr">
        <is>
          <t>PRESALES - DELIVERY</t>
        </is>
      </c>
      <c r="C341" t="inlineStr">
        <is>
          <t>Waterfall</t>
        </is>
      </c>
      <c r="D341" t="n">
        <v>2024</v>
      </c>
      <c r="E341" s="114" t="n">
        <v>45505</v>
      </c>
      <c r="F341" s="114" t="n">
        <v>45657</v>
      </c>
      <c r="G341" t="inlineStr">
        <is>
          <t>ABS24375</t>
        </is>
      </c>
      <c r="H341" t="inlineStr">
        <is>
          <t>ABS24375</t>
        </is>
      </c>
      <c r="I341" t="inlineStr">
        <is>
          <t>RETAIL</t>
        </is>
      </c>
      <c r="J341" t="inlineStr">
        <is>
          <t>POC - FFD - Field Force Dashboard</t>
        </is>
      </c>
      <c r="K341" t="inlineStr">
        <is>
          <t>EssilorLuxottica</t>
        </is>
      </c>
      <c r="L341" t="inlineStr">
        <is>
          <t>L. BARIANI</t>
        </is>
      </c>
      <c r="M341" t="inlineStr">
        <is>
          <t>C. DI LORENZO</t>
        </is>
      </c>
      <c r="N341" t="inlineStr">
        <is>
          <t>Delivery Projects</t>
        </is>
      </c>
      <c r="O341" t="inlineStr">
        <is>
          <t>Analysis</t>
        </is>
      </c>
      <c r="P341" t="n">
        <v>220</v>
      </c>
      <c r="Q341" t="n">
        <v>190</v>
      </c>
      <c r="R341" t="inlineStr">
        <is>
          <t>CLOSED</t>
        </is>
      </c>
      <c r="S341" t="n">
        <v>0</v>
      </c>
      <c r="T341" t="n">
        <v>2024</v>
      </c>
      <c r="U341" t="n">
        <v>15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5</v>
      </c>
      <c r="AF341" t="n">
        <v>5</v>
      </c>
      <c r="AG341" t="n">
        <v>5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0.2173913043478261</v>
      </c>
      <c r="AR341" t="n">
        <v>0.2380952380952381</v>
      </c>
      <c r="AS341" t="n">
        <v>0.2272727272727273</v>
      </c>
      <c r="AT341" t="inlineStr"/>
      <c r="AU341" t="inlineStr"/>
    </row>
    <row r="342">
      <c r="A342" t="inlineStr">
        <is>
          <t>CONTRACT</t>
        </is>
      </c>
      <c r="B342" t="inlineStr">
        <is>
          <t>PRESALES - DELIVERY</t>
        </is>
      </c>
      <c r="C342" t="inlineStr">
        <is>
          <t>Waterfall</t>
        </is>
      </c>
      <c r="D342" t="n">
        <v>2024</v>
      </c>
      <c r="E342" s="114" t="n">
        <v>45505</v>
      </c>
      <c r="F342" s="114" t="n">
        <v>45657</v>
      </c>
      <c r="G342" t="inlineStr">
        <is>
          <t>ABS24375</t>
        </is>
      </c>
      <c r="H342" t="inlineStr">
        <is>
          <t>ABS24375</t>
        </is>
      </c>
      <c r="I342" t="inlineStr">
        <is>
          <t>RETAIL</t>
        </is>
      </c>
      <c r="J342" t="inlineStr">
        <is>
          <t>POC - FFD - Field Force Dashboard</t>
        </is>
      </c>
      <c r="K342" t="inlineStr">
        <is>
          <t>EssilorLuxottica</t>
        </is>
      </c>
      <c r="L342" t="inlineStr">
        <is>
          <t>L. BARIANI</t>
        </is>
      </c>
      <c r="M342" t="inlineStr">
        <is>
          <t>C. TIBERTI</t>
        </is>
      </c>
      <c r="N342" t="inlineStr">
        <is>
          <t>Operations</t>
        </is>
      </c>
      <c r="O342" t="inlineStr">
        <is>
          <t>Analysis</t>
        </is>
      </c>
      <c r="P342" t="n">
        <v>220</v>
      </c>
      <c r="Q342" t="n">
        <v>190</v>
      </c>
      <c r="R342" t="inlineStr">
        <is>
          <t>CLOSED</t>
        </is>
      </c>
      <c r="S342" t="n">
        <v>0</v>
      </c>
      <c r="T342" t="n">
        <v>2024</v>
      </c>
      <c r="U342" t="n">
        <v>42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23</v>
      </c>
      <c r="AF342" t="n">
        <v>2</v>
      </c>
      <c r="AG342" t="n">
        <v>17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0.09523809523809523</v>
      </c>
      <c r="AS342" t="n">
        <v>0.7727272727272727</v>
      </c>
      <c r="AT342" t="inlineStr"/>
      <c r="AU342" t="inlineStr"/>
    </row>
    <row r="343">
      <c r="A343" t="inlineStr">
        <is>
          <t>CONTRACT</t>
        </is>
      </c>
      <c r="B343" t="inlineStr">
        <is>
          <t>PRESALES - DELIVERY</t>
        </is>
      </c>
      <c r="C343" t="inlineStr">
        <is>
          <t>Waterfall</t>
        </is>
      </c>
      <c r="D343" t="n">
        <v>2024</v>
      </c>
      <c r="E343" s="114" t="n">
        <v>45505</v>
      </c>
      <c r="F343" s="114" t="n">
        <v>45657</v>
      </c>
      <c r="G343" t="inlineStr">
        <is>
          <t>ABS24375</t>
        </is>
      </c>
      <c r="H343" t="inlineStr">
        <is>
          <t>ABS24375</t>
        </is>
      </c>
      <c r="I343" t="inlineStr">
        <is>
          <t>RETAIL</t>
        </is>
      </c>
      <c r="J343" t="inlineStr">
        <is>
          <t>POC - FFD - Field Force Dashboard</t>
        </is>
      </c>
      <c r="K343" t="inlineStr">
        <is>
          <t>EssilorLuxottica</t>
        </is>
      </c>
      <c r="L343" t="inlineStr">
        <is>
          <t>L. BARIANI</t>
        </is>
      </c>
      <c r="M343" t="inlineStr">
        <is>
          <t>F. SCOGNAMIGLIO</t>
        </is>
      </c>
      <c r="N343" t="inlineStr">
        <is>
          <t>Operations</t>
        </is>
      </c>
      <c r="O343" t="inlineStr">
        <is>
          <t>BACK END</t>
        </is>
      </c>
      <c r="P343" t="n">
        <v>220</v>
      </c>
      <c r="Q343" t="n">
        <v>190</v>
      </c>
      <c r="R343" t="inlineStr">
        <is>
          <t>CLOSED</t>
        </is>
      </c>
      <c r="S343" t="n">
        <v>0</v>
      </c>
      <c r="T343" t="n">
        <v>2024</v>
      </c>
      <c r="U343" t="n">
        <v>42</v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n">
        <v>23</v>
      </c>
      <c r="AF343" t="n">
        <v>2</v>
      </c>
      <c r="AG343" t="n">
        <v>17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0.09523809523809523</v>
      </c>
      <c r="AS343" t="n">
        <v>0.7727272727272727</v>
      </c>
      <c r="AT343" t="inlineStr"/>
      <c r="AU343" t="inlineStr"/>
    </row>
    <row r="344">
      <c r="A344" t="inlineStr">
        <is>
          <t>CONTRACT</t>
        </is>
      </c>
      <c r="B344" t="inlineStr">
        <is>
          <t>PRESALES - DELIVERY</t>
        </is>
      </c>
      <c r="C344" t="inlineStr">
        <is>
          <t>Waterfall</t>
        </is>
      </c>
      <c r="D344" t="n">
        <v>2024</v>
      </c>
      <c r="E344" s="114" t="n">
        <v>45505</v>
      </c>
      <c r="F344" s="114" t="n">
        <v>45657</v>
      </c>
      <c r="G344" t="inlineStr">
        <is>
          <t>ABS24375</t>
        </is>
      </c>
      <c r="H344" t="inlineStr">
        <is>
          <t>ABS24375</t>
        </is>
      </c>
      <c r="I344" t="inlineStr">
        <is>
          <t>RETAIL</t>
        </is>
      </c>
      <c r="J344" t="inlineStr">
        <is>
          <t>POC - FFD - Field Force Dashboard</t>
        </is>
      </c>
      <c r="K344" t="inlineStr">
        <is>
          <t>EssilorLuxottica</t>
        </is>
      </c>
      <c r="L344" t="inlineStr">
        <is>
          <t>L. BARIANI</t>
        </is>
      </c>
      <c r="M344" t="inlineStr">
        <is>
          <t>F. SPACAGNA</t>
        </is>
      </c>
      <c r="N344" t="inlineStr">
        <is>
          <t>Operations</t>
        </is>
      </c>
      <c r="O344" t="inlineStr">
        <is>
          <t>BACK END</t>
        </is>
      </c>
      <c r="P344" t="n">
        <v>220</v>
      </c>
      <c r="Q344" t="n">
        <v>190</v>
      </c>
      <c r="R344" t="inlineStr">
        <is>
          <t>CLOSED</t>
        </is>
      </c>
      <c r="S344" t="n">
        <v>0</v>
      </c>
      <c r="T344" t="n">
        <v>2024</v>
      </c>
      <c r="U344" t="n">
        <v>14.25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n">
        <v>5</v>
      </c>
      <c r="AF344" t="n">
        <v>5</v>
      </c>
      <c r="AG344" t="n">
        <v>4.25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0.2173913043478261</v>
      </c>
      <c r="AR344" t="n">
        <v>0.2380952380952381</v>
      </c>
      <c r="AS344" t="n">
        <v>0.1931818181818182</v>
      </c>
      <c r="AT344" t="inlineStr"/>
      <c r="AU344" t="inlineStr"/>
    </row>
    <row r="345">
      <c r="A345" t="inlineStr">
        <is>
          <t>CONTRACT</t>
        </is>
      </c>
      <c r="B345" t="inlineStr">
        <is>
          <t>PRESALES - DELIVERY</t>
        </is>
      </c>
      <c r="C345" t="inlineStr">
        <is>
          <t>Waterfall</t>
        </is>
      </c>
      <c r="D345" t="n">
        <v>2024</v>
      </c>
      <c r="E345" s="114" t="n">
        <v>45505</v>
      </c>
      <c r="F345" s="114" t="n">
        <v>45657</v>
      </c>
      <c r="G345" t="inlineStr">
        <is>
          <t>ABS24375</t>
        </is>
      </c>
      <c r="H345" t="inlineStr">
        <is>
          <t>ABS24375</t>
        </is>
      </c>
      <c r="I345" t="inlineStr">
        <is>
          <t>RETAIL</t>
        </is>
      </c>
      <c r="J345" t="inlineStr">
        <is>
          <t>POC - FFD - Field Force Dashboard</t>
        </is>
      </c>
      <c r="K345" t="inlineStr">
        <is>
          <t>EssilorLuxottica</t>
        </is>
      </c>
      <c r="L345" t="inlineStr">
        <is>
          <t>L. BARIANI</t>
        </is>
      </c>
      <c r="M345" t="inlineStr">
        <is>
          <t>F. VASSALLO</t>
        </is>
      </c>
      <c r="N345" t="inlineStr">
        <is>
          <t>Delivery AMS</t>
        </is>
      </c>
      <c r="O345" t="inlineStr">
        <is>
          <t>Analysis</t>
        </is>
      </c>
      <c r="P345" t="n">
        <v>220</v>
      </c>
      <c r="Q345" t="n">
        <v>190</v>
      </c>
      <c r="R345" t="inlineStr">
        <is>
          <t>CLOSED</t>
        </is>
      </c>
      <c r="S345" t="n">
        <v>0</v>
      </c>
      <c r="T345" t="n">
        <v>2024</v>
      </c>
      <c r="U345" t="n">
        <v>1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1</v>
      </c>
      <c r="AE345" t="inlineStr"/>
      <c r="AF345" t="inlineStr"/>
      <c r="AG345" t="inlineStr"/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0.04761904761904762</v>
      </c>
      <c r="AQ345" t="n">
        <v>0</v>
      </c>
      <c r="AR345" t="n">
        <v>0</v>
      </c>
      <c r="AS345" t="n">
        <v>0</v>
      </c>
      <c r="AT345" t="inlineStr"/>
      <c r="AU345" t="inlineStr"/>
    </row>
    <row r="346">
      <c r="A346" t="inlineStr">
        <is>
          <t>CONTRACT</t>
        </is>
      </c>
      <c r="B346" t="inlineStr">
        <is>
          <t>PRESALES - DELIVERY</t>
        </is>
      </c>
      <c r="C346" t="inlineStr">
        <is>
          <t>Waterfall</t>
        </is>
      </c>
      <c r="D346" t="n">
        <v>2024</v>
      </c>
      <c r="E346" s="114" t="n">
        <v>45505</v>
      </c>
      <c r="F346" s="114" t="n">
        <v>45657</v>
      </c>
      <c r="G346" t="inlineStr">
        <is>
          <t>ABS24375</t>
        </is>
      </c>
      <c r="H346" t="inlineStr">
        <is>
          <t>ABS24375</t>
        </is>
      </c>
      <c r="I346" t="inlineStr">
        <is>
          <t>RETAIL</t>
        </is>
      </c>
      <c r="J346" t="inlineStr">
        <is>
          <t>POC - FFD - Field Force Dashboard</t>
        </is>
      </c>
      <c r="K346" t="inlineStr">
        <is>
          <t>EssilorLuxottica</t>
        </is>
      </c>
      <c r="L346" t="inlineStr">
        <is>
          <t>L. BARIANI</t>
        </is>
      </c>
      <c r="M346" t="inlineStr">
        <is>
          <t>G. DE FEO</t>
        </is>
      </c>
      <c r="N346" t="inlineStr">
        <is>
          <t>Delivery Projects</t>
        </is>
      </c>
      <c r="O346" t="inlineStr">
        <is>
          <t>PM - Project Governance</t>
        </is>
      </c>
      <c r="P346" t="n">
        <v>220</v>
      </c>
      <c r="Q346" t="n">
        <v>190</v>
      </c>
      <c r="R346" t="inlineStr">
        <is>
          <t>CLOSED</t>
        </is>
      </c>
      <c r="S346" t="n">
        <v>0</v>
      </c>
      <c r="T346" t="n">
        <v>2024</v>
      </c>
      <c r="U346" t="n">
        <v>8.375</v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2.375</v>
      </c>
      <c r="AE346" t="n">
        <v>3</v>
      </c>
      <c r="AF346" t="n">
        <v>3</v>
      </c>
      <c r="AG346" t="inlineStr"/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0.1130952380952381</v>
      </c>
      <c r="AQ346" t="n">
        <v>0.1304347826086956</v>
      </c>
      <c r="AR346" t="n">
        <v>0.1428571428571428</v>
      </c>
      <c r="AS346" t="n">
        <v>0</v>
      </c>
      <c r="AT346" t="inlineStr"/>
      <c r="AU346" t="inlineStr"/>
    </row>
    <row r="347">
      <c r="A347" t="inlineStr">
        <is>
          <t>CONTRACT</t>
        </is>
      </c>
      <c r="B347" t="inlineStr">
        <is>
          <t>PRESALES - DELIVERY</t>
        </is>
      </c>
      <c r="C347" t="inlineStr">
        <is>
          <t>Waterfall</t>
        </is>
      </c>
      <c r="D347" t="n">
        <v>2024</v>
      </c>
      <c r="E347" s="114" t="n">
        <v>45505</v>
      </c>
      <c r="F347" s="114" t="n">
        <v>45657</v>
      </c>
      <c r="G347" t="inlineStr">
        <is>
          <t>ABS24375</t>
        </is>
      </c>
      <c r="H347" t="inlineStr">
        <is>
          <t>ABS24375</t>
        </is>
      </c>
      <c r="I347" t="inlineStr">
        <is>
          <t>RETAIL</t>
        </is>
      </c>
      <c r="J347" t="inlineStr">
        <is>
          <t>POC - FFD - Field Force Dashboard</t>
        </is>
      </c>
      <c r="K347" t="inlineStr">
        <is>
          <t>EssilorLuxottica</t>
        </is>
      </c>
      <c r="L347" t="inlineStr">
        <is>
          <t>L. BARIANI</t>
        </is>
      </c>
      <c r="M347" t="inlineStr">
        <is>
          <t>G. TARTAGLIA</t>
        </is>
      </c>
      <c r="N347" t="inlineStr">
        <is>
          <t>Operations</t>
        </is>
      </c>
      <c r="O347" t="inlineStr">
        <is>
          <t>BACK END</t>
        </is>
      </c>
      <c r="P347" t="n">
        <v>220</v>
      </c>
      <c r="Q347" t="n">
        <v>190</v>
      </c>
      <c r="R347" t="inlineStr">
        <is>
          <t>CLOSED</t>
        </is>
      </c>
      <c r="S347" t="n">
        <v>0</v>
      </c>
      <c r="T347" t="n">
        <v>2024</v>
      </c>
      <c r="U347" t="n">
        <v>24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5</v>
      </c>
      <c r="AF347" t="n">
        <v>2</v>
      </c>
      <c r="AG347" t="n">
        <v>17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0.2173913043478261</v>
      </c>
      <c r="AR347" t="n">
        <v>0.09523809523809523</v>
      </c>
      <c r="AS347" t="n">
        <v>0.7727272727272727</v>
      </c>
      <c r="AT347" t="inlineStr"/>
      <c r="AU347" t="inlineStr"/>
    </row>
    <row r="348">
      <c r="A348" t="inlineStr">
        <is>
          <t>CONTRACT</t>
        </is>
      </c>
      <c r="B348" t="inlineStr">
        <is>
          <t>PRESALES - DELIVERY</t>
        </is>
      </c>
      <c r="C348" t="inlineStr">
        <is>
          <t>Waterfall</t>
        </is>
      </c>
      <c r="D348" t="n">
        <v>2024</v>
      </c>
      <c r="E348" s="114" t="n">
        <v>45505</v>
      </c>
      <c r="F348" s="114" t="n">
        <v>45657</v>
      </c>
      <c r="G348" t="inlineStr">
        <is>
          <t>ABS24375</t>
        </is>
      </c>
      <c r="H348" t="inlineStr">
        <is>
          <t>ABS24375</t>
        </is>
      </c>
      <c r="I348" t="inlineStr">
        <is>
          <t>RETAIL</t>
        </is>
      </c>
      <c r="J348" t="inlineStr">
        <is>
          <t>POC - FFD - Field Force Dashboard</t>
        </is>
      </c>
      <c r="K348" t="inlineStr">
        <is>
          <t>EssilorLuxottica</t>
        </is>
      </c>
      <c r="L348" t="inlineStr">
        <is>
          <t>L. BARIANI</t>
        </is>
      </c>
      <c r="M348" t="inlineStr">
        <is>
          <t>I. OSTYMCHUCK</t>
        </is>
      </c>
      <c r="N348" t="inlineStr">
        <is>
          <t>Operations</t>
        </is>
      </c>
      <c r="O348" t="inlineStr">
        <is>
          <t>BACK END</t>
        </is>
      </c>
      <c r="P348" t="n">
        <v>220</v>
      </c>
      <c r="Q348" t="n">
        <v>190</v>
      </c>
      <c r="R348" t="inlineStr">
        <is>
          <t>CLOSED</t>
        </is>
      </c>
      <c r="S348" t="n">
        <v>0</v>
      </c>
      <c r="T348" t="n">
        <v>2024</v>
      </c>
      <c r="U348" t="n">
        <v>20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1</v>
      </c>
      <c r="AF348" t="n">
        <v>2</v>
      </c>
      <c r="AG348" t="n">
        <v>17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0.04347826086956522</v>
      </c>
      <c r="AR348" t="n">
        <v>0.09523809523809523</v>
      </c>
      <c r="AS348" t="n">
        <v>0.7727272727272727</v>
      </c>
      <c r="AT348" t="inlineStr"/>
      <c r="AU348" t="inlineStr"/>
    </row>
    <row r="349">
      <c r="A349" t="inlineStr">
        <is>
          <t>CONTRACT</t>
        </is>
      </c>
      <c r="B349" t="inlineStr">
        <is>
          <t>PRESALES - DELIVERY</t>
        </is>
      </c>
      <c r="C349" t="inlineStr">
        <is>
          <t>Waterfall</t>
        </is>
      </c>
      <c r="D349" t="n">
        <v>2024</v>
      </c>
      <c r="E349" s="114" t="n">
        <v>45505</v>
      </c>
      <c r="F349" s="114" t="n">
        <v>45657</v>
      </c>
      <c r="G349" t="inlineStr">
        <is>
          <t>ABS24375</t>
        </is>
      </c>
      <c r="H349" t="inlineStr">
        <is>
          <t>ABS24375</t>
        </is>
      </c>
      <c r="I349" t="inlineStr">
        <is>
          <t>RETAIL</t>
        </is>
      </c>
      <c r="J349" t="inlineStr">
        <is>
          <t>POC - FFD - Field Force Dashboard</t>
        </is>
      </c>
      <c r="K349" t="inlineStr">
        <is>
          <t>EssilorLuxottica</t>
        </is>
      </c>
      <c r="L349" t="inlineStr">
        <is>
          <t>L. BARIANI</t>
        </is>
      </c>
      <c r="M349" t="inlineStr">
        <is>
          <t>J. SORGATO</t>
        </is>
      </c>
      <c r="N349" t="inlineStr"/>
      <c r="O349" t="inlineStr">
        <is>
          <t>Analysis</t>
        </is>
      </c>
      <c r="P349" t="n">
        <v>220</v>
      </c>
      <c r="Q349" t="n">
        <v>190</v>
      </c>
      <c r="R349" t="inlineStr">
        <is>
          <t>CLOSED</t>
        </is>
      </c>
      <c r="S349" t="n">
        <v>0</v>
      </c>
      <c r="T349" t="n">
        <v>2024</v>
      </c>
      <c r="U349" t="n">
        <v>15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6</v>
      </c>
      <c r="AE349" t="n">
        <v>1</v>
      </c>
      <c r="AF349" t="n">
        <v>1</v>
      </c>
      <c r="AG349" t="n">
        <v>7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0.2857142857142857</v>
      </c>
      <c r="AQ349" t="n">
        <v>0.04347826086956522</v>
      </c>
      <c r="AR349" t="n">
        <v>0.04761904761904762</v>
      </c>
      <c r="AS349" t="n">
        <v>0.3181818181818182</v>
      </c>
      <c r="AT349" t="inlineStr"/>
      <c r="AU349" t="inlineStr"/>
    </row>
    <row r="350">
      <c r="A350" t="inlineStr">
        <is>
          <t>CONTRACT</t>
        </is>
      </c>
      <c r="B350" t="inlineStr">
        <is>
          <t>PRESALES - DELIVERY</t>
        </is>
      </c>
      <c r="C350" t="inlineStr">
        <is>
          <t>Waterfall</t>
        </is>
      </c>
      <c r="D350" t="n">
        <v>2024</v>
      </c>
      <c r="E350" s="114" t="n">
        <v>45505</v>
      </c>
      <c r="F350" s="114" t="n">
        <v>45657</v>
      </c>
      <c r="G350" t="inlineStr">
        <is>
          <t>ABS24375</t>
        </is>
      </c>
      <c r="H350" t="inlineStr">
        <is>
          <t>ABS24375</t>
        </is>
      </c>
      <c r="I350" t="inlineStr">
        <is>
          <t>RETAIL</t>
        </is>
      </c>
      <c r="J350" t="inlineStr">
        <is>
          <t>POC - FFD - Field Force Dashboard</t>
        </is>
      </c>
      <c r="K350" t="inlineStr">
        <is>
          <t>EssilorLuxottica</t>
        </is>
      </c>
      <c r="L350" t="inlineStr">
        <is>
          <t>L. BARIANI</t>
        </is>
      </c>
      <c r="M350" t="inlineStr">
        <is>
          <t>L. BARIANI</t>
        </is>
      </c>
      <c r="N350" t="inlineStr">
        <is>
          <t>Delivery Projects</t>
        </is>
      </c>
      <c r="O350" t="inlineStr">
        <is>
          <t>PM - Project Governance</t>
        </is>
      </c>
      <c r="P350" t="n">
        <v>220</v>
      </c>
      <c r="Q350" t="n">
        <v>190</v>
      </c>
      <c r="R350" t="inlineStr">
        <is>
          <t>CLOSED</t>
        </is>
      </c>
      <c r="S350" t="n">
        <v>0</v>
      </c>
      <c r="T350" t="n">
        <v>2024</v>
      </c>
      <c r="U350" t="n">
        <v>7</v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1</v>
      </c>
      <c r="AE350" t="n">
        <v>2</v>
      </c>
      <c r="AF350" t="n">
        <v>2</v>
      </c>
      <c r="AG350" t="n">
        <v>2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0.04761904761904762</v>
      </c>
      <c r="AQ350" t="n">
        <v>0.08695652173913043</v>
      </c>
      <c r="AR350" t="n">
        <v>0.09523809523809523</v>
      </c>
      <c r="AS350" t="n">
        <v>0.09090909090909091</v>
      </c>
      <c r="AT350" t="inlineStr"/>
      <c r="AU350" t="inlineStr"/>
    </row>
    <row r="351">
      <c r="A351" t="inlineStr">
        <is>
          <t>CONTRACT</t>
        </is>
      </c>
      <c r="B351" t="inlineStr">
        <is>
          <t>PRESALES - DELIVERY</t>
        </is>
      </c>
      <c r="C351" t="inlineStr">
        <is>
          <t>Waterfall</t>
        </is>
      </c>
      <c r="D351" t="n">
        <v>2024</v>
      </c>
      <c r="E351" s="114" t="n">
        <v>45505</v>
      </c>
      <c r="F351" s="114" t="n">
        <v>45657</v>
      </c>
      <c r="G351" t="inlineStr">
        <is>
          <t>ABS24375</t>
        </is>
      </c>
      <c r="H351" t="inlineStr">
        <is>
          <t>ABS24375</t>
        </is>
      </c>
      <c r="I351" t="inlineStr">
        <is>
          <t>RETAIL</t>
        </is>
      </c>
      <c r="J351" t="inlineStr">
        <is>
          <t>POC - FFD - Field Force Dashboard</t>
        </is>
      </c>
      <c r="K351" t="inlineStr">
        <is>
          <t>EssilorLuxottica</t>
        </is>
      </c>
      <c r="L351" t="inlineStr">
        <is>
          <t>L. BARIANI</t>
        </is>
      </c>
      <c r="M351" t="inlineStr">
        <is>
          <t>L. BARIANI</t>
        </is>
      </c>
      <c r="N351" t="inlineStr">
        <is>
          <t>Delivery Projects</t>
        </is>
      </c>
      <c r="O351" t="inlineStr">
        <is>
          <t>Analysis</t>
        </is>
      </c>
      <c r="P351" t="n">
        <v>220</v>
      </c>
      <c r="Q351" t="n">
        <v>190</v>
      </c>
      <c r="R351" t="inlineStr">
        <is>
          <t>CLOSED</t>
        </is>
      </c>
      <c r="S351" t="n">
        <v>0</v>
      </c>
      <c r="T351" t="n">
        <v>2024</v>
      </c>
      <c r="U351" t="n">
        <v>54</v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21</v>
      </c>
      <c r="AF351" t="n">
        <v>18</v>
      </c>
      <c r="AG351" t="n">
        <v>15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0.9130434782608695</v>
      </c>
      <c r="AR351" t="n">
        <v>0.8571428571428571</v>
      </c>
      <c r="AS351" t="n">
        <v>0.6818181818181818</v>
      </c>
      <c r="AT351" t="inlineStr"/>
      <c r="AU351" t="inlineStr"/>
    </row>
    <row r="352">
      <c r="A352" t="inlineStr">
        <is>
          <t>CONTRACT</t>
        </is>
      </c>
      <c r="B352" t="inlineStr">
        <is>
          <t>PRESALES - DELIVERY</t>
        </is>
      </c>
      <c r="C352" t="inlineStr">
        <is>
          <t>Waterfall</t>
        </is>
      </c>
      <c r="D352" t="n">
        <v>2024</v>
      </c>
      <c r="E352" s="114" t="n">
        <v>45505</v>
      </c>
      <c r="F352" s="114" t="n">
        <v>45657</v>
      </c>
      <c r="G352" t="inlineStr">
        <is>
          <t>ABS24375</t>
        </is>
      </c>
      <c r="H352" t="inlineStr">
        <is>
          <t>ABS24375</t>
        </is>
      </c>
      <c r="I352" t="inlineStr">
        <is>
          <t>RETAIL</t>
        </is>
      </c>
      <c r="J352" t="inlineStr">
        <is>
          <t>POC - FFD - Field Force Dashboard</t>
        </is>
      </c>
      <c r="K352" t="inlineStr">
        <is>
          <t>EssilorLuxottica</t>
        </is>
      </c>
      <c r="L352" t="inlineStr">
        <is>
          <t>L. BARIANI</t>
        </is>
      </c>
      <c r="M352" t="inlineStr">
        <is>
          <t>L. CATTANEO</t>
        </is>
      </c>
      <c r="N352" t="inlineStr"/>
      <c r="O352" t="inlineStr">
        <is>
          <t>Analysis</t>
        </is>
      </c>
      <c r="P352" t="n">
        <v>220</v>
      </c>
      <c r="Q352" t="n">
        <v>190</v>
      </c>
      <c r="R352" t="inlineStr">
        <is>
          <t>CLOSED</t>
        </is>
      </c>
      <c r="S352" t="n">
        <v>0</v>
      </c>
      <c r="T352" t="n">
        <v>2024</v>
      </c>
      <c r="U352" t="n">
        <v>10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1</v>
      </c>
      <c r="AE352" t="n">
        <v>1</v>
      </c>
      <c r="AF352" t="n">
        <v>1</v>
      </c>
      <c r="AG352" t="n">
        <v>7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0.04761904761904762</v>
      </c>
      <c r="AQ352" t="n">
        <v>0.04347826086956522</v>
      </c>
      <c r="AR352" t="n">
        <v>0.04761904761904762</v>
      </c>
      <c r="AS352" t="n">
        <v>0.3181818181818182</v>
      </c>
      <c r="AT352" t="inlineStr"/>
      <c r="AU352" t="inlineStr"/>
    </row>
    <row r="353">
      <c r="A353" t="inlineStr">
        <is>
          <t>CONTRACT</t>
        </is>
      </c>
      <c r="B353" t="inlineStr">
        <is>
          <t>PRESALES - DELIVERY</t>
        </is>
      </c>
      <c r="C353" t="inlineStr">
        <is>
          <t>Waterfall</t>
        </is>
      </c>
      <c r="D353" t="n">
        <v>2024</v>
      </c>
      <c r="E353" s="114" t="n">
        <v>45505</v>
      </c>
      <c r="F353" s="114" t="n">
        <v>45657</v>
      </c>
      <c r="G353" t="inlineStr">
        <is>
          <t>ABS24375</t>
        </is>
      </c>
      <c r="H353" t="inlineStr">
        <is>
          <t>ABS24375</t>
        </is>
      </c>
      <c r="I353" t="inlineStr">
        <is>
          <t>RETAIL</t>
        </is>
      </c>
      <c r="J353" t="inlineStr">
        <is>
          <t>POC - FFD - Field Force Dashboard</t>
        </is>
      </c>
      <c r="K353" t="inlineStr">
        <is>
          <t>EssilorLuxottica</t>
        </is>
      </c>
      <c r="L353" t="inlineStr">
        <is>
          <t>L. BARIANI</t>
        </is>
      </c>
      <c r="M353" t="inlineStr">
        <is>
          <t>M. Porcu</t>
        </is>
      </c>
      <c r="N353" t="inlineStr">
        <is>
          <t>Operations</t>
        </is>
      </c>
      <c r="O353" t="inlineStr">
        <is>
          <t>BACK END</t>
        </is>
      </c>
      <c r="P353" t="n">
        <v>220</v>
      </c>
      <c r="Q353" t="n">
        <v>190</v>
      </c>
      <c r="R353" t="inlineStr">
        <is>
          <t>CLOSED</t>
        </is>
      </c>
      <c r="S353" t="n">
        <v>0</v>
      </c>
      <c r="T353" t="n">
        <v>2024</v>
      </c>
      <c r="U353" t="n">
        <v>48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2</v>
      </c>
      <c r="AE353" t="n">
        <v>18</v>
      </c>
      <c r="AF353" t="n">
        <v>16</v>
      </c>
      <c r="AG353" t="n">
        <v>12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0.09523809523809523</v>
      </c>
      <c r="AQ353" t="n">
        <v>0.7826086956521739</v>
      </c>
      <c r="AR353" t="n">
        <v>0.7619047619047619</v>
      </c>
      <c r="AS353" t="n">
        <v>0.5454545454545454</v>
      </c>
      <c r="AT353" t="inlineStr"/>
      <c r="AU353" t="inlineStr"/>
    </row>
    <row r="354">
      <c r="A354" t="inlineStr">
        <is>
          <t>CONTRACT</t>
        </is>
      </c>
      <c r="B354" t="inlineStr">
        <is>
          <t>PRESALES - DELIVERY</t>
        </is>
      </c>
      <c r="C354" t="inlineStr">
        <is>
          <t>Waterfall</t>
        </is>
      </c>
      <c r="D354" t="n">
        <v>2024</v>
      </c>
      <c r="E354" s="114" t="n">
        <v>45505</v>
      </c>
      <c r="F354" s="114" t="n">
        <v>45657</v>
      </c>
      <c r="G354" t="inlineStr">
        <is>
          <t>ABS24375</t>
        </is>
      </c>
      <c r="H354" t="inlineStr">
        <is>
          <t>ABS24375</t>
        </is>
      </c>
      <c r="I354" t="inlineStr">
        <is>
          <t>RETAIL</t>
        </is>
      </c>
      <c r="J354" t="inlineStr">
        <is>
          <t>POC - FFD - Field Force Dashboard</t>
        </is>
      </c>
      <c r="K354" t="inlineStr">
        <is>
          <t>EssilorLuxottica</t>
        </is>
      </c>
      <c r="L354" t="inlineStr">
        <is>
          <t>L. BARIANI</t>
        </is>
      </c>
      <c r="M354" t="inlineStr">
        <is>
          <t>M. TOCI</t>
        </is>
      </c>
      <c r="N354" t="inlineStr">
        <is>
          <t>Operations</t>
        </is>
      </c>
      <c r="O354" t="inlineStr">
        <is>
          <t>BACK END</t>
        </is>
      </c>
      <c r="P354" t="n">
        <v>220</v>
      </c>
      <c r="Q354" t="n">
        <v>190</v>
      </c>
      <c r="R354" t="inlineStr">
        <is>
          <t>CLOSED</t>
        </is>
      </c>
      <c r="S354" t="n">
        <v>0</v>
      </c>
      <c r="T354" t="n">
        <v>2024</v>
      </c>
      <c r="U354" t="n">
        <v>20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1</v>
      </c>
      <c r="AF354" t="n">
        <v>2</v>
      </c>
      <c r="AG354" t="n">
        <v>17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0.04347826086956522</v>
      </c>
      <c r="AR354" t="n">
        <v>0.09523809523809523</v>
      </c>
      <c r="AS354" t="n">
        <v>0.7727272727272727</v>
      </c>
      <c r="AT354" t="inlineStr"/>
      <c r="AU354" t="inlineStr"/>
    </row>
    <row r="355">
      <c r="A355" t="inlineStr">
        <is>
          <t>CONTRACT</t>
        </is>
      </c>
      <c r="B355" t="inlineStr">
        <is>
          <t>PRESALES - DELIVERY</t>
        </is>
      </c>
      <c r="C355" t="inlineStr">
        <is>
          <t>Waterfall</t>
        </is>
      </c>
      <c r="D355" t="n">
        <v>2024</v>
      </c>
      <c r="E355" s="114" t="n">
        <v>45505</v>
      </c>
      <c r="F355" s="114" t="n">
        <v>45657</v>
      </c>
      <c r="G355" t="inlineStr">
        <is>
          <t>ABS24375</t>
        </is>
      </c>
      <c r="H355" t="inlineStr">
        <is>
          <t>ABS24375</t>
        </is>
      </c>
      <c r="I355" t="inlineStr">
        <is>
          <t>RETAIL</t>
        </is>
      </c>
      <c r="J355" t="inlineStr">
        <is>
          <t>POC - FFD - Field Force Dashboard</t>
        </is>
      </c>
      <c r="K355" t="inlineStr">
        <is>
          <t>EssilorLuxottica</t>
        </is>
      </c>
      <c r="L355" t="inlineStr">
        <is>
          <t>L. BARIANI</t>
        </is>
      </c>
      <c r="M355" t="inlineStr">
        <is>
          <t>M. VIANELLI</t>
        </is>
      </c>
      <c r="N355" t="inlineStr">
        <is>
          <t>Delivery Projects</t>
        </is>
      </c>
      <c r="O355" t="inlineStr">
        <is>
          <t>Analysis</t>
        </is>
      </c>
      <c r="P355" t="n">
        <v>220</v>
      </c>
      <c r="Q355" t="n">
        <v>190</v>
      </c>
      <c r="R355" t="inlineStr">
        <is>
          <t>CLOSED</t>
        </is>
      </c>
      <c r="S355" t="n">
        <v>0</v>
      </c>
      <c r="T355" t="n">
        <v>2024</v>
      </c>
      <c r="U355" t="n">
        <v>1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1</v>
      </c>
      <c r="AE355" t="inlineStr"/>
      <c r="AF355" t="inlineStr"/>
      <c r="AG355" t="inlineStr"/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0.04761904761904762</v>
      </c>
      <c r="AQ355" t="n">
        <v>0</v>
      </c>
      <c r="AR355" t="n">
        <v>0</v>
      </c>
      <c r="AS355" t="n">
        <v>0</v>
      </c>
      <c r="AT355" t="inlineStr"/>
      <c r="AU355" t="inlineStr"/>
    </row>
    <row r="356">
      <c r="A356" t="inlineStr">
        <is>
          <t>CONTRACT</t>
        </is>
      </c>
      <c r="B356" t="inlineStr">
        <is>
          <t>PRESALES - DELIVERY</t>
        </is>
      </c>
      <c r="C356" t="inlineStr">
        <is>
          <t>Waterfall</t>
        </is>
      </c>
      <c r="D356" t="n">
        <v>2024</v>
      </c>
      <c r="E356" s="114" t="n">
        <v>45505</v>
      </c>
      <c r="F356" s="114" t="n">
        <v>45657</v>
      </c>
      <c r="G356" t="inlineStr">
        <is>
          <t>ABS24375</t>
        </is>
      </c>
      <c r="H356" t="inlineStr">
        <is>
          <t>ABS24375</t>
        </is>
      </c>
      <c r="I356" t="inlineStr">
        <is>
          <t>RETAIL</t>
        </is>
      </c>
      <c r="J356" t="inlineStr">
        <is>
          <t>POC - FFD - Field Force Dashboard</t>
        </is>
      </c>
      <c r="K356" t="inlineStr">
        <is>
          <t>EssilorLuxottica</t>
        </is>
      </c>
      <c r="L356" t="inlineStr">
        <is>
          <t>L. BARIANI</t>
        </is>
      </c>
      <c r="M356" t="inlineStr">
        <is>
          <t>M. VIMERCATI</t>
        </is>
      </c>
      <c r="N356" t="inlineStr">
        <is>
          <t>Operations</t>
        </is>
      </c>
      <c r="O356" t="inlineStr">
        <is>
          <t>Analysis</t>
        </is>
      </c>
      <c r="P356" t="n">
        <v>220</v>
      </c>
      <c r="Q356" t="n">
        <v>190</v>
      </c>
      <c r="R356" t="inlineStr">
        <is>
          <t>CLOSED</t>
        </is>
      </c>
      <c r="S356" t="n">
        <v>0</v>
      </c>
      <c r="T356" t="n">
        <v>2024</v>
      </c>
      <c r="U356" t="n">
        <v>1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1</v>
      </c>
      <c r="AE356" t="inlineStr"/>
      <c r="AF356" t="inlineStr"/>
      <c r="AG356" t="inlineStr"/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0.04761904761904762</v>
      </c>
      <c r="AQ356" t="n">
        <v>0</v>
      </c>
      <c r="AR356" t="n">
        <v>0</v>
      </c>
      <c r="AS356" t="n">
        <v>0</v>
      </c>
      <c r="AT356" t="inlineStr"/>
      <c r="AU356" t="inlineStr"/>
    </row>
    <row r="357">
      <c r="A357" t="inlineStr">
        <is>
          <t>CONTRACT</t>
        </is>
      </c>
      <c r="B357" t="inlineStr">
        <is>
          <t>PRESALES - DELIVERY</t>
        </is>
      </c>
      <c r="C357" t="inlineStr">
        <is>
          <t>Waterfall</t>
        </is>
      </c>
      <c r="D357" t="n">
        <v>2024</v>
      </c>
      <c r="E357" s="114" t="n">
        <v>45505</v>
      </c>
      <c r="F357" s="114" t="n">
        <v>45657</v>
      </c>
      <c r="G357" t="inlineStr">
        <is>
          <t>ABS24375</t>
        </is>
      </c>
      <c r="H357" t="inlineStr">
        <is>
          <t>ABS24375</t>
        </is>
      </c>
      <c r="I357" t="inlineStr">
        <is>
          <t>RETAIL</t>
        </is>
      </c>
      <c r="J357" t="inlineStr">
        <is>
          <t>POC - FFD - Field Force Dashboard</t>
        </is>
      </c>
      <c r="K357" t="inlineStr">
        <is>
          <t>EssilorLuxottica</t>
        </is>
      </c>
      <c r="L357" t="inlineStr">
        <is>
          <t>L. BARIANI</t>
        </is>
      </c>
      <c r="M357" t="inlineStr">
        <is>
          <t>O. SAGAZIO</t>
        </is>
      </c>
      <c r="N357" t="inlineStr">
        <is>
          <t>Operations</t>
        </is>
      </c>
      <c r="O357" t="inlineStr">
        <is>
          <t>BACK END</t>
        </is>
      </c>
      <c r="P357" t="n">
        <v>220</v>
      </c>
      <c r="Q357" t="n">
        <v>190</v>
      </c>
      <c r="R357" t="inlineStr">
        <is>
          <t>CLOSED</t>
        </is>
      </c>
      <c r="S357" t="n">
        <v>0</v>
      </c>
      <c r="T357" t="n">
        <v>2024</v>
      </c>
      <c r="U357" t="n">
        <v>17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n">
        <v>6</v>
      </c>
      <c r="AF357" t="n">
        <v>6</v>
      </c>
      <c r="AG357" t="n">
        <v>5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0.2608695652173913</v>
      </c>
      <c r="AR357" t="n">
        <v>0.2857142857142857</v>
      </c>
      <c r="AS357" t="n">
        <v>0.2272727272727273</v>
      </c>
      <c r="AT357" t="inlineStr"/>
      <c r="AU357" t="inlineStr"/>
    </row>
    <row r="358">
      <c r="A358" t="inlineStr">
        <is>
          <t>CONTRACT</t>
        </is>
      </c>
      <c r="B358" t="inlineStr">
        <is>
          <t>PRESALES - DELIVERY</t>
        </is>
      </c>
      <c r="C358" t="inlineStr">
        <is>
          <t>Waterfall</t>
        </is>
      </c>
      <c r="D358" t="n">
        <v>2024</v>
      </c>
      <c r="E358" s="114" t="n">
        <v>45505</v>
      </c>
      <c r="F358" s="114" t="n">
        <v>45657</v>
      </c>
      <c r="G358" t="inlineStr">
        <is>
          <t>ABS24375</t>
        </is>
      </c>
      <c r="H358" t="inlineStr">
        <is>
          <t>ABS24375</t>
        </is>
      </c>
      <c r="I358" t="inlineStr">
        <is>
          <t>RETAIL</t>
        </is>
      </c>
      <c r="J358" t="inlineStr">
        <is>
          <t>POC - FFD - Field Force Dashboard</t>
        </is>
      </c>
      <c r="K358" t="inlineStr">
        <is>
          <t>EssilorLuxottica</t>
        </is>
      </c>
      <c r="L358" t="inlineStr">
        <is>
          <t>L. BARIANI</t>
        </is>
      </c>
      <c r="M358" t="inlineStr">
        <is>
          <t>P. ANZELLOTTI</t>
        </is>
      </c>
      <c r="N358" t="inlineStr">
        <is>
          <t>Operations</t>
        </is>
      </c>
      <c r="O358" t="inlineStr">
        <is>
          <t>Analysis</t>
        </is>
      </c>
      <c r="P358" t="n">
        <v>220</v>
      </c>
      <c r="Q358" t="n">
        <v>190</v>
      </c>
      <c r="R358" t="inlineStr">
        <is>
          <t>CLOSED</t>
        </is>
      </c>
      <c r="S358" t="n">
        <v>0</v>
      </c>
      <c r="T358" t="n">
        <v>2024</v>
      </c>
      <c r="U358" t="n">
        <v>1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1</v>
      </c>
      <c r="AE358" t="inlineStr"/>
      <c r="AF358" t="inlineStr"/>
      <c r="AG358" t="inlineStr"/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0.04761904761904762</v>
      </c>
      <c r="AQ358" t="n">
        <v>0</v>
      </c>
      <c r="AR358" t="n">
        <v>0</v>
      </c>
      <c r="AS358" t="n">
        <v>0</v>
      </c>
      <c r="AT358" t="inlineStr"/>
      <c r="AU358" t="inlineStr"/>
    </row>
    <row r="359">
      <c r="A359" t="inlineStr">
        <is>
          <t>CONTRACT</t>
        </is>
      </c>
      <c r="B359" t="inlineStr">
        <is>
          <t>PRESALES - DELIVERY</t>
        </is>
      </c>
      <c r="C359" t="inlineStr">
        <is>
          <t>Waterfall</t>
        </is>
      </c>
      <c r="D359" t="n">
        <v>2024</v>
      </c>
      <c r="E359" s="114" t="n">
        <v>45505</v>
      </c>
      <c r="F359" s="114" t="n">
        <v>45657</v>
      </c>
      <c r="G359" t="inlineStr">
        <is>
          <t>ABS24375</t>
        </is>
      </c>
      <c r="H359" t="inlineStr">
        <is>
          <t>ABS24375</t>
        </is>
      </c>
      <c r="I359" t="inlineStr">
        <is>
          <t>RETAIL</t>
        </is>
      </c>
      <c r="J359" t="inlineStr">
        <is>
          <t>POC - FFD - Field Force Dashboard</t>
        </is>
      </c>
      <c r="K359" t="inlineStr">
        <is>
          <t>EssilorLuxottica</t>
        </is>
      </c>
      <c r="L359" t="inlineStr">
        <is>
          <t>L. BARIANI</t>
        </is>
      </c>
      <c r="M359" t="inlineStr">
        <is>
          <t>S. Beltrami</t>
        </is>
      </c>
      <c r="N359" t="inlineStr">
        <is>
          <t>Operations</t>
        </is>
      </c>
      <c r="O359" t="inlineStr">
        <is>
          <t>BACK END</t>
        </is>
      </c>
      <c r="P359" t="n">
        <v>220</v>
      </c>
      <c r="Q359" t="n">
        <v>190</v>
      </c>
      <c r="R359" t="inlineStr">
        <is>
          <t>CLOSED</t>
        </is>
      </c>
      <c r="S359" t="n">
        <v>0</v>
      </c>
      <c r="T359" t="n">
        <v>2024</v>
      </c>
      <c r="U359" t="n">
        <v>27</v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8</v>
      </c>
      <c r="AF359" t="n">
        <v>2</v>
      </c>
      <c r="AG359" t="n">
        <v>17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0.3478260869565217</v>
      </c>
      <c r="AR359" t="n">
        <v>0.09523809523809523</v>
      </c>
      <c r="AS359" t="n">
        <v>0.7727272727272727</v>
      </c>
      <c r="AT359" t="inlineStr"/>
      <c r="AU359" t="inlineStr"/>
    </row>
    <row r="360">
      <c r="A360" t="inlineStr">
        <is>
          <t>CONTRACT</t>
        </is>
      </c>
      <c r="B360" t="inlineStr">
        <is>
          <t>PRESALES - DELIVERY</t>
        </is>
      </c>
      <c r="C360" t="inlineStr">
        <is>
          <t>Waterfall</t>
        </is>
      </c>
      <c r="D360" t="n">
        <v>2024</v>
      </c>
      <c r="E360" s="114" t="n">
        <v>45505</v>
      </c>
      <c r="F360" s="114" t="n">
        <v>45657</v>
      </c>
      <c r="G360" t="inlineStr">
        <is>
          <t>ABS24375</t>
        </is>
      </c>
      <c r="H360" t="inlineStr">
        <is>
          <t>ABS24375</t>
        </is>
      </c>
      <c r="I360" t="inlineStr">
        <is>
          <t>RETAIL</t>
        </is>
      </c>
      <c r="J360" t="inlineStr">
        <is>
          <t>POC - FFD - Field Force Dashboard</t>
        </is>
      </c>
      <c r="K360" t="inlineStr">
        <is>
          <t>EssilorLuxottica</t>
        </is>
      </c>
      <c r="L360" t="inlineStr">
        <is>
          <t>L. BARIANI</t>
        </is>
      </c>
      <c r="M360" t="inlineStr">
        <is>
          <t>S. BEN YOUNES</t>
        </is>
      </c>
      <c r="N360" t="inlineStr">
        <is>
          <t>Operations</t>
        </is>
      </c>
      <c r="O360" t="inlineStr">
        <is>
          <t>Analysis</t>
        </is>
      </c>
      <c r="P360" t="n">
        <v>220</v>
      </c>
      <c r="Q360" t="n">
        <v>190</v>
      </c>
      <c r="R360" t="inlineStr">
        <is>
          <t>CLOSED</t>
        </is>
      </c>
      <c r="S360" t="n">
        <v>0</v>
      </c>
      <c r="T360" t="n">
        <v>2024</v>
      </c>
      <c r="U360" t="n">
        <v>3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1</v>
      </c>
      <c r="AF360" t="n">
        <v>1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0.04347826086956522</v>
      </c>
      <c r="AR360" t="n">
        <v>0.04761904761904762</v>
      </c>
      <c r="AS360" t="n">
        <v>0.04545454545454546</v>
      </c>
      <c r="AT360" t="inlineStr"/>
      <c r="AU360" t="inlineStr"/>
    </row>
    <row r="361">
      <c r="A361" t="inlineStr">
        <is>
          <t>CONTRACT</t>
        </is>
      </c>
      <c r="B361" t="inlineStr">
        <is>
          <t>PRESALES - DELIVERY</t>
        </is>
      </c>
      <c r="C361" t="inlineStr">
        <is>
          <t>Waterfall</t>
        </is>
      </c>
      <c r="D361" t="n">
        <v>2024</v>
      </c>
      <c r="E361" s="114" t="n">
        <v>45505</v>
      </c>
      <c r="F361" s="114" t="n">
        <v>45657</v>
      </c>
      <c r="G361" t="inlineStr">
        <is>
          <t>ABS24375</t>
        </is>
      </c>
      <c r="H361" t="inlineStr">
        <is>
          <t>ABS24375</t>
        </is>
      </c>
      <c r="I361" t="inlineStr">
        <is>
          <t>RETAIL</t>
        </is>
      </c>
      <c r="J361" t="inlineStr">
        <is>
          <t>POC - FFD - Field Force Dashboard</t>
        </is>
      </c>
      <c r="K361" t="inlineStr">
        <is>
          <t>EssilorLuxottica</t>
        </is>
      </c>
      <c r="L361" t="inlineStr">
        <is>
          <t>L. BARIANI</t>
        </is>
      </c>
      <c r="M361" t="inlineStr">
        <is>
          <t>S. DELLE FAVE</t>
        </is>
      </c>
      <c r="N361" t="inlineStr">
        <is>
          <t>Operations</t>
        </is>
      </c>
      <c r="O361" t="inlineStr">
        <is>
          <t>FRONT END</t>
        </is>
      </c>
      <c r="P361" t="n">
        <v>220</v>
      </c>
      <c r="Q361" t="n">
        <v>190</v>
      </c>
      <c r="R361" t="inlineStr">
        <is>
          <t>CLOSED</t>
        </is>
      </c>
      <c r="S361" t="n">
        <v>0</v>
      </c>
      <c r="T361" t="n">
        <v>2024</v>
      </c>
      <c r="U361" t="n">
        <v>49.6</v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1</v>
      </c>
      <c r="AE361" t="n">
        <v>19</v>
      </c>
      <c r="AF361" t="n">
        <v>16</v>
      </c>
      <c r="AG361" t="n">
        <v>13.6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0.04761904761904762</v>
      </c>
      <c r="AQ361" t="n">
        <v>0.8260869565217391</v>
      </c>
      <c r="AR361" t="n">
        <v>0.7619047619047619</v>
      </c>
      <c r="AS361" t="n">
        <v>0.6181818181818182</v>
      </c>
      <c r="AT361" t="inlineStr"/>
      <c r="AU361" t="inlineStr"/>
    </row>
    <row r="362">
      <c r="A362" t="inlineStr">
        <is>
          <t>LEAD</t>
        </is>
      </c>
      <c r="B362" t="inlineStr">
        <is>
          <t>PRESALES - DELIVERY</t>
        </is>
      </c>
      <c r="C362" t="inlineStr"/>
      <c r="D362" t="inlineStr">
        <is>
          <t>2024-2025</t>
        </is>
      </c>
      <c r="E362" s="114" t="n">
        <v>45536</v>
      </c>
      <c r="F362" s="114" t="n">
        <v>45688</v>
      </c>
      <c r="G362" t="inlineStr">
        <is>
          <t>ABS24523</t>
        </is>
      </c>
      <c r="H362" t="inlineStr">
        <is>
          <t>ABS24523</t>
        </is>
      </c>
      <c r="I362" t="inlineStr">
        <is>
          <t>EPM</t>
        </is>
      </c>
      <c r="J362" t="inlineStr">
        <is>
          <t>Tax Cube</t>
        </is>
      </c>
      <c r="K362" t="inlineStr">
        <is>
          <t>EssilorLuxottica</t>
        </is>
      </c>
      <c r="L362" t="inlineStr">
        <is>
          <t>L. Bariani</t>
        </is>
      </c>
      <c r="M362" t="inlineStr">
        <is>
          <t>A. Di Pietro</t>
        </is>
      </c>
      <c r="N362" t="inlineStr">
        <is>
          <t>Operations</t>
        </is>
      </c>
      <c r="O362" t="inlineStr">
        <is>
          <t>BackEnd</t>
        </is>
      </c>
      <c r="P362" t="n">
        <v>180</v>
      </c>
      <c r="Q362" t="n">
        <v>0</v>
      </c>
      <c r="R362" t="inlineStr">
        <is>
          <t>ON HOLD</t>
        </is>
      </c>
      <c r="S362" t="n">
        <v>0</v>
      </c>
      <c r="T362" t="n">
        <v>2024</v>
      </c>
      <c r="U362" t="n">
        <v>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</v>
      </c>
      <c r="AF362" t="inlineStr"/>
      <c r="AG362" t="inlineStr"/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0.08695652173913043</v>
      </c>
      <c r="AR362" t="n">
        <v>0</v>
      </c>
      <c r="AS362" t="n">
        <v>0</v>
      </c>
      <c r="AT362" t="inlineStr"/>
      <c r="AU362" t="inlineStr"/>
    </row>
    <row r="363">
      <c r="A363" t="inlineStr">
        <is>
          <t>LEAD</t>
        </is>
      </c>
      <c r="B363" t="inlineStr">
        <is>
          <t>PRESALES - DELIVERY</t>
        </is>
      </c>
      <c r="C363" t="inlineStr"/>
      <c r="D363" t="inlineStr">
        <is>
          <t>2024-2025</t>
        </is>
      </c>
      <c r="E363" s="114" t="n">
        <v>45536</v>
      </c>
      <c r="F363" s="114" t="n">
        <v>45688</v>
      </c>
      <c r="G363" t="inlineStr">
        <is>
          <t>ABS24523</t>
        </is>
      </c>
      <c r="H363" t="inlineStr">
        <is>
          <t>ABS24523</t>
        </is>
      </c>
      <c r="I363" t="inlineStr">
        <is>
          <t>EPM</t>
        </is>
      </c>
      <c r="J363" t="inlineStr">
        <is>
          <t>Tax Cube</t>
        </is>
      </c>
      <c r="K363" t="inlineStr">
        <is>
          <t>EssilorLuxottica</t>
        </is>
      </c>
      <c r="L363" t="inlineStr">
        <is>
          <t>L. Bariani</t>
        </is>
      </c>
      <c r="M363" t="inlineStr">
        <is>
          <t>E. Storti</t>
        </is>
      </c>
      <c r="N363" t="inlineStr">
        <is>
          <t>Delivery Projects</t>
        </is>
      </c>
      <c r="O363" t="inlineStr">
        <is>
          <t>Analisys</t>
        </is>
      </c>
      <c r="P363" t="n">
        <v>180</v>
      </c>
      <c r="Q363" t="n">
        <v>0</v>
      </c>
      <c r="R363" t="inlineStr">
        <is>
          <t>ON HOLD</t>
        </is>
      </c>
      <c r="S363" t="n">
        <v>0</v>
      </c>
      <c r="T363" t="n">
        <v>2024</v>
      </c>
      <c r="U363" t="n">
        <v>3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1</v>
      </c>
      <c r="AE363" t="n">
        <v>2</v>
      </c>
      <c r="AF363" t="inlineStr"/>
      <c r="AG363" t="inlineStr"/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0.04761904761904762</v>
      </c>
      <c r="AQ363" t="n">
        <v>0.08695652173913043</v>
      </c>
      <c r="AR363" t="n">
        <v>0</v>
      </c>
      <c r="AS363" t="n">
        <v>0</v>
      </c>
      <c r="AT363" t="inlineStr"/>
      <c r="AU363" t="inlineStr"/>
    </row>
    <row r="364">
      <c r="A364" t="inlineStr">
        <is>
          <t>LEAD</t>
        </is>
      </c>
      <c r="B364" t="inlineStr">
        <is>
          <t>PRESALES - DELIVERY</t>
        </is>
      </c>
      <c r="C364" t="inlineStr"/>
      <c r="D364" t="inlineStr">
        <is>
          <t>2024-2025</t>
        </is>
      </c>
      <c r="E364" s="114" t="n">
        <v>45536</v>
      </c>
      <c r="F364" s="114" t="n">
        <v>45688</v>
      </c>
      <c r="G364" t="inlineStr">
        <is>
          <t>ABS24523</t>
        </is>
      </c>
      <c r="H364" t="inlineStr">
        <is>
          <t>ABS24523</t>
        </is>
      </c>
      <c r="I364" t="inlineStr">
        <is>
          <t>EPM</t>
        </is>
      </c>
      <c r="J364" t="inlineStr">
        <is>
          <t>Tax Cube</t>
        </is>
      </c>
      <c r="K364" t="inlineStr">
        <is>
          <t>EssilorLuxottica</t>
        </is>
      </c>
      <c r="L364" t="inlineStr">
        <is>
          <t>L. Bariani</t>
        </is>
      </c>
      <c r="M364" t="inlineStr">
        <is>
          <t>F. Atanasio</t>
        </is>
      </c>
      <c r="N364" t="inlineStr">
        <is>
          <t>Operations</t>
        </is>
      </c>
      <c r="O364" t="inlineStr">
        <is>
          <t>BackEnd</t>
        </is>
      </c>
      <c r="P364" t="n">
        <v>180</v>
      </c>
      <c r="Q364" t="n">
        <v>0</v>
      </c>
      <c r="R364" t="inlineStr">
        <is>
          <t>ON HOLD</t>
        </is>
      </c>
      <c r="S364" t="n">
        <v>0</v>
      </c>
      <c r="T364" t="n">
        <v>2024</v>
      </c>
      <c r="U364" t="n">
        <v>2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n">
        <v>2</v>
      </c>
      <c r="AF364" t="inlineStr"/>
      <c r="AG364" t="inlineStr"/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0.08695652173913043</v>
      </c>
      <c r="AR364" t="n">
        <v>0</v>
      </c>
      <c r="AS364" t="n">
        <v>0</v>
      </c>
      <c r="AT364" t="inlineStr"/>
      <c r="AU364" t="inlineStr"/>
    </row>
    <row r="365">
      <c r="A365" t="inlineStr">
        <is>
          <t>LEAD</t>
        </is>
      </c>
      <c r="B365" t="inlineStr">
        <is>
          <t>PRESALES - DELIVERY</t>
        </is>
      </c>
      <c r="C365" t="inlineStr"/>
      <c r="D365" t="inlineStr">
        <is>
          <t>2024-2025</t>
        </is>
      </c>
      <c r="E365" s="114" t="n">
        <v>45536</v>
      </c>
      <c r="F365" s="114" t="n">
        <v>45688</v>
      </c>
      <c r="G365" t="inlineStr">
        <is>
          <t>ABS24523</t>
        </is>
      </c>
      <c r="H365" t="inlineStr">
        <is>
          <t>ABS24523</t>
        </is>
      </c>
      <c r="I365" t="inlineStr">
        <is>
          <t>EPM</t>
        </is>
      </c>
      <c r="J365" t="inlineStr">
        <is>
          <t>Tax Cube</t>
        </is>
      </c>
      <c r="K365" t="inlineStr">
        <is>
          <t>EssilorLuxottica</t>
        </is>
      </c>
      <c r="L365" t="inlineStr">
        <is>
          <t>L. Bariani</t>
        </is>
      </c>
      <c r="M365" t="inlineStr">
        <is>
          <t>I. Bressan</t>
        </is>
      </c>
      <c r="N365" t="inlineStr">
        <is>
          <t>Operations</t>
        </is>
      </c>
      <c r="O365" t="inlineStr">
        <is>
          <t>Architecture Analysis</t>
        </is>
      </c>
      <c r="P365" t="n">
        <v>180</v>
      </c>
      <c r="Q365" t="n">
        <v>0</v>
      </c>
      <c r="R365" t="inlineStr">
        <is>
          <t>ON HOLD</t>
        </is>
      </c>
      <c r="S365" t="n">
        <v>0</v>
      </c>
      <c r="T365" t="n">
        <v>2024</v>
      </c>
      <c r="U365" t="n">
        <v>3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1</v>
      </c>
      <c r="AE365" t="n">
        <v>2</v>
      </c>
      <c r="AF365" t="inlineStr"/>
      <c r="AG365" t="inlineStr"/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0.04761904761904762</v>
      </c>
      <c r="AQ365" t="n">
        <v>0.08695652173913043</v>
      </c>
      <c r="AR365" t="n">
        <v>0</v>
      </c>
      <c r="AS365" t="n">
        <v>0</v>
      </c>
      <c r="AT365" t="inlineStr"/>
      <c r="AU365" t="inlineStr"/>
    </row>
    <row r="366">
      <c r="A366" t="inlineStr">
        <is>
          <t>LEAD</t>
        </is>
      </c>
      <c r="B366" t="inlineStr">
        <is>
          <t>PRESALES - DELIVERY</t>
        </is>
      </c>
      <c r="C366" t="inlineStr"/>
      <c r="D366" t="inlineStr">
        <is>
          <t>2024-2025</t>
        </is>
      </c>
      <c r="E366" s="114" t="n">
        <v>45536</v>
      </c>
      <c r="F366" s="114" t="n">
        <v>45688</v>
      </c>
      <c r="G366" t="inlineStr">
        <is>
          <t>ABS24523</t>
        </is>
      </c>
      <c r="H366" t="inlineStr">
        <is>
          <t>ABS24523</t>
        </is>
      </c>
      <c r="I366" t="inlineStr">
        <is>
          <t>EPM</t>
        </is>
      </c>
      <c r="J366" t="inlineStr">
        <is>
          <t>Tax Cube</t>
        </is>
      </c>
      <c r="K366" t="inlineStr">
        <is>
          <t>EssilorLuxottica</t>
        </is>
      </c>
      <c r="L366" t="inlineStr">
        <is>
          <t>L. Bariani</t>
        </is>
      </c>
      <c r="M366" t="inlineStr">
        <is>
          <t>L. BARIANI</t>
        </is>
      </c>
      <c r="N366" t="inlineStr">
        <is>
          <t>Delivery Projects</t>
        </is>
      </c>
      <c r="O366" t="inlineStr">
        <is>
          <t>PM - Project Governance</t>
        </is>
      </c>
      <c r="P366" t="n">
        <v>180</v>
      </c>
      <c r="Q366" t="n">
        <v>0</v>
      </c>
      <c r="R366" t="inlineStr">
        <is>
          <t>ON HOLD</t>
        </is>
      </c>
      <c r="S366" t="n">
        <v>0</v>
      </c>
      <c r="T366" t="n">
        <v>2024</v>
      </c>
      <c r="U366" t="n">
        <v>4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2</v>
      </c>
      <c r="AE366" t="n">
        <v>2</v>
      </c>
      <c r="AF366" t="inlineStr"/>
      <c r="AG366" t="inlineStr"/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0.09523809523809523</v>
      </c>
      <c r="AQ366" t="n">
        <v>0.08695652173913043</v>
      </c>
      <c r="AR366" t="n">
        <v>0</v>
      </c>
      <c r="AS366" t="n">
        <v>0</v>
      </c>
      <c r="AT366" t="inlineStr"/>
      <c r="AU366" t="inlineStr"/>
    </row>
    <row r="367">
      <c r="A367" t="inlineStr">
        <is>
          <t>LEAD</t>
        </is>
      </c>
      <c r="B367" t="inlineStr">
        <is>
          <t>PRESALES - DELIVERY</t>
        </is>
      </c>
      <c r="C367" t="inlineStr"/>
      <c r="D367" t="inlineStr">
        <is>
          <t>2024-2025</t>
        </is>
      </c>
      <c r="E367" s="114" t="n">
        <v>45536</v>
      </c>
      <c r="F367" s="114" t="n">
        <v>45688</v>
      </c>
      <c r="G367" t="inlineStr">
        <is>
          <t>ABS24523</t>
        </is>
      </c>
      <c r="H367" t="inlineStr">
        <is>
          <t>ABS24523</t>
        </is>
      </c>
      <c r="I367" t="inlineStr">
        <is>
          <t>EPM</t>
        </is>
      </c>
      <c r="J367" t="inlineStr">
        <is>
          <t>Tax Cube</t>
        </is>
      </c>
      <c r="K367" t="inlineStr">
        <is>
          <t>EssilorLuxottica</t>
        </is>
      </c>
      <c r="L367" t="inlineStr">
        <is>
          <t>L. Bariani</t>
        </is>
      </c>
      <c r="M367" t="inlineStr">
        <is>
          <t>S. Preziosa</t>
        </is>
      </c>
      <c r="N367" t="inlineStr">
        <is>
          <t>Delivery Projects</t>
        </is>
      </c>
      <c r="O367" t="inlineStr">
        <is>
          <t>Analisys</t>
        </is>
      </c>
      <c r="P367" t="n">
        <v>180</v>
      </c>
      <c r="Q367" t="n">
        <v>0</v>
      </c>
      <c r="R367" t="inlineStr">
        <is>
          <t>ON HOLD</t>
        </is>
      </c>
      <c r="S367" t="n">
        <v>0</v>
      </c>
      <c r="T367" t="n">
        <v>2024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4</v>
      </c>
      <c r="AE367" t="n">
        <v>2</v>
      </c>
      <c r="AF367" t="inlineStr"/>
      <c r="AG367" t="inlineStr"/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0.1904761904761905</v>
      </c>
      <c r="AQ367" t="n">
        <v>0.08695652173913043</v>
      </c>
      <c r="AR367" t="n">
        <v>0</v>
      </c>
      <c r="AS367" t="n">
        <v>0</v>
      </c>
      <c r="AT367" t="inlineStr"/>
      <c r="AU367" t="inlineStr"/>
    </row>
    <row r="368">
      <c r="A368" t="inlineStr">
        <is>
          <t>PROSPECT</t>
        </is>
      </c>
      <c r="B368" t="inlineStr">
        <is>
          <t>PRESALES - DELIVERY</t>
        </is>
      </c>
      <c r="C368" t="inlineStr">
        <is>
          <t>Waterfall</t>
        </is>
      </c>
      <c r="D368" t="n">
        <v>2024</v>
      </c>
      <c r="E368" s="114" t="n">
        <v>45366</v>
      </c>
      <c r="F368" s="114" t="n">
        <v>45657</v>
      </c>
      <c r="G368" t="inlineStr"/>
      <c r="H368" t="inlineStr">
        <is>
          <t>ABS0015</t>
        </is>
      </c>
      <c r="I368" t="inlineStr">
        <is>
          <t>RETAIL</t>
        </is>
      </c>
      <c r="J368" t="inlineStr">
        <is>
          <t>BullsEye POC Data Science</t>
        </is>
      </c>
      <c r="K368" t="inlineStr">
        <is>
          <t>EssilorLuxottica</t>
        </is>
      </c>
      <c r="L368" t="inlineStr">
        <is>
          <t>L. Franceschini</t>
        </is>
      </c>
      <c r="M368" t="inlineStr">
        <is>
          <t>A. Imbimbo</t>
        </is>
      </c>
      <c r="N368" t="inlineStr">
        <is>
          <t>Operations</t>
        </is>
      </c>
      <c r="O368" t="inlineStr">
        <is>
          <t>Data Scientist</t>
        </is>
      </c>
      <c r="P368" t="n">
        <v>35</v>
      </c>
      <c r="Q368" t="n">
        <v>14</v>
      </c>
      <c r="R368" t="inlineStr">
        <is>
          <t>ON GOING</t>
        </is>
      </c>
      <c r="S368" t="n">
        <v>0</v>
      </c>
      <c r="T368" t="n">
        <v>2024</v>
      </c>
      <c r="U368" t="n">
        <v>1</v>
      </c>
      <c r="V368" t="inlineStr"/>
      <c r="W368" t="inlineStr"/>
      <c r="X368" t="inlineStr"/>
      <c r="Y368" t="n">
        <v>1</v>
      </c>
      <c r="Z368" t="n">
        <v>1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0</v>
      </c>
      <c r="AI368" t="n">
        <v>0</v>
      </c>
      <c r="AJ368" t="n">
        <v>0</v>
      </c>
      <c r="AK368" t="n">
        <v>0.04545454545454546</v>
      </c>
      <c r="AL368" t="n">
        <v>0.05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inlineStr"/>
      <c r="AU368" t="inlineStr"/>
    </row>
    <row r="369">
      <c r="A369" t="inlineStr">
        <is>
          <t>PROSPECT</t>
        </is>
      </c>
      <c r="B369" t="inlineStr">
        <is>
          <t>PRESALES - DELIVERY</t>
        </is>
      </c>
      <c r="C369" t="inlineStr">
        <is>
          <t>Waterfall</t>
        </is>
      </c>
      <c r="D369" t="n">
        <v>2024</v>
      </c>
      <c r="E369" s="114" t="n">
        <v>45366</v>
      </c>
      <c r="F369" s="114" t="n">
        <v>45657</v>
      </c>
      <c r="G369" t="inlineStr"/>
      <c r="H369" t="inlineStr">
        <is>
          <t>ABS0015</t>
        </is>
      </c>
      <c r="I369" t="inlineStr">
        <is>
          <t>RETAIL</t>
        </is>
      </c>
      <c r="J369" t="inlineStr">
        <is>
          <t>BullsEye POC Data Science</t>
        </is>
      </c>
      <c r="K369" t="inlineStr">
        <is>
          <t>EssilorLuxottica</t>
        </is>
      </c>
      <c r="L369" t="inlineStr">
        <is>
          <t>L. Franceschini</t>
        </is>
      </c>
      <c r="M369" t="inlineStr">
        <is>
          <t>F. Malvezzi</t>
        </is>
      </c>
      <c r="N369" t="inlineStr">
        <is>
          <t>Operations</t>
        </is>
      </c>
      <c r="O369" t="inlineStr">
        <is>
          <t>Data Scientist</t>
        </is>
      </c>
      <c r="P369" t="n">
        <v>35</v>
      </c>
      <c r="Q369" t="n">
        <v>14</v>
      </c>
      <c r="R369" t="inlineStr">
        <is>
          <t>ON GOING</t>
        </is>
      </c>
      <c r="S369" t="n">
        <v>0</v>
      </c>
      <c r="T369" t="n">
        <v>2024</v>
      </c>
      <c r="U369" t="n">
        <v>2</v>
      </c>
      <c r="V369" t="inlineStr"/>
      <c r="W369" t="inlineStr"/>
      <c r="X369" t="inlineStr"/>
      <c r="Y369" t="n">
        <v>1</v>
      </c>
      <c r="Z369" t="n">
        <v>1</v>
      </c>
      <c r="AA369" t="n">
        <v>1</v>
      </c>
      <c r="AB369" t="inlineStr"/>
      <c r="AC369" t="inlineStr"/>
      <c r="AD369" t="inlineStr"/>
      <c r="AE369" t="inlineStr"/>
      <c r="AF369" t="inlineStr"/>
      <c r="AG369" t="inlineStr"/>
      <c r="AH369" t="n">
        <v>0</v>
      </c>
      <c r="AI369" t="n">
        <v>0</v>
      </c>
      <c r="AJ369" t="n">
        <v>0</v>
      </c>
      <c r="AK369" t="n">
        <v>0.04545454545454546</v>
      </c>
      <c r="AL369" t="n">
        <v>0.05</v>
      </c>
      <c r="AM369" t="n">
        <v>0.05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inlineStr"/>
      <c r="AU369" t="inlineStr"/>
    </row>
    <row r="370">
      <c r="A370" t="inlineStr">
        <is>
          <t>PROSPECT</t>
        </is>
      </c>
      <c r="B370" t="inlineStr">
        <is>
          <t>PRESALES - DELIVERY</t>
        </is>
      </c>
      <c r="C370" t="inlineStr">
        <is>
          <t>Waterfall</t>
        </is>
      </c>
      <c r="D370" t="n">
        <v>2024</v>
      </c>
      <c r="E370" s="114" t="n">
        <v>45366</v>
      </c>
      <c r="F370" s="114" t="n">
        <v>45657</v>
      </c>
      <c r="G370" t="inlineStr"/>
      <c r="H370" t="inlineStr">
        <is>
          <t>ABS0015</t>
        </is>
      </c>
      <c r="I370" t="inlineStr">
        <is>
          <t>RETAIL</t>
        </is>
      </c>
      <c r="J370" t="inlineStr">
        <is>
          <t>BullsEye POC Data Science</t>
        </is>
      </c>
      <c r="K370" t="inlineStr">
        <is>
          <t>EssilorLuxottica</t>
        </is>
      </c>
      <c r="L370" t="inlineStr">
        <is>
          <t>L. Franceschini</t>
        </is>
      </c>
      <c r="M370" t="inlineStr">
        <is>
          <t>G. Sabbatini</t>
        </is>
      </c>
      <c r="N370" t="inlineStr">
        <is>
          <t>Operations</t>
        </is>
      </c>
      <c r="O370" t="inlineStr">
        <is>
          <t>Data Engineering</t>
        </is>
      </c>
      <c r="P370" t="n">
        <v>35</v>
      </c>
      <c r="Q370" t="n">
        <v>14</v>
      </c>
      <c r="R370" t="inlineStr">
        <is>
          <t>ON GOING</t>
        </is>
      </c>
      <c r="S370" t="n">
        <v>0</v>
      </c>
      <c r="T370" t="n">
        <v>2024</v>
      </c>
      <c r="U370" t="n">
        <v>2</v>
      </c>
      <c r="V370" t="inlineStr"/>
      <c r="W370" t="inlineStr"/>
      <c r="X370" t="inlineStr"/>
      <c r="Y370" t="n">
        <v>1</v>
      </c>
      <c r="Z370" t="n">
        <v>1</v>
      </c>
      <c r="AA370" t="n">
        <v>1</v>
      </c>
      <c r="AB370" t="inlineStr"/>
      <c r="AC370" t="inlineStr"/>
      <c r="AD370" t="inlineStr"/>
      <c r="AE370" t="inlineStr"/>
      <c r="AF370" t="inlineStr"/>
      <c r="AG370" t="inlineStr"/>
      <c r="AH370" t="n">
        <v>0</v>
      </c>
      <c r="AI370" t="n">
        <v>0</v>
      </c>
      <c r="AJ370" t="n">
        <v>0</v>
      </c>
      <c r="AK370" t="n">
        <v>0.04545454545454546</v>
      </c>
      <c r="AL370" t="n">
        <v>0.05</v>
      </c>
      <c r="AM370" t="n">
        <v>0.05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inlineStr"/>
      <c r="AU370" t="inlineStr"/>
    </row>
    <row r="371">
      <c r="A371" t="inlineStr">
        <is>
          <t>PROSPECT</t>
        </is>
      </c>
      <c r="B371" t="inlineStr">
        <is>
          <t>PRESALES - DELIVERY</t>
        </is>
      </c>
      <c r="C371" t="inlineStr">
        <is>
          <t>Waterfall</t>
        </is>
      </c>
      <c r="D371" t="n">
        <v>2024</v>
      </c>
      <c r="E371" s="114" t="n">
        <v>45366</v>
      </c>
      <c r="F371" s="114" t="n">
        <v>45657</v>
      </c>
      <c r="G371" t="inlineStr"/>
      <c r="H371" t="inlineStr">
        <is>
          <t>ABS0015</t>
        </is>
      </c>
      <c r="I371" t="inlineStr">
        <is>
          <t>RETAIL</t>
        </is>
      </c>
      <c r="J371" t="inlineStr">
        <is>
          <t>BullsEye POC Data Science</t>
        </is>
      </c>
      <c r="K371" t="inlineStr">
        <is>
          <t>EssilorLuxottica</t>
        </is>
      </c>
      <c r="L371" t="inlineStr">
        <is>
          <t>L. Franceschini</t>
        </is>
      </c>
      <c r="M371" t="inlineStr">
        <is>
          <t>G. Sironi</t>
        </is>
      </c>
      <c r="N371" t="inlineStr">
        <is>
          <t>Operations</t>
        </is>
      </c>
      <c r="O371" t="inlineStr">
        <is>
          <t>Team Leadership</t>
        </is>
      </c>
      <c r="P371" t="n">
        <v>35</v>
      </c>
      <c r="Q371" t="n">
        <v>14</v>
      </c>
      <c r="R371" t="inlineStr">
        <is>
          <t>ON GOING</t>
        </is>
      </c>
      <c r="S371" t="n">
        <v>0</v>
      </c>
      <c r="T371" t="n">
        <v>2024</v>
      </c>
      <c r="U371" t="n">
        <v>2</v>
      </c>
      <c r="V371" t="inlineStr"/>
      <c r="W371" t="inlineStr"/>
      <c r="X371" t="inlineStr"/>
      <c r="Y371" t="n">
        <v>1</v>
      </c>
      <c r="Z371" t="n">
        <v>1</v>
      </c>
      <c r="AA371" t="n">
        <v>1</v>
      </c>
      <c r="AB371" t="inlineStr"/>
      <c r="AC371" t="inlineStr"/>
      <c r="AD371" t="inlineStr"/>
      <c r="AE371" t="inlineStr"/>
      <c r="AF371" t="inlineStr"/>
      <c r="AG371" t="inlineStr"/>
      <c r="AH371" t="n">
        <v>0</v>
      </c>
      <c r="AI371" t="n">
        <v>0</v>
      </c>
      <c r="AJ371" t="n">
        <v>0</v>
      </c>
      <c r="AK371" t="n">
        <v>0.04545454545454546</v>
      </c>
      <c r="AL371" t="n">
        <v>0.05</v>
      </c>
      <c r="AM371" t="n">
        <v>0.05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inlineStr"/>
      <c r="AU371" t="inlineStr"/>
    </row>
    <row r="372">
      <c r="A372" t="inlineStr">
        <is>
          <t>PROSPECT</t>
        </is>
      </c>
      <c r="B372" t="inlineStr">
        <is>
          <t>PRESALES - DELIVERY</t>
        </is>
      </c>
      <c r="C372" t="inlineStr">
        <is>
          <t>Waterfall</t>
        </is>
      </c>
      <c r="D372" t="n">
        <v>2024</v>
      </c>
      <c r="E372" s="114" t="n">
        <v>45366</v>
      </c>
      <c r="F372" s="114" t="n">
        <v>45657</v>
      </c>
      <c r="G372" t="inlineStr"/>
      <c r="H372" t="inlineStr">
        <is>
          <t>ABS0015</t>
        </is>
      </c>
      <c r="I372" t="inlineStr">
        <is>
          <t>RETAIL</t>
        </is>
      </c>
      <c r="J372" t="inlineStr">
        <is>
          <t>BullsEye POC Data Science</t>
        </is>
      </c>
      <c r="K372" t="inlineStr">
        <is>
          <t>EssilorLuxottica</t>
        </is>
      </c>
      <c r="L372" t="inlineStr">
        <is>
          <t>L. Franceschini</t>
        </is>
      </c>
      <c r="M372" t="inlineStr">
        <is>
          <t>M. Gomitoni</t>
        </is>
      </c>
      <c r="N372" t="inlineStr">
        <is>
          <t>Operations</t>
        </is>
      </c>
      <c r="O372" t="inlineStr">
        <is>
          <t>Tech Lead</t>
        </is>
      </c>
      <c r="P372" t="n">
        <v>35</v>
      </c>
      <c r="Q372" t="n">
        <v>14</v>
      </c>
      <c r="R372" t="inlineStr">
        <is>
          <t>ON GOING</t>
        </is>
      </c>
      <c r="S372" t="n">
        <v>0</v>
      </c>
      <c r="T372" t="n">
        <v>2024</v>
      </c>
      <c r="U372" t="n">
        <v>3</v>
      </c>
      <c r="V372" t="inlineStr"/>
      <c r="W372" t="inlineStr"/>
      <c r="X372" t="inlineStr"/>
      <c r="Y372" t="n">
        <v>1</v>
      </c>
      <c r="Z372" t="n">
        <v>2</v>
      </c>
      <c r="AA372" t="n">
        <v>1</v>
      </c>
      <c r="AB372" t="inlineStr"/>
      <c r="AC372" t="inlineStr"/>
      <c r="AD372" t="inlineStr"/>
      <c r="AE372" t="inlineStr"/>
      <c r="AF372" t="inlineStr"/>
      <c r="AG372" t="inlineStr"/>
      <c r="AH372" t="n">
        <v>0</v>
      </c>
      <c r="AI372" t="n">
        <v>0</v>
      </c>
      <c r="AJ372" t="n">
        <v>0</v>
      </c>
      <c r="AK372" t="n">
        <v>0.04545454545454546</v>
      </c>
      <c r="AL372" t="n">
        <v>0.1</v>
      </c>
      <c r="AM372" t="n">
        <v>0.05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inlineStr"/>
      <c r="AU372" t="inlineStr"/>
    </row>
    <row r="373">
      <c r="A373" t="inlineStr">
        <is>
          <t>PROSPECT</t>
        </is>
      </c>
      <c r="B373" t="inlineStr">
        <is>
          <t>PRESALES - DELIVERY</t>
        </is>
      </c>
      <c r="C373" t="inlineStr">
        <is>
          <t>Waterfall</t>
        </is>
      </c>
      <c r="D373" t="n">
        <v>2024</v>
      </c>
      <c r="E373" s="114" t="n">
        <v>45366</v>
      </c>
      <c r="F373" s="114" t="n">
        <v>45657</v>
      </c>
      <c r="G373" t="inlineStr"/>
      <c r="H373" t="inlineStr">
        <is>
          <t>ABS0015</t>
        </is>
      </c>
      <c r="I373" t="inlineStr">
        <is>
          <t>RETAIL</t>
        </is>
      </c>
      <c r="J373" t="inlineStr">
        <is>
          <t>BullsEye POC Data Science</t>
        </is>
      </c>
      <c r="K373" t="inlineStr">
        <is>
          <t>EssilorLuxottica</t>
        </is>
      </c>
      <c r="L373" t="inlineStr">
        <is>
          <t>L. Franceschini</t>
        </is>
      </c>
      <c r="M373" t="inlineStr">
        <is>
          <t>V. Echarry</t>
        </is>
      </c>
      <c r="N373" t="inlineStr">
        <is>
          <t>Operations</t>
        </is>
      </c>
      <c r="O373" t="inlineStr">
        <is>
          <t>Data Scientist</t>
        </is>
      </c>
      <c r="P373" t="n">
        <v>35</v>
      </c>
      <c r="Q373" t="n">
        <v>14</v>
      </c>
      <c r="R373" t="inlineStr">
        <is>
          <t>ON GOING</t>
        </is>
      </c>
      <c r="S373" t="n">
        <v>0</v>
      </c>
      <c r="T373" t="n">
        <v>2024</v>
      </c>
      <c r="U373" t="n">
        <v>2</v>
      </c>
      <c r="V373" t="inlineStr"/>
      <c r="W373" t="inlineStr"/>
      <c r="X373" t="inlineStr"/>
      <c r="Y373" t="n">
        <v>1</v>
      </c>
      <c r="Z373" t="n">
        <v>1</v>
      </c>
      <c r="AA373" t="n">
        <v>1</v>
      </c>
      <c r="AB373" t="inlineStr"/>
      <c r="AC373" t="inlineStr"/>
      <c r="AD373" t="inlineStr"/>
      <c r="AE373" t="inlineStr"/>
      <c r="AF373" t="inlineStr"/>
      <c r="AG373" t="inlineStr"/>
      <c r="AH373" t="n">
        <v>0</v>
      </c>
      <c r="AI373" t="n">
        <v>0</v>
      </c>
      <c r="AJ373" t="n">
        <v>0</v>
      </c>
      <c r="AK373" t="n">
        <v>0.04545454545454546</v>
      </c>
      <c r="AL373" t="n">
        <v>0.05</v>
      </c>
      <c r="AM373" t="n">
        <v>0.05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inlineStr"/>
      <c r="AU373" t="inlineStr"/>
    </row>
    <row r="374">
      <c r="A374" t="inlineStr">
        <is>
          <t>CONTRACT</t>
        </is>
      </c>
      <c r="B374" t="inlineStr">
        <is>
          <t>PRJ</t>
        </is>
      </c>
      <c r="C374" t="inlineStr">
        <is>
          <t>Waterfall</t>
        </is>
      </c>
      <c r="D374" t="n">
        <v>2024</v>
      </c>
      <c r="E374" s="114" t="n">
        <v>45292</v>
      </c>
      <c r="F374" s="114" t="n">
        <v>45657</v>
      </c>
      <c r="G374" t="inlineStr">
        <is>
          <t>ABS24105</t>
        </is>
      </c>
      <c r="H374" t="inlineStr">
        <is>
          <t>ABROS2W</t>
        </is>
      </c>
      <c r="I374" t="inlineStr">
        <is>
          <t>RETAIL</t>
        </is>
      </c>
      <c r="J374" t="inlineStr">
        <is>
          <t>BULLSEYE W3</t>
        </is>
      </c>
      <c r="K374" t="inlineStr">
        <is>
          <t>EssilorLuxottica</t>
        </is>
      </c>
      <c r="L374" t="inlineStr">
        <is>
          <t>L. Franceschini</t>
        </is>
      </c>
      <c r="M374" t="inlineStr">
        <is>
          <t>A. Ferrari</t>
        </is>
      </c>
      <c r="N374" t="inlineStr">
        <is>
          <t>Operations</t>
        </is>
      </c>
      <c r="O374" t="inlineStr">
        <is>
          <t>DataManagement</t>
        </is>
      </c>
      <c r="P374" t="n">
        <v>780</v>
      </c>
      <c r="Q374" t="n">
        <v>735</v>
      </c>
      <c r="R374" t="inlineStr">
        <is>
          <t>ON HOLD</t>
        </is>
      </c>
      <c r="S374" t="n">
        <v>0</v>
      </c>
      <c r="T374" t="n">
        <v>2024</v>
      </c>
      <c r="U374" t="n">
        <v>31</v>
      </c>
      <c r="V374" t="n">
        <v>2</v>
      </c>
      <c r="W374" t="n">
        <v>5</v>
      </c>
      <c r="X374" t="n">
        <v>5</v>
      </c>
      <c r="Y374" t="n">
        <v>5</v>
      </c>
      <c r="Z374" t="n">
        <v>5</v>
      </c>
      <c r="AA374" t="n">
        <v>5</v>
      </c>
      <c r="AB374" t="n">
        <v>5</v>
      </c>
      <c r="AC374" t="n">
        <v>8</v>
      </c>
      <c r="AD374" t="n">
        <v>1</v>
      </c>
      <c r="AE374" t="n">
        <v>1</v>
      </c>
      <c r="AF374" t="n">
        <v>1</v>
      </c>
      <c r="AG374" t="n">
        <v>5</v>
      </c>
      <c r="AH374" t="n">
        <v>0.1111111111111111</v>
      </c>
      <c r="AI374" t="n">
        <v>0.25</v>
      </c>
      <c r="AJ374" t="n">
        <v>0.2380952380952381</v>
      </c>
      <c r="AK374" t="n">
        <v>0.2272727272727273</v>
      </c>
      <c r="AL374" t="n">
        <v>0.25</v>
      </c>
      <c r="AM374" t="n">
        <v>0.25</v>
      </c>
      <c r="AN374" t="n">
        <v>0.2173913043478261</v>
      </c>
      <c r="AO374" t="n">
        <v>0.6666666666666666</v>
      </c>
      <c r="AP374" t="n">
        <v>0.04761904761904762</v>
      </c>
      <c r="AQ374" t="n">
        <v>0.04347826086956522</v>
      </c>
      <c r="AR374" t="n">
        <v>0.04761904761904762</v>
      </c>
      <c r="AS374" t="n">
        <v>0.2272727272727273</v>
      </c>
      <c r="AT374" t="inlineStr"/>
      <c r="AU374" t="inlineStr"/>
    </row>
    <row r="375">
      <c r="A375" t="inlineStr">
        <is>
          <t>CONTRACT</t>
        </is>
      </c>
      <c r="B375" t="inlineStr">
        <is>
          <t>PRJ</t>
        </is>
      </c>
      <c r="C375" t="inlineStr">
        <is>
          <t>Waterfall</t>
        </is>
      </c>
      <c r="D375" t="n">
        <v>2024</v>
      </c>
      <c r="E375" s="114" t="n">
        <v>45292</v>
      </c>
      <c r="F375" s="114" t="n">
        <v>45657</v>
      </c>
      <c r="G375" t="inlineStr">
        <is>
          <t>ABS24105</t>
        </is>
      </c>
      <c r="H375" t="inlineStr">
        <is>
          <t>ABROS2W</t>
        </is>
      </c>
      <c r="I375" t="inlineStr">
        <is>
          <t>RETAIL</t>
        </is>
      </c>
      <c r="J375" t="inlineStr">
        <is>
          <t>BULLSEYE W3</t>
        </is>
      </c>
      <c r="K375" t="inlineStr">
        <is>
          <t>EssilorLuxottica</t>
        </is>
      </c>
      <c r="L375" t="inlineStr">
        <is>
          <t>L. Franceschini</t>
        </is>
      </c>
      <c r="M375" t="inlineStr">
        <is>
          <t>A. Lorena</t>
        </is>
      </c>
      <c r="N375" t="inlineStr">
        <is>
          <t>Operations</t>
        </is>
      </c>
      <c r="O375" t="inlineStr">
        <is>
          <t>FrontEnd</t>
        </is>
      </c>
      <c r="P375" t="n">
        <v>780</v>
      </c>
      <c r="Q375" t="n">
        <v>735</v>
      </c>
      <c r="R375" t="inlineStr">
        <is>
          <t>ON HOLD</t>
        </is>
      </c>
      <c r="S375" t="n">
        <v>0</v>
      </c>
      <c r="T375" t="n">
        <v>2024</v>
      </c>
      <c r="U375" t="n">
        <v>41</v>
      </c>
      <c r="V375" t="inlineStr"/>
      <c r="W375" t="n">
        <v>2</v>
      </c>
      <c r="X375" t="n">
        <v>5</v>
      </c>
      <c r="Y375" t="n">
        <v>5</v>
      </c>
      <c r="Z375" t="n">
        <v>5</v>
      </c>
      <c r="AA375" t="n">
        <v>5</v>
      </c>
      <c r="AB375" t="n">
        <v>5</v>
      </c>
      <c r="AC375" t="n">
        <v>5</v>
      </c>
      <c r="AD375" t="n">
        <v>6</v>
      </c>
      <c r="AE375" t="n">
        <v>15</v>
      </c>
      <c r="AF375" t="inlineStr"/>
      <c r="AG375" t="inlineStr"/>
      <c r="AH375" t="n">
        <v>0</v>
      </c>
      <c r="AI375" t="n">
        <v>0.1</v>
      </c>
      <c r="AJ375" t="n">
        <v>0.2380952380952381</v>
      </c>
      <c r="AK375" t="n">
        <v>0.2272727272727273</v>
      </c>
      <c r="AL375" t="n">
        <v>0.25</v>
      </c>
      <c r="AM375" t="n">
        <v>0.25</v>
      </c>
      <c r="AN375" t="n">
        <v>0.2173913043478261</v>
      </c>
      <c r="AO375" t="n">
        <v>0.4166666666666667</v>
      </c>
      <c r="AP375" t="n">
        <v>0.2857142857142857</v>
      </c>
      <c r="AQ375" t="n">
        <v>0.6521739130434783</v>
      </c>
      <c r="AR375" t="n">
        <v>0</v>
      </c>
      <c r="AS375" t="n">
        <v>0</v>
      </c>
      <c r="AT375" t="inlineStr"/>
      <c r="AU375" t="inlineStr"/>
    </row>
    <row r="376">
      <c r="A376" t="inlineStr">
        <is>
          <t>CONTRACT</t>
        </is>
      </c>
      <c r="B376" t="inlineStr">
        <is>
          <t>PRJ</t>
        </is>
      </c>
      <c r="C376" t="inlineStr">
        <is>
          <t>Waterfall</t>
        </is>
      </c>
      <c r="D376" t="n">
        <v>2024</v>
      </c>
      <c r="E376" s="114" t="n">
        <v>45292</v>
      </c>
      <c r="F376" s="114" t="n">
        <v>45657</v>
      </c>
      <c r="G376" t="inlineStr">
        <is>
          <t>ABS24105</t>
        </is>
      </c>
      <c r="H376" t="inlineStr">
        <is>
          <t>ABROS2W</t>
        </is>
      </c>
      <c r="I376" t="inlineStr">
        <is>
          <t>RETAIL</t>
        </is>
      </c>
      <c r="J376" t="inlineStr">
        <is>
          <t>BULLSEYE W3</t>
        </is>
      </c>
      <c r="K376" t="inlineStr">
        <is>
          <t>EssilorLuxottica</t>
        </is>
      </c>
      <c r="L376" t="inlineStr">
        <is>
          <t>L. Franceschini</t>
        </is>
      </c>
      <c r="M376" t="inlineStr">
        <is>
          <t>A. Pirola</t>
        </is>
      </c>
      <c r="N376" t="inlineStr">
        <is>
          <t>Operations</t>
        </is>
      </c>
      <c r="O376" t="inlineStr">
        <is>
          <t>FrontEnd</t>
        </is>
      </c>
      <c r="P376" t="n">
        <v>780</v>
      </c>
      <c r="Q376" t="n">
        <v>735</v>
      </c>
      <c r="R376" t="inlineStr">
        <is>
          <t>ON HOLD</t>
        </is>
      </c>
      <c r="S376" t="n">
        <v>0</v>
      </c>
      <c r="T376" t="n">
        <v>2024</v>
      </c>
      <c r="U376" t="n">
        <v>18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1</v>
      </c>
      <c r="AC376" t="n">
        <v>1</v>
      </c>
      <c r="AD376" t="n">
        <v>2</v>
      </c>
      <c r="AE376" t="n">
        <v>2</v>
      </c>
      <c r="AF376" t="n">
        <v>4</v>
      </c>
      <c r="AG376" t="n">
        <v>4</v>
      </c>
      <c r="AH376" t="n">
        <v>0.1111111111111111</v>
      </c>
      <c r="AI376" t="n">
        <v>0.1</v>
      </c>
      <c r="AJ376" t="n">
        <v>0.09523809523809523</v>
      </c>
      <c r="AK376" t="n">
        <v>0.09090909090909091</v>
      </c>
      <c r="AL376" t="n">
        <v>0.1</v>
      </c>
      <c r="AM376" t="n">
        <v>0.1</v>
      </c>
      <c r="AN376" t="n">
        <v>0.04347826086956522</v>
      </c>
      <c r="AO376" t="n">
        <v>0.08333333333333333</v>
      </c>
      <c r="AP376" t="n">
        <v>0.09523809523809523</v>
      </c>
      <c r="AQ376" t="n">
        <v>0.08695652173913043</v>
      </c>
      <c r="AR376" t="n">
        <v>0.1904761904761905</v>
      </c>
      <c r="AS376" t="n">
        <v>0.1818181818181818</v>
      </c>
      <c r="AT376" t="inlineStr"/>
      <c r="AU376" t="inlineStr"/>
    </row>
    <row r="377">
      <c r="A377" t="inlineStr">
        <is>
          <t>CONTRACT</t>
        </is>
      </c>
      <c r="B377" t="inlineStr">
        <is>
          <t>PRJ</t>
        </is>
      </c>
      <c r="C377" t="inlineStr">
        <is>
          <t>Waterfall</t>
        </is>
      </c>
      <c r="D377" t="n">
        <v>2024</v>
      </c>
      <c r="E377" s="114" t="n">
        <v>45292</v>
      </c>
      <c r="F377" s="114" t="n">
        <v>45657</v>
      </c>
      <c r="G377" t="inlineStr">
        <is>
          <t>ABS24105</t>
        </is>
      </c>
      <c r="H377" t="inlineStr">
        <is>
          <t>ABROS2W</t>
        </is>
      </c>
      <c r="I377" t="inlineStr">
        <is>
          <t>RETAIL</t>
        </is>
      </c>
      <c r="J377" t="inlineStr">
        <is>
          <t>BULLSEYE W3</t>
        </is>
      </c>
      <c r="K377" t="inlineStr">
        <is>
          <t>EssilorLuxottica</t>
        </is>
      </c>
      <c r="L377" t="inlineStr">
        <is>
          <t>L. Franceschini</t>
        </is>
      </c>
      <c r="M377" t="inlineStr">
        <is>
          <t>A. Vladi</t>
        </is>
      </c>
      <c r="N377" t="inlineStr">
        <is>
          <t>Operations</t>
        </is>
      </c>
      <c r="O377" t="inlineStr">
        <is>
          <t>TL - DataManagement</t>
        </is>
      </c>
      <c r="P377" t="n">
        <v>780</v>
      </c>
      <c r="Q377" t="n">
        <v>735</v>
      </c>
      <c r="R377" t="inlineStr">
        <is>
          <t>ON HOLD</t>
        </is>
      </c>
      <c r="S377" t="n">
        <v>0</v>
      </c>
      <c r="T377" t="n">
        <v>2024</v>
      </c>
      <c r="U377" t="n">
        <v>139</v>
      </c>
      <c r="V377" t="n">
        <v>8</v>
      </c>
      <c r="W377" t="n">
        <v>1</v>
      </c>
      <c r="X377" t="n">
        <v>1</v>
      </c>
      <c r="Y377" t="n">
        <v>1</v>
      </c>
      <c r="Z377" t="n">
        <v>18</v>
      </c>
      <c r="AA377" t="n">
        <v>18</v>
      </c>
      <c r="AB377" t="n">
        <v>18</v>
      </c>
      <c r="AC377" t="n">
        <v>15</v>
      </c>
      <c r="AD377" t="n">
        <v>18</v>
      </c>
      <c r="AE377" t="n">
        <v>18</v>
      </c>
      <c r="AF377" t="n">
        <v>18</v>
      </c>
      <c r="AG377" t="n">
        <v>16</v>
      </c>
      <c r="AH377" t="n">
        <v>0.4444444444444444</v>
      </c>
      <c r="AI377" t="n">
        <v>0.05</v>
      </c>
      <c r="AJ377" t="n">
        <v>0.04761904761904762</v>
      </c>
      <c r="AK377" t="n">
        <v>0.04545454545454546</v>
      </c>
      <c r="AL377" t="n">
        <v>0.9</v>
      </c>
      <c r="AM377" t="n">
        <v>0.9</v>
      </c>
      <c r="AN377" t="n">
        <v>0.7826086956521739</v>
      </c>
      <c r="AO377" t="n">
        <v>1.25</v>
      </c>
      <c r="AP377" t="n">
        <v>0.8571428571428571</v>
      </c>
      <c r="AQ377" t="n">
        <v>0.7826086956521739</v>
      </c>
      <c r="AR377" t="n">
        <v>0.8571428571428571</v>
      </c>
      <c r="AS377" t="n">
        <v>0.7272727272727273</v>
      </c>
      <c r="AT377" t="inlineStr"/>
      <c r="AU377" t="inlineStr"/>
    </row>
    <row r="378">
      <c r="A378" t="inlineStr">
        <is>
          <t>CONTRACT</t>
        </is>
      </c>
      <c r="B378" t="inlineStr">
        <is>
          <t>PRJ</t>
        </is>
      </c>
      <c r="C378" t="inlineStr">
        <is>
          <t>Waterfall</t>
        </is>
      </c>
      <c r="D378" t="n">
        <v>2024</v>
      </c>
      <c r="E378" s="114" t="n">
        <v>45292</v>
      </c>
      <c r="F378" s="114" t="n">
        <v>45657</v>
      </c>
      <c r="G378" t="inlineStr">
        <is>
          <t>ABS24105</t>
        </is>
      </c>
      <c r="H378" t="inlineStr">
        <is>
          <t>ABROS2W</t>
        </is>
      </c>
      <c r="I378" t="inlineStr">
        <is>
          <t>RETAIL</t>
        </is>
      </c>
      <c r="J378" t="inlineStr">
        <is>
          <t>BULLSEYE W3</t>
        </is>
      </c>
      <c r="K378" t="inlineStr">
        <is>
          <t>EssilorLuxottica</t>
        </is>
      </c>
      <c r="L378" t="inlineStr">
        <is>
          <t>L. Franceschini</t>
        </is>
      </c>
      <c r="M378" t="inlineStr">
        <is>
          <t>C. Elia</t>
        </is>
      </c>
      <c r="N378" t="inlineStr">
        <is>
          <t>Operations</t>
        </is>
      </c>
      <c r="O378" t="inlineStr">
        <is>
          <t>DataManagement</t>
        </is>
      </c>
      <c r="P378" t="n">
        <v>780</v>
      </c>
      <c r="Q378" t="n">
        <v>735</v>
      </c>
      <c r="R378" t="inlineStr">
        <is>
          <t>ON HOLD</t>
        </is>
      </c>
      <c r="S378" t="n">
        <v>0</v>
      </c>
      <c r="T378" t="n">
        <v>2024</v>
      </c>
      <c r="U378" t="n">
        <v>36</v>
      </c>
      <c r="V378" t="inlineStr"/>
      <c r="W378" t="inlineStr"/>
      <c r="X378" t="inlineStr"/>
      <c r="Y378" t="inlineStr"/>
      <c r="Z378" t="inlineStr"/>
      <c r="AA378" t="inlineStr"/>
      <c r="AB378" t="n">
        <v>5</v>
      </c>
      <c r="AC378" t="n">
        <v>5</v>
      </c>
      <c r="AD378" t="n">
        <v>5</v>
      </c>
      <c r="AE378" t="n">
        <v>7</v>
      </c>
      <c r="AF378" t="n">
        <v>7</v>
      </c>
      <c r="AG378" t="n">
        <v>7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0.2173913043478261</v>
      </c>
      <c r="AO378" t="n">
        <v>0.4166666666666667</v>
      </c>
      <c r="AP378" t="n">
        <v>0.2380952380952381</v>
      </c>
      <c r="AQ378" t="n">
        <v>0.3043478260869565</v>
      </c>
      <c r="AR378" t="n">
        <v>0.3333333333333333</v>
      </c>
      <c r="AS378" t="n">
        <v>0.3181818181818182</v>
      </c>
      <c r="AT378" t="inlineStr"/>
      <c r="AU378" t="inlineStr"/>
    </row>
    <row r="379">
      <c r="A379" t="inlineStr">
        <is>
          <t>CONTRACT</t>
        </is>
      </c>
      <c r="B379" t="inlineStr">
        <is>
          <t>PRJ</t>
        </is>
      </c>
      <c r="C379" t="inlineStr">
        <is>
          <t>Waterfall</t>
        </is>
      </c>
      <c r="D379" t="n">
        <v>2024</v>
      </c>
      <c r="E379" s="114" t="n">
        <v>45292</v>
      </c>
      <c r="F379" s="114" t="n">
        <v>45657</v>
      </c>
      <c r="G379" t="inlineStr">
        <is>
          <t>ABS24105</t>
        </is>
      </c>
      <c r="H379" t="inlineStr">
        <is>
          <t>ABROS2W</t>
        </is>
      </c>
      <c r="I379" t="inlineStr">
        <is>
          <t>RETAIL</t>
        </is>
      </c>
      <c r="J379" t="inlineStr">
        <is>
          <t>BULLSEYE W3</t>
        </is>
      </c>
      <c r="K379" t="inlineStr">
        <is>
          <t>EssilorLuxottica</t>
        </is>
      </c>
      <c r="L379" t="inlineStr">
        <is>
          <t>L. Franceschini</t>
        </is>
      </c>
      <c r="M379" t="inlineStr">
        <is>
          <t>F. D'Alberto</t>
        </is>
      </c>
      <c r="N379" t="inlineStr">
        <is>
          <t>Operations</t>
        </is>
      </c>
      <c r="O379" t="inlineStr">
        <is>
          <t>DataManagement</t>
        </is>
      </c>
      <c r="P379" t="n">
        <v>780</v>
      </c>
      <c r="Q379" t="n">
        <v>735</v>
      </c>
      <c r="R379" t="inlineStr">
        <is>
          <t>ON HOLD</t>
        </is>
      </c>
      <c r="S379" t="n">
        <v>0</v>
      </c>
      <c r="T379" t="n">
        <v>2024</v>
      </c>
      <c r="U379" t="n">
        <v>72</v>
      </c>
      <c r="V379" t="n">
        <v>4</v>
      </c>
      <c r="W379" t="n">
        <v>4</v>
      </c>
      <c r="X379" t="n">
        <v>4</v>
      </c>
      <c r="Y379" t="n">
        <v>4</v>
      </c>
      <c r="Z379" t="n">
        <v>5</v>
      </c>
      <c r="AA379" t="n">
        <v>1</v>
      </c>
      <c r="AB379" t="n">
        <v>2</v>
      </c>
      <c r="AC379" t="n">
        <v>1</v>
      </c>
      <c r="AD379" t="n">
        <v>21</v>
      </c>
      <c r="AE379" t="n">
        <v>23</v>
      </c>
      <c r="AF379" t="n">
        <v>2</v>
      </c>
      <c r="AG379" t="n">
        <v>17</v>
      </c>
      <c r="AH379" t="n">
        <v>0.2222222222222222</v>
      </c>
      <c r="AI379" t="n">
        <v>0.2</v>
      </c>
      <c r="AJ379" t="n">
        <v>0.1904761904761905</v>
      </c>
      <c r="AK379" t="n">
        <v>0.1818181818181818</v>
      </c>
      <c r="AL379" t="n">
        <v>0.25</v>
      </c>
      <c r="AM379" t="n">
        <v>0.05</v>
      </c>
      <c r="AN379" t="n">
        <v>0.08695652173913043</v>
      </c>
      <c r="AO379" t="n">
        <v>0.08333333333333333</v>
      </c>
      <c r="AP379" t="n">
        <v>1</v>
      </c>
      <c r="AQ379" t="n">
        <v>1</v>
      </c>
      <c r="AR379" t="n">
        <v>0.09523809523809523</v>
      </c>
      <c r="AS379" t="n">
        <v>0.7727272727272727</v>
      </c>
      <c r="AT379" t="inlineStr"/>
      <c r="AU379" t="inlineStr"/>
    </row>
    <row r="380">
      <c r="A380" t="inlineStr">
        <is>
          <t>CONTRACT</t>
        </is>
      </c>
      <c r="B380" t="inlineStr">
        <is>
          <t>PRJ</t>
        </is>
      </c>
      <c r="C380" t="inlineStr">
        <is>
          <t>Waterfall</t>
        </is>
      </c>
      <c r="D380" t="n">
        <v>2024</v>
      </c>
      <c r="E380" s="114" t="n">
        <v>45292</v>
      </c>
      <c r="F380" s="114" t="n">
        <v>45657</v>
      </c>
      <c r="G380" t="inlineStr">
        <is>
          <t>ABS24105</t>
        </is>
      </c>
      <c r="H380" t="inlineStr">
        <is>
          <t>ABROS2W</t>
        </is>
      </c>
      <c r="I380" t="inlineStr">
        <is>
          <t>RETAIL</t>
        </is>
      </c>
      <c r="J380" t="inlineStr">
        <is>
          <t>BULLSEYE W3</t>
        </is>
      </c>
      <c r="K380" t="inlineStr">
        <is>
          <t>EssilorLuxottica</t>
        </is>
      </c>
      <c r="L380" t="inlineStr">
        <is>
          <t>L. Franceschini</t>
        </is>
      </c>
      <c r="M380" t="inlineStr">
        <is>
          <t>F. Origlia</t>
        </is>
      </c>
      <c r="N380" t="inlineStr">
        <is>
          <t>Operations</t>
        </is>
      </c>
      <c r="O380" t="inlineStr">
        <is>
          <t>Solution Architect</t>
        </is>
      </c>
      <c r="P380" t="n">
        <v>780</v>
      </c>
      <c r="Q380" t="n">
        <v>735</v>
      </c>
      <c r="R380" t="inlineStr">
        <is>
          <t>ON HOLD</t>
        </is>
      </c>
      <c r="S380" t="n">
        <v>0</v>
      </c>
      <c r="T380" t="n">
        <v>2024</v>
      </c>
      <c r="U380" t="n">
        <v>17</v>
      </c>
      <c r="V380" t="n">
        <v>8</v>
      </c>
      <c r="W380" t="n">
        <v>8</v>
      </c>
      <c r="X380" t="n">
        <v>8</v>
      </c>
      <c r="Y380" t="n">
        <v>9</v>
      </c>
      <c r="Z380" t="n">
        <v>9</v>
      </c>
      <c r="AA380" t="n">
        <v>8</v>
      </c>
      <c r="AB380" t="inlineStr"/>
      <c r="AC380" t="inlineStr"/>
      <c r="AD380" t="inlineStr"/>
      <c r="AE380" t="inlineStr"/>
      <c r="AF380" t="inlineStr"/>
      <c r="AG380" t="inlineStr"/>
      <c r="AH380" t="n">
        <v>0.4444444444444444</v>
      </c>
      <c r="AI380" t="n">
        <v>0.4</v>
      </c>
      <c r="AJ380" t="n">
        <v>0.3809523809523809</v>
      </c>
      <c r="AK380" t="n">
        <v>0.4090909090909091</v>
      </c>
      <c r="AL380" t="n">
        <v>0.45</v>
      </c>
      <c r="AM380" t="n">
        <v>0.4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inlineStr"/>
      <c r="AU380" t="inlineStr"/>
    </row>
    <row r="381">
      <c r="A381" t="inlineStr">
        <is>
          <t>CONTRACT</t>
        </is>
      </c>
      <c r="B381" t="inlineStr">
        <is>
          <t>PRJ</t>
        </is>
      </c>
      <c r="C381" t="inlineStr">
        <is>
          <t>Waterfall</t>
        </is>
      </c>
      <c r="D381" t="n">
        <v>2024</v>
      </c>
      <c r="E381" s="114" t="n">
        <v>45292</v>
      </c>
      <c r="F381" s="114" t="n">
        <v>45657</v>
      </c>
      <c r="G381" t="inlineStr">
        <is>
          <t>ABS24105</t>
        </is>
      </c>
      <c r="H381" t="inlineStr">
        <is>
          <t>ABROS2W</t>
        </is>
      </c>
      <c r="I381" t="inlineStr">
        <is>
          <t>RETAIL</t>
        </is>
      </c>
      <c r="J381" t="inlineStr">
        <is>
          <t>BULLSEYE W3</t>
        </is>
      </c>
      <c r="K381" t="inlineStr">
        <is>
          <t>EssilorLuxottica</t>
        </is>
      </c>
      <c r="L381" t="inlineStr">
        <is>
          <t>L. Franceschini</t>
        </is>
      </c>
      <c r="M381" t="inlineStr">
        <is>
          <t>F. Spacagna</t>
        </is>
      </c>
      <c r="N381" t="inlineStr">
        <is>
          <t>Operations</t>
        </is>
      </c>
      <c r="O381" t="inlineStr">
        <is>
          <t>Solution Architect</t>
        </is>
      </c>
      <c r="P381" t="n">
        <v>780</v>
      </c>
      <c r="Q381" t="n">
        <v>735</v>
      </c>
      <c r="R381" t="inlineStr">
        <is>
          <t>ON HOLD</t>
        </is>
      </c>
      <c r="S381" t="n">
        <v>0</v>
      </c>
      <c r="T381" t="n">
        <v>2024</v>
      </c>
      <c r="U381" t="n">
        <v>71</v>
      </c>
      <c r="V381" t="inlineStr"/>
      <c r="W381" t="inlineStr"/>
      <c r="X381" t="inlineStr"/>
      <c r="Y381" t="inlineStr"/>
      <c r="Z381" t="inlineStr"/>
      <c r="AA381" t="inlineStr"/>
      <c r="AB381" t="n">
        <v>8</v>
      </c>
      <c r="AC381" t="n">
        <v>7</v>
      </c>
      <c r="AD381" t="n">
        <v>13</v>
      </c>
      <c r="AE381" t="n">
        <v>15</v>
      </c>
      <c r="AF381" t="n">
        <v>15</v>
      </c>
      <c r="AG381" t="n">
        <v>13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0.3478260869565217</v>
      </c>
      <c r="AO381" t="n">
        <v>0.5833333333333334</v>
      </c>
      <c r="AP381" t="n">
        <v>0.6190476190476191</v>
      </c>
      <c r="AQ381" t="n">
        <v>0.6521739130434783</v>
      </c>
      <c r="AR381" t="n">
        <v>0.7142857142857143</v>
      </c>
      <c r="AS381" t="n">
        <v>0.5909090909090909</v>
      </c>
      <c r="AT381" t="inlineStr"/>
      <c r="AU381" t="inlineStr"/>
    </row>
    <row r="382">
      <c r="A382" t="inlineStr">
        <is>
          <t>CONTRACT</t>
        </is>
      </c>
      <c r="B382" t="inlineStr">
        <is>
          <t>PRJ</t>
        </is>
      </c>
      <c r="C382" t="inlineStr">
        <is>
          <t>Waterfall</t>
        </is>
      </c>
      <c r="D382" t="n">
        <v>2024</v>
      </c>
      <c r="E382" s="114" t="n">
        <v>45292</v>
      </c>
      <c r="F382" s="114" t="n">
        <v>45657</v>
      </c>
      <c r="G382" t="inlineStr">
        <is>
          <t>ABS24105</t>
        </is>
      </c>
      <c r="H382" t="inlineStr">
        <is>
          <t>ABROS2W</t>
        </is>
      </c>
      <c r="I382" t="inlineStr">
        <is>
          <t>RETAIL</t>
        </is>
      </c>
      <c r="J382" t="inlineStr">
        <is>
          <t>BULLSEYE W3</t>
        </is>
      </c>
      <c r="K382" t="inlineStr">
        <is>
          <t>EssilorLuxottica</t>
        </is>
      </c>
      <c r="L382" t="inlineStr">
        <is>
          <t>L. Franceschini</t>
        </is>
      </c>
      <c r="M382" t="inlineStr">
        <is>
          <t>G. Franchi</t>
        </is>
      </c>
      <c r="N382" t="inlineStr">
        <is>
          <t>Operations</t>
        </is>
      </c>
      <c r="O382" t="inlineStr">
        <is>
          <t>BackEnd</t>
        </is>
      </c>
      <c r="P382" t="n">
        <v>780</v>
      </c>
      <c r="Q382" t="n">
        <v>735</v>
      </c>
      <c r="R382" t="inlineStr">
        <is>
          <t>ON HOLD</t>
        </is>
      </c>
      <c r="S382" t="n">
        <v>0</v>
      </c>
      <c r="T382" t="n">
        <v>2024</v>
      </c>
      <c r="U382" t="n">
        <v>66</v>
      </c>
      <c r="V382" t="inlineStr"/>
      <c r="W382" t="inlineStr"/>
      <c r="X382" t="inlineStr"/>
      <c r="Y382" t="inlineStr"/>
      <c r="Z382" t="inlineStr"/>
      <c r="AA382" t="n">
        <v>1</v>
      </c>
      <c r="AB382" t="n">
        <v>15</v>
      </c>
      <c r="AC382" t="n">
        <v>1</v>
      </c>
      <c r="AD382" t="n">
        <v>15</v>
      </c>
      <c r="AE382" t="n">
        <v>15</v>
      </c>
      <c r="AF382" t="n">
        <v>2</v>
      </c>
      <c r="AG382" t="n">
        <v>17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0.05</v>
      </c>
      <c r="AN382" t="n">
        <v>0.6521739130434783</v>
      </c>
      <c r="AO382" t="n">
        <v>0.08333333333333333</v>
      </c>
      <c r="AP382" t="n">
        <v>0.7142857142857143</v>
      </c>
      <c r="AQ382" t="n">
        <v>0.6521739130434783</v>
      </c>
      <c r="AR382" t="n">
        <v>0.09523809523809523</v>
      </c>
      <c r="AS382" t="n">
        <v>0.7727272727272727</v>
      </c>
      <c r="AT382" t="inlineStr"/>
      <c r="AU382" t="inlineStr"/>
    </row>
    <row r="383">
      <c r="A383" t="inlineStr">
        <is>
          <t>CONTRACT</t>
        </is>
      </c>
      <c r="B383" t="inlineStr">
        <is>
          <t>PRJ</t>
        </is>
      </c>
      <c r="C383" t="inlineStr">
        <is>
          <t>Waterfall</t>
        </is>
      </c>
      <c r="D383" t="n">
        <v>2024</v>
      </c>
      <c r="E383" s="114" t="n">
        <v>45292</v>
      </c>
      <c r="F383" s="114" t="n">
        <v>45657</v>
      </c>
      <c r="G383" t="inlineStr">
        <is>
          <t>ABS24105</t>
        </is>
      </c>
      <c r="H383" t="inlineStr">
        <is>
          <t>ABROS2W</t>
        </is>
      </c>
      <c r="I383" t="inlineStr">
        <is>
          <t>RETAIL</t>
        </is>
      </c>
      <c r="J383" t="inlineStr">
        <is>
          <t>BULLSEYE W3</t>
        </is>
      </c>
      <c r="K383" t="inlineStr">
        <is>
          <t>EssilorLuxottica</t>
        </is>
      </c>
      <c r="L383" t="inlineStr">
        <is>
          <t>L. Franceschini</t>
        </is>
      </c>
      <c r="M383" t="inlineStr">
        <is>
          <t>L. Franceschini</t>
        </is>
      </c>
      <c r="N383" t="inlineStr">
        <is>
          <t>Delivery Projects</t>
        </is>
      </c>
      <c r="O383" t="inlineStr">
        <is>
          <t>PM - Project Governance</t>
        </is>
      </c>
      <c r="P383" t="n">
        <v>780</v>
      </c>
      <c r="Q383" t="n">
        <v>735</v>
      </c>
      <c r="R383" t="inlineStr">
        <is>
          <t>ON HOLD</t>
        </is>
      </c>
      <c r="S383" t="n">
        <v>0</v>
      </c>
      <c r="T383" t="n">
        <v>2024</v>
      </c>
      <c r="U383" t="n">
        <v>34</v>
      </c>
      <c r="V383" t="n">
        <v>9</v>
      </c>
      <c r="W383" t="n">
        <v>9</v>
      </c>
      <c r="X383" t="n">
        <v>9</v>
      </c>
      <c r="Y383" t="n">
        <v>3</v>
      </c>
      <c r="Z383" t="n">
        <v>3</v>
      </c>
      <c r="AA383" t="n">
        <v>3</v>
      </c>
      <c r="AB383" t="n">
        <v>3</v>
      </c>
      <c r="AC383" t="n">
        <v>2</v>
      </c>
      <c r="AD383" t="n">
        <v>6</v>
      </c>
      <c r="AE383" t="n">
        <v>6</v>
      </c>
      <c r="AF383" t="n">
        <v>6</v>
      </c>
      <c r="AG383" t="n">
        <v>5</v>
      </c>
      <c r="AH383" t="n">
        <v>0.5</v>
      </c>
      <c r="AI383" t="n">
        <v>0.45</v>
      </c>
      <c r="AJ383" t="n">
        <v>0.4285714285714285</v>
      </c>
      <c r="AK383" t="n">
        <v>0.1363636363636364</v>
      </c>
      <c r="AL383" t="n">
        <v>0.15</v>
      </c>
      <c r="AM383" t="n">
        <v>0.15</v>
      </c>
      <c r="AN383" t="n">
        <v>0.1304347826086956</v>
      </c>
      <c r="AO383" t="n">
        <v>0.1666666666666667</v>
      </c>
      <c r="AP383" t="n">
        <v>0.2857142857142857</v>
      </c>
      <c r="AQ383" t="n">
        <v>0.2608695652173913</v>
      </c>
      <c r="AR383" t="n">
        <v>0.2857142857142857</v>
      </c>
      <c r="AS383" t="n">
        <v>0.2272727272727273</v>
      </c>
      <c r="AT383" t="inlineStr"/>
      <c r="AU383" t="inlineStr"/>
    </row>
    <row r="384">
      <c r="A384" t="inlineStr">
        <is>
          <t>CONTRACT</t>
        </is>
      </c>
      <c r="B384" t="inlineStr">
        <is>
          <t>PRJ</t>
        </is>
      </c>
      <c r="C384" t="inlineStr">
        <is>
          <t>Waterfall</t>
        </is>
      </c>
      <c r="D384" t="n">
        <v>2024</v>
      </c>
      <c r="E384" s="114" t="n">
        <v>45292</v>
      </c>
      <c r="F384" s="114" t="n">
        <v>45657</v>
      </c>
      <c r="G384" t="inlineStr">
        <is>
          <t>ABS24105</t>
        </is>
      </c>
      <c r="H384" t="inlineStr">
        <is>
          <t>ABROS2W</t>
        </is>
      </c>
      <c r="I384" t="inlineStr">
        <is>
          <t>RETAIL</t>
        </is>
      </c>
      <c r="J384" t="inlineStr">
        <is>
          <t>BULLSEYE W3</t>
        </is>
      </c>
      <c r="K384" t="inlineStr">
        <is>
          <t>EssilorLuxottica</t>
        </is>
      </c>
      <c r="L384" t="inlineStr">
        <is>
          <t>L. Franceschini</t>
        </is>
      </c>
      <c r="M384" t="inlineStr">
        <is>
          <t>M. Vianelli</t>
        </is>
      </c>
      <c r="N384" t="inlineStr">
        <is>
          <t>Delivery Projects</t>
        </is>
      </c>
      <c r="O384" t="inlineStr">
        <is>
          <t>Analysis</t>
        </is>
      </c>
      <c r="P384" t="n">
        <v>780</v>
      </c>
      <c r="Q384" t="n">
        <v>735</v>
      </c>
      <c r="R384" t="inlineStr">
        <is>
          <t>ON HOLD</t>
        </is>
      </c>
      <c r="S384" t="n">
        <v>0</v>
      </c>
      <c r="T384" t="n">
        <v>2024</v>
      </c>
      <c r="U384" t="n">
        <v>31</v>
      </c>
      <c r="V384" t="n">
        <v>4</v>
      </c>
      <c r="W384" t="n">
        <v>5</v>
      </c>
      <c r="X384" t="n">
        <v>5</v>
      </c>
      <c r="Y384" t="n">
        <v>5</v>
      </c>
      <c r="Z384" t="n">
        <v>5</v>
      </c>
      <c r="AA384" t="n">
        <v>5</v>
      </c>
      <c r="AB384" t="n">
        <v>5</v>
      </c>
      <c r="AC384" t="inlineStr"/>
      <c r="AD384" t="inlineStr"/>
      <c r="AE384" t="n">
        <v>6</v>
      </c>
      <c r="AF384" t="n">
        <v>5</v>
      </c>
      <c r="AG384" t="n">
        <v>5</v>
      </c>
      <c r="AH384" t="n">
        <v>0.2222222222222222</v>
      </c>
      <c r="AI384" t="n">
        <v>0.25</v>
      </c>
      <c r="AJ384" t="n">
        <v>0.2380952380952381</v>
      </c>
      <c r="AK384" t="n">
        <v>0.2272727272727273</v>
      </c>
      <c r="AL384" t="n">
        <v>0.25</v>
      </c>
      <c r="AM384" t="n">
        <v>0.25</v>
      </c>
      <c r="AN384" t="n">
        <v>0.2173913043478261</v>
      </c>
      <c r="AO384" t="n">
        <v>0</v>
      </c>
      <c r="AP384" t="n">
        <v>0</v>
      </c>
      <c r="AQ384" t="n">
        <v>0.2608695652173913</v>
      </c>
      <c r="AR384" t="n">
        <v>0.2380952380952381</v>
      </c>
      <c r="AS384" t="n">
        <v>0.2272727272727273</v>
      </c>
      <c r="AT384" t="inlineStr"/>
      <c r="AU384" t="inlineStr"/>
    </row>
    <row r="385">
      <c r="A385" t="inlineStr">
        <is>
          <t>CONTRACT</t>
        </is>
      </c>
      <c r="B385" t="inlineStr">
        <is>
          <t>PRJ</t>
        </is>
      </c>
      <c r="C385" t="inlineStr">
        <is>
          <t>Waterfall</t>
        </is>
      </c>
      <c r="D385" t="n">
        <v>2024</v>
      </c>
      <c r="E385" s="114" t="n">
        <v>45261</v>
      </c>
      <c r="F385" s="114" t="n">
        <v>45505</v>
      </c>
      <c r="G385" t="inlineStr">
        <is>
          <t>ABS23409</t>
        </is>
      </c>
      <c r="H385" t="inlineStr">
        <is>
          <t>AE</t>
        </is>
      </c>
      <c r="I385" t="inlineStr">
        <is>
          <t>FINANCE</t>
        </is>
      </c>
      <c r="J385" t="inlineStr">
        <is>
          <t>EDEN ESSILOR FRANCIA</t>
        </is>
      </c>
      <c r="K385" t="inlineStr">
        <is>
          <t>EssilorLuxottica</t>
        </is>
      </c>
      <c r="L385" t="inlineStr">
        <is>
          <t>L. Franceschini</t>
        </is>
      </c>
      <c r="M385" t="inlineStr">
        <is>
          <t>A. De Sanctis</t>
        </is>
      </c>
      <c r="N385" t="inlineStr">
        <is>
          <t>Operations</t>
        </is>
      </c>
      <c r="O385" t="inlineStr">
        <is>
          <t>FrontEnd</t>
        </is>
      </c>
      <c r="P385" t="n">
        <v>125</v>
      </c>
      <c r="Q385" t="n">
        <v>66</v>
      </c>
      <c r="R385" t="inlineStr">
        <is>
          <t>CLOSED</t>
        </is>
      </c>
      <c r="S385" t="n">
        <v>0</v>
      </c>
      <c r="T385" t="n">
        <v>2024</v>
      </c>
      <c r="U385" t="n">
        <v>23</v>
      </c>
      <c r="V385" t="n">
        <v>7</v>
      </c>
      <c r="W385" t="n">
        <v>1</v>
      </c>
      <c r="X385" t="n">
        <v>1</v>
      </c>
      <c r="Y385" t="n">
        <v>8</v>
      </c>
      <c r="Z385" t="n">
        <v>9</v>
      </c>
      <c r="AA385" t="n">
        <v>9</v>
      </c>
      <c r="AB385" t="n">
        <v>1</v>
      </c>
      <c r="AC385" t="n">
        <v>4</v>
      </c>
      <c r="AD385" t="inlineStr"/>
      <c r="AE385" t="inlineStr"/>
      <c r="AF385" t="inlineStr"/>
      <c r="AG385" t="inlineStr"/>
      <c r="AH385" t="n">
        <v>0.3888888888888889</v>
      </c>
      <c r="AI385" t="n">
        <v>0.05</v>
      </c>
      <c r="AJ385" t="n">
        <v>0.04761904761904762</v>
      </c>
      <c r="AK385" t="n">
        <v>0.3636363636363636</v>
      </c>
      <c r="AL385" t="n">
        <v>0.45</v>
      </c>
      <c r="AM385" t="n">
        <v>0.45</v>
      </c>
      <c r="AN385" t="n">
        <v>0.04347826086956522</v>
      </c>
      <c r="AO385" t="n">
        <v>0.3333333333333333</v>
      </c>
      <c r="AP385" t="n">
        <v>0</v>
      </c>
      <c r="AQ385" t="n">
        <v>0</v>
      </c>
      <c r="AR385" t="n">
        <v>0</v>
      </c>
      <c r="AS385" t="n">
        <v>0</v>
      </c>
      <c r="AT385" t="inlineStr"/>
      <c r="AU385" t="inlineStr"/>
    </row>
    <row r="386">
      <c r="A386" t="inlineStr">
        <is>
          <t>CONTRACT</t>
        </is>
      </c>
      <c r="B386" t="inlineStr">
        <is>
          <t>PRJ</t>
        </is>
      </c>
      <c r="C386" t="inlineStr">
        <is>
          <t>Waterfall</t>
        </is>
      </c>
      <c r="D386" t="n">
        <v>2024</v>
      </c>
      <c r="E386" s="114" t="n">
        <v>45261</v>
      </c>
      <c r="F386" s="114" t="n">
        <v>45505</v>
      </c>
      <c r="G386" t="inlineStr">
        <is>
          <t>ABS23409</t>
        </is>
      </c>
      <c r="H386" t="inlineStr">
        <is>
          <t>AE</t>
        </is>
      </c>
      <c r="I386" t="inlineStr">
        <is>
          <t>FINANCE</t>
        </is>
      </c>
      <c r="J386" t="inlineStr">
        <is>
          <t>EDEN ESSILOR FRANCIA</t>
        </is>
      </c>
      <c r="K386" t="inlineStr">
        <is>
          <t>EssilorLuxottica</t>
        </is>
      </c>
      <c r="L386" t="inlineStr">
        <is>
          <t>L. Franceschini</t>
        </is>
      </c>
      <c r="M386" t="inlineStr">
        <is>
          <t>A. Strada</t>
        </is>
      </c>
      <c r="N386" t="inlineStr">
        <is>
          <t>Operations</t>
        </is>
      </c>
      <c r="O386" t="inlineStr">
        <is>
          <t>DataManagement</t>
        </is>
      </c>
      <c r="P386" t="n">
        <v>125</v>
      </c>
      <c r="Q386" t="n">
        <v>66</v>
      </c>
      <c r="R386" t="inlineStr">
        <is>
          <t>CLOSED</t>
        </is>
      </c>
      <c r="S386" t="n">
        <v>0</v>
      </c>
      <c r="T386" t="n">
        <v>2024</v>
      </c>
      <c r="U386" t="n">
        <v>20</v>
      </c>
      <c r="V386" t="n">
        <v>5</v>
      </c>
      <c r="W386" t="n">
        <v>5</v>
      </c>
      <c r="X386" t="n">
        <v>5</v>
      </c>
      <c r="Y386" t="n">
        <v>5</v>
      </c>
      <c r="Z386" t="n">
        <v>5</v>
      </c>
      <c r="AA386" t="n">
        <v>5</v>
      </c>
      <c r="AB386" t="n">
        <v>5</v>
      </c>
      <c r="AC386" t="n">
        <v>5</v>
      </c>
      <c r="AD386" t="inlineStr"/>
      <c r="AE386" t="inlineStr"/>
      <c r="AF386" t="inlineStr"/>
      <c r="AG386" t="inlineStr"/>
      <c r="AH386" t="n">
        <v>0.2777777777777778</v>
      </c>
      <c r="AI386" t="n">
        <v>0.25</v>
      </c>
      <c r="AJ386" t="n">
        <v>0.2380952380952381</v>
      </c>
      <c r="AK386" t="n">
        <v>0.2272727272727273</v>
      </c>
      <c r="AL386" t="n">
        <v>0.25</v>
      </c>
      <c r="AM386" t="n">
        <v>0.25</v>
      </c>
      <c r="AN386" t="n">
        <v>0.2173913043478261</v>
      </c>
      <c r="AO386" t="n">
        <v>0.4166666666666667</v>
      </c>
      <c r="AP386" t="n">
        <v>0</v>
      </c>
      <c r="AQ386" t="n">
        <v>0</v>
      </c>
      <c r="AR386" t="n">
        <v>0</v>
      </c>
      <c r="AS386" t="n">
        <v>0</v>
      </c>
      <c r="AT386" t="inlineStr"/>
      <c r="AU386" t="inlineStr"/>
    </row>
    <row r="387">
      <c r="A387" t="inlineStr">
        <is>
          <t>CONTRACT</t>
        </is>
      </c>
      <c r="B387" t="inlineStr">
        <is>
          <t>PRJ</t>
        </is>
      </c>
      <c r="C387" t="inlineStr">
        <is>
          <t>Waterfall</t>
        </is>
      </c>
      <c r="D387" t="n">
        <v>2024</v>
      </c>
      <c r="E387" s="114" t="n">
        <v>45261</v>
      </c>
      <c r="F387" s="114" t="n">
        <v>45505</v>
      </c>
      <c r="G387" t="inlineStr">
        <is>
          <t>ABS23409</t>
        </is>
      </c>
      <c r="H387" t="inlineStr">
        <is>
          <t>AE</t>
        </is>
      </c>
      <c r="I387" t="inlineStr">
        <is>
          <t>FINANCE</t>
        </is>
      </c>
      <c r="J387" t="inlineStr">
        <is>
          <t>EDEN ESSILOR FRANCIA</t>
        </is>
      </c>
      <c r="K387" t="inlineStr">
        <is>
          <t>EssilorLuxottica</t>
        </is>
      </c>
      <c r="L387" t="inlineStr">
        <is>
          <t>L. Franceschini</t>
        </is>
      </c>
      <c r="M387" t="inlineStr">
        <is>
          <t>F. Taita</t>
        </is>
      </c>
      <c r="N387" t="inlineStr">
        <is>
          <t>Delivery Projects</t>
        </is>
      </c>
      <c r="O387" t="inlineStr">
        <is>
          <t>DataManagement</t>
        </is>
      </c>
      <c r="P387" t="n">
        <v>125</v>
      </c>
      <c r="Q387" t="n">
        <v>66</v>
      </c>
      <c r="R387" t="inlineStr">
        <is>
          <t>CLOSED</t>
        </is>
      </c>
      <c r="S387" t="n">
        <v>0</v>
      </c>
      <c r="T387" t="n">
        <v>2024</v>
      </c>
      <c r="U387" t="n">
        <v>2</v>
      </c>
      <c r="V387" t="n">
        <v>2</v>
      </c>
      <c r="W387" t="n">
        <v>2</v>
      </c>
      <c r="X387" t="n">
        <v>2</v>
      </c>
      <c r="Y387" t="n">
        <v>1</v>
      </c>
      <c r="Z387" t="n">
        <v>1</v>
      </c>
      <c r="AA387" t="n">
        <v>1</v>
      </c>
      <c r="AB387" t="inlineStr"/>
      <c r="AC387" t="inlineStr"/>
      <c r="AD387" t="inlineStr"/>
      <c r="AE387" t="inlineStr"/>
      <c r="AF387" t="inlineStr"/>
      <c r="AG387" t="inlineStr"/>
      <c r="AH387" t="n">
        <v>0.1111111111111111</v>
      </c>
      <c r="AI387" t="n">
        <v>0.1</v>
      </c>
      <c r="AJ387" t="n">
        <v>0.09523809523809523</v>
      </c>
      <c r="AK387" t="n">
        <v>0.04545454545454546</v>
      </c>
      <c r="AL387" t="n">
        <v>0.05</v>
      </c>
      <c r="AM387" t="n">
        <v>0.05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inlineStr"/>
      <c r="AU387" t="inlineStr"/>
    </row>
    <row r="388">
      <c r="A388" t="inlineStr">
        <is>
          <t>CONTRACT</t>
        </is>
      </c>
      <c r="B388" t="inlineStr">
        <is>
          <t>PRJ</t>
        </is>
      </c>
      <c r="C388" t="inlineStr">
        <is>
          <t>Waterfall</t>
        </is>
      </c>
      <c r="D388" t="n">
        <v>2024</v>
      </c>
      <c r="E388" s="114" t="n">
        <v>45261</v>
      </c>
      <c r="F388" s="114" t="n">
        <v>45505</v>
      </c>
      <c r="G388" t="inlineStr">
        <is>
          <t>ABS23409</t>
        </is>
      </c>
      <c r="H388" t="inlineStr">
        <is>
          <t>AE</t>
        </is>
      </c>
      <c r="I388" t="inlineStr">
        <is>
          <t>FINANCE</t>
        </is>
      </c>
      <c r="J388" t="inlineStr">
        <is>
          <t>EDEN ESSILOR FRANCIA</t>
        </is>
      </c>
      <c r="K388" t="inlineStr">
        <is>
          <t>EssilorLuxottica</t>
        </is>
      </c>
      <c r="L388" t="inlineStr">
        <is>
          <t>L. Franceschini</t>
        </is>
      </c>
      <c r="M388" t="inlineStr">
        <is>
          <t>L. Franceschini</t>
        </is>
      </c>
      <c r="N388" t="inlineStr">
        <is>
          <t>Delivery Projects</t>
        </is>
      </c>
      <c r="O388" t="inlineStr">
        <is>
          <t>PM - Project Governance</t>
        </is>
      </c>
      <c r="P388" t="n">
        <v>125</v>
      </c>
      <c r="Q388" t="n">
        <v>66</v>
      </c>
      <c r="R388" t="inlineStr">
        <is>
          <t>CLOSED</t>
        </is>
      </c>
      <c r="S388" t="n">
        <v>0</v>
      </c>
      <c r="T388" t="n">
        <v>2024</v>
      </c>
      <c r="U388" t="n">
        <v>12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4</v>
      </c>
      <c r="AB388" t="n">
        <v>4</v>
      </c>
      <c r="AC388" t="n">
        <v>2</v>
      </c>
      <c r="AD388" t="inlineStr"/>
      <c r="AE388" t="inlineStr"/>
      <c r="AF388" t="inlineStr"/>
      <c r="AG388" t="inlineStr"/>
      <c r="AH388" t="n">
        <v>0.1111111111111111</v>
      </c>
      <c r="AI388" t="n">
        <v>0.1</v>
      </c>
      <c r="AJ388" t="n">
        <v>0.09523809523809523</v>
      </c>
      <c r="AK388" t="n">
        <v>0.09090909090909091</v>
      </c>
      <c r="AL388" t="n">
        <v>0.1</v>
      </c>
      <c r="AM388" t="n">
        <v>0.2</v>
      </c>
      <c r="AN388" t="n">
        <v>0.1739130434782609</v>
      </c>
      <c r="AO388" t="n">
        <v>0.1666666666666667</v>
      </c>
      <c r="AP388" t="n">
        <v>0</v>
      </c>
      <c r="AQ388" t="n">
        <v>0</v>
      </c>
      <c r="AR388" t="n">
        <v>0</v>
      </c>
      <c r="AS388" t="n">
        <v>0</v>
      </c>
      <c r="AT388" t="inlineStr"/>
      <c r="AU388" t="inlineStr"/>
    </row>
    <row r="389">
      <c r="A389" t="inlineStr">
        <is>
          <t>CONTRACT</t>
        </is>
      </c>
      <c r="B389" t="inlineStr">
        <is>
          <t>PRJ</t>
        </is>
      </c>
      <c r="C389" t="inlineStr">
        <is>
          <t>Waterfall</t>
        </is>
      </c>
      <c r="D389" t="n">
        <v>2024</v>
      </c>
      <c r="E389" s="114" t="n">
        <v>45261</v>
      </c>
      <c r="F389" s="114" t="n">
        <v>45505</v>
      </c>
      <c r="G389" t="inlineStr">
        <is>
          <t>ABS23409</t>
        </is>
      </c>
      <c r="H389" t="inlineStr">
        <is>
          <t>AE</t>
        </is>
      </c>
      <c r="I389" t="inlineStr">
        <is>
          <t>FINANCE</t>
        </is>
      </c>
      <c r="J389" t="inlineStr">
        <is>
          <t>EDEN ESSILOR FRANCIA</t>
        </is>
      </c>
      <c r="K389" t="inlineStr">
        <is>
          <t>EssilorLuxottica</t>
        </is>
      </c>
      <c r="L389" t="inlineStr">
        <is>
          <t>L. Franceschini</t>
        </is>
      </c>
      <c r="M389" t="inlineStr">
        <is>
          <t>R. Bondi</t>
        </is>
      </c>
      <c r="N389" t="inlineStr">
        <is>
          <t>Operations</t>
        </is>
      </c>
      <c r="O389" t="inlineStr">
        <is>
          <t>FrontEnd</t>
        </is>
      </c>
      <c r="P389" t="n">
        <v>125</v>
      </c>
      <c r="Q389" t="n">
        <v>66</v>
      </c>
      <c r="R389" t="inlineStr">
        <is>
          <t>CLOSED</t>
        </is>
      </c>
      <c r="S389" t="n">
        <v>0</v>
      </c>
      <c r="T389" t="n">
        <v>2024</v>
      </c>
      <c r="U389" t="n">
        <v>17</v>
      </c>
      <c r="V389" t="n">
        <v>4</v>
      </c>
      <c r="W389" t="n">
        <v>5</v>
      </c>
      <c r="X389" t="n">
        <v>5</v>
      </c>
      <c r="Y389" t="n">
        <v>5</v>
      </c>
      <c r="Z389" t="n">
        <v>5</v>
      </c>
      <c r="AA389" t="n">
        <v>5</v>
      </c>
      <c r="AB389" t="n">
        <v>5</v>
      </c>
      <c r="AC389" t="n">
        <v>2</v>
      </c>
      <c r="AD389" t="inlineStr"/>
      <c r="AE389" t="inlineStr"/>
      <c r="AF389" t="inlineStr"/>
      <c r="AG389" t="inlineStr"/>
      <c r="AH389" t="n">
        <v>0.2222222222222222</v>
      </c>
      <c r="AI389" t="n">
        <v>0.25</v>
      </c>
      <c r="AJ389" t="n">
        <v>0.2380952380952381</v>
      </c>
      <c r="AK389" t="n">
        <v>0.2272727272727273</v>
      </c>
      <c r="AL389" t="n">
        <v>0.25</v>
      </c>
      <c r="AM389" t="n">
        <v>0.25</v>
      </c>
      <c r="AN389" t="n">
        <v>0.2173913043478261</v>
      </c>
      <c r="AO389" t="n">
        <v>0.1666666666666667</v>
      </c>
      <c r="AP389" t="n">
        <v>0</v>
      </c>
      <c r="AQ389" t="n">
        <v>0</v>
      </c>
      <c r="AR389" t="n">
        <v>0</v>
      </c>
      <c r="AS389" t="n">
        <v>0</v>
      </c>
      <c r="AT389" t="inlineStr"/>
      <c r="AU389" t="inlineStr"/>
    </row>
    <row r="390">
      <c r="A390" t="inlineStr">
        <is>
          <t>CONTRACT</t>
        </is>
      </c>
      <c r="B390" t="inlineStr">
        <is>
          <t>PRJ</t>
        </is>
      </c>
      <c r="C390" t="inlineStr">
        <is>
          <t>Waterfall</t>
        </is>
      </c>
      <c r="D390" t="n">
        <v>2024</v>
      </c>
      <c r="E390" s="114" t="n">
        <v>45261</v>
      </c>
      <c r="F390" s="114" t="n">
        <v>45383</v>
      </c>
      <c r="G390" t="inlineStr">
        <is>
          <t>ABS24369</t>
        </is>
      </c>
      <c r="H390" t="inlineStr">
        <is>
          <t>ABS24336</t>
        </is>
      </c>
      <c r="I390" t="inlineStr">
        <is>
          <t>FINANCE</t>
        </is>
      </c>
      <c r="J390" t="inlineStr">
        <is>
          <t>EDEN W2</t>
        </is>
      </c>
      <c r="K390" t="inlineStr">
        <is>
          <t>EssilorLuxottica</t>
        </is>
      </c>
      <c r="L390" t="inlineStr">
        <is>
          <t>L. Franceschini</t>
        </is>
      </c>
      <c r="M390" t="inlineStr">
        <is>
          <t>A. De Sanctis</t>
        </is>
      </c>
      <c r="N390" t="inlineStr">
        <is>
          <t>Operations</t>
        </is>
      </c>
      <c r="O390" t="inlineStr">
        <is>
          <t>FrontEnd</t>
        </is>
      </c>
      <c r="P390" t="n">
        <v>100</v>
      </c>
      <c r="Q390" t="n">
        <v>124</v>
      </c>
      <c r="R390" t="inlineStr">
        <is>
          <t>CLOSED</t>
        </is>
      </c>
      <c r="S390" t="n">
        <v>0</v>
      </c>
      <c r="T390" t="n">
        <v>2024</v>
      </c>
      <c r="U390" t="n">
        <v>8</v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2</v>
      </c>
      <c r="AE390" t="n">
        <v>2</v>
      </c>
      <c r="AF390" t="n">
        <v>2</v>
      </c>
      <c r="AG390" t="n">
        <v>2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0.09523809523809523</v>
      </c>
      <c r="AQ390" t="n">
        <v>0.08695652173913043</v>
      </c>
      <c r="AR390" t="n">
        <v>0.09523809523809523</v>
      </c>
      <c r="AS390" t="n">
        <v>0.09090909090909091</v>
      </c>
      <c r="AT390" t="inlineStr"/>
      <c r="AU390" t="inlineStr"/>
    </row>
    <row r="391">
      <c r="A391" t="inlineStr">
        <is>
          <t>CONTRACT</t>
        </is>
      </c>
      <c r="B391" t="inlineStr">
        <is>
          <t>PRJ</t>
        </is>
      </c>
      <c r="C391" t="inlineStr">
        <is>
          <t>Waterfall</t>
        </is>
      </c>
      <c r="D391" t="n">
        <v>2024</v>
      </c>
      <c r="E391" s="114" t="n">
        <v>45261</v>
      </c>
      <c r="F391" s="114" t="n">
        <v>45383</v>
      </c>
      <c r="G391" t="inlineStr">
        <is>
          <t>ABS24369</t>
        </is>
      </c>
      <c r="H391" t="inlineStr">
        <is>
          <t>ABS24336</t>
        </is>
      </c>
      <c r="I391" t="inlineStr">
        <is>
          <t>FINANCE</t>
        </is>
      </c>
      <c r="J391" t="inlineStr">
        <is>
          <t>EDEN W2</t>
        </is>
      </c>
      <c r="K391" t="inlineStr">
        <is>
          <t>EssilorLuxottica</t>
        </is>
      </c>
      <c r="L391" t="inlineStr">
        <is>
          <t>L. Franceschini</t>
        </is>
      </c>
      <c r="M391" t="inlineStr">
        <is>
          <t>A. Strada</t>
        </is>
      </c>
      <c r="N391" t="inlineStr">
        <is>
          <t>Operations</t>
        </is>
      </c>
      <c r="O391" t="inlineStr">
        <is>
          <t>DataManagement</t>
        </is>
      </c>
      <c r="P391" t="n">
        <v>100</v>
      </c>
      <c r="Q391" t="n">
        <v>124</v>
      </c>
      <c r="R391" t="inlineStr">
        <is>
          <t>CLOSED</t>
        </is>
      </c>
      <c r="S391" t="n">
        <v>0</v>
      </c>
      <c r="T391" t="n">
        <v>2024</v>
      </c>
      <c r="U391" t="n">
        <v>8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2</v>
      </c>
      <c r="AE391" t="n">
        <v>2</v>
      </c>
      <c r="AF391" t="n">
        <v>2</v>
      </c>
      <c r="AG391" t="n">
        <v>2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0.09523809523809523</v>
      </c>
      <c r="AQ391" t="n">
        <v>0.08695652173913043</v>
      </c>
      <c r="AR391" t="n">
        <v>0.09523809523809523</v>
      </c>
      <c r="AS391" t="n">
        <v>0.09090909090909091</v>
      </c>
      <c r="AT391" t="inlineStr"/>
      <c r="AU391" t="inlineStr"/>
    </row>
    <row r="392">
      <c r="A392" t="inlineStr">
        <is>
          <t>CONTRACT</t>
        </is>
      </c>
      <c r="B392" t="inlineStr">
        <is>
          <t>PRJ</t>
        </is>
      </c>
      <c r="C392" t="inlineStr">
        <is>
          <t>Waterfall</t>
        </is>
      </c>
      <c r="D392" t="n">
        <v>2024</v>
      </c>
      <c r="E392" s="114" t="n">
        <v>45261</v>
      </c>
      <c r="F392" s="114" t="n">
        <v>45383</v>
      </c>
      <c r="G392" t="inlineStr">
        <is>
          <t>ABS24369</t>
        </is>
      </c>
      <c r="H392" t="inlineStr">
        <is>
          <t>ABS24336</t>
        </is>
      </c>
      <c r="I392" t="inlineStr">
        <is>
          <t>FINANCE</t>
        </is>
      </c>
      <c r="J392" t="inlineStr">
        <is>
          <t>EDEN W2</t>
        </is>
      </c>
      <c r="K392" t="inlineStr">
        <is>
          <t>EssilorLuxottica</t>
        </is>
      </c>
      <c r="L392" t="inlineStr">
        <is>
          <t>L. Franceschini</t>
        </is>
      </c>
      <c r="M392" t="inlineStr">
        <is>
          <t>L. Franceschini</t>
        </is>
      </c>
      <c r="N392" t="inlineStr">
        <is>
          <t>Delivery Projects</t>
        </is>
      </c>
      <c r="O392" t="inlineStr">
        <is>
          <t>PM - Project Governance</t>
        </is>
      </c>
      <c r="P392" t="n">
        <v>100</v>
      </c>
      <c r="Q392" t="n">
        <v>124</v>
      </c>
      <c r="R392" t="inlineStr">
        <is>
          <t>CLOSED</t>
        </is>
      </c>
      <c r="S392" t="n">
        <v>0</v>
      </c>
      <c r="T392" t="n">
        <v>2024</v>
      </c>
      <c r="U392" t="n">
        <v>11</v>
      </c>
      <c r="V392" t="inlineStr"/>
      <c r="W392" t="inlineStr"/>
      <c r="X392" t="inlineStr"/>
      <c r="Y392" t="inlineStr"/>
      <c r="Z392" t="inlineStr"/>
      <c r="AA392" t="n">
        <v>2</v>
      </c>
      <c r="AB392" t="n">
        <v>1</v>
      </c>
      <c r="AC392" t="inlineStr"/>
      <c r="AD392" t="n">
        <v>2</v>
      </c>
      <c r="AE392" t="n">
        <v>2</v>
      </c>
      <c r="AF392" t="n">
        <v>2</v>
      </c>
      <c r="AG392" t="n">
        <v>2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0.1</v>
      </c>
      <c r="AN392" t="n">
        <v>0.04347826086956522</v>
      </c>
      <c r="AO392" t="n">
        <v>0</v>
      </c>
      <c r="AP392" t="n">
        <v>0.09523809523809523</v>
      </c>
      <c r="AQ392" t="n">
        <v>0.08695652173913043</v>
      </c>
      <c r="AR392" t="n">
        <v>0.09523809523809523</v>
      </c>
      <c r="AS392" t="n">
        <v>0.09090909090909091</v>
      </c>
      <c r="AT392" t="inlineStr"/>
      <c r="AU392" t="inlineStr"/>
    </row>
    <row r="393">
      <c r="A393" t="inlineStr">
        <is>
          <t>CONTRACT</t>
        </is>
      </c>
      <c r="B393" t="inlineStr">
        <is>
          <t>PRJ</t>
        </is>
      </c>
      <c r="C393" t="inlineStr">
        <is>
          <t>Waterfall</t>
        </is>
      </c>
      <c r="D393" t="n">
        <v>2024</v>
      </c>
      <c r="E393" s="114" t="n">
        <v>45261</v>
      </c>
      <c r="F393" s="114" t="n">
        <v>45383</v>
      </c>
      <c r="G393" t="inlineStr">
        <is>
          <t>ABS24369</t>
        </is>
      </c>
      <c r="H393" t="inlineStr">
        <is>
          <t>ABS24336</t>
        </is>
      </c>
      <c r="I393" t="inlineStr">
        <is>
          <t>FINANCE</t>
        </is>
      </c>
      <c r="J393" t="inlineStr">
        <is>
          <t>EDEN W2</t>
        </is>
      </c>
      <c r="K393" t="inlineStr">
        <is>
          <t>EssilorLuxottica</t>
        </is>
      </c>
      <c r="L393" t="inlineStr">
        <is>
          <t>L. Franceschini</t>
        </is>
      </c>
      <c r="M393" t="inlineStr">
        <is>
          <t>R. Bondi</t>
        </is>
      </c>
      <c r="N393" t="inlineStr">
        <is>
          <t>Operations</t>
        </is>
      </c>
      <c r="O393" t="inlineStr">
        <is>
          <t>FrontEnd</t>
        </is>
      </c>
      <c r="P393" t="n">
        <v>100</v>
      </c>
      <c r="Q393" t="n">
        <v>124</v>
      </c>
      <c r="R393" t="inlineStr">
        <is>
          <t>CLOSED</t>
        </is>
      </c>
      <c r="S393" t="n">
        <v>0</v>
      </c>
      <c r="T393" t="n">
        <v>2024</v>
      </c>
      <c r="U393" t="n">
        <v>28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7</v>
      </c>
      <c r="AE393" t="n">
        <v>7</v>
      </c>
      <c r="AF393" t="n">
        <v>7</v>
      </c>
      <c r="AG393" t="n">
        <v>7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0.3333333333333333</v>
      </c>
      <c r="AQ393" t="n">
        <v>0.3043478260869565</v>
      </c>
      <c r="AR393" t="n">
        <v>0.3333333333333333</v>
      </c>
      <c r="AS393" t="n">
        <v>0.3181818181818182</v>
      </c>
      <c r="AT393" t="inlineStr"/>
      <c r="AU393" t="inlineStr"/>
    </row>
    <row r="394">
      <c r="A394" t="inlineStr">
        <is>
          <t>CONTRACT</t>
        </is>
      </c>
      <c r="B394" t="inlineStr">
        <is>
          <t>PRJ</t>
        </is>
      </c>
      <c r="C394" t="inlineStr">
        <is>
          <t>Waterfall</t>
        </is>
      </c>
      <c r="D394" t="n">
        <v>2024</v>
      </c>
      <c r="E394" s="114" t="n">
        <v>45261</v>
      </c>
      <c r="F394" s="114" t="n">
        <v>45383</v>
      </c>
      <c r="G394" t="inlineStr">
        <is>
          <t>ABS24369</t>
        </is>
      </c>
      <c r="H394" t="inlineStr">
        <is>
          <t>ABS24336</t>
        </is>
      </c>
      <c r="I394" t="inlineStr">
        <is>
          <t>FINANCE</t>
        </is>
      </c>
      <c r="J394" t="inlineStr">
        <is>
          <t>EDEN W2</t>
        </is>
      </c>
      <c r="K394" t="inlineStr">
        <is>
          <t>EssilorLuxottica</t>
        </is>
      </c>
      <c r="L394" t="inlineStr">
        <is>
          <t>L. Franceschini</t>
        </is>
      </c>
      <c r="M394" t="inlineStr">
        <is>
          <t>S. Ben Younes</t>
        </is>
      </c>
      <c r="N394" t="inlineStr">
        <is>
          <t>Operations</t>
        </is>
      </c>
      <c r="O394" t="inlineStr">
        <is>
          <t>DataManagement</t>
        </is>
      </c>
      <c r="P394" t="n">
        <v>100</v>
      </c>
      <c r="Q394" t="n">
        <v>124</v>
      </c>
      <c r="R394" t="inlineStr">
        <is>
          <t>CLOSED</t>
        </is>
      </c>
      <c r="S394" t="n">
        <v>0</v>
      </c>
      <c r="T394" t="n">
        <v>2024</v>
      </c>
      <c r="U394" t="n">
        <v>44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7</v>
      </c>
      <c r="AE394" t="n">
        <v>7</v>
      </c>
      <c r="AF394" t="n">
        <v>13</v>
      </c>
      <c r="AG394" t="n">
        <v>17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0.3333333333333333</v>
      </c>
      <c r="AQ394" t="n">
        <v>0.3043478260869565</v>
      </c>
      <c r="AR394" t="n">
        <v>0.6190476190476191</v>
      </c>
      <c r="AS394" t="n">
        <v>0.7727272727272727</v>
      </c>
      <c r="AT394" t="inlineStr"/>
      <c r="AU394" t="inlineStr"/>
    </row>
    <row r="395">
      <c r="A395" t="inlineStr">
        <is>
          <t>CONTRACT</t>
        </is>
      </c>
      <c r="B395" t="inlineStr">
        <is>
          <t>PRJ</t>
        </is>
      </c>
      <c r="C395" t="inlineStr">
        <is>
          <t>Waterfall</t>
        </is>
      </c>
      <c r="D395" t="n">
        <v>2024</v>
      </c>
      <c r="E395" s="114" t="n">
        <v>44927</v>
      </c>
      <c r="F395" s="114" t="n">
        <v>45657</v>
      </c>
      <c r="G395" t="inlineStr"/>
      <c r="H395" t="inlineStr">
        <is>
          <t>LXT</t>
        </is>
      </c>
      <c r="I395" t="inlineStr">
        <is>
          <t>FINANCE</t>
        </is>
      </c>
      <c r="J395" t="inlineStr">
        <is>
          <t>EEFR</t>
        </is>
      </c>
      <c r="K395" t="inlineStr">
        <is>
          <t>EssilorLuxottica</t>
        </is>
      </c>
      <c r="L395" t="inlineStr">
        <is>
          <t>L. Franceschini</t>
        </is>
      </c>
      <c r="M395" t="inlineStr">
        <is>
          <t>L. Franceschini</t>
        </is>
      </c>
      <c r="N395" t="inlineStr">
        <is>
          <t>Delivery Projects</t>
        </is>
      </c>
      <c r="O395" t="inlineStr">
        <is>
          <t>PM - Project Governance</t>
        </is>
      </c>
      <c r="P395" t="n">
        <v>50</v>
      </c>
      <c r="Q395" t="n">
        <v>34</v>
      </c>
      <c r="R395" t="inlineStr">
        <is>
          <t>ON GOING</t>
        </is>
      </c>
      <c r="S395" t="n">
        <v>0</v>
      </c>
      <c r="T395" t="n">
        <v>2024</v>
      </c>
      <c r="U395" t="n">
        <v>9</v>
      </c>
      <c r="V395" t="inlineStr"/>
      <c r="W395" t="inlineStr"/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inlineStr"/>
      <c r="AD395" t="n">
        <v>1</v>
      </c>
      <c r="AE395" t="n">
        <v>3</v>
      </c>
      <c r="AF395" t="n">
        <v>1</v>
      </c>
      <c r="AG395" t="n">
        <v>1</v>
      </c>
      <c r="AH395" t="n">
        <v>0</v>
      </c>
      <c r="AI395" t="n">
        <v>0</v>
      </c>
      <c r="AJ395" t="n">
        <v>0.04761904761904762</v>
      </c>
      <c r="AK395" t="n">
        <v>0.04545454545454546</v>
      </c>
      <c r="AL395" t="n">
        <v>0.05</v>
      </c>
      <c r="AM395" t="n">
        <v>0.05</v>
      </c>
      <c r="AN395" t="n">
        <v>0.04347826086956522</v>
      </c>
      <c r="AO395" t="n">
        <v>0</v>
      </c>
      <c r="AP395" t="n">
        <v>0.04761904761904762</v>
      </c>
      <c r="AQ395" t="n">
        <v>0.1304347826086956</v>
      </c>
      <c r="AR395" t="n">
        <v>0.04761904761904762</v>
      </c>
      <c r="AS395" t="n">
        <v>0.04545454545454546</v>
      </c>
      <c r="AT395" t="inlineStr"/>
      <c r="AU395" t="inlineStr"/>
    </row>
    <row r="396">
      <c r="A396" t="inlineStr">
        <is>
          <t>CONTRACT</t>
        </is>
      </c>
      <c r="B396" t="inlineStr">
        <is>
          <t>PRJ</t>
        </is>
      </c>
      <c r="C396" t="inlineStr">
        <is>
          <t>Waterfall</t>
        </is>
      </c>
      <c r="D396" t="n">
        <v>2024</v>
      </c>
      <c r="E396" s="114" t="n">
        <v>45413</v>
      </c>
      <c r="F396" s="114" t="n">
        <v>45657</v>
      </c>
      <c r="G396" t="inlineStr"/>
      <c r="H396" t="inlineStr">
        <is>
          <t>U20R</t>
        </is>
      </c>
      <c r="I396" t="inlineStr">
        <is>
          <t>ERP</t>
        </is>
      </c>
      <c r="J396" t="inlineStr">
        <is>
          <t>UNIEURO</t>
        </is>
      </c>
      <c r="K396" t="inlineStr">
        <is>
          <t>UNIEURO</t>
        </is>
      </c>
      <c r="L396" t="inlineStr">
        <is>
          <t>L. Franceschini</t>
        </is>
      </c>
      <c r="M396" t="inlineStr">
        <is>
          <t>L. Franceschini</t>
        </is>
      </c>
      <c r="N396" t="inlineStr">
        <is>
          <t>Delivery Projects</t>
        </is>
      </c>
      <c r="O396" t="inlineStr">
        <is>
          <t>PM - Project Governance</t>
        </is>
      </c>
      <c r="P396" t="n">
        <v>100</v>
      </c>
      <c r="Q396" t="n">
        <v>55</v>
      </c>
      <c r="R396" t="inlineStr">
        <is>
          <t>ON GOING</t>
        </is>
      </c>
      <c r="S396" t="n">
        <v>0</v>
      </c>
      <c r="T396" t="n">
        <v>2024</v>
      </c>
      <c r="U396" t="n">
        <v>47</v>
      </c>
      <c r="V396" t="inlineStr"/>
      <c r="W396" t="inlineStr"/>
      <c r="X396" t="inlineStr"/>
      <c r="Y396" t="n">
        <v>7</v>
      </c>
      <c r="Z396" t="n">
        <v>7</v>
      </c>
      <c r="AA396" t="n">
        <v>7</v>
      </c>
      <c r="AB396" t="n">
        <v>7</v>
      </c>
      <c r="AC396" t="inlineStr"/>
      <c r="AD396" t="n">
        <v>7</v>
      </c>
      <c r="AE396" t="n">
        <v>7</v>
      </c>
      <c r="AF396" t="n">
        <v>7</v>
      </c>
      <c r="AG396" t="n">
        <v>5</v>
      </c>
      <c r="AH396" t="n">
        <v>0</v>
      </c>
      <c r="AI396" t="n">
        <v>0</v>
      </c>
      <c r="AJ396" t="n">
        <v>0</v>
      </c>
      <c r="AK396" t="n">
        <v>0.3181818181818182</v>
      </c>
      <c r="AL396" t="n">
        <v>0.35</v>
      </c>
      <c r="AM396" t="n">
        <v>0.35</v>
      </c>
      <c r="AN396" t="n">
        <v>0.3043478260869565</v>
      </c>
      <c r="AO396" t="n">
        <v>0</v>
      </c>
      <c r="AP396" t="n">
        <v>0.3333333333333333</v>
      </c>
      <c r="AQ396" t="n">
        <v>0.3043478260869565</v>
      </c>
      <c r="AR396" t="n">
        <v>0.3333333333333333</v>
      </c>
      <c r="AS396" t="n">
        <v>0.2272727272727273</v>
      </c>
      <c r="AT396" t="inlineStr"/>
      <c r="AU396" t="inlineStr"/>
    </row>
    <row r="397">
      <c r="A397" t="inlineStr">
        <is>
          <t>INTERNAL TRAINING</t>
        </is>
      </c>
      <c r="B397" t="inlineStr">
        <is>
          <t>FORMAZIONE</t>
        </is>
      </c>
      <c r="C397" t="inlineStr"/>
      <c r="D397" t="n">
        <v>2024</v>
      </c>
      <c r="E397" s="114" t="n">
        <v>45444</v>
      </c>
      <c r="F397" s="114" t="n">
        <v>45657</v>
      </c>
      <c r="G397" t="inlineStr"/>
      <c r="H397" t="inlineStr">
        <is>
          <t>ATD</t>
        </is>
      </c>
      <c r="I397" t="inlineStr">
        <is>
          <t>OTHER</t>
        </is>
      </c>
      <c r="J397" t="inlineStr">
        <is>
          <t>Formazione</t>
        </is>
      </c>
      <c r="K397" t="inlineStr">
        <is>
          <t>Abstract</t>
        </is>
      </c>
      <c r="L397" t="inlineStr">
        <is>
          <t>L. Franco</t>
        </is>
      </c>
      <c r="M397" t="inlineStr">
        <is>
          <t>G. Minervini</t>
        </is>
      </c>
      <c r="N397" t="inlineStr">
        <is>
          <t>Operations</t>
        </is>
      </c>
      <c r="O397" t="inlineStr">
        <is>
          <t>BackEnd</t>
        </is>
      </c>
      <c r="P397" t="n">
        <v>0</v>
      </c>
      <c r="Q397" t="n">
        <v>0</v>
      </c>
      <c r="R397" t="inlineStr"/>
      <c r="S397" t="n">
        <v>0</v>
      </c>
      <c r="T397" t="n">
        <v>2024</v>
      </c>
      <c r="U397" t="n">
        <v>6</v>
      </c>
      <c r="V397" t="inlineStr"/>
      <c r="W397" t="inlineStr"/>
      <c r="X397" t="inlineStr"/>
      <c r="Y397" t="inlineStr"/>
      <c r="Z397" t="inlineStr"/>
      <c r="AA397" t="n">
        <v>3</v>
      </c>
      <c r="AB397" t="n">
        <v>3</v>
      </c>
      <c r="AC397" t="inlineStr"/>
      <c r="AD397" t="inlineStr"/>
      <c r="AE397" t="inlineStr"/>
      <c r="AF397" t="inlineStr"/>
      <c r="AG397" t="inlineStr"/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0.15</v>
      </c>
      <c r="AN397" t="n">
        <v>0.1304347826086956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inlineStr"/>
      <c r="AU397" t="inlineStr"/>
    </row>
    <row r="398">
      <c r="A398" t="inlineStr">
        <is>
          <t>INTERNAL TRAINING</t>
        </is>
      </c>
      <c r="B398" t="inlineStr">
        <is>
          <t>FORMAZIONE</t>
        </is>
      </c>
      <c r="C398" t="inlineStr"/>
      <c r="D398" t="n">
        <v>2024</v>
      </c>
      <c r="E398" s="114" t="n">
        <v>45444</v>
      </c>
      <c r="F398" s="114" t="n">
        <v>45657</v>
      </c>
      <c r="G398" t="inlineStr"/>
      <c r="H398" t="inlineStr">
        <is>
          <t>ATD</t>
        </is>
      </c>
      <c r="I398" t="inlineStr">
        <is>
          <t>OTHER</t>
        </is>
      </c>
      <c r="J398" t="inlineStr">
        <is>
          <t>Formazione</t>
        </is>
      </c>
      <c r="K398" t="inlineStr">
        <is>
          <t>Abstract</t>
        </is>
      </c>
      <c r="L398" t="inlineStr">
        <is>
          <t>L. Franco</t>
        </is>
      </c>
      <c r="M398" t="inlineStr">
        <is>
          <t>L. Franco</t>
        </is>
      </c>
      <c r="N398" t="inlineStr">
        <is>
          <t>Operations</t>
        </is>
      </c>
      <c r="O398" t="inlineStr">
        <is>
          <t>PM - Project Governance</t>
        </is>
      </c>
      <c r="P398" t="n">
        <v>0</v>
      </c>
      <c r="Q398" t="n">
        <v>0</v>
      </c>
      <c r="R398" t="inlineStr"/>
      <c r="S398" t="n">
        <v>0</v>
      </c>
      <c r="T398" t="n">
        <v>2024</v>
      </c>
      <c r="U398" t="n">
        <v>6</v>
      </c>
      <c r="V398" t="inlineStr"/>
      <c r="W398" t="inlineStr"/>
      <c r="X398" t="inlineStr"/>
      <c r="Y398" t="inlineStr"/>
      <c r="Z398" t="inlineStr"/>
      <c r="AA398" t="n">
        <v>3</v>
      </c>
      <c r="AB398" t="n">
        <v>3</v>
      </c>
      <c r="AC398" t="inlineStr"/>
      <c r="AD398" t="inlineStr"/>
      <c r="AE398" t="inlineStr"/>
      <c r="AF398" t="inlineStr"/>
      <c r="AG398" t="inlineStr"/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0.15</v>
      </c>
      <c r="AN398" t="n">
        <v>0.1304347826086956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inlineStr"/>
      <c r="AU398" t="inlineStr"/>
    </row>
    <row r="399">
      <c r="A399" t="inlineStr">
        <is>
          <t>INTERNAL TRAINING</t>
        </is>
      </c>
      <c r="B399" t="inlineStr">
        <is>
          <t>FORMAZIONE</t>
        </is>
      </c>
      <c r="C399" t="inlineStr"/>
      <c r="D399" t="n">
        <v>2024</v>
      </c>
      <c r="E399" s="114" t="n">
        <v>45444</v>
      </c>
      <c r="F399" s="114" t="n">
        <v>45657</v>
      </c>
      <c r="G399" t="inlineStr"/>
      <c r="H399" t="inlineStr">
        <is>
          <t>ATD</t>
        </is>
      </c>
      <c r="I399" t="inlineStr">
        <is>
          <t>OTHER</t>
        </is>
      </c>
      <c r="J399" t="inlineStr">
        <is>
          <t>Formazione</t>
        </is>
      </c>
      <c r="K399" t="inlineStr">
        <is>
          <t>Abstract</t>
        </is>
      </c>
      <c r="L399" t="inlineStr">
        <is>
          <t>L. Franco</t>
        </is>
      </c>
      <c r="M399" t="inlineStr">
        <is>
          <t>O. BEN OTHMANE</t>
        </is>
      </c>
      <c r="N399" t="inlineStr">
        <is>
          <t>Operations</t>
        </is>
      </c>
      <c r="O399" t="inlineStr">
        <is>
          <t>BackEnd</t>
        </is>
      </c>
      <c r="P399" t="n">
        <v>0</v>
      </c>
      <c r="Q399" t="n">
        <v>0</v>
      </c>
      <c r="R399" t="inlineStr"/>
      <c r="S399" t="n">
        <v>0</v>
      </c>
      <c r="T399" t="n">
        <v>2024</v>
      </c>
      <c r="U399" t="n">
        <v>6</v>
      </c>
      <c r="V399" t="inlineStr"/>
      <c r="W399" t="inlineStr"/>
      <c r="X399" t="inlineStr"/>
      <c r="Y399" t="inlineStr"/>
      <c r="Z399" t="inlineStr"/>
      <c r="AA399" t="n">
        <v>3</v>
      </c>
      <c r="AB399" t="n">
        <v>3</v>
      </c>
      <c r="AC399" t="inlineStr"/>
      <c r="AD399" t="inlineStr"/>
      <c r="AE399" t="inlineStr"/>
      <c r="AF399" t="inlineStr"/>
      <c r="AG399" t="inlineStr"/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0.15</v>
      </c>
      <c r="AN399" t="n">
        <v>0.1304347826086956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inlineStr"/>
      <c r="AU399" t="inlineStr"/>
    </row>
    <row r="400">
      <c r="A400" t="inlineStr">
        <is>
          <t>INTERNAL TRAINING</t>
        </is>
      </c>
      <c r="B400" t="inlineStr">
        <is>
          <t>FORMAZIONE</t>
        </is>
      </c>
      <c r="C400" t="inlineStr"/>
      <c r="D400" t="n">
        <v>2024</v>
      </c>
      <c r="E400" s="114" t="n">
        <v>45444</v>
      </c>
      <c r="F400" s="114" t="n">
        <v>45657</v>
      </c>
      <c r="G400" t="inlineStr"/>
      <c r="H400" t="inlineStr">
        <is>
          <t>ATD</t>
        </is>
      </c>
      <c r="I400" t="inlineStr">
        <is>
          <t>OTHER</t>
        </is>
      </c>
      <c r="J400" t="inlineStr">
        <is>
          <t>Formazione</t>
        </is>
      </c>
      <c r="K400" t="inlineStr">
        <is>
          <t>Abstract</t>
        </is>
      </c>
      <c r="L400" t="inlineStr">
        <is>
          <t>L. Franco</t>
        </is>
      </c>
      <c r="M400" t="inlineStr">
        <is>
          <t>P. Buonasorte</t>
        </is>
      </c>
      <c r="N400" t="inlineStr">
        <is>
          <t>Operations</t>
        </is>
      </c>
      <c r="O400" t="inlineStr">
        <is>
          <t>BackEnd</t>
        </is>
      </c>
      <c r="P400" t="n">
        <v>0</v>
      </c>
      <c r="Q400" t="n">
        <v>0</v>
      </c>
      <c r="R400" t="inlineStr"/>
      <c r="S400" t="n">
        <v>0</v>
      </c>
      <c r="T400" t="n">
        <v>2024</v>
      </c>
      <c r="U400" t="n">
        <v>6</v>
      </c>
      <c r="V400" t="inlineStr"/>
      <c r="W400" t="inlineStr"/>
      <c r="X400" t="inlineStr"/>
      <c r="Y400" t="inlineStr"/>
      <c r="Z400" t="inlineStr"/>
      <c r="AA400" t="n">
        <v>3</v>
      </c>
      <c r="AB400" t="n">
        <v>3</v>
      </c>
      <c r="AC400" t="inlineStr"/>
      <c r="AD400" t="inlineStr"/>
      <c r="AE400" t="inlineStr"/>
      <c r="AF400" t="inlineStr"/>
      <c r="AG400" t="inlineStr"/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0.15</v>
      </c>
      <c r="AN400" t="n">
        <v>0.1304347826086956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inlineStr"/>
      <c r="AU400" t="inlineStr"/>
    </row>
    <row r="401">
      <c r="A401" t="inlineStr">
        <is>
          <t>LEAD</t>
        </is>
      </c>
      <c r="B401" t="inlineStr">
        <is>
          <t>PRJ</t>
        </is>
      </c>
      <c r="C401" t="inlineStr"/>
      <c r="D401" t="n">
        <v>2024</v>
      </c>
      <c r="E401" t="inlineStr"/>
      <c r="F401" t="inlineStr"/>
      <c r="G401" t="inlineStr"/>
      <c r="H401" t="inlineStr"/>
      <c r="I401" t="inlineStr">
        <is>
          <t>HR</t>
        </is>
      </c>
      <c r="J401" t="inlineStr">
        <is>
          <t>Assessment Logiche DWH</t>
        </is>
      </c>
      <c r="K401" t="inlineStr">
        <is>
          <t>EssilorLuxottica</t>
        </is>
      </c>
      <c r="L401" t="inlineStr">
        <is>
          <t>L. Roberto</t>
        </is>
      </c>
      <c r="M401" t="inlineStr">
        <is>
          <t>R. Marasca</t>
        </is>
      </c>
      <c r="N401" t="inlineStr">
        <is>
          <t>Delivery Projects</t>
        </is>
      </c>
      <c r="O401" t="inlineStr">
        <is>
          <t>Analysis</t>
        </is>
      </c>
      <c r="P401" t="n">
        <v>0</v>
      </c>
      <c r="Q401" t="n">
        <v>0</v>
      </c>
      <c r="R401" t="inlineStr">
        <is>
          <t>CLOSED</t>
        </is>
      </c>
      <c r="S401" t="n">
        <v>0</v>
      </c>
      <c r="T401" t="n">
        <v>2024</v>
      </c>
      <c r="U401" t="n">
        <v>3</v>
      </c>
      <c r="V401" t="inlineStr"/>
      <c r="W401" t="inlineStr"/>
      <c r="X401" t="inlineStr"/>
      <c r="Y401" t="inlineStr"/>
      <c r="Z401" t="inlineStr"/>
      <c r="AA401" t="n">
        <v>3</v>
      </c>
      <c r="AB401" t="inlineStr"/>
      <c r="AC401" t="inlineStr"/>
      <c r="AD401" t="inlineStr"/>
      <c r="AE401" t="inlineStr"/>
      <c r="AF401" t="inlineStr"/>
      <c r="AG401" t="inlineStr"/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0.15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inlineStr"/>
      <c r="AU401" t="inlineStr"/>
    </row>
    <row r="402">
      <c r="A402" t="inlineStr">
        <is>
          <t>CONTRACT</t>
        </is>
      </c>
      <c r="B402" t="inlineStr">
        <is>
          <t>PRJ</t>
        </is>
      </c>
      <c r="C402" t="inlineStr">
        <is>
          <t>Waterfall</t>
        </is>
      </c>
      <c r="D402" t="n">
        <v>2024</v>
      </c>
      <c r="E402" s="114" t="n">
        <v>45586</v>
      </c>
      <c r="F402" s="114" t="n">
        <v>45626</v>
      </c>
      <c r="G402" t="inlineStr">
        <is>
          <t>ABS23148</t>
        </is>
      </c>
      <c r="H402" t="inlineStr">
        <is>
          <t>ABS0008-33</t>
        </is>
      </c>
      <c r="I402" t="inlineStr">
        <is>
          <t>HR</t>
        </is>
      </c>
      <c r="J402" t="inlineStr">
        <is>
          <t>Attività progettuali Salary 2025</t>
        </is>
      </c>
      <c r="K402" t="inlineStr">
        <is>
          <t>EssilorLuxottica</t>
        </is>
      </c>
      <c r="L402" t="inlineStr">
        <is>
          <t>L. Roberto</t>
        </is>
      </c>
      <c r="M402" t="inlineStr">
        <is>
          <t>G. Cataldo</t>
        </is>
      </c>
      <c r="N402" t="inlineStr">
        <is>
          <t>Operations</t>
        </is>
      </c>
      <c r="O402" t="inlineStr">
        <is>
          <t>Data Management</t>
        </is>
      </c>
      <c r="P402" t="n">
        <v>30</v>
      </c>
      <c r="Q402" t="n">
        <v>0</v>
      </c>
      <c r="R402" t="inlineStr">
        <is>
          <t>CLOSED</t>
        </is>
      </c>
      <c r="S402" t="n">
        <v>1</v>
      </c>
      <c r="T402" t="n">
        <v>2024</v>
      </c>
      <c r="U402" t="n">
        <v>5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n">
        <v>2</v>
      </c>
      <c r="AF402" t="n">
        <v>3</v>
      </c>
      <c r="AG402" t="inlineStr"/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0.08695652173913043</v>
      </c>
      <c r="AR402" t="n">
        <v>0.1428571428571428</v>
      </c>
      <c r="AS402" t="n">
        <v>0</v>
      </c>
      <c r="AT402" t="inlineStr"/>
      <c r="AU402" t="inlineStr"/>
    </row>
    <row r="403">
      <c r="A403" t="inlineStr">
        <is>
          <t>CONTRACT</t>
        </is>
      </c>
      <c r="B403" t="inlineStr">
        <is>
          <t>PRJ</t>
        </is>
      </c>
      <c r="C403" t="inlineStr">
        <is>
          <t>Waterfall</t>
        </is>
      </c>
      <c r="D403" t="n">
        <v>2024</v>
      </c>
      <c r="E403" s="114" t="n">
        <v>45586</v>
      </c>
      <c r="F403" s="114" t="n">
        <v>45626</v>
      </c>
      <c r="G403" t="inlineStr">
        <is>
          <t>ABS23148</t>
        </is>
      </c>
      <c r="H403" t="inlineStr">
        <is>
          <t>ABS0008-33</t>
        </is>
      </c>
      <c r="I403" t="inlineStr">
        <is>
          <t>HR</t>
        </is>
      </c>
      <c r="J403" t="inlineStr">
        <is>
          <t>Attività progettuali Salary 2025</t>
        </is>
      </c>
      <c r="K403" t="inlineStr">
        <is>
          <t>EssilorLuxottica</t>
        </is>
      </c>
      <c r="L403" t="inlineStr">
        <is>
          <t>L. Roberto</t>
        </is>
      </c>
      <c r="M403" t="inlineStr">
        <is>
          <t>L. Roberto</t>
        </is>
      </c>
      <c r="N403" t="inlineStr">
        <is>
          <t>Operations</t>
        </is>
      </c>
      <c r="O403" t="inlineStr">
        <is>
          <t>Project Governance</t>
        </is>
      </c>
      <c r="P403" t="n">
        <v>30</v>
      </c>
      <c r="Q403" t="n">
        <v>0</v>
      </c>
      <c r="R403" t="inlineStr">
        <is>
          <t>CLOSED</t>
        </is>
      </c>
      <c r="S403" t="n">
        <v>1</v>
      </c>
      <c r="T403" t="n">
        <v>2024</v>
      </c>
      <c r="U403" t="n">
        <v>0.5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n">
        <v>0.5</v>
      </c>
      <c r="AG403" t="inlineStr"/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0.02380952380952381</v>
      </c>
      <c r="AS403" t="n">
        <v>0</v>
      </c>
      <c r="AT403" t="inlineStr"/>
      <c r="AU403" t="inlineStr"/>
    </row>
    <row r="404">
      <c r="A404" t="inlineStr">
        <is>
          <t>CONTRACT</t>
        </is>
      </c>
      <c r="B404" t="inlineStr">
        <is>
          <t>PRJ</t>
        </is>
      </c>
      <c r="C404" t="inlineStr">
        <is>
          <t>Waterfall</t>
        </is>
      </c>
      <c r="D404" t="n">
        <v>2024</v>
      </c>
      <c r="E404" s="114" t="n">
        <v>45586</v>
      </c>
      <c r="F404" s="114" t="n">
        <v>45626</v>
      </c>
      <c r="G404" t="inlineStr">
        <is>
          <t>ABS23148</t>
        </is>
      </c>
      <c r="H404" t="inlineStr">
        <is>
          <t>ABS0008-33</t>
        </is>
      </c>
      <c r="I404" t="inlineStr">
        <is>
          <t>HR</t>
        </is>
      </c>
      <c r="J404" t="inlineStr">
        <is>
          <t>Attività progettuali Salary 2025</t>
        </is>
      </c>
      <c r="K404" t="inlineStr">
        <is>
          <t>EssilorLuxottica</t>
        </is>
      </c>
      <c r="L404" t="inlineStr">
        <is>
          <t>L. Roberto</t>
        </is>
      </c>
      <c r="M404" t="inlineStr">
        <is>
          <t>M. VIMERCATI</t>
        </is>
      </c>
      <c r="N404" t="inlineStr">
        <is>
          <t>Operations</t>
        </is>
      </c>
      <c r="O404" t="inlineStr">
        <is>
          <t>Data Management</t>
        </is>
      </c>
      <c r="P404" t="n">
        <v>30</v>
      </c>
      <c r="Q404" t="n">
        <v>0</v>
      </c>
      <c r="R404" t="inlineStr">
        <is>
          <t>CLOSED</t>
        </is>
      </c>
      <c r="S404" t="n">
        <v>1</v>
      </c>
      <c r="T404" t="n">
        <v>2024</v>
      </c>
      <c r="U404" t="n">
        <v>5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2</v>
      </c>
      <c r="AF404" t="n">
        <v>3</v>
      </c>
      <c r="AG404" t="inlineStr"/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0.08695652173913043</v>
      </c>
      <c r="AR404" t="n">
        <v>0.1428571428571428</v>
      </c>
      <c r="AS404" t="n">
        <v>0</v>
      </c>
      <c r="AT404" t="inlineStr"/>
      <c r="AU404" t="inlineStr"/>
    </row>
    <row r="405">
      <c r="A405" t="inlineStr">
        <is>
          <t>INTERNAL PRJ</t>
        </is>
      </c>
      <c r="B405" t="inlineStr">
        <is>
          <t>PRJ</t>
        </is>
      </c>
      <c r="C405" t="inlineStr"/>
      <c r="D405" t="n">
        <v>2024</v>
      </c>
      <c r="E405" s="114" t="n">
        <v>45292</v>
      </c>
      <c r="F405" s="114" t="n">
        <v>45657</v>
      </c>
      <c r="G405" t="inlineStr"/>
      <c r="H405" t="inlineStr">
        <is>
          <t>IAA</t>
        </is>
      </c>
      <c r="I405" t="inlineStr">
        <is>
          <t>OTHER</t>
        </is>
      </c>
      <c r="J405" t="inlineStr">
        <is>
          <t>CC - Attività</t>
        </is>
      </c>
      <c r="K405" t="inlineStr"/>
      <c r="L405" t="inlineStr">
        <is>
          <t>L. ROBERTO</t>
        </is>
      </c>
      <c r="M405" t="inlineStr">
        <is>
          <t>C. Elia</t>
        </is>
      </c>
      <c r="N405" t="inlineStr">
        <is>
          <t>Operations</t>
        </is>
      </c>
      <c r="O405" t="inlineStr">
        <is>
          <t>BackEnd</t>
        </is>
      </c>
      <c r="P405" t="n">
        <v>0</v>
      </c>
      <c r="Q405" t="n">
        <v>0</v>
      </c>
      <c r="R405" t="inlineStr">
        <is>
          <t>CLOSED</t>
        </is>
      </c>
      <c r="S405" t="n">
        <v>0</v>
      </c>
      <c r="T405" t="n">
        <v>2024</v>
      </c>
      <c r="U405" t="n">
        <v>8</v>
      </c>
      <c r="V405" t="inlineStr"/>
      <c r="W405" t="inlineStr"/>
      <c r="X405" t="inlineStr"/>
      <c r="Y405" t="inlineStr"/>
      <c r="Z405" t="inlineStr"/>
      <c r="AA405" t="n">
        <v>2</v>
      </c>
      <c r="AB405" t="n">
        <v>2</v>
      </c>
      <c r="AC405" t="n">
        <v>2</v>
      </c>
      <c r="AD405" t="n">
        <v>2</v>
      </c>
      <c r="AE405" t="inlineStr"/>
      <c r="AF405" t="inlineStr"/>
      <c r="AG405" t="inlineStr"/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0.1</v>
      </c>
      <c r="AN405" t="n">
        <v>0.08695652173913043</v>
      </c>
      <c r="AO405" t="n">
        <v>0.1666666666666667</v>
      </c>
      <c r="AP405" t="n">
        <v>0.09523809523809523</v>
      </c>
      <c r="AQ405" t="n">
        <v>0</v>
      </c>
      <c r="AR405" t="n">
        <v>0</v>
      </c>
      <c r="AS405" t="n">
        <v>0</v>
      </c>
      <c r="AT405" t="inlineStr"/>
      <c r="AU405" t="inlineStr"/>
    </row>
    <row r="406">
      <c r="A406" t="inlineStr">
        <is>
          <t>INTERNAL TRAINING</t>
        </is>
      </c>
      <c r="B406" t="inlineStr">
        <is>
          <t>FORMAZIONE</t>
        </is>
      </c>
      <c r="C406" t="inlineStr"/>
      <c r="D406" t="n">
        <v>2024</v>
      </c>
      <c r="E406" t="inlineStr"/>
      <c r="F406" t="inlineStr"/>
      <c r="G406" t="inlineStr"/>
      <c r="H406" t="inlineStr">
        <is>
          <t>ATD</t>
        </is>
      </c>
      <c r="I406" t="inlineStr">
        <is>
          <t>OTHER</t>
        </is>
      </c>
      <c r="J406" t="inlineStr">
        <is>
          <t>Formazione</t>
        </is>
      </c>
      <c r="K406" t="inlineStr">
        <is>
          <t>Abstract</t>
        </is>
      </c>
      <c r="L406" t="inlineStr">
        <is>
          <t>L. Roberto</t>
        </is>
      </c>
      <c r="M406" t="inlineStr">
        <is>
          <t>A. Brandizzi</t>
        </is>
      </c>
      <c r="N406" t="inlineStr">
        <is>
          <t>Operations</t>
        </is>
      </c>
      <c r="O406" t="inlineStr">
        <is>
          <t>FrontEnd</t>
        </is>
      </c>
      <c r="P406" t="n">
        <v>0</v>
      </c>
      <c r="Q406" t="n">
        <v>0</v>
      </c>
      <c r="R406" t="inlineStr">
        <is>
          <t>CLOSED</t>
        </is>
      </c>
      <c r="S406" t="n">
        <v>0</v>
      </c>
      <c r="T406" t="n">
        <v>2024</v>
      </c>
      <c r="U406" t="n">
        <v>19</v>
      </c>
      <c r="V406" t="inlineStr"/>
      <c r="W406" t="inlineStr"/>
      <c r="X406" t="inlineStr"/>
      <c r="Y406" t="inlineStr"/>
      <c r="Z406" t="n">
        <v>2</v>
      </c>
      <c r="AA406" t="n">
        <v>3</v>
      </c>
      <c r="AB406" t="n">
        <v>3</v>
      </c>
      <c r="AC406" t="inlineStr"/>
      <c r="AD406" t="n">
        <v>3</v>
      </c>
      <c r="AE406" t="n">
        <v>3</v>
      </c>
      <c r="AF406" t="n">
        <v>3</v>
      </c>
      <c r="AG406" t="n">
        <v>2</v>
      </c>
      <c r="AH406" t="n">
        <v>0</v>
      </c>
      <c r="AI406" t="n">
        <v>0</v>
      </c>
      <c r="AJ406" t="n">
        <v>0</v>
      </c>
      <c r="AK406" t="n">
        <v>0</v>
      </c>
      <c r="AL406" t="n">
        <v>0.1</v>
      </c>
      <c r="AM406" t="n">
        <v>0.15</v>
      </c>
      <c r="AN406" t="n">
        <v>0.1304347826086956</v>
      </c>
      <c r="AO406" t="n">
        <v>0</v>
      </c>
      <c r="AP406" t="n">
        <v>0.1428571428571428</v>
      </c>
      <c r="AQ406" t="n">
        <v>0.1304347826086956</v>
      </c>
      <c r="AR406" t="n">
        <v>0.1428571428571428</v>
      </c>
      <c r="AS406" t="n">
        <v>0.09090909090909091</v>
      </c>
      <c r="AT406" t="inlineStr"/>
      <c r="AU406" t="inlineStr"/>
    </row>
    <row r="407">
      <c r="A407" t="inlineStr">
        <is>
          <t>INTERNAL TRAINING</t>
        </is>
      </c>
      <c r="B407" t="inlineStr">
        <is>
          <t>FORMAZIONE</t>
        </is>
      </c>
      <c r="C407" t="inlineStr"/>
      <c r="D407" t="n">
        <v>2024</v>
      </c>
      <c r="E407" t="inlineStr"/>
      <c r="F407" t="inlineStr"/>
      <c r="G407" t="inlineStr"/>
      <c r="H407" t="inlineStr">
        <is>
          <t>ATD</t>
        </is>
      </c>
      <c r="I407" t="inlineStr">
        <is>
          <t>OTHER</t>
        </is>
      </c>
      <c r="J407" t="inlineStr">
        <is>
          <t>Formazione</t>
        </is>
      </c>
      <c r="K407" t="inlineStr">
        <is>
          <t>Abstract</t>
        </is>
      </c>
      <c r="L407" t="inlineStr">
        <is>
          <t>L. Roberto</t>
        </is>
      </c>
      <c r="M407" t="inlineStr">
        <is>
          <t>C. Elia</t>
        </is>
      </c>
      <c r="N407" t="inlineStr">
        <is>
          <t>Operations</t>
        </is>
      </c>
      <c r="O407" t="inlineStr">
        <is>
          <t>BackEnd</t>
        </is>
      </c>
      <c r="P407" t="n">
        <v>0</v>
      </c>
      <c r="Q407" t="n">
        <v>0</v>
      </c>
      <c r="R407" t="inlineStr">
        <is>
          <t>CLOSED</t>
        </is>
      </c>
      <c r="S407" t="n">
        <v>0</v>
      </c>
      <c r="T407" t="n">
        <v>2024</v>
      </c>
      <c r="U407" t="n">
        <v>21</v>
      </c>
      <c r="V407" t="inlineStr"/>
      <c r="W407" t="inlineStr"/>
      <c r="X407" t="inlineStr"/>
      <c r="Y407" t="inlineStr"/>
      <c r="Z407" t="n">
        <v>3</v>
      </c>
      <c r="AA407" t="n">
        <v>3</v>
      </c>
      <c r="AB407" t="n">
        <v>3</v>
      </c>
      <c r="AC407" t="inlineStr"/>
      <c r="AD407" t="n">
        <v>3</v>
      </c>
      <c r="AE407" t="n">
        <v>3</v>
      </c>
      <c r="AF407" t="n">
        <v>3</v>
      </c>
      <c r="AG407" t="n">
        <v>3</v>
      </c>
      <c r="AH407" t="n">
        <v>0</v>
      </c>
      <c r="AI407" t="n">
        <v>0</v>
      </c>
      <c r="AJ407" t="n">
        <v>0</v>
      </c>
      <c r="AK407" t="n">
        <v>0</v>
      </c>
      <c r="AL407" t="n">
        <v>0.15</v>
      </c>
      <c r="AM407" t="n">
        <v>0.15</v>
      </c>
      <c r="AN407" t="n">
        <v>0.1304347826086956</v>
      </c>
      <c r="AO407" t="n">
        <v>0</v>
      </c>
      <c r="AP407" t="n">
        <v>0.1428571428571428</v>
      </c>
      <c r="AQ407" t="n">
        <v>0.1304347826086956</v>
      </c>
      <c r="AR407" t="n">
        <v>0.1428571428571428</v>
      </c>
      <c r="AS407" t="n">
        <v>0.1363636363636364</v>
      </c>
      <c r="AT407" t="inlineStr"/>
      <c r="AU407" t="inlineStr"/>
    </row>
    <row r="408">
      <c r="A408" t="inlineStr">
        <is>
          <t>INTERNAL TRAINING</t>
        </is>
      </c>
      <c r="B408" t="inlineStr">
        <is>
          <t>FORMAZIONE</t>
        </is>
      </c>
      <c r="C408" t="inlineStr"/>
      <c r="D408" t="n">
        <v>2024</v>
      </c>
      <c r="E408" t="inlineStr"/>
      <c r="F408" t="inlineStr"/>
      <c r="G408" t="inlineStr"/>
      <c r="H408" t="inlineStr">
        <is>
          <t>ATD</t>
        </is>
      </c>
      <c r="I408" t="inlineStr">
        <is>
          <t>OTHER</t>
        </is>
      </c>
      <c r="J408" t="inlineStr">
        <is>
          <t>Formazione</t>
        </is>
      </c>
      <c r="K408" t="inlineStr">
        <is>
          <t>Abstract</t>
        </is>
      </c>
      <c r="L408" t="inlineStr">
        <is>
          <t>L. Roberto</t>
        </is>
      </c>
      <c r="M408" t="inlineStr">
        <is>
          <t>F. Spacagna</t>
        </is>
      </c>
      <c r="N408" t="inlineStr">
        <is>
          <t>Operations</t>
        </is>
      </c>
      <c r="O408" t="inlineStr">
        <is>
          <t>BackEnd</t>
        </is>
      </c>
      <c r="P408" t="n">
        <v>0</v>
      </c>
      <c r="Q408" t="n">
        <v>0</v>
      </c>
      <c r="R408" t="inlineStr">
        <is>
          <t>CLOSED</t>
        </is>
      </c>
      <c r="S408" t="n">
        <v>0</v>
      </c>
      <c r="T408" t="n">
        <v>2024</v>
      </c>
      <c r="U408" t="n">
        <v>21</v>
      </c>
      <c r="V408" t="inlineStr"/>
      <c r="W408" t="inlineStr"/>
      <c r="X408" t="inlineStr"/>
      <c r="Y408" t="inlineStr"/>
      <c r="Z408" t="n">
        <v>3</v>
      </c>
      <c r="AA408" t="n">
        <v>3</v>
      </c>
      <c r="AB408" t="n">
        <v>3</v>
      </c>
      <c r="AC408" t="inlineStr"/>
      <c r="AD408" t="n">
        <v>3</v>
      </c>
      <c r="AE408" t="n">
        <v>3</v>
      </c>
      <c r="AF408" t="n">
        <v>3</v>
      </c>
      <c r="AG408" t="n">
        <v>3</v>
      </c>
      <c r="AH408" t="n">
        <v>0</v>
      </c>
      <c r="AI408" t="n">
        <v>0</v>
      </c>
      <c r="AJ408" t="n">
        <v>0</v>
      </c>
      <c r="AK408" t="n">
        <v>0</v>
      </c>
      <c r="AL408" t="n">
        <v>0.15</v>
      </c>
      <c r="AM408" t="n">
        <v>0.15</v>
      </c>
      <c r="AN408" t="n">
        <v>0.1304347826086956</v>
      </c>
      <c r="AO408" t="n">
        <v>0</v>
      </c>
      <c r="AP408" t="n">
        <v>0.1428571428571428</v>
      </c>
      <c r="AQ408" t="n">
        <v>0.1304347826086956</v>
      </c>
      <c r="AR408" t="n">
        <v>0.1428571428571428</v>
      </c>
      <c r="AS408" t="n">
        <v>0.1363636363636364</v>
      </c>
      <c r="AT408" t="inlineStr"/>
      <c r="AU408" t="inlineStr"/>
    </row>
    <row r="409">
      <c r="A409" t="inlineStr">
        <is>
          <t>INTERNAL TRAINING</t>
        </is>
      </c>
      <c r="B409" t="inlineStr">
        <is>
          <t>FORMAZIONE</t>
        </is>
      </c>
      <c r="C409" t="inlineStr"/>
      <c r="D409" t="n">
        <v>2024</v>
      </c>
      <c r="E409" t="inlineStr"/>
      <c r="F409" t="inlineStr"/>
      <c r="G409" t="inlineStr"/>
      <c r="H409" t="inlineStr">
        <is>
          <t>ATD</t>
        </is>
      </c>
      <c r="I409" t="inlineStr">
        <is>
          <t>OTHER</t>
        </is>
      </c>
      <c r="J409" t="inlineStr">
        <is>
          <t>Formazione</t>
        </is>
      </c>
      <c r="K409" t="inlineStr">
        <is>
          <t>Abstract</t>
        </is>
      </c>
      <c r="L409" t="inlineStr">
        <is>
          <t>L. Roberto</t>
        </is>
      </c>
      <c r="M409" t="inlineStr">
        <is>
          <t>L. Roberto</t>
        </is>
      </c>
      <c r="N409" t="inlineStr">
        <is>
          <t>Operations</t>
        </is>
      </c>
      <c r="O409" t="inlineStr">
        <is>
          <t>PM - Project Governance</t>
        </is>
      </c>
      <c r="P409" t="n">
        <v>0</v>
      </c>
      <c r="Q409" t="n">
        <v>0</v>
      </c>
      <c r="R409" t="inlineStr">
        <is>
          <t>CLOSED</t>
        </is>
      </c>
      <c r="S409" t="n">
        <v>0</v>
      </c>
      <c r="T409" t="n">
        <v>2024</v>
      </c>
      <c r="U409" t="n">
        <v>17</v>
      </c>
      <c r="V409" t="inlineStr"/>
      <c r="W409" t="inlineStr"/>
      <c r="X409" t="inlineStr"/>
      <c r="Y409" t="n">
        <v>2</v>
      </c>
      <c r="Z409" t="n">
        <v>3</v>
      </c>
      <c r="AA409" t="n">
        <v>3</v>
      </c>
      <c r="AB409" t="n">
        <v>3</v>
      </c>
      <c r="AC409" t="inlineStr"/>
      <c r="AD409" t="n">
        <v>3</v>
      </c>
      <c r="AE409" t="n">
        <v>3</v>
      </c>
      <c r="AF409" t="n">
        <v>2</v>
      </c>
      <c r="AG409" t="inlineStr"/>
      <c r="AH409" t="n">
        <v>0</v>
      </c>
      <c r="AI409" t="n">
        <v>0</v>
      </c>
      <c r="AJ409" t="n">
        <v>0</v>
      </c>
      <c r="AK409" t="n">
        <v>0.09090909090909091</v>
      </c>
      <c r="AL409" t="n">
        <v>0.15</v>
      </c>
      <c r="AM409" t="n">
        <v>0.15</v>
      </c>
      <c r="AN409" t="n">
        <v>0.1304347826086956</v>
      </c>
      <c r="AO409" t="n">
        <v>0</v>
      </c>
      <c r="AP409" t="n">
        <v>0.1428571428571428</v>
      </c>
      <c r="AQ409" t="n">
        <v>0.1304347826086956</v>
      </c>
      <c r="AR409" t="n">
        <v>0.09523809523809523</v>
      </c>
      <c r="AS409" t="n">
        <v>0</v>
      </c>
      <c r="AT409" t="inlineStr"/>
      <c r="AU409" t="inlineStr"/>
    </row>
    <row r="410">
      <c r="A410" t="inlineStr">
        <is>
          <t>INTERNAL TRAINING</t>
        </is>
      </c>
      <c r="B410" t="inlineStr">
        <is>
          <t>FORMAZIONE</t>
        </is>
      </c>
      <c r="C410" t="inlineStr"/>
      <c r="D410" t="n">
        <v>2024</v>
      </c>
      <c r="E410" t="inlineStr"/>
      <c r="F410" t="inlineStr"/>
      <c r="G410" t="inlineStr"/>
      <c r="H410" t="inlineStr">
        <is>
          <t>ATD</t>
        </is>
      </c>
      <c r="I410" t="inlineStr">
        <is>
          <t>OTHER</t>
        </is>
      </c>
      <c r="J410" t="inlineStr">
        <is>
          <t>Formazione</t>
        </is>
      </c>
      <c r="K410" t="inlineStr">
        <is>
          <t>Abstract</t>
        </is>
      </c>
      <c r="L410" t="inlineStr">
        <is>
          <t>L. Roberto</t>
        </is>
      </c>
      <c r="M410" t="inlineStr">
        <is>
          <t>M. Simeone</t>
        </is>
      </c>
      <c r="N410" t="inlineStr">
        <is>
          <t>Operations</t>
        </is>
      </c>
      <c r="O410" t="inlineStr">
        <is>
          <t>FrontEnd</t>
        </is>
      </c>
      <c r="P410" t="n">
        <v>0</v>
      </c>
      <c r="Q410" t="n">
        <v>0</v>
      </c>
      <c r="R410" t="inlineStr">
        <is>
          <t>CLOSED</t>
        </is>
      </c>
      <c r="S410" t="n">
        <v>0</v>
      </c>
      <c r="T410" t="n">
        <v>2024</v>
      </c>
      <c r="U410" t="n">
        <v>16</v>
      </c>
      <c r="V410" t="inlineStr"/>
      <c r="W410" t="inlineStr"/>
      <c r="X410" t="inlineStr"/>
      <c r="Y410" t="inlineStr"/>
      <c r="Z410" t="n">
        <v>2</v>
      </c>
      <c r="AA410" t="n">
        <v>3</v>
      </c>
      <c r="AB410" t="n">
        <v>3</v>
      </c>
      <c r="AC410" t="inlineStr"/>
      <c r="AD410" t="inlineStr"/>
      <c r="AE410" t="n">
        <v>3</v>
      </c>
      <c r="AF410" t="n">
        <v>2</v>
      </c>
      <c r="AG410" t="n">
        <v>3</v>
      </c>
      <c r="AH410" t="n">
        <v>0</v>
      </c>
      <c r="AI410" t="n">
        <v>0</v>
      </c>
      <c r="AJ410" t="n">
        <v>0</v>
      </c>
      <c r="AK410" t="n">
        <v>0</v>
      </c>
      <c r="AL410" t="n">
        <v>0.1</v>
      </c>
      <c r="AM410" t="n">
        <v>0.15</v>
      </c>
      <c r="AN410" t="n">
        <v>0.1304347826086956</v>
      </c>
      <c r="AO410" t="n">
        <v>0</v>
      </c>
      <c r="AP410" t="n">
        <v>0</v>
      </c>
      <c r="AQ410" t="n">
        <v>0.1304347826086956</v>
      </c>
      <c r="AR410" t="n">
        <v>0.09523809523809523</v>
      </c>
      <c r="AS410" t="n">
        <v>0.1363636363636364</v>
      </c>
      <c r="AT410" t="inlineStr"/>
      <c r="AU410" t="inlineStr"/>
    </row>
    <row r="411">
      <c r="A411" t="inlineStr">
        <is>
          <t>INTERNAL PRJ</t>
        </is>
      </c>
      <c r="B411" t="inlineStr">
        <is>
          <t>PRJ</t>
        </is>
      </c>
      <c r="C411" t="inlineStr"/>
      <c r="D411" t="n">
        <v>2024</v>
      </c>
      <c r="E411" s="114" t="n">
        <v>45352</v>
      </c>
      <c r="F411" s="114" t="n">
        <v>45443</v>
      </c>
      <c r="G411" t="inlineStr"/>
      <c r="H411" t="inlineStr">
        <is>
          <t>ATD</t>
        </is>
      </c>
      <c r="I411" t="inlineStr"/>
      <c r="J411" t="inlineStr">
        <is>
          <t>Formazione Scala</t>
        </is>
      </c>
      <c r="K411" t="inlineStr">
        <is>
          <t>Abstract</t>
        </is>
      </c>
      <c r="L411" t="inlineStr">
        <is>
          <t>L. Roberto</t>
        </is>
      </c>
      <c r="M411" t="inlineStr">
        <is>
          <t>F. Spacagna</t>
        </is>
      </c>
      <c r="N411" t="inlineStr">
        <is>
          <t>Operations</t>
        </is>
      </c>
      <c r="O411" t="inlineStr">
        <is>
          <t>BackEnd</t>
        </is>
      </c>
      <c r="P411" t="n">
        <v>0</v>
      </c>
      <c r="Q411" t="n">
        <v>0</v>
      </c>
      <c r="R411" t="inlineStr">
        <is>
          <t>CLOSED</t>
        </is>
      </c>
      <c r="S411" t="n">
        <v>1</v>
      </c>
      <c r="T411" t="n">
        <v>2024</v>
      </c>
      <c r="U411" t="n">
        <v>5</v>
      </c>
      <c r="V411" t="inlineStr"/>
      <c r="W411" t="inlineStr"/>
      <c r="X411" t="n">
        <v>5</v>
      </c>
      <c r="Y411" t="n">
        <v>5</v>
      </c>
      <c r="Z411" t="n">
        <v>5</v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0</v>
      </c>
      <c r="AI411" t="n">
        <v>0</v>
      </c>
      <c r="AJ411" t="n">
        <v>0.2380952380952381</v>
      </c>
      <c r="AK411" t="n">
        <v>0.2272727272727273</v>
      </c>
      <c r="AL411" t="n">
        <v>0.25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inlineStr"/>
      <c r="AU411" t="inlineStr"/>
    </row>
    <row r="412">
      <c r="A412" t="inlineStr">
        <is>
          <t>LEAD</t>
        </is>
      </c>
      <c r="B412" t="inlineStr">
        <is>
          <t>PRESALES - GO TO MARKET</t>
        </is>
      </c>
      <c r="C412" t="inlineStr"/>
      <c r="D412" t="n">
        <v>2024</v>
      </c>
      <c r="E412" t="inlineStr"/>
      <c r="F412" t="inlineStr"/>
      <c r="G412" t="inlineStr"/>
      <c r="H412" t="inlineStr">
        <is>
          <t>ABS0007</t>
        </is>
      </c>
      <c r="I412" t="inlineStr">
        <is>
          <t>CRM/DS</t>
        </is>
      </c>
      <c r="J412" t="inlineStr">
        <is>
          <t>Gara Mediamarket</t>
        </is>
      </c>
      <c r="K412" t="inlineStr">
        <is>
          <t>MediaMarket</t>
        </is>
      </c>
      <c r="L412" t="inlineStr">
        <is>
          <t>L. Roberto</t>
        </is>
      </c>
      <c r="M412" t="inlineStr">
        <is>
          <t>G. Sabbatini</t>
        </is>
      </c>
      <c r="N412" t="inlineStr">
        <is>
          <t>Operations</t>
        </is>
      </c>
      <c r="O412" t="inlineStr">
        <is>
          <t>Data Engineering</t>
        </is>
      </c>
      <c r="P412" t="n">
        <v>20</v>
      </c>
      <c r="Q412" t="n">
        <v>20</v>
      </c>
      <c r="R412" t="inlineStr">
        <is>
          <t>CLOSED</t>
        </is>
      </c>
      <c r="S412" t="n">
        <v>1</v>
      </c>
      <c r="T412" t="n">
        <v>2024</v>
      </c>
      <c r="U412" t="n">
        <v>3</v>
      </c>
      <c r="V412" t="inlineStr"/>
      <c r="W412" t="inlineStr"/>
      <c r="X412" t="inlineStr"/>
      <c r="Y412" t="inlineStr"/>
      <c r="Z412" t="inlineStr"/>
      <c r="AA412" t="n">
        <v>3</v>
      </c>
      <c r="AB412" t="inlineStr"/>
      <c r="AC412" t="inlineStr"/>
      <c r="AD412" t="inlineStr"/>
      <c r="AE412" t="inlineStr"/>
      <c r="AF412" t="inlineStr"/>
      <c r="AG412" t="inlineStr"/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0.15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inlineStr"/>
      <c r="AU412" t="inlineStr"/>
    </row>
    <row r="413">
      <c r="A413" t="inlineStr">
        <is>
          <t>LEAD</t>
        </is>
      </c>
      <c r="B413" t="inlineStr">
        <is>
          <t>PRESALES - GO TO MARKET</t>
        </is>
      </c>
      <c r="C413" t="inlineStr"/>
      <c r="D413" t="n">
        <v>2024</v>
      </c>
      <c r="E413" t="inlineStr"/>
      <c r="F413" t="inlineStr"/>
      <c r="G413" t="inlineStr"/>
      <c r="H413" t="inlineStr">
        <is>
          <t>ABS0007</t>
        </is>
      </c>
      <c r="I413" t="inlineStr">
        <is>
          <t>CRM/DS</t>
        </is>
      </c>
      <c r="J413" t="inlineStr">
        <is>
          <t>Gara Mediamarket</t>
        </is>
      </c>
      <c r="K413" t="inlineStr">
        <is>
          <t>MediaMarket</t>
        </is>
      </c>
      <c r="L413" t="inlineStr">
        <is>
          <t>L. Roberto</t>
        </is>
      </c>
      <c r="M413" t="inlineStr">
        <is>
          <t>G. Sironi</t>
        </is>
      </c>
      <c r="N413" t="inlineStr">
        <is>
          <t>Operations</t>
        </is>
      </c>
      <c r="O413" t="inlineStr">
        <is>
          <t>Team Leadership</t>
        </is>
      </c>
      <c r="P413" t="n">
        <v>20</v>
      </c>
      <c r="Q413" t="n">
        <v>20</v>
      </c>
      <c r="R413" t="inlineStr">
        <is>
          <t>CLOSED</t>
        </is>
      </c>
      <c r="S413" t="n">
        <v>1</v>
      </c>
      <c r="T413" t="n">
        <v>2024</v>
      </c>
      <c r="U413" t="n">
        <v>2</v>
      </c>
      <c r="V413" t="inlineStr"/>
      <c r="W413" t="inlineStr"/>
      <c r="X413" t="inlineStr"/>
      <c r="Y413" t="inlineStr"/>
      <c r="Z413" t="inlineStr"/>
      <c r="AA413" t="n">
        <v>2</v>
      </c>
      <c r="AB413" t="inlineStr"/>
      <c r="AC413" t="inlineStr"/>
      <c r="AD413" t="inlineStr"/>
      <c r="AE413" t="inlineStr"/>
      <c r="AF413" t="inlineStr"/>
      <c r="AG413" t="inlineStr"/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0.1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inlineStr"/>
      <c r="AU413" t="inlineStr"/>
    </row>
    <row r="414">
      <c r="A414" t="inlineStr">
        <is>
          <t>LEAD</t>
        </is>
      </c>
      <c r="B414" t="inlineStr">
        <is>
          <t>PRESALES - GO TO MARKET</t>
        </is>
      </c>
      <c r="C414" t="inlineStr"/>
      <c r="D414" t="n">
        <v>2024</v>
      </c>
      <c r="E414" t="inlineStr"/>
      <c r="F414" t="inlineStr"/>
      <c r="G414" t="inlineStr"/>
      <c r="H414" t="inlineStr">
        <is>
          <t>ABS0007</t>
        </is>
      </c>
      <c r="I414" t="inlineStr">
        <is>
          <t>CRM/DS</t>
        </is>
      </c>
      <c r="J414" t="inlineStr">
        <is>
          <t>Gara Mediamarket</t>
        </is>
      </c>
      <c r="K414" t="inlineStr">
        <is>
          <t>MediaMarket</t>
        </is>
      </c>
      <c r="L414" t="inlineStr">
        <is>
          <t>L. Roberto</t>
        </is>
      </c>
      <c r="M414" t="inlineStr">
        <is>
          <t>L. Roberto</t>
        </is>
      </c>
      <c r="N414" t="inlineStr">
        <is>
          <t>Operations</t>
        </is>
      </c>
      <c r="O414" t="inlineStr">
        <is>
          <t>PM - Project Governance</t>
        </is>
      </c>
      <c r="P414" t="n">
        <v>20</v>
      </c>
      <c r="Q414" t="n">
        <v>20</v>
      </c>
      <c r="R414" t="inlineStr">
        <is>
          <t>CLOSED</t>
        </is>
      </c>
      <c r="S414" t="n">
        <v>1</v>
      </c>
      <c r="T414" t="n">
        <v>2024</v>
      </c>
      <c r="U414" t="n">
        <v>4</v>
      </c>
      <c r="V414" t="inlineStr"/>
      <c r="W414" t="inlineStr"/>
      <c r="X414" t="inlineStr"/>
      <c r="Y414" t="inlineStr"/>
      <c r="Z414" t="inlineStr"/>
      <c r="AA414" t="n">
        <v>4</v>
      </c>
      <c r="AB414" t="inlineStr"/>
      <c r="AC414" t="inlineStr"/>
      <c r="AD414" t="inlineStr"/>
      <c r="AE414" t="inlineStr"/>
      <c r="AF414" t="inlineStr"/>
      <c r="AG414" t="inlineStr"/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0.2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inlineStr"/>
      <c r="AU414" t="inlineStr"/>
    </row>
    <row r="415">
      <c r="A415" t="inlineStr">
        <is>
          <t>LEAD</t>
        </is>
      </c>
      <c r="B415" t="inlineStr">
        <is>
          <t>PRESALES - GO TO MARKET</t>
        </is>
      </c>
      <c r="C415" t="inlineStr"/>
      <c r="D415" t="n">
        <v>2024</v>
      </c>
      <c r="E415" t="inlineStr"/>
      <c r="F415" t="inlineStr"/>
      <c r="G415" t="inlineStr"/>
      <c r="H415" t="inlineStr">
        <is>
          <t>ABS0007</t>
        </is>
      </c>
      <c r="I415" t="inlineStr">
        <is>
          <t>CRM/DS</t>
        </is>
      </c>
      <c r="J415" t="inlineStr">
        <is>
          <t>Gara Mediamarket</t>
        </is>
      </c>
      <c r="K415" t="inlineStr">
        <is>
          <t>MediaMarket</t>
        </is>
      </c>
      <c r="L415" t="inlineStr">
        <is>
          <t>L. Roberto</t>
        </is>
      </c>
      <c r="M415" t="inlineStr">
        <is>
          <t>M. Gomitoni</t>
        </is>
      </c>
      <c r="N415" t="inlineStr">
        <is>
          <t>Operations</t>
        </is>
      </c>
      <c r="O415" t="inlineStr">
        <is>
          <t>Tech Lead</t>
        </is>
      </c>
      <c r="P415" t="n">
        <v>20</v>
      </c>
      <c r="Q415" t="n">
        <v>20</v>
      </c>
      <c r="R415" t="inlineStr">
        <is>
          <t>CLOSED</t>
        </is>
      </c>
      <c r="S415" t="n">
        <v>1</v>
      </c>
      <c r="T415" t="n">
        <v>2024</v>
      </c>
      <c r="U415" t="n">
        <v>3</v>
      </c>
      <c r="V415" t="inlineStr"/>
      <c r="W415" t="inlineStr"/>
      <c r="X415" t="inlineStr"/>
      <c r="Y415" t="inlineStr"/>
      <c r="Z415" t="inlineStr"/>
      <c r="AA415" t="n">
        <v>3</v>
      </c>
      <c r="AB415" t="inlineStr"/>
      <c r="AC415" t="inlineStr"/>
      <c r="AD415" t="inlineStr"/>
      <c r="AE415" t="inlineStr"/>
      <c r="AF415" t="inlineStr"/>
      <c r="AG415" t="inlineStr"/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0.15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inlineStr"/>
      <c r="AU415" t="inlineStr"/>
    </row>
    <row r="416">
      <c r="A416" t="inlineStr">
        <is>
          <t>LEAD</t>
        </is>
      </c>
      <c r="B416" t="inlineStr">
        <is>
          <t>PRESALES - GO TO MARKET</t>
        </is>
      </c>
      <c r="C416" t="inlineStr"/>
      <c r="D416" t="n">
        <v>2024</v>
      </c>
      <c r="E416" t="inlineStr"/>
      <c r="F416" t="inlineStr"/>
      <c r="G416" t="inlineStr"/>
      <c r="H416" t="inlineStr">
        <is>
          <t>ABS0007</t>
        </is>
      </c>
      <c r="I416" t="inlineStr">
        <is>
          <t>CRM/DS</t>
        </is>
      </c>
      <c r="J416" t="inlineStr">
        <is>
          <t>Gara Mediamarket</t>
        </is>
      </c>
      <c r="K416" t="inlineStr">
        <is>
          <t>MediaMarket</t>
        </is>
      </c>
      <c r="L416" t="inlineStr">
        <is>
          <t>L. ROBERTO</t>
        </is>
      </c>
      <c r="M416" t="inlineStr">
        <is>
          <t>V. Echarry</t>
        </is>
      </c>
      <c r="N416" t="inlineStr">
        <is>
          <t>Operations</t>
        </is>
      </c>
      <c r="O416" t="inlineStr">
        <is>
          <t>Data Scientist</t>
        </is>
      </c>
      <c r="P416" t="n">
        <v>20</v>
      </c>
      <c r="Q416" t="n">
        <v>20</v>
      </c>
      <c r="R416" t="inlineStr">
        <is>
          <t>CLOSED</t>
        </is>
      </c>
      <c r="S416" t="n">
        <v>1</v>
      </c>
      <c r="T416" t="n">
        <v>2024</v>
      </c>
      <c r="U416" t="n">
        <v>3</v>
      </c>
      <c r="V416" t="inlineStr"/>
      <c r="W416" t="inlineStr"/>
      <c r="X416" t="inlineStr"/>
      <c r="Y416" t="inlineStr"/>
      <c r="Z416" t="n">
        <v>2</v>
      </c>
      <c r="AA416" t="n">
        <v>1</v>
      </c>
      <c r="AB416" t="inlineStr"/>
      <c r="AC416" t="inlineStr"/>
      <c r="AD416" t="inlineStr"/>
      <c r="AE416" t="inlineStr"/>
      <c r="AF416" t="inlineStr"/>
      <c r="AG416" t="inlineStr"/>
      <c r="AH416" t="n">
        <v>0</v>
      </c>
      <c r="AI416" t="n">
        <v>0</v>
      </c>
      <c r="AJ416" t="n">
        <v>0</v>
      </c>
      <c r="AK416" t="n">
        <v>0</v>
      </c>
      <c r="AL416" t="n">
        <v>0.1</v>
      </c>
      <c r="AM416" t="n">
        <v>0.05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inlineStr"/>
      <c r="AU416" t="inlineStr"/>
    </row>
    <row r="417">
      <c r="A417" t="inlineStr">
        <is>
          <t>CONTRACT</t>
        </is>
      </c>
      <c r="B417" t="inlineStr">
        <is>
          <t>PRJ</t>
        </is>
      </c>
      <c r="C417" t="inlineStr"/>
      <c r="D417" t="n">
        <v>2024</v>
      </c>
      <c r="E417" s="114" t="n">
        <v>45383</v>
      </c>
      <c r="F417" s="114" t="n">
        <v>45657</v>
      </c>
      <c r="G417" t="inlineStr"/>
      <c r="H417" t="inlineStr">
        <is>
          <t>ABS24299</t>
        </is>
      </c>
      <c r="I417" t="inlineStr">
        <is>
          <t>ABS24299</t>
        </is>
      </c>
      <c r="J417" t="inlineStr">
        <is>
          <t>HR - BPO CROSS ACTIVITIES</t>
        </is>
      </c>
      <c r="K417" t="inlineStr">
        <is>
          <t>EssilorLuxottica</t>
        </is>
      </c>
      <c r="L417" t="inlineStr">
        <is>
          <t>L. Roberto</t>
        </is>
      </c>
      <c r="M417" t="inlineStr">
        <is>
          <t>G. De Feo</t>
        </is>
      </c>
      <c r="N417" t="inlineStr">
        <is>
          <t>Delivery Projects</t>
        </is>
      </c>
      <c r="O417" t="inlineStr">
        <is>
          <t>PMO - Project Management Officer</t>
        </is>
      </c>
      <c r="P417" t="n">
        <v>570</v>
      </c>
      <c r="Q417" t="n">
        <v>567</v>
      </c>
      <c r="R417" t="inlineStr">
        <is>
          <t>CLOSED</t>
        </is>
      </c>
      <c r="S417" t="n">
        <v>0</v>
      </c>
      <c r="T417" t="n">
        <v>2024</v>
      </c>
      <c r="U417" t="n">
        <v>18</v>
      </c>
      <c r="V417" t="inlineStr"/>
      <c r="W417" t="inlineStr"/>
      <c r="X417" t="inlineStr"/>
      <c r="Y417" t="inlineStr"/>
      <c r="Z417" t="n">
        <v>2</v>
      </c>
      <c r="AA417" t="n">
        <v>5</v>
      </c>
      <c r="AB417" t="n">
        <v>6</v>
      </c>
      <c r="AC417" t="inlineStr"/>
      <c r="AD417" t="n">
        <v>5</v>
      </c>
      <c r="AE417" t="inlineStr"/>
      <c r="AF417" t="inlineStr"/>
      <c r="AG417" t="inlineStr"/>
      <c r="AH417" t="n">
        <v>0</v>
      </c>
      <c r="AI417" t="n">
        <v>0</v>
      </c>
      <c r="AJ417" t="n">
        <v>0</v>
      </c>
      <c r="AK417" t="n">
        <v>0</v>
      </c>
      <c r="AL417" t="n">
        <v>0.1</v>
      </c>
      <c r="AM417" t="n">
        <v>0.25</v>
      </c>
      <c r="AN417" t="n">
        <v>0.2608695652173913</v>
      </c>
      <c r="AO417" t="n">
        <v>0</v>
      </c>
      <c r="AP417" t="n">
        <v>0.2380952380952381</v>
      </c>
      <c r="AQ417" t="n">
        <v>0</v>
      </c>
      <c r="AR417" t="n">
        <v>0</v>
      </c>
      <c r="AS417" t="n">
        <v>0</v>
      </c>
      <c r="AT417" t="inlineStr"/>
      <c r="AU417" t="inlineStr"/>
    </row>
    <row r="418">
      <c r="A418" t="inlineStr">
        <is>
          <t>CONTRACT</t>
        </is>
      </c>
      <c r="B418" t="inlineStr">
        <is>
          <t>PRJ</t>
        </is>
      </c>
      <c r="C418" t="inlineStr">
        <is>
          <t>Scrum</t>
        </is>
      </c>
      <c r="D418" t="n">
        <v>2024</v>
      </c>
      <c r="E418" s="114" t="n">
        <v>45352</v>
      </c>
      <c r="F418" s="114" t="n">
        <v>45321</v>
      </c>
      <c r="G418" t="inlineStr">
        <is>
          <t>ABS23135</t>
        </is>
      </c>
      <c r="H418" t="inlineStr">
        <is>
          <t>AHW5</t>
        </is>
      </c>
      <c r="I418" t="inlineStr">
        <is>
          <t>HR</t>
        </is>
      </c>
      <c r="J418" t="inlineStr">
        <is>
          <t>HR - Coni di Visibilità - Wave 5</t>
        </is>
      </c>
      <c r="K418" t="inlineStr">
        <is>
          <t>EssilorLuxottica</t>
        </is>
      </c>
      <c r="L418" t="inlineStr">
        <is>
          <t>L. Roberto</t>
        </is>
      </c>
      <c r="M418" t="inlineStr">
        <is>
          <t>A. Nastasi</t>
        </is>
      </c>
      <c r="N418" t="inlineStr">
        <is>
          <t>Operations</t>
        </is>
      </c>
      <c r="O418" t="inlineStr">
        <is>
          <t>DataManagement</t>
        </is>
      </c>
      <c r="P418" t="n">
        <v>275</v>
      </c>
      <c r="Q418" t="n">
        <v>0</v>
      </c>
      <c r="R418" t="inlineStr">
        <is>
          <t>CLOSED</t>
        </is>
      </c>
      <c r="S418" t="n">
        <v>1</v>
      </c>
      <c r="T418" t="n">
        <v>2024</v>
      </c>
      <c r="U418" t="n">
        <v>2</v>
      </c>
      <c r="V418" t="inlineStr"/>
      <c r="W418" t="inlineStr"/>
      <c r="X418" t="inlineStr"/>
      <c r="Y418" t="inlineStr"/>
      <c r="Z418" t="n">
        <v>1</v>
      </c>
      <c r="AA418" t="n">
        <v>1</v>
      </c>
      <c r="AB418" t="inlineStr"/>
      <c r="AC418" t="inlineStr"/>
      <c r="AD418" t="inlineStr"/>
      <c r="AE418" t="inlineStr"/>
      <c r="AF418" t="inlineStr"/>
      <c r="AG418" t="inlineStr"/>
      <c r="AH418" t="n">
        <v>0</v>
      </c>
      <c r="AI418" t="n">
        <v>0</v>
      </c>
      <c r="AJ418" t="n">
        <v>0</v>
      </c>
      <c r="AK418" t="n">
        <v>0</v>
      </c>
      <c r="AL418" t="n">
        <v>0.05</v>
      </c>
      <c r="AM418" t="n">
        <v>0.05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inlineStr"/>
      <c r="AU418" t="inlineStr"/>
    </row>
    <row r="419">
      <c r="A419" t="inlineStr">
        <is>
          <t>CONTRACT</t>
        </is>
      </c>
      <c r="B419" t="inlineStr">
        <is>
          <t>PRJ</t>
        </is>
      </c>
      <c r="C419" t="inlineStr">
        <is>
          <t>Scrum</t>
        </is>
      </c>
      <c r="D419" t="n">
        <v>2024</v>
      </c>
      <c r="E419" s="114" t="n">
        <v>45352</v>
      </c>
      <c r="F419" s="114" t="n">
        <v>45321</v>
      </c>
      <c r="G419" t="inlineStr">
        <is>
          <t>ABS23135</t>
        </is>
      </c>
      <c r="H419" t="inlineStr">
        <is>
          <t>AHW5</t>
        </is>
      </c>
      <c r="I419" t="inlineStr">
        <is>
          <t>HR</t>
        </is>
      </c>
      <c r="J419" t="inlineStr">
        <is>
          <t>HR - Coni di Visibilità - Wave 5</t>
        </is>
      </c>
      <c r="K419" t="inlineStr">
        <is>
          <t>EssilorLuxottica</t>
        </is>
      </c>
      <c r="L419" t="inlineStr">
        <is>
          <t>L. Roberto</t>
        </is>
      </c>
      <c r="M419" t="inlineStr">
        <is>
          <t>C. Elia</t>
        </is>
      </c>
      <c r="N419" t="inlineStr">
        <is>
          <t>Operations</t>
        </is>
      </c>
      <c r="O419" t="inlineStr">
        <is>
          <t>Architecture Analysis</t>
        </is>
      </c>
      <c r="P419" t="n">
        <v>275</v>
      </c>
      <c r="Q419" t="n">
        <v>0</v>
      </c>
      <c r="R419" t="inlineStr">
        <is>
          <t>CLOSED</t>
        </is>
      </c>
      <c r="S419" t="n">
        <v>1</v>
      </c>
      <c r="T419" t="n">
        <v>2024</v>
      </c>
      <c r="U419" t="n">
        <v>13</v>
      </c>
      <c r="V419" t="inlineStr"/>
      <c r="W419" t="inlineStr"/>
      <c r="X419" t="inlineStr"/>
      <c r="Y419" t="inlineStr"/>
      <c r="Z419" t="n">
        <v>8</v>
      </c>
      <c r="AA419" t="n">
        <v>1</v>
      </c>
      <c r="AB419" t="n">
        <v>4</v>
      </c>
      <c r="AC419" t="inlineStr"/>
      <c r="AD419" t="inlineStr"/>
      <c r="AE419" t="inlineStr"/>
      <c r="AF419" t="inlineStr"/>
      <c r="AG419" t="inlineStr"/>
      <c r="AH419" t="n">
        <v>0</v>
      </c>
      <c r="AI419" t="n">
        <v>0</v>
      </c>
      <c r="AJ419" t="n">
        <v>0</v>
      </c>
      <c r="AK419" t="n">
        <v>0</v>
      </c>
      <c r="AL419" t="n">
        <v>0.4</v>
      </c>
      <c r="AM419" t="n">
        <v>0.05</v>
      </c>
      <c r="AN419" t="n">
        <v>0.1739130434782609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inlineStr"/>
      <c r="AU419" t="inlineStr"/>
    </row>
    <row r="420">
      <c r="A420" t="inlineStr">
        <is>
          <t>CONTRACT</t>
        </is>
      </c>
      <c r="B420" t="inlineStr">
        <is>
          <t>PRJ</t>
        </is>
      </c>
      <c r="C420" t="inlineStr">
        <is>
          <t>Scrum</t>
        </is>
      </c>
      <c r="D420" t="n">
        <v>2024</v>
      </c>
      <c r="E420" s="114" t="n">
        <v>45352</v>
      </c>
      <c r="F420" s="114" t="n">
        <v>45321</v>
      </c>
      <c r="G420" t="inlineStr">
        <is>
          <t>ABS23135</t>
        </is>
      </c>
      <c r="H420" t="inlineStr">
        <is>
          <t>AHW5</t>
        </is>
      </c>
      <c r="I420" t="inlineStr">
        <is>
          <t>HR</t>
        </is>
      </c>
      <c r="J420" t="inlineStr">
        <is>
          <t>HR - Coni di Visibilità - Wave 5</t>
        </is>
      </c>
      <c r="K420" t="inlineStr">
        <is>
          <t>EssilorLuxottica</t>
        </is>
      </c>
      <c r="L420" t="inlineStr">
        <is>
          <t>L. Roberto</t>
        </is>
      </c>
      <c r="M420" t="inlineStr">
        <is>
          <t>F. D'Alberto</t>
        </is>
      </c>
      <c r="N420" t="inlineStr">
        <is>
          <t>Operations</t>
        </is>
      </c>
      <c r="O420" t="inlineStr">
        <is>
          <t>DataManagement</t>
        </is>
      </c>
      <c r="P420" t="n">
        <v>275</v>
      </c>
      <c r="Q420" t="n">
        <v>0</v>
      </c>
      <c r="R420" t="inlineStr">
        <is>
          <t>CLOSED</t>
        </is>
      </c>
      <c r="S420" t="n">
        <v>1</v>
      </c>
      <c r="T420" t="n">
        <v>2024</v>
      </c>
      <c r="U420" t="n">
        <v>2</v>
      </c>
      <c r="V420" t="inlineStr"/>
      <c r="W420" t="inlineStr"/>
      <c r="X420" t="inlineStr"/>
      <c r="Y420" t="inlineStr"/>
      <c r="Z420" t="n">
        <v>1</v>
      </c>
      <c r="AA420" t="n">
        <v>1</v>
      </c>
      <c r="AB420" t="inlineStr"/>
      <c r="AC420" t="inlineStr"/>
      <c r="AD420" t="inlineStr"/>
      <c r="AE420" t="inlineStr"/>
      <c r="AF420" t="inlineStr"/>
      <c r="AG420" t="inlineStr"/>
      <c r="AH420" t="n">
        <v>0</v>
      </c>
      <c r="AI420" t="n">
        <v>0</v>
      </c>
      <c r="AJ420" t="n">
        <v>0</v>
      </c>
      <c r="AK420" t="n">
        <v>0</v>
      </c>
      <c r="AL420" t="n">
        <v>0.05</v>
      </c>
      <c r="AM420" t="n">
        <v>0.05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inlineStr"/>
      <c r="AU420" t="inlineStr"/>
    </row>
    <row r="421">
      <c r="A421" t="inlineStr">
        <is>
          <t>CONTRACT</t>
        </is>
      </c>
      <c r="B421" t="inlineStr">
        <is>
          <t>PRJ</t>
        </is>
      </c>
      <c r="C421" t="inlineStr">
        <is>
          <t>Scrum</t>
        </is>
      </c>
      <c r="D421" t="n">
        <v>2024</v>
      </c>
      <c r="E421" s="114" t="n">
        <v>45352</v>
      </c>
      <c r="F421" s="114" t="n">
        <v>45321</v>
      </c>
      <c r="G421" t="inlineStr">
        <is>
          <t>ABS23135</t>
        </is>
      </c>
      <c r="H421" t="inlineStr">
        <is>
          <t>AHW5</t>
        </is>
      </c>
      <c r="I421" t="inlineStr">
        <is>
          <t>HR</t>
        </is>
      </c>
      <c r="J421" t="inlineStr">
        <is>
          <t>HR - Coni di Visibilità - Wave 5</t>
        </is>
      </c>
      <c r="K421" t="inlineStr">
        <is>
          <t>EssilorLuxottica</t>
        </is>
      </c>
      <c r="L421" t="inlineStr">
        <is>
          <t>L. Roberto</t>
        </is>
      </c>
      <c r="M421" t="inlineStr">
        <is>
          <t>F. Plebani</t>
        </is>
      </c>
      <c r="N421" t="inlineStr">
        <is>
          <t>Operations</t>
        </is>
      </c>
      <c r="O421" t="inlineStr">
        <is>
          <t>Data Management</t>
        </is>
      </c>
      <c r="P421" t="n">
        <v>275</v>
      </c>
      <c r="Q421" t="n">
        <v>0</v>
      </c>
      <c r="R421" t="inlineStr">
        <is>
          <t>CLOSED</t>
        </is>
      </c>
      <c r="S421" t="n">
        <v>1</v>
      </c>
      <c r="T421" t="n">
        <v>2024</v>
      </c>
      <c r="U421" t="n">
        <v>24</v>
      </c>
      <c r="V421" t="inlineStr"/>
      <c r="W421" t="inlineStr"/>
      <c r="X421" t="inlineStr"/>
      <c r="Y421" t="inlineStr"/>
      <c r="Z421" t="n">
        <v>8</v>
      </c>
      <c r="AA421" t="n">
        <v>8</v>
      </c>
      <c r="AB421" t="n">
        <v>5</v>
      </c>
      <c r="AC421" t="inlineStr"/>
      <c r="AD421" t="n">
        <v>3</v>
      </c>
      <c r="AE421" t="inlineStr"/>
      <c r="AF421" t="inlineStr"/>
      <c r="AG421" t="inlineStr"/>
      <c r="AH421" t="n">
        <v>0</v>
      </c>
      <c r="AI421" t="n">
        <v>0</v>
      </c>
      <c r="AJ421" t="n">
        <v>0</v>
      </c>
      <c r="AK421" t="n">
        <v>0</v>
      </c>
      <c r="AL421" t="n">
        <v>0.4</v>
      </c>
      <c r="AM421" t="n">
        <v>0.4</v>
      </c>
      <c r="AN421" t="n">
        <v>0.2173913043478261</v>
      </c>
      <c r="AO421" t="n">
        <v>0</v>
      </c>
      <c r="AP421" t="n">
        <v>0.1428571428571428</v>
      </c>
      <c r="AQ421" t="n">
        <v>0</v>
      </c>
      <c r="AR421" t="n">
        <v>0</v>
      </c>
      <c r="AS421" t="n">
        <v>0</v>
      </c>
      <c r="AT421" t="inlineStr"/>
      <c r="AU421" t="inlineStr"/>
    </row>
    <row r="422">
      <c r="A422" t="inlineStr">
        <is>
          <t>CONTRACT</t>
        </is>
      </c>
      <c r="B422" t="inlineStr">
        <is>
          <t>PRJ</t>
        </is>
      </c>
      <c r="C422" t="inlineStr">
        <is>
          <t>Scrum</t>
        </is>
      </c>
      <c r="D422" t="n">
        <v>2024</v>
      </c>
      <c r="E422" s="114" t="n">
        <v>45352</v>
      </c>
      <c r="F422" s="114" t="n">
        <v>45321</v>
      </c>
      <c r="G422" t="inlineStr">
        <is>
          <t>ABS23135</t>
        </is>
      </c>
      <c r="H422" t="inlineStr">
        <is>
          <t>AHW5</t>
        </is>
      </c>
      <c r="I422" t="inlineStr">
        <is>
          <t>HR</t>
        </is>
      </c>
      <c r="J422" t="inlineStr">
        <is>
          <t>HR - Coni di Visibilità - Wave 5</t>
        </is>
      </c>
      <c r="K422" t="inlineStr">
        <is>
          <t>EssilorLuxottica</t>
        </is>
      </c>
      <c r="L422" t="inlineStr">
        <is>
          <t>L. Roberto</t>
        </is>
      </c>
      <c r="M422" t="inlineStr">
        <is>
          <t>G. De Feo</t>
        </is>
      </c>
      <c r="N422" t="inlineStr">
        <is>
          <t>Delivery Projects</t>
        </is>
      </c>
      <c r="O422" t="inlineStr">
        <is>
          <t>PMO - Project Management Officer</t>
        </is>
      </c>
      <c r="P422" t="n">
        <v>275</v>
      </c>
      <c r="Q422" t="n">
        <v>0</v>
      </c>
      <c r="R422" t="inlineStr">
        <is>
          <t>CLOSED</t>
        </is>
      </c>
      <c r="S422" t="n">
        <v>1</v>
      </c>
      <c r="T422" t="n">
        <v>2024</v>
      </c>
      <c r="U422" t="n">
        <v>8</v>
      </c>
      <c r="V422" t="inlineStr"/>
      <c r="W422" t="inlineStr"/>
      <c r="X422" t="inlineStr"/>
      <c r="Y422" t="inlineStr"/>
      <c r="Z422" t="n">
        <v>4</v>
      </c>
      <c r="AA422" t="n">
        <v>4</v>
      </c>
      <c r="AB422" t="inlineStr"/>
      <c r="AC422" t="inlineStr"/>
      <c r="AD422" t="inlineStr"/>
      <c r="AE422" t="inlineStr"/>
      <c r="AF422" t="inlineStr"/>
      <c r="AG422" t="inlineStr"/>
      <c r="AH422" t="n">
        <v>0</v>
      </c>
      <c r="AI422" t="n">
        <v>0</v>
      </c>
      <c r="AJ422" t="n">
        <v>0</v>
      </c>
      <c r="AK422" t="n">
        <v>0</v>
      </c>
      <c r="AL422" t="n">
        <v>0.2</v>
      </c>
      <c r="AM422" t="n">
        <v>0.2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inlineStr"/>
      <c r="AU422" t="inlineStr"/>
    </row>
    <row r="423">
      <c r="A423" t="inlineStr">
        <is>
          <t>CONTRACT</t>
        </is>
      </c>
      <c r="B423" t="inlineStr">
        <is>
          <t>PRJ</t>
        </is>
      </c>
      <c r="C423" t="inlineStr">
        <is>
          <t>Scrum</t>
        </is>
      </c>
      <c r="D423" t="n">
        <v>2024</v>
      </c>
      <c r="E423" s="114" t="n">
        <v>45352</v>
      </c>
      <c r="F423" s="114" t="n">
        <v>45321</v>
      </c>
      <c r="G423" t="inlineStr">
        <is>
          <t>ABS23135</t>
        </is>
      </c>
      <c r="H423" t="inlineStr">
        <is>
          <t>AHW5</t>
        </is>
      </c>
      <c r="I423" t="inlineStr">
        <is>
          <t>HR</t>
        </is>
      </c>
      <c r="J423" t="inlineStr">
        <is>
          <t>HR - Coni di Visibilità - Wave 5</t>
        </is>
      </c>
      <c r="K423" t="inlineStr">
        <is>
          <t>EssilorLuxottica</t>
        </is>
      </c>
      <c r="L423" t="inlineStr">
        <is>
          <t>L. Roberto</t>
        </is>
      </c>
      <c r="M423" t="inlineStr">
        <is>
          <t>M. Porcu</t>
        </is>
      </c>
      <c r="N423" t="inlineStr">
        <is>
          <t>Operations</t>
        </is>
      </c>
      <c r="O423" t="inlineStr">
        <is>
          <t>BackEnd</t>
        </is>
      </c>
      <c r="P423" t="n">
        <v>275</v>
      </c>
      <c r="Q423" t="n">
        <v>0</v>
      </c>
      <c r="R423" t="inlineStr">
        <is>
          <t>CLOSED</t>
        </is>
      </c>
      <c r="S423" t="n">
        <v>1</v>
      </c>
      <c r="T423" t="n">
        <v>2024</v>
      </c>
      <c r="U423" t="n">
        <v>22</v>
      </c>
      <c r="V423" t="inlineStr"/>
      <c r="W423" t="inlineStr"/>
      <c r="X423" t="inlineStr"/>
      <c r="Y423" t="inlineStr"/>
      <c r="Z423" t="n">
        <v>9</v>
      </c>
      <c r="AA423" t="n">
        <v>9</v>
      </c>
      <c r="AB423" t="n">
        <v>4</v>
      </c>
      <c r="AC423" t="inlineStr"/>
      <c r="AD423" t="inlineStr"/>
      <c r="AE423" t="inlineStr"/>
      <c r="AF423" t="inlineStr"/>
      <c r="AG423" t="inlineStr"/>
      <c r="AH423" t="n">
        <v>0</v>
      </c>
      <c r="AI423" t="n">
        <v>0</v>
      </c>
      <c r="AJ423" t="n">
        <v>0</v>
      </c>
      <c r="AK423" t="n">
        <v>0</v>
      </c>
      <c r="AL423" t="n">
        <v>0.45</v>
      </c>
      <c r="AM423" t="n">
        <v>0.45</v>
      </c>
      <c r="AN423" t="n">
        <v>0.1739130434782609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inlineStr"/>
      <c r="AU423" t="inlineStr"/>
    </row>
    <row r="424">
      <c r="A424" t="inlineStr">
        <is>
          <t>CONTRACT</t>
        </is>
      </c>
      <c r="B424" t="inlineStr">
        <is>
          <t>PRJ</t>
        </is>
      </c>
      <c r="C424" t="inlineStr">
        <is>
          <t>Scrum</t>
        </is>
      </c>
      <c r="D424" t="n">
        <v>2024</v>
      </c>
      <c r="E424" s="114" t="n">
        <v>45352</v>
      </c>
      <c r="F424" s="114" t="n">
        <v>45321</v>
      </c>
      <c r="G424" t="inlineStr">
        <is>
          <t>ABS23135</t>
        </is>
      </c>
      <c r="H424" t="inlineStr">
        <is>
          <t>AHW5</t>
        </is>
      </c>
      <c r="I424" t="inlineStr">
        <is>
          <t>HR</t>
        </is>
      </c>
      <c r="J424" t="inlineStr">
        <is>
          <t>HR - Coni di Visibilità - Wave 5</t>
        </is>
      </c>
      <c r="K424" t="inlineStr">
        <is>
          <t>EssilorLuxottica</t>
        </is>
      </c>
      <c r="L424" t="inlineStr">
        <is>
          <t>L. Roberto</t>
        </is>
      </c>
      <c r="M424" t="inlineStr">
        <is>
          <t>M. Toci</t>
        </is>
      </c>
      <c r="N424" t="inlineStr">
        <is>
          <t>Operations</t>
        </is>
      </c>
      <c r="O424" t="inlineStr">
        <is>
          <t>BackEnd</t>
        </is>
      </c>
      <c r="P424" t="n">
        <v>275</v>
      </c>
      <c r="Q424" t="n">
        <v>0</v>
      </c>
      <c r="R424" t="inlineStr">
        <is>
          <t>CLOSED</t>
        </is>
      </c>
      <c r="S424" t="n">
        <v>1</v>
      </c>
      <c r="T424" t="n">
        <v>2024</v>
      </c>
      <c r="U424" t="n">
        <v>28</v>
      </c>
      <c r="V424" t="inlineStr"/>
      <c r="W424" t="inlineStr"/>
      <c r="X424" t="inlineStr"/>
      <c r="Y424" t="inlineStr"/>
      <c r="Z424" t="n">
        <v>9</v>
      </c>
      <c r="AA424" t="n">
        <v>14</v>
      </c>
      <c r="AB424" t="n">
        <v>5</v>
      </c>
      <c r="AC424" t="inlineStr"/>
      <c r="AD424" t="inlineStr"/>
      <c r="AE424" t="inlineStr"/>
      <c r="AF424" t="inlineStr"/>
      <c r="AG424" t="inlineStr"/>
      <c r="AH424" t="n">
        <v>0</v>
      </c>
      <c r="AI424" t="n">
        <v>0</v>
      </c>
      <c r="AJ424" t="n">
        <v>0</v>
      </c>
      <c r="AK424" t="n">
        <v>0</v>
      </c>
      <c r="AL424" t="n">
        <v>0.45</v>
      </c>
      <c r="AM424" t="n">
        <v>0.7</v>
      </c>
      <c r="AN424" t="n">
        <v>0.2173913043478261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inlineStr"/>
      <c r="AU424" t="inlineStr"/>
    </row>
    <row r="425">
      <c r="A425" t="inlineStr">
        <is>
          <t>CONTRACT</t>
        </is>
      </c>
      <c r="B425" t="inlineStr">
        <is>
          <t>PRJ</t>
        </is>
      </c>
      <c r="C425" t="inlineStr">
        <is>
          <t>Scrum</t>
        </is>
      </c>
      <c r="D425" t="n">
        <v>2024</v>
      </c>
      <c r="E425" s="114" t="n">
        <v>45292</v>
      </c>
      <c r="F425" s="114" t="n">
        <v>45657</v>
      </c>
      <c r="G425" t="inlineStr">
        <is>
          <t>ABS23135</t>
        </is>
      </c>
      <c r="H425" t="inlineStr">
        <is>
          <t>AHW5</t>
        </is>
      </c>
      <c r="I425" t="inlineStr">
        <is>
          <t>HR</t>
        </is>
      </c>
      <c r="J425" t="inlineStr">
        <is>
          <t>HR - Coni di Visibilità - Wave 5</t>
        </is>
      </c>
      <c r="K425" t="inlineStr">
        <is>
          <t>EssilorLuxottica</t>
        </is>
      </c>
      <c r="L425" t="inlineStr">
        <is>
          <t>L. Roberto</t>
        </is>
      </c>
      <c r="M425" t="inlineStr">
        <is>
          <t>P. Anzellotti</t>
        </is>
      </c>
      <c r="N425" t="inlineStr">
        <is>
          <t>Operations</t>
        </is>
      </c>
      <c r="O425" t="inlineStr">
        <is>
          <t>PM - Project Governance</t>
        </is>
      </c>
      <c r="P425" t="n">
        <v>275</v>
      </c>
      <c r="Q425" t="n">
        <v>0</v>
      </c>
      <c r="R425" t="inlineStr">
        <is>
          <t>CLOSED</t>
        </is>
      </c>
      <c r="S425" t="n">
        <v>1</v>
      </c>
      <c r="T425" t="n">
        <v>2024</v>
      </c>
      <c r="U425" t="n">
        <v>3</v>
      </c>
      <c r="V425" t="inlineStr"/>
      <c r="W425" t="inlineStr"/>
      <c r="X425" t="inlineStr"/>
      <c r="Y425" t="inlineStr"/>
      <c r="Z425" t="n">
        <v>1</v>
      </c>
      <c r="AA425" t="n">
        <v>1</v>
      </c>
      <c r="AB425" t="n">
        <v>1</v>
      </c>
      <c r="AC425" t="inlineStr"/>
      <c r="AD425" t="inlineStr"/>
      <c r="AE425" t="inlineStr"/>
      <c r="AF425" t="inlineStr"/>
      <c r="AG425" t="inlineStr"/>
      <c r="AH425" t="n">
        <v>0</v>
      </c>
      <c r="AI425" t="n">
        <v>0</v>
      </c>
      <c r="AJ425" t="n">
        <v>0</v>
      </c>
      <c r="AK425" t="n">
        <v>0</v>
      </c>
      <c r="AL425" t="n">
        <v>0.05</v>
      </c>
      <c r="AM425" t="n">
        <v>0.05</v>
      </c>
      <c r="AN425" t="n">
        <v>0.04347826086956522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inlineStr"/>
      <c r="AU425" t="inlineStr"/>
    </row>
    <row r="426">
      <c r="A426" t="inlineStr">
        <is>
          <t>CONTRACT</t>
        </is>
      </c>
      <c r="B426" t="inlineStr">
        <is>
          <t>PRJ</t>
        </is>
      </c>
      <c r="C426" t="inlineStr">
        <is>
          <t>Scrum</t>
        </is>
      </c>
      <c r="D426" t="n">
        <v>2024</v>
      </c>
      <c r="E426" s="114" t="n">
        <v>45352</v>
      </c>
      <c r="F426" s="114" t="n">
        <v>45321</v>
      </c>
      <c r="G426" t="inlineStr">
        <is>
          <t>ABS23135</t>
        </is>
      </c>
      <c r="H426" t="inlineStr">
        <is>
          <t>AHW5</t>
        </is>
      </c>
      <c r="I426" t="inlineStr">
        <is>
          <t>HR</t>
        </is>
      </c>
      <c r="J426" t="inlineStr">
        <is>
          <t>HR - Coni di Visibilità - Wave 5</t>
        </is>
      </c>
      <c r="K426" t="inlineStr">
        <is>
          <t>EssilorLuxottica</t>
        </is>
      </c>
      <c r="L426" t="inlineStr">
        <is>
          <t>L. Roberto</t>
        </is>
      </c>
      <c r="M426" t="inlineStr">
        <is>
          <t>R. Marasca</t>
        </is>
      </c>
      <c r="N426" t="inlineStr">
        <is>
          <t>Delivery Projects</t>
        </is>
      </c>
      <c r="O426" t="inlineStr"/>
      <c r="P426" t="n">
        <v>275</v>
      </c>
      <c r="Q426" t="n">
        <v>0</v>
      </c>
      <c r="R426" t="inlineStr">
        <is>
          <t>CLOSED</t>
        </is>
      </c>
      <c r="S426" t="n">
        <v>1</v>
      </c>
      <c r="T426" t="n">
        <v>2024</v>
      </c>
      <c r="U426" t="n">
        <v>15</v>
      </c>
      <c r="V426" t="inlineStr"/>
      <c r="W426" t="inlineStr"/>
      <c r="X426" t="inlineStr"/>
      <c r="Y426" t="inlineStr"/>
      <c r="Z426" t="inlineStr"/>
      <c r="AA426" t="n">
        <v>5</v>
      </c>
      <c r="AB426" t="n">
        <v>5</v>
      </c>
      <c r="AC426" t="inlineStr"/>
      <c r="AD426" t="n">
        <v>3</v>
      </c>
      <c r="AE426" t="n">
        <v>2</v>
      </c>
      <c r="AF426" t="inlineStr"/>
      <c r="AG426" t="inlineStr"/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0.25</v>
      </c>
      <c r="AN426" t="n">
        <v>0.2173913043478261</v>
      </c>
      <c r="AO426" t="n">
        <v>0</v>
      </c>
      <c r="AP426" t="n">
        <v>0.1428571428571428</v>
      </c>
      <c r="AQ426" t="n">
        <v>0.08695652173913043</v>
      </c>
      <c r="AR426" t="n">
        <v>0</v>
      </c>
      <c r="AS426" t="n">
        <v>0</v>
      </c>
      <c r="AT426" t="inlineStr"/>
      <c r="AU426" t="inlineStr"/>
    </row>
    <row r="427">
      <c r="A427" t="inlineStr">
        <is>
          <t>CONTRACT</t>
        </is>
      </c>
      <c r="B427" t="inlineStr">
        <is>
          <t>PRJ</t>
        </is>
      </c>
      <c r="C427" t="inlineStr">
        <is>
          <t>Scrum</t>
        </is>
      </c>
      <c r="D427" t="n">
        <v>2024</v>
      </c>
      <c r="E427" s="114" t="n">
        <v>45352</v>
      </c>
      <c r="F427" s="114" t="n">
        <v>45321</v>
      </c>
      <c r="G427" t="inlineStr">
        <is>
          <t>ABS23135</t>
        </is>
      </c>
      <c r="H427" t="inlineStr">
        <is>
          <t>AHW5</t>
        </is>
      </c>
      <c r="I427" t="inlineStr">
        <is>
          <t>HR</t>
        </is>
      </c>
      <c r="J427" t="inlineStr">
        <is>
          <t>HR - Coni di Visibilità - Wave 5</t>
        </is>
      </c>
      <c r="K427" t="inlineStr">
        <is>
          <t>EssilorLuxottica</t>
        </is>
      </c>
      <c r="L427" t="inlineStr">
        <is>
          <t>L. Roberto</t>
        </is>
      </c>
      <c r="M427" t="inlineStr">
        <is>
          <t>S. Beltrami</t>
        </is>
      </c>
      <c r="N427" t="inlineStr">
        <is>
          <t>Operations</t>
        </is>
      </c>
      <c r="O427" t="inlineStr">
        <is>
          <t>FrontEnd</t>
        </is>
      </c>
      <c r="P427" t="n">
        <v>275</v>
      </c>
      <c r="Q427" t="n">
        <v>0</v>
      </c>
      <c r="R427" t="inlineStr">
        <is>
          <t>CLOSED</t>
        </is>
      </c>
      <c r="S427" t="n">
        <v>1</v>
      </c>
      <c r="T427" t="n">
        <v>2024</v>
      </c>
      <c r="U427" t="n">
        <v>12</v>
      </c>
      <c r="V427" t="inlineStr"/>
      <c r="W427" t="inlineStr"/>
      <c r="X427" t="inlineStr"/>
      <c r="Y427" t="inlineStr"/>
      <c r="Z427" t="inlineStr"/>
      <c r="AA427" t="n">
        <v>7</v>
      </c>
      <c r="AB427" t="n">
        <v>5</v>
      </c>
      <c r="AC427" t="inlineStr"/>
      <c r="AD427" t="inlineStr"/>
      <c r="AE427" t="inlineStr"/>
      <c r="AF427" t="inlineStr"/>
      <c r="AG427" t="inlineStr"/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0.35</v>
      </c>
      <c r="AN427" t="n">
        <v>0.2173913043478261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inlineStr"/>
      <c r="AU427" t="inlineStr"/>
    </row>
    <row r="428">
      <c r="A428" t="inlineStr">
        <is>
          <t>CONTRACT</t>
        </is>
      </c>
      <c r="B428" t="inlineStr">
        <is>
          <t>PRJ</t>
        </is>
      </c>
      <c r="C428" t="inlineStr">
        <is>
          <t>Agile</t>
        </is>
      </c>
      <c r="D428" t="n">
        <v>2024</v>
      </c>
      <c r="E428" s="114" t="n">
        <v>45505</v>
      </c>
      <c r="F428" s="114" t="n">
        <v>45443</v>
      </c>
      <c r="G428" t="inlineStr">
        <is>
          <t>ABS24107</t>
        </is>
      </c>
      <c r="H428" t="inlineStr">
        <is>
          <t>AABGCV</t>
        </is>
      </c>
      <c r="I428" t="inlineStr">
        <is>
          <t>HR</t>
        </is>
      </c>
      <c r="J428" t="inlineStr">
        <is>
          <t>HR - Coni visibilità BO</t>
        </is>
      </c>
      <c r="K428" t="inlineStr">
        <is>
          <t>EssilorLuxottica</t>
        </is>
      </c>
      <c r="L428" t="inlineStr">
        <is>
          <t>L. Roberto</t>
        </is>
      </c>
      <c r="M428" t="inlineStr">
        <is>
          <t>F. Plebani</t>
        </is>
      </c>
      <c r="N428" t="inlineStr">
        <is>
          <t>Operations</t>
        </is>
      </c>
      <c r="O428" t="inlineStr">
        <is>
          <t>BackEnd</t>
        </is>
      </c>
      <c r="P428" t="n">
        <v>61</v>
      </c>
      <c r="Q428" t="n">
        <v>10</v>
      </c>
      <c r="R428" t="inlineStr">
        <is>
          <t>CLOSED</t>
        </is>
      </c>
      <c r="S428" t="n">
        <v>0</v>
      </c>
      <c r="T428" t="n">
        <v>2024</v>
      </c>
      <c r="U428" t="n">
        <v>1</v>
      </c>
      <c r="V428" t="inlineStr"/>
      <c r="W428" t="n">
        <v>2.1</v>
      </c>
      <c r="X428" t="n">
        <v>2.1</v>
      </c>
      <c r="Y428" t="n">
        <v>3.8</v>
      </c>
      <c r="Z428" t="inlineStr"/>
      <c r="AA428" t="inlineStr"/>
      <c r="AB428" t="inlineStr"/>
      <c r="AC428" t="inlineStr"/>
      <c r="AD428" t="inlineStr"/>
      <c r="AE428" t="n">
        <v>1</v>
      </c>
      <c r="AF428" t="inlineStr"/>
      <c r="AG428" t="inlineStr"/>
      <c r="AH428" t="n">
        <v>0</v>
      </c>
      <c r="AI428" t="n">
        <v>0.105</v>
      </c>
      <c r="AJ428" t="n">
        <v>0.1</v>
      </c>
      <c r="AK428" t="n">
        <v>0.1727272727272727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0.04347826086956522</v>
      </c>
      <c r="AR428" t="n">
        <v>0</v>
      </c>
      <c r="AS428" t="n">
        <v>0</v>
      </c>
      <c r="AT428" t="inlineStr"/>
      <c r="AU428" t="inlineStr"/>
    </row>
    <row r="429">
      <c r="A429" t="inlineStr">
        <is>
          <t>CONTRACT</t>
        </is>
      </c>
      <c r="B429" t="inlineStr">
        <is>
          <t>PRJ</t>
        </is>
      </c>
      <c r="C429" t="inlineStr">
        <is>
          <t>Agile</t>
        </is>
      </c>
      <c r="D429" t="n">
        <v>2024</v>
      </c>
      <c r="E429" s="114" t="n">
        <v>45505</v>
      </c>
      <c r="F429" s="114" t="n">
        <v>45443</v>
      </c>
      <c r="G429" t="inlineStr">
        <is>
          <t>ABS24107</t>
        </is>
      </c>
      <c r="H429" t="inlineStr">
        <is>
          <t>AABGCV</t>
        </is>
      </c>
      <c r="I429" t="inlineStr">
        <is>
          <t>HR</t>
        </is>
      </c>
      <c r="J429" t="inlineStr">
        <is>
          <t>HR - Coni visibilità BO</t>
        </is>
      </c>
      <c r="K429" t="inlineStr">
        <is>
          <t>EssilorLuxottica</t>
        </is>
      </c>
      <c r="L429" t="inlineStr">
        <is>
          <t>L. Roberto</t>
        </is>
      </c>
      <c r="M429" t="inlineStr">
        <is>
          <t>M. Vimercati</t>
        </is>
      </c>
      <c r="N429" t="inlineStr">
        <is>
          <t>Operations</t>
        </is>
      </c>
      <c r="O429" t="inlineStr">
        <is>
          <t>PM - Project Governance</t>
        </is>
      </c>
      <c r="P429" t="n">
        <v>61</v>
      </c>
      <c r="Q429" t="n">
        <v>10</v>
      </c>
      <c r="R429" t="inlineStr">
        <is>
          <t>CLOSED</t>
        </is>
      </c>
      <c r="S429" t="n">
        <v>0</v>
      </c>
      <c r="T429" t="n">
        <v>2024</v>
      </c>
      <c r="U429" t="n">
        <v>11</v>
      </c>
      <c r="V429" t="inlineStr"/>
      <c r="W429" t="n">
        <v>2.1</v>
      </c>
      <c r="X429" t="n">
        <v>2.1</v>
      </c>
      <c r="Y429" t="n">
        <v>3.8</v>
      </c>
      <c r="Z429" t="n">
        <v>8</v>
      </c>
      <c r="AA429" t="inlineStr"/>
      <c r="AB429" t="inlineStr"/>
      <c r="AC429" t="inlineStr"/>
      <c r="AD429" t="inlineStr"/>
      <c r="AE429" t="n">
        <v>3</v>
      </c>
      <c r="AF429" t="inlineStr"/>
      <c r="AG429" t="inlineStr"/>
      <c r="AH429" t="n">
        <v>0</v>
      </c>
      <c r="AI429" t="n">
        <v>0.105</v>
      </c>
      <c r="AJ429" t="n">
        <v>0.1</v>
      </c>
      <c r="AK429" t="n">
        <v>0.1727272727272727</v>
      </c>
      <c r="AL429" t="n">
        <v>0.4</v>
      </c>
      <c r="AM429" t="n">
        <v>0</v>
      </c>
      <c r="AN429" t="n">
        <v>0</v>
      </c>
      <c r="AO429" t="n">
        <v>0</v>
      </c>
      <c r="AP429" t="n">
        <v>0</v>
      </c>
      <c r="AQ429" t="n">
        <v>0.1304347826086956</v>
      </c>
      <c r="AR429" t="n">
        <v>0</v>
      </c>
      <c r="AS429" t="n">
        <v>0</v>
      </c>
      <c r="AT429" t="inlineStr"/>
      <c r="AU429" t="inlineStr"/>
    </row>
    <row r="430">
      <c r="A430" t="inlineStr">
        <is>
          <t>CONTRACT</t>
        </is>
      </c>
      <c r="B430" t="inlineStr">
        <is>
          <t>PRJ</t>
        </is>
      </c>
      <c r="C430" t="inlineStr">
        <is>
          <t>Agile</t>
        </is>
      </c>
      <c r="D430" t="n">
        <v>2024</v>
      </c>
      <c r="E430" s="114" t="n">
        <v>45505</v>
      </c>
      <c r="F430" s="114" t="n">
        <v>45443</v>
      </c>
      <c r="G430" t="inlineStr">
        <is>
          <t>ABS24107</t>
        </is>
      </c>
      <c r="H430" t="inlineStr">
        <is>
          <t>AABGCV</t>
        </is>
      </c>
      <c r="I430" t="inlineStr">
        <is>
          <t>HR</t>
        </is>
      </c>
      <c r="J430" t="inlineStr">
        <is>
          <t>HR - Coni visibilità BO</t>
        </is>
      </c>
      <c r="K430" t="inlineStr">
        <is>
          <t>EssilorLuxottica</t>
        </is>
      </c>
      <c r="L430" t="inlineStr">
        <is>
          <t>L. Roberto</t>
        </is>
      </c>
      <c r="M430" t="inlineStr">
        <is>
          <t>R. Alves</t>
        </is>
      </c>
      <c r="N430" t="inlineStr">
        <is>
          <t>Operations</t>
        </is>
      </c>
      <c r="O430" t="inlineStr">
        <is>
          <t>FrontEnd</t>
        </is>
      </c>
      <c r="P430" t="n">
        <v>61</v>
      </c>
      <c r="Q430" t="n">
        <v>10</v>
      </c>
      <c r="R430" t="inlineStr">
        <is>
          <t>CLOSED</t>
        </is>
      </c>
      <c r="S430" t="n">
        <v>0</v>
      </c>
      <c r="T430" t="n">
        <v>2024</v>
      </c>
      <c r="U430" t="n">
        <v>1</v>
      </c>
      <c r="V430" t="inlineStr"/>
      <c r="W430" t="inlineStr"/>
      <c r="X430" t="inlineStr"/>
      <c r="Y430" t="n">
        <v>9.5</v>
      </c>
      <c r="Z430" t="n">
        <v>1</v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0</v>
      </c>
      <c r="AI430" t="n">
        <v>0</v>
      </c>
      <c r="AJ430" t="n">
        <v>0</v>
      </c>
      <c r="AK430" t="n">
        <v>0.4318181818181818</v>
      </c>
      <c r="AL430" t="n">
        <v>0.05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inlineStr"/>
      <c r="AU430" t="inlineStr"/>
    </row>
    <row r="431">
      <c r="A431" t="inlineStr">
        <is>
          <t>CONTRACT</t>
        </is>
      </c>
      <c r="B431" t="inlineStr">
        <is>
          <t>PRJ</t>
        </is>
      </c>
      <c r="C431" t="inlineStr">
        <is>
          <t>Time&amp;Materials</t>
        </is>
      </c>
      <c r="D431" t="n">
        <v>2024</v>
      </c>
      <c r="E431" s="114" t="n">
        <v>45292</v>
      </c>
      <c r="F431" s="114" t="n">
        <v>45657</v>
      </c>
      <c r="G431" t="inlineStr">
        <is>
          <t>ABS24048</t>
        </is>
      </c>
      <c r="H431" t="inlineStr">
        <is>
          <t>ABS24048</t>
        </is>
      </c>
      <c r="I431" t="inlineStr">
        <is>
          <t>HR</t>
        </is>
      </c>
      <c r="J431" t="inlineStr">
        <is>
          <t>HR - DATAFLOW- ROLLOUT</t>
        </is>
      </c>
      <c r="K431" t="inlineStr">
        <is>
          <t>EssilorLuxottica</t>
        </is>
      </c>
      <c r="L431" t="inlineStr">
        <is>
          <t>L. Roberto</t>
        </is>
      </c>
      <c r="M431" t="inlineStr">
        <is>
          <t>G. Cataldo</t>
        </is>
      </c>
      <c r="N431" t="inlineStr">
        <is>
          <t>Operations</t>
        </is>
      </c>
      <c r="O431" t="inlineStr">
        <is>
          <t>BackEnd</t>
        </is>
      </c>
      <c r="P431" t="n">
        <v>25</v>
      </c>
      <c r="Q431" t="n">
        <v>0</v>
      </c>
      <c r="R431" t="inlineStr">
        <is>
          <t>CLOSED</t>
        </is>
      </c>
      <c r="S431" t="n">
        <v>0.3</v>
      </c>
      <c r="T431" t="n">
        <v>2024</v>
      </c>
      <c r="U431" t="n">
        <v>14.4</v>
      </c>
      <c r="V431" t="n">
        <v>1.8</v>
      </c>
      <c r="W431" t="n">
        <v>2.1</v>
      </c>
      <c r="X431" t="n">
        <v>2.1</v>
      </c>
      <c r="Y431" t="n">
        <v>1.9</v>
      </c>
      <c r="Z431" t="n">
        <v>2</v>
      </c>
      <c r="AA431" t="n">
        <v>2</v>
      </c>
      <c r="AB431" t="n">
        <v>2.3</v>
      </c>
      <c r="AC431" t="inlineStr"/>
      <c r="AD431" t="n">
        <v>2.1</v>
      </c>
      <c r="AE431" t="n">
        <v>2.3</v>
      </c>
      <c r="AF431" t="n">
        <v>2</v>
      </c>
      <c r="AG431" t="n">
        <v>1.7</v>
      </c>
      <c r="AH431" t="n">
        <v>0.1</v>
      </c>
      <c r="AI431" t="n">
        <v>0.105</v>
      </c>
      <c r="AJ431" t="n">
        <v>0.1</v>
      </c>
      <c r="AK431" t="n">
        <v>0.08636363636363636</v>
      </c>
      <c r="AL431" t="n">
        <v>0.1</v>
      </c>
      <c r="AM431" t="n">
        <v>0.1</v>
      </c>
      <c r="AN431" t="n">
        <v>0.09999999999999999</v>
      </c>
      <c r="AO431" t="n">
        <v>0</v>
      </c>
      <c r="AP431" t="n">
        <v>0.1</v>
      </c>
      <c r="AQ431" t="n">
        <v>0.09999999999999999</v>
      </c>
      <c r="AR431" t="n">
        <v>0.09523809523809523</v>
      </c>
      <c r="AS431" t="n">
        <v>0.07727272727272727</v>
      </c>
      <c r="AT431" t="inlineStr"/>
      <c r="AU431" t="inlineStr"/>
    </row>
    <row r="432">
      <c r="A432" t="inlineStr">
        <is>
          <t>CONTRACT</t>
        </is>
      </c>
      <c r="B432" t="inlineStr">
        <is>
          <t>PRJ</t>
        </is>
      </c>
      <c r="C432" t="inlineStr">
        <is>
          <t>Agile</t>
        </is>
      </c>
      <c r="D432" t="n">
        <v>2024</v>
      </c>
      <c r="E432" s="114" t="n">
        <v>45323</v>
      </c>
      <c r="F432" s="114" t="n">
        <v>45412</v>
      </c>
      <c r="G432" t="inlineStr"/>
      <c r="H432" t="inlineStr"/>
      <c r="I432" t="inlineStr">
        <is>
          <t>HR</t>
        </is>
      </c>
      <c r="J432" t="inlineStr">
        <is>
          <t>HR - ECP MD/TM/PY - ROLLOUT</t>
        </is>
      </c>
      <c r="K432" t="inlineStr">
        <is>
          <t>EssilorLuxottica</t>
        </is>
      </c>
      <c r="L432" t="inlineStr">
        <is>
          <t>L. Roberto</t>
        </is>
      </c>
      <c r="M432" t="inlineStr">
        <is>
          <t>G. Cataldo</t>
        </is>
      </c>
      <c r="N432" t="inlineStr">
        <is>
          <t>Operations</t>
        </is>
      </c>
      <c r="O432" t="inlineStr">
        <is>
          <t>BackEnd</t>
        </is>
      </c>
      <c r="P432" t="n">
        <v>15</v>
      </c>
      <c r="Q432" t="n">
        <v>0</v>
      </c>
      <c r="R432" t="inlineStr">
        <is>
          <t>ON GOING</t>
        </is>
      </c>
      <c r="S432" t="n">
        <v>0.05</v>
      </c>
      <c r="T432" t="n">
        <v>2024</v>
      </c>
      <c r="U432" t="n">
        <v>0</v>
      </c>
      <c r="V432" t="inlineStr"/>
      <c r="W432" t="n">
        <v>2.5</v>
      </c>
      <c r="X432" t="n">
        <v>2</v>
      </c>
      <c r="Y432" t="n">
        <v>8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n">
        <v>0</v>
      </c>
      <c r="AI432" t="n">
        <v>0.125</v>
      </c>
      <c r="AJ432" t="n">
        <v>0.09523809523809523</v>
      </c>
      <c r="AK432" t="n">
        <v>0.3636363636363636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inlineStr"/>
      <c r="AU432" t="inlineStr"/>
    </row>
    <row r="433">
      <c r="A433" t="inlineStr">
        <is>
          <t>CONTRACT</t>
        </is>
      </c>
      <c r="B433" t="inlineStr">
        <is>
          <t>PRJ</t>
        </is>
      </c>
      <c r="C433" t="inlineStr">
        <is>
          <t>Agile</t>
        </is>
      </c>
      <c r="D433" t="n">
        <v>2024</v>
      </c>
      <c r="E433" s="114" t="n">
        <v>45323</v>
      </c>
      <c r="F433" s="114" t="n">
        <v>45412</v>
      </c>
      <c r="G433" t="inlineStr"/>
      <c r="H433" t="inlineStr"/>
      <c r="I433" t="inlineStr">
        <is>
          <t>HR</t>
        </is>
      </c>
      <c r="J433" t="inlineStr">
        <is>
          <t>HR - ECP MD/TM/PY - ROLLOUT</t>
        </is>
      </c>
      <c r="K433" t="inlineStr">
        <is>
          <t>EssilorLuxottica</t>
        </is>
      </c>
      <c r="L433" t="inlineStr">
        <is>
          <t>L. Roberto</t>
        </is>
      </c>
      <c r="M433" t="inlineStr">
        <is>
          <t>M. Vimercati</t>
        </is>
      </c>
      <c r="N433" t="inlineStr">
        <is>
          <t>Operations</t>
        </is>
      </c>
      <c r="O433" t="inlineStr">
        <is>
          <t>PM - Project Governance</t>
        </is>
      </c>
      <c r="P433" t="n">
        <v>15</v>
      </c>
      <c r="Q433" t="n">
        <v>0</v>
      </c>
      <c r="R433" t="inlineStr">
        <is>
          <t>ON GOING</t>
        </is>
      </c>
      <c r="S433" t="n">
        <v>0.05</v>
      </c>
      <c r="T433" t="n">
        <v>2024</v>
      </c>
      <c r="U433" t="n">
        <v>0</v>
      </c>
      <c r="V433" t="inlineStr"/>
      <c r="W433" t="n">
        <v>2.5</v>
      </c>
      <c r="X433" t="n">
        <v>1</v>
      </c>
      <c r="Y433" t="n">
        <v>4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0</v>
      </c>
      <c r="AI433" t="n">
        <v>0.125</v>
      </c>
      <c r="AJ433" t="n">
        <v>0.04761904761904762</v>
      </c>
      <c r="AK433" t="n">
        <v>0.1818181818181818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inlineStr"/>
      <c r="AU433" t="inlineStr"/>
    </row>
    <row r="434">
      <c r="A434" t="inlineStr">
        <is>
          <t>CONTRACT</t>
        </is>
      </c>
      <c r="B434" t="inlineStr">
        <is>
          <t>PRJ</t>
        </is>
      </c>
      <c r="C434" t="inlineStr">
        <is>
          <t>Waterfall</t>
        </is>
      </c>
      <c r="D434" t="n">
        <v>2024</v>
      </c>
      <c r="E434" s="114" t="n">
        <v>45553</v>
      </c>
      <c r="F434" s="114" t="n">
        <v>45568</v>
      </c>
      <c r="G434" t="inlineStr"/>
      <c r="H434" t="inlineStr">
        <is>
          <t>ABS0008-3</t>
        </is>
      </c>
      <c r="I434" t="inlineStr">
        <is>
          <t>HR</t>
        </is>
      </c>
      <c r="J434" t="inlineStr">
        <is>
          <t>HR - Gestione permessi Talent V1</t>
        </is>
      </c>
      <c r="K434" t="inlineStr">
        <is>
          <t>EssilorLuxottica</t>
        </is>
      </c>
      <c r="L434" t="inlineStr">
        <is>
          <t>L. Roberto</t>
        </is>
      </c>
      <c r="M434" t="inlineStr">
        <is>
          <t>C. Elia</t>
        </is>
      </c>
      <c r="N434" t="inlineStr">
        <is>
          <t>Operations</t>
        </is>
      </c>
      <c r="O434" t="inlineStr">
        <is>
          <t>BackEnd</t>
        </is>
      </c>
      <c r="P434" t="n">
        <v>16</v>
      </c>
      <c r="Q434" t="n">
        <v>14.5</v>
      </c>
      <c r="R434" t="inlineStr">
        <is>
          <t>CLOSED</t>
        </is>
      </c>
      <c r="S434" t="n">
        <v>0.95</v>
      </c>
      <c r="T434" t="n">
        <v>2024</v>
      </c>
      <c r="U434" t="n">
        <v>2</v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2</v>
      </c>
      <c r="AE434" t="inlineStr"/>
      <c r="AF434" t="inlineStr"/>
      <c r="AG434" t="inlineStr"/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0.09523809523809523</v>
      </c>
      <c r="AQ434" t="n">
        <v>0</v>
      </c>
      <c r="AR434" t="n">
        <v>0</v>
      </c>
      <c r="AS434" t="n">
        <v>0</v>
      </c>
      <c r="AT434" t="inlineStr"/>
      <c r="AU434" t="inlineStr"/>
    </row>
    <row r="435">
      <c r="A435" t="inlineStr">
        <is>
          <t>CONTRACT</t>
        </is>
      </c>
      <c r="B435" t="inlineStr">
        <is>
          <t>PRJ</t>
        </is>
      </c>
      <c r="C435" t="inlineStr">
        <is>
          <t>Waterfall</t>
        </is>
      </c>
      <c r="D435" t="n">
        <v>2024</v>
      </c>
      <c r="E435" s="114" t="n">
        <v>45553</v>
      </c>
      <c r="F435" s="114" t="n">
        <v>45568</v>
      </c>
      <c r="G435" t="inlineStr"/>
      <c r="H435" t="inlineStr">
        <is>
          <t>ABS0008-3</t>
        </is>
      </c>
      <c r="I435" t="inlineStr">
        <is>
          <t>HR</t>
        </is>
      </c>
      <c r="J435" t="inlineStr">
        <is>
          <t>HR - Gestione permessi Talent V1</t>
        </is>
      </c>
      <c r="K435" t="inlineStr">
        <is>
          <t>EssilorLuxottica</t>
        </is>
      </c>
      <c r="L435" t="inlineStr">
        <is>
          <t>L. Roberto</t>
        </is>
      </c>
      <c r="M435" t="inlineStr">
        <is>
          <t>L. Roberto</t>
        </is>
      </c>
      <c r="N435" t="inlineStr">
        <is>
          <t>Operations</t>
        </is>
      </c>
      <c r="O435" t="inlineStr">
        <is>
          <t>BackEnd</t>
        </is>
      </c>
      <c r="P435" t="n">
        <v>16</v>
      </c>
      <c r="Q435" t="n">
        <v>14.5</v>
      </c>
      <c r="R435" t="inlineStr">
        <is>
          <t>CLOSED</t>
        </is>
      </c>
      <c r="S435" t="n">
        <v>0.95</v>
      </c>
      <c r="T435" t="n">
        <v>2024</v>
      </c>
      <c r="U435" t="n">
        <v>2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1</v>
      </c>
      <c r="AE435" t="n">
        <v>1</v>
      </c>
      <c r="AF435" t="inlineStr"/>
      <c r="AG435" t="inlineStr"/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0.04761904761904762</v>
      </c>
      <c r="AQ435" t="n">
        <v>0.04347826086956522</v>
      </c>
      <c r="AR435" t="n">
        <v>0</v>
      </c>
      <c r="AS435" t="n">
        <v>0</v>
      </c>
      <c r="AT435" t="inlineStr"/>
      <c r="AU435" t="inlineStr"/>
    </row>
    <row r="436">
      <c r="A436" t="inlineStr">
        <is>
          <t>CONTRACT</t>
        </is>
      </c>
      <c r="B436" t="inlineStr">
        <is>
          <t>PRJ</t>
        </is>
      </c>
      <c r="C436" t="inlineStr">
        <is>
          <t>Waterfall</t>
        </is>
      </c>
      <c r="D436" t="n">
        <v>2024</v>
      </c>
      <c r="E436" s="114" t="n">
        <v>45553</v>
      </c>
      <c r="F436" s="114" t="n">
        <v>45568</v>
      </c>
      <c r="G436" t="inlineStr"/>
      <c r="H436" t="inlineStr">
        <is>
          <t>ABS0008-3</t>
        </is>
      </c>
      <c r="I436" t="inlineStr">
        <is>
          <t>HR</t>
        </is>
      </c>
      <c r="J436" t="inlineStr">
        <is>
          <t>HR - Gestione permessi Talent V1</t>
        </is>
      </c>
      <c r="K436" t="inlineStr">
        <is>
          <t>EssilorLuxottica</t>
        </is>
      </c>
      <c r="L436" t="inlineStr">
        <is>
          <t>L. Roberto</t>
        </is>
      </c>
      <c r="M436" t="inlineStr">
        <is>
          <t>M. PORCU</t>
        </is>
      </c>
      <c r="N436" t="inlineStr">
        <is>
          <t>Operations</t>
        </is>
      </c>
      <c r="O436" t="inlineStr">
        <is>
          <t>BackEnd</t>
        </is>
      </c>
      <c r="P436" t="n">
        <v>16</v>
      </c>
      <c r="Q436" t="n">
        <v>14.5</v>
      </c>
      <c r="R436" t="inlineStr">
        <is>
          <t>CLOSED</t>
        </is>
      </c>
      <c r="S436" t="n">
        <v>0.95</v>
      </c>
      <c r="T436" t="n">
        <v>2024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2</v>
      </c>
      <c r="AE436" t="n">
        <v>1</v>
      </c>
      <c r="AF436" t="inlineStr"/>
      <c r="AG436" t="inlineStr"/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0.09523809523809523</v>
      </c>
      <c r="AQ436" t="n">
        <v>0.04347826086956522</v>
      </c>
      <c r="AR436" t="n">
        <v>0</v>
      </c>
      <c r="AS436" t="n">
        <v>0</v>
      </c>
      <c r="AT436" t="inlineStr"/>
      <c r="AU436" t="inlineStr"/>
    </row>
    <row r="437">
      <c r="A437" t="inlineStr">
        <is>
          <t>CONTRACT</t>
        </is>
      </c>
      <c r="B437" t="inlineStr">
        <is>
          <t>PRJ</t>
        </is>
      </c>
      <c r="C437" t="inlineStr">
        <is>
          <t>Waterfall</t>
        </is>
      </c>
      <c r="D437" t="n">
        <v>2024</v>
      </c>
      <c r="E437" s="114" t="n">
        <v>45553</v>
      </c>
      <c r="F437" s="114" t="n">
        <v>45568</v>
      </c>
      <c r="G437" t="inlineStr"/>
      <c r="H437" t="inlineStr">
        <is>
          <t>ABS0008-3</t>
        </is>
      </c>
      <c r="I437" t="inlineStr">
        <is>
          <t>HR</t>
        </is>
      </c>
      <c r="J437" t="inlineStr">
        <is>
          <t>HR - Gestione permessi Talent V1</t>
        </is>
      </c>
      <c r="K437" t="inlineStr">
        <is>
          <t>EssilorLuxottica</t>
        </is>
      </c>
      <c r="L437" t="inlineStr">
        <is>
          <t>L. Roberto</t>
        </is>
      </c>
      <c r="M437" t="inlineStr">
        <is>
          <t>M. Toci</t>
        </is>
      </c>
      <c r="N437" t="inlineStr">
        <is>
          <t>Operations</t>
        </is>
      </c>
      <c r="O437" t="inlineStr">
        <is>
          <t>BackEnd</t>
        </is>
      </c>
      <c r="P437" t="n">
        <v>16</v>
      </c>
      <c r="Q437" t="n">
        <v>14.5</v>
      </c>
      <c r="R437" t="inlineStr">
        <is>
          <t>CLOSED</t>
        </is>
      </c>
      <c r="S437" t="n">
        <v>0.95</v>
      </c>
      <c r="T437" t="n">
        <v>2024</v>
      </c>
      <c r="U437" t="n">
        <v>5</v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3</v>
      </c>
      <c r="AE437" t="n">
        <v>2</v>
      </c>
      <c r="AF437" t="inlineStr"/>
      <c r="AG437" t="inlineStr"/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0.1428571428571428</v>
      </c>
      <c r="AQ437" t="n">
        <v>0.08695652173913043</v>
      </c>
      <c r="AR437" t="n">
        <v>0</v>
      </c>
      <c r="AS437" t="n">
        <v>0</v>
      </c>
      <c r="AT437" t="inlineStr"/>
      <c r="AU437" t="inlineStr"/>
    </row>
    <row r="438">
      <c r="A438" t="inlineStr">
        <is>
          <t>CONTRACT</t>
        </is>
      </c>
      <c r="B438" t="inlineStr">
        <is>
          <t>PRJ</t>
        </is>
      </c>
      <c r="C438" t="inlineStr">
        <is>
          <t>Waterfall</t>
        </is>
      </c>
      <c r="D438" t="n">
        <v>2024</v>
      </c>
      <c r="E438" s="114" t="n">
        <v>45553</v>
      </c>
      <c r="F438" s="114" t="n">
        <v>45568</v>
      </c>
      <c r="G438" t="inlineStr"/>
      <c r="H438" t="inlineStr">
        <is>
          <t>ABS0008-3</t>
        </is>
      </c>
      <c r="I438" t="inlineStr">
        <is>
          <t>HR</t>
        </is>
      </c>
      <c r="J438" t="inlineStr">
        <is>
          <t>HR - Gestione permessi Talent V1</t>
        </is>
      </c>
      <c r="K438" t="inlineStr">
        <is>
          <t>EssilorLuxottica</t>
        </is>
      </c>
      <c r="L438" t="inlineStr">
        <is>
          <t>L. Roberto</t>
        </is>
      </c>
      <c r="M438" t="inlineStr">
        <is>
          <t>S. Beltrami</t>
        </is>
      </c>
      <c r="N438" t="inlineStr">
        <is>
          <t>Operations</t>
        </is>
      </c>
      <c r="O438" t="inlineStr">
        <is>
          <t>BackEnd</t>
        </is>
      </c>
      <c r="P438" t="n">
        <v>16</v>
      </c>
      <c r="Q438" t="n">
        <v>14.5</v>
      </c>
      <c r="R438" t="inlineStr">
        <is>
          <t>CLOSED</t>
        </is>
      </c>
      <c r="S438" t="n">
        <v>0.95</v>
      </c>
      <c r="T438" t="n">
        <v>2024</v>
      </c>
      <c r="U438" t="n">
        <v>5</v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3</v>
      </c>
      <c r="AE438" t="n">
        <v>2</v>
      </c>
      <c r="AF438" t="inlineStr"/>
      <c r="AG438" t="inlineStr"/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0.1428571428571428</v>
      </c>
      <c r="AQ438" t="n">
        <v>0.08695652173913043</v>
      </c>
      <c r="AR438" t="n">
        <v>0</v>
      </c>
      <c r="AS438" t="n">
        <v>0</v>
      </c>
      <c r="AT438" t="inlineStr"/>
      <c r="AU438" t="inlineStr"/>
    </row>
    <row r="439">
      <c r="A439" t="inlineStr">
        <is>
          <t>CONTRACT</t>
        </is>
      </c>
      <c r="B439" t="inlineStr">
        <is>
          <t>PRJ</t>
        </is>
      </c>
      <c r="C439" t="inlineStr">
        <is>
          <t>Waterfall</t>
        </is>
      </c>
      <c r="D439" t="n">
        <v>2024</v>
      </c>
      <c r="E439" s="114" t="n">
        <v>45553</v>
      </c>
      <c r="F439" s="114" t="n">
        <v>45614</v>
      </c>
      <c r="G439" t="inlineStr"/>
      <c r="H439" t="inlineStr">
        <is>
          <t>ABS0008-9</t>
        </is>
      </c>
      <c r="I439" t="inlineStr">
        <is>
          <t>HR</t>
        </is>
      </c>
      <c r="J439" t="inlineStr">
        <is>
          <t>HR - Gestione permessi Talent v2</t>
        </is>
      </c>
      <c r="K439" t="inlineStr">
        <is>
          <t>EssilorLuxottica</t>
        </is>
      </c>
      <c r="L439" t="inlineStr">
        <is>
          <t>L. Roberto</t>
        </is>
      </c>
      <c r="M439" t="inlineStr">
        <is>
          <t>A. De Sanctis</t>
        </is>
      </c>
      <c r="N439" t="inlineStr">
        <is>
          <t>Operations</t>
        </is>
      </c>
      <c r="O439" t="inlineStr">
        <is>
          <t>Data Management</t>
        </is>
      </c>
      <c r="P439" t="n">
        <v>34</v>
      </c>
      <c r="Q439" t="n">
        <v>3</v>
      </c>
      <c r="R439" t="inlineStr">
        <is>
          <t>ON GOING</t>
        </is>
      </c>
      <c r="S439" t="n">
        <v>0.95</v>
      </c>
      <c r="T439" t="n">
        <v>2024</v>
      </c>
      <c r="U439" t="n">
        <v>4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</v>
      </c>
      <c r="AF439" t="n">
        <v>1</v>
      </c>
      <c r="AG439" t="inlineStr"/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0.1304347826086956</v>
      </c>
      <c r="AR439" t="n">
        <v>0.04761904761904762</v>
      </c>
      <c r="AS439" t="n">
        <v>0</v>
      </c>
      <c r="AT439" t="inlineStr"/>
      <c r="AU439" t="inlineStr"/>
    </row>
    <row r="440">
      <c r="A440" t="inlineStr">
        <is>
          <t>CONTRACT</t>
        </is>
      </c>
      <c r="B440" t="inlineStr">
        <is>
          <t>PRJ</t>
        </is>
      </c>
      <c r="C440" t="inlineStr">
        <is>
          <t>Waterfall</t>
        </is>
      </c>
      <c r="D440" t="n">
        <v>2024</v>
      </c>
      <c r="E440" s="114" t="n">
        <v>45553</v>
      </c>
      <c r="F440" s="114" t="n">
        <v>45614</v>
      </c>
      <c r="G440" t="inlineStr"/>
      <c r="H440" t="inlineStr">
        <is>
          <t>ABS0008-9</t>
        </is>
      </c>
      <c r="I440" t="inlineStr">
        <is>
          <t>HR</t>
        </is>
      </c>
      <c r="J440" t="inlineStr">
        <is>
          <t>HR - Gestione permessi Talent v2</t>
        </is>
      </c>
      <c r="K440" t="inlineStr">
        <is>
          <t>EssilorLuxottica</t>
        </is>
      </c>
      <c r="L440" t="inlineStr">
        <is>
          <t>L. Roberto</t>
        </is>
      </c>
      <c r="M440" t="inlineStr">
        <is>
          <t>C. Elia</t>
        </is>
      </c>
      <c r="N440" t="inlineStr">
        <is>
          <t>Operations</t>
        </is>
      </c>
      <c r="O440" t="inlineStr">
        <is>
          <t>Data Engineer</t>
        </is>
      </c>
      <c r="P440" t="n">
        <v>34</v>
      </c>
      <c r="Q440" t="n">
        <v>3</v>
      </c>
      <c r="R440" t="inlineStr">
        <is>
          <t>ON GOING</t>
        </is>
      </c>
      <c r="S440" t="n">
        <v>0.95</v>
      </c>
      <c r="T440" t="n">
        <v>2024</v>
      </c>
      <c r="U440" t="n">
        <v>3</v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</v>
      </c>
      <c r="AF440" t="n">
        <v>2</v>
      </c>
      <c r="AG440" t="inlineStr"/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0.04347826086956522</v>
      </c>
      <c r="AR440" t="n">
        <v>0.09523809523809523</v>
      </c>
      <c r="AS440" t="n">
        <v>0</v>
      </c>
      <c r="AT440" t="inlineStr"/>
      <c r="AU440" t="inlineStr"/>
    </row>
    <row r="441">
      <c r="A441" t="inlineStr">
        <is>
          <t>CONTRACT</t>
        </is>
      </c>
      <c r="B441" t="inlineStr">
        <is>
          <t>PRJ</t>
        </is>
      </c>
      <c r="C441" t="inlineStr">
        <is>
          <t>Waterfall</t>
        </is>
      </c>
      <c r="D441" t="n">
        <v>2024</v>
      </c>
      <c r="E441" s="114" t="n">
        <v>45553</v>
      </c>
      <c r="F441" s="114" t="n">
        <v>45614</v>
      </c>
      <c r="G441" t="inlineStr"/>
      <c r="H441" t="inlineStr">
        <is>
          <t>ABS0008-9</t>
        </is>
      </c>
      <c r="I441" t="inlineStr">
        <is>
          <t>HR</t>
        </is>
      </c>
      <c r="J441" t="inlineStr">
        <is>
          <t>HR - Gestione permessi Talent v2</t>
        </is>
      </c>
      <c r="K441" t="inlineStr">
        <is>
          <t>EssilorLuxottica</t>
        </is>
      </c>
      <c r="L441" t="inlineStr">
        <is>
          <t>L. Roberto</t>
        </is>
      </c>
      <c r="M441" t="inlineStr">
        <is>
          <t>L. Roberto</t>
        </is>
      </c>
      <c r="N441" t="inlineStr">
        <is>
          <t>Operations</t>
        </is>
      </c>
      <c r="O441" t="inlineStr">
        <is>
          <t>PM - Project Governance</t>
        </is>
      </c>
      <c r="P441" t="n">
        <v>34</v>
      </c>
      <c r="Q441" t="n">
        <v>3</v>
      </c>
      <c r="R441" t="inlineStr">
        <is>
          <t>ON GOING</t>
        </is>
      </c>
      <c r="S441" t="n">
        <v>0.95</v>
      </c>
      <c r="T441" t="n">
        <v>2024</v>
      </c>
      <c r="U441" t="n">
        <v>3</v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1</v>
      </c>
      <c r="AF441" t="n">
        <v>1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0.04347826086956522</v>
      </c>
      <c r="AR441" t="n">
        <v>0.04761904761904762</v>
      </c>
      <c r="AS441" t="n">
        <v>0.04545454545454546</v>
      </c>
      <c r="AT441" t="inlineStr"/>
      <c r="AU441" t="inlineStr"/>
    </row>
    <row r="442">
      <c r="A442" t="inlineStr">
        <is>
          <t>CONTRACT</t>
        </is>
      </c>
      <c r="B442" t="inlineStr">
        <is>
          <t>PRJ</t>
        </is>
      </c>
      <c r="C442" t="inlineStr">
        <is>
          <t>Waterfall</t>
        </is>
      </c>
      <c r="D442" t="n">
        <v>2024</v>
      </c>
      <c r="E442" s="114" t="n">
        <v>45553</v>
      </c>
      <c r="F442" s="114" t="n">
        <v>45614</v>
      </c>
      <c r="G442" t="inlineStr"/>
      <c r="H442" t="inlineStr">
        <is>
          <t>ABS0008-9</t>
        </is>
      </c>
      <c r="I442" t="inlineStr">
        <is>
          <t>HR</t>
        </is>
      </c>
      <c r="J442" t="inlineStr">
        <is>
          <t>HR - Gestione permessi Talent v2</t>
        </is>
      </c>
      <c r="K442" t="inlineStr">
        <is>
          <t>EssilorLuxottica</t>
        </is>
      </c>
      <c r="L442" t="inlineStr">
        <is>
          <t>L. Roberto</t>
        </is>
      </c>
      <c r="M442" t="inlineStr">
        <is>
          <t>M. Porcu</t>
        </is>
      </c>
      <c r="N442" t="inlineStr">
        <is>
          <t>Operations</t>
        </is>
      </c>
      <c r="O442" t="inlineStr">
        <is>
          <t>BackEnd</t>
        </is>
      </c>
      <c r="P442" t="n">
        <v>34</v>
      </c>
      <c r="Q442" t="n">
        <v>3</v>
      </c>
      <c r="R442" t="inlineStr">
        <is>
          <t>ON GOING</t>
        </is>
      </c>
      <c r="S442" t="n">
        <v>0.95</v>
      </c>
      <c r="T442" t="n">
        <v>2024</v>
      </c>
      <c r="U442" t="n">
        <v>4</v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n">
        <v>1</v>
      </c>
      <c r="AF442" t="n">
        <v>2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0.04347826086956522</v>
      </c>
      <c r="AR442" t="n">
        <v>0.09523809523809523</v>
      </c>
      <c r="AS442" t="n">
        <v>0.04545454545454546</v>
      </c>
      <c r="AT442" t="inlineStr"/>
      <c r="AU442" t="inlineStr"/>
    </row>
    <row r="443">
      <c r="A443" t="inlineStr">
        <is>
          <t>CONTRACT</t>
        </is>
      </c>
      <c r="B443" t="inlineStr">
        <is>
          <t>PRJ</t>
        </is>
      </c>
      <c r="C443" t="inlineStr">
        <is>
          <t>Waterfall</t>
        </is>
      </c>
      <c r="D443" t="n">
        <v>2024</v>
      </c>
      <c r="E443" s="114" t="n">
        <v>45553</v>
      </c>
      <c r="F443" s="114" t="n">
        <v>45614</v>
      </c>
      <c r="G443" t="inlineStr"/>
      <c r="H443" t="inlineStr">
        <is>
          <t>ABS0008-9</t>
        </is>
      </c>
      <c r="I443" t="inlineStr">
        <is>
          <t>HR</t>
        </is>
      </c>
      <c r="J443" t="inlineStr">
        <is>
          <t>HR - Gestione permessi Talent v2</t>
        </is>
      </c>
      <c r="K443" t="inlineStr">
        <is>
          <t>EssilorLuxottica</t>
        </is>
      </c>
      <c r="L443" t="inlineStr">
        <is>
          <t>L. Roberto</t>
        </is>
      </c>
      <c r="M443" t="inlineStr">
        <is>
          <t>R. Marasca</t>
        </is>
      </c>
      <c r="N443" t="inlineStr">
        <is>
          <t>Delivery Projects</t>
        </is>
      </c>
      <c r="O443" t="inlineStr">
        <is>
          <t>Analysis</t>
        </is>
      </c>
      <c r="P443" t="n">
        <v>34</v>
      </c>
      <c r="Q443" t="n">
        <v>0</v>
      </c>
      <c r="R443" t="inlineStr">
        <is>
          <t>ON GOING</t>
        </is>
      </c>
      <c r="S443" t="n">
        <v>0.95</v>
      </c>
      <c r="T443" t="n">
        <v>2024</v>
      </c>
      <c r="U443" t="n">
        <v>4</v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n">
        <v>1</v>
      </c>
      <c r="AF443" t="n">
        <v>2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0.04347826086956522</v>
      </c>
      <c r="AR443" t="n">
        <v>0.09523809523809523</v>
      </c>
      <c r="AS443" t="n">
        <v>0.04545454545454546</v>
      </c>
      <c r="AT443" t="inlineStr"/>
      <c r="AU443" t="inlineStr"/>
    </row>
    <row r="444">
      <c r="A444" t="inlineStr">
        <is>
          <t>CONTRACT</t>
        </is>
      </c>
      <c r="B444" t="inlineStr">
        <is>
          <t>PRJ</t>
        </is>
      </c>
      <c r="C444" t="inlineStr">
        <is>
          <t>Waterfall</t>
        </is>
      </c>
      <c r="D444" t="n">
        <v>2024</v>
      </c>
      <c r="E444" s="114" t="n">
        <v>45553</v>
      </c>
      <c r="F444" s="114" t="n">
        <v>45614</v>
      </c>
      <c r="G444" t="inlineStr"/>
      <c r="H444" t="inlineStr">
        <is>
          <t>ABS0008-9</t>
        </is>
      </c>
      <c r="I444" t="inlineStr">
        <is>
          <t>HR</t>
        </is>
      </c>
      <c r="J444" t="inlineStr">
        <is>
          <t xml:space="preserve">HR - Gestione permessi Talent v2 </t>
        </is>
      </c>
      <c r="K444" t="inlineStr">
        <is>
          <t>EssilorLuxottica</t>
        </is>
      </c>
      <c r="L444" t="inlineStr">
        <is>
          <t>L. Roberto</t>
        </is>
      </c>
      <c r="M444" t="inlineStr">
        <is>
          <t>L. Cariglia</t>
        </is>
      </c>
      <c r="N444" t="inlineStr">
        <is>
          <t>Operations</t>
        </is>
      </c>
      <c r="O444" t="inlineStr">
        <is>
          <t>Data Management</t>
        </is>
      </c>
      <c r="P444" t="n">
        <v>34</v>
      </c>
      <c r="Q444" t="n">
        <v>3</v>
      </c>
      <c r="R444" t="inlineStr">
        <is>
          <t>ON GOING</t>
        </is>
      </c>
      <c r="S444" t="n">
        <v>0.95</v>
      </c>
      <c r="T444" t="n">
        <v>2024</v>
      </c>
      <c r="U444" t="n">
        <v>5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n">
        <v>3</v>
      </c>
      <c r="AF444" t="n">
        <v>1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0.1304347826086956</v>
      </c>
      <c r="AR444" t="n">
        <v>0.04761904761904762</v>
      </c>
      <c r="AS444" t="n">
        <v>0.04545454545454546</v>
      </c>
      <c r="AT444" t="inlineStr"/>
      <c r="AU444" t="inlineStr"/>
    </row>
    <row r="445">
      <c r="A445" t="inlineStr">
        <is>
          <t>CONTRACT</t>
        </is>
      </c>
      <c r="B445" t="inlineStr">
        <is>
          <t>PRJ</t>
        </is>
      </c>
      <c r="C445" t="inlineStr">
        <is>
          <t>Time&amp;Materials</t>
        </is>
      </c>
      <c r="D445" t="inlineStr"/>
      <c r="E445" s="114" t="n">
        <v>45292</v>
      </c>
      <c r="F445" s="114" t="n">
        <v>45536</v>
      </c>
      <c r="G445" t="inlineStr">
        <is>
          <t>ABS24027</t>
        </is>
      </c>
      <c r="H445" t="inlineStr">
        <is>
          <t>LGRAVISION</t>
        </is>
      </c>
      <c r="I445" t="inlineStr">
        <is>
          <t>HR</t>
        </is>
      </c>
      <c r="J445" t="inlineStr">
        <is>
          <t>HR - GV Light</t>
        </is>
      </c>
      <c r="K445" t="inlineStr">
        <is>
          <t>EssilorLuxottica</t>
        </is>
      </c>
      <c r="L445" t="inlineStr">
        <is>
          <t>L. Roberto</t>
        </is>
      </c>
      <c r="M445" t="inlineStr">
        <is>
          <t>G. Cataldo</t>
        </is>
      </c>
      <c r="N445" t="inlineStr">
        <is>
          <t>Operations</t>
        </is>
      </c>
      <c r="O445" t="inlineStr">
        <is>
          <t>BackEnd</t>
        </is>
      </c>
      <c r="P445" t="n">
        <v>35</v>
      </c>
      <c r="Q445" t="n">
        <v>24</v>
      </c>
      <c r="R445" t="inlineStr">
        <is>
          <t>CLOSED</t>
        </is>
      </c>
      <c r="S445" t="n">
        <v>1</v>
      </c>
      <c r="T445" t="n">
        <v>2024</v>
      </c>
      <c r="U445" t="n">
        <v>4</v>
      </c>
      <c r="V445" t="inlineStr"/>
      <c r="W445" t="n">
        <v>6.3</v>
      </c>
      <c r="X445" t="n">
        <v>1.5</v>
      </c>
      <c r="Y445" t="n">
        <v>1.9</v>
      </c>
      <c r="Z445" t="inlineStr"/>
      <c r="AA445" t="inlineStr"/>
      <c r="AB445" t="n">
        <v>2</v>
      </c>
      <c r="AC445" t="inlineStr"/>
      <c r="AD445" t="n">
        <v>2</v>
      </c>
      <c r="AE445" t="inlineStr"/>
      <c r="AF445" t="inlineStr"/>
      <c r="AG445" t="inlineStr"/>
      <c r="AH445" t="n">
        <v>0</v>
      </c>
      <c r="AI445" t="n">
        <v>0.315</v>
      </c>
      <c r="AJ445" t="n">
        <v>0.07142857142857142</v>
      </c>
      <c r="AK445" t="n">
        <v>0.08636363636363636</v>
      </c>
      <c r="AL445" t="n">
        <v>0</v>
      </c>
      <c r="AM445" t="n">
        <v>0</v>
      </c>
      <c r="AN445" t="n">
        <v>0.08695652173913043</v>
      </c>
      <c r="AO445" t="n">
        <v>0</v>
      </c>
      <c r="AP445" t="n">
        <v>0.09523809523809523</v>
      </c>
      <c r="AQ445" t="n">
        <v>0</v>
      </c>
      <c r="AR445" t="n">
        <v>0</v>
      </c>
      <c r="AS445" t="n">
        <v>0</v>
      </c>
      <c r="AT445" t="inlineStr"/>
      <c r="AU445" t="inlineStr"/>
    </row>
    <row r="446">
      <c r="A446" t="inlineStr">
        <is>
          <t>CONTRACT</t>
        </is>
      </c>
      <c r="B446" t="inlineStr">
        <is>
          <t>PRJ</t>
        </is>
      </c>
      <c r="C446" t="inlineStr">
        <is>
          <t>Time&amp;Materials</t>
        </is>
      </c>
      <c r="D446" t="n">
        <v>2024</v>
      </c>
      <c r="E446" s="114" t="n">
        <v>45292</v>
      </c>
      <c r="F446" s="114" t="n">
        <v>45657</v>
      </c>
      <c r="G446" t="inlineStr"/>
      <c r="H446" t="inlineStr"/>
      <c r="I446" t="inlineStr">
        <is>
          <t>HR</t>
        </is>
      </c>
      <c r="J446" t="inlineStr">
        <is>
          <t>HR - INTEGRAZIONE INFOTYPE 9906</t>
        </is>
      </c>
      <c r="K446" t="inlineStr">
        <is>
          <t>EssilorLuxottica</t>
        </is>
      </c>
      <c r="L446" t="inlineStr">
        <is>
          <t>L. Roberto</t>
        </is>
      </c>
      <c r="M446" t="inlineStr">
        <is>
          <t>G. Cataldo</t>
        </is>
      </c>
      <c r="N446" t="inlineStr">
        <is>
          <t>Operations</t>
        </is>
      </c>
      <c r="O446" t="inlineStr">
        <is>
          <t>BackEnd</t>
        </is>
      </c>
      <c r="P446" t="n">
        <v>10</v>
      </c>
      <c r="Q446" t="n">
        <v>0</v>
      </c>
      <c r="R446" t="inlineStr">
        <is>
          <t>CLOSED</t>
        </is>
      </c>
      <c r="S446" t="n">
        <v>1</v>
      </c>
      <c r="T446" t="n">
        <v>2024</v>
      </c>
      <c r="U446" t="n">
        <v>0</v>
      </c>
      <c r="V446" t="inlineStr"/>
      <c r="W446" t="inlineStr"/>
      <c r="X446" t="n">
        <v>5.25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n">
        <v>0</v>
      </c>
      <c r="AI446" t="n">
        <v>0</v>
      </c>
      <c r="AJ446" t="n">
        <v>0.25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inlineStr"/>
      <c r="AU446" t="inlineStr"/>
    </row>
    <row r="447">
      <c r="A447" t="inlineStr">
        <is>
          <t>CONTRACT</t>
        </is>
      </c>
      <c r="B447" t="inlineStr">
        <is>
          <t>PRJ</t>
        </is>
      </c>
      <c r="C447" t="inlineStr">
        <is>
          <t>Time&amp;Materials</t>
        </is>
      </c>
      <c r="D447" t="n">
        <v>2024</v>
      </c>
      <c r="E447" s="114" t="n">
        <v>45292</v>
      </c>
      <c r="F447" s="114" t="n">
        <v>45657</v>
      </c>
      <c r="G447" t="inlineStr"/>
      <c r="H447" t="inlineStr"/>
      <c r="I447" t="inlineStr">
        <is>
          <t>HR</t>
        </is>
      </c>
      <c r="J447" t="inlineStr">
        <is>
          <t>HR - INTEGRAZIONE INFOTYPE 9906</t>
        </is>
      </c>
      <c r="K447" t="inlineStr">
        <is>
          <t>EssilorLuxottica</t>
        </is>
      </c>
      <c r="L447" t="inlineStr">
        <is>
          <t>L. Roberto</t>
        </is>
      </c>
      <c r="M447" t="inlineStr">
        <is>
          <t>M. Vimercati</t>
        </is>
      </c>
      <c r="N447" t="inlineStr">
        <is>
          <t>Operations</t>
        </is>
      </c>
      <c r="O447" t="inlineStr">
        <is>
          <t>FrontEnd</t>
        </is>
      </c>
      <c r="P447" t="n">
        <v>10</v>
      </c>
      <c r="Q447" t="n">
        <v>0</v>
      </c>
      <c r="R447" t="inlineStr">
        <is>
          <t>CLOSED</t>
        </is>
      </c>
      <c r="S447" t="n">
        <v>1</v>
      </c>
      <c r="T447" t="n">
        <v>2024</v>
      </c>
      <c r="U447" t="n">
        <v>0</v>
      </c>
      <c r="V447" t="inlineStr"/>
      <c r="W447" t="inlineStr"/>
      <c r="X447" t="n">
        <v>5.25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n">
        <v>0</v>
      </c>
      <c r="AI447" t="n">
        <v>0</v>
      </c>
      <c r="AJ447" t="n">
        <v>0.25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inlineStr"/>
      <c r="AU447" t="inlineStr"/>
    </row>
    <row r="448">
      <c r="A448" t="inlineStr">
        <is>
          <t>CONTRACT</t>
        </is>
      </c>
      <c r="B448" t="inlineStr">
        <is>
          <t>PRJ</t>
        </is>
      </c>
      <c r="C448" t="inlineStr">
        <is>
          <t>Waterfall</t>
        </is>
      </c>
      <c r="D448" t="n">
        <v>2024</v>
      </c>
      <c r="E448" s="114" t="n">
        <v>45586</v>
      </c>
      <c r="F448" s="114" t="n">
        <v>45626</v>
      </c>
      <c r="G448" t="inlineStr"/>
      <c r="H448" t="inlineStr">
        <is>
          <t>ABS0008-29</t>
        </is>
      </c>
      <c r="I448" t="inlineStr">
        <is>
          <t>HR</t>
        </is>
      </c>
      <c r="J448" t="inlineStr">
        <is>
          <t>HR - Job Architecture</t>
        </is>
      </c>
      <c r="K448" t="inlineStr">
        <is>
          <t>EssilorLuxottica</t>
        </is>
      </c>
      <c r="L448" t="inlineStr">
        <is>
          <t>L. Roberto</t>
        </is>
      </c>
      <c r="M448" t="inlineStr">
        <is>
          <t>G. Cataldo</t>
        </is>
      </c>
      <c r="N448" t="inlineStr">
        <is>
          <t>Operations</t>
        </is>
      </c>
      <c r="O448" t="inlineStr">
        <is>
          <t>Data Management</t>
        </is>
      </c>
      <c r="P448" t="n">
        <v>0</v>
      </c>
      <c r="Q448" t="n">
        <v>0</v>
      </c>
      <c r="R448" t="inlineStr">
        <is>
          <t>ON GOING</t>
        </is>
      </c>
      <c r="S448" t="n">
        <v>0</v>
      </c>
      <c r="T448" t="n">
        <v>2024</v>
      </c>
      <c r="U448" t="n">
        <v>10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n">
        <v>5</v>
      </c>
      <c r="AG448" t="n">
        <v>5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0.2380952380952381</v>
      </c>
      <c r="AS448" t="n">
        <v>0.2272727272727273</v>
      </c>
      <c r="AT448" t="inlineStr"/>
      <c r="AU448" t="inlineStr"/>
    </row>
    <row r="449">
      <c r="A449" t="inlineStr">
        <is>
          <t>CONTRACT</t>
        </is>
      </c>
      <c r="B449" t="inlineStr">
        <is>
          <t>PRJ</t>
        </is>
      </c>
      <c r="C449" t="inlineStr">
        <is>
          <t>Waterfall</t>
        </is>
      </c>
      <c r="D449" t="n">
        <v>2024</v>
      </c>
      <c r="E449" s="114" t="n">
        <v>45586</v>
      </c>
      <c r="F449" s="114" t="n">
        <v>45626</v>
      </c>
      <c r="G449" t="inlineStr"/>
      <c r="H449" t="inlineStr">
        <is>
          <t>ABS0008-29</t>
        </is>
      </c>
      <c r="I449" t="inlineStr">
        <is>
          <t>HR</t>
        </is>
      </c>
      <c r="J449" t="inlineStr">
        <is>
          <t>HR - Job Architecture</t>
        </is>
      </c>
      <c r="K449" t="inlineStr">
        <is>
          <t>EssilorLuxottica</t>
        </is>
      </c>
      <c r="L449" t="inlineStr">
        <is>
          <t>L. Roberto</t>
        </is>
      </c>
      <c r="M449" t="inlineStr">
        <is>
          <t>G. De Feo</t>
        </is>
      </c>
      <c r="N449" t="inlineStr">
        <is>
          <t>Delivery Projects</t>
        </is>
      </c>
      <c r="O449" t="inlineStr">
        <is>
          <t>PMO - Project Management Officer</t>
        </is>
      </c>
      <c r="P449" t="n">
        <v>0</v>
      </c>
      <c r="Q449" t="n">
        <v>0</v>
      </c>
      <c r="R449" t="inlineStr">
        <is>
          <t>ON GOING</t>
        </is>
      </c>
      <c r="S449" t="n">
        <v>0</v>
      </c>
      <c r="T449" t="n">
        <v>2024</v>
      </c>
      <c r="U449" t="n">
        <v>3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n">
        <v>1</v>
      </c>
      <c r="AG449" t="n">
        <v>2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0.04761904761904762</v>
      </c>
      <c r="AS449" t="n">
        <v>0.09090909090909091</v>
      </c>
      <c r="AT449" t="inlineStr"/>
      <c r="AU449" t="inlineStr"/>
    </row>
    <row r="450">
      <c r="A450" t="inlineStr">
        <is>
          <t>CONTRACT</t>
        </is>
      </c>
      <c r="B450" t="inlineStr">
        <is>
          <t>PRJ</t>
        </is>
      </c>
      <c r="C450" t="inlineStr">
        <is>
          <t>Waterfall</t>
        </is>
      </c>
      <c r="D450" t="n">
        <v>2024</v>
      </c>
      <c r="E450" s="114" t="n">
        <v>45586</v>
      </c>
      <c r="F450" s="114" t="n">
        <v>45626</v>
      </c>
      <c r="G450" t="inlineStr"/>
      <c r="H450" t="inlineStr">
        <is>
          <t>ABS0008-29</t>
        </is>
      </c>
      <c r="I450" t="inlineStr">
        <is>
          <t>HR</t>
        </is>
      </c>
      <c r="J450" t="inlineStr">
        <is>
          <t>HR - Job Architecture</t>
        </is>
      </c>
      <c r="K450" t="inlineStr">
        <is>
          <t>EssilorLuxottica</t>
        </is>
      </c>
      <c r="L450" t="inlineStr">
        <is>
          <t>L. Roberto</t>
        </is>
      </c>
      <c r="M450" t="inlineStr">
        <is>
          <t>L. Cariglia</t>
        </is>
      </c>
      <c r="N450" t="inlineStr">
        <is>
          <t>Operations</t>
        </is>
      </c>
      <c r="O450" t="inlineStr">
        <is>
          <t>Data Management</t>
        </is>
      </c>
      <c r="P450" t="n">
        <v>0</v>
      </c>
      <c r="Q450" t="n">
        <v>0</v>
      </c>
      <c r="R450" t="inlineStr">
        <is>
          <t>ON GOING</t>
        </is>
      </c>
      <c r="S450" t="n">
        <v>0</v>
      </c>
      <c r="T450" t="n">
        <v>2024</v>
      </c>
      <c r="U450" t="n">
        <v>6</v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n">
        <v>3</v>
      </c>
      <c r="AG450" t="n">
        <v>3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0.1428571428571428</v>
      </c>
      <c r="AS450" t="n">
        <v>0.1363636363636364</v>
      </c>
      <c r="AT450" t="inlineStr"/>
      <c r="AU450" t="inlineStr"/>
    </row>
    <row r="451">
      <c r="A451" t="inlineStr">
        <is>
          <t>CONTRACT</t>
        </is>
      </c>
      <c r="B451" t="inlineStr">
        <is>
          <t>PRJ</t>
        </is>
      </c>
      <c r="C451" t="inlineStr">
        <is>
          <t>Waterfall</t>
        </is>
      </c>
      <c r="D451" t="n">
        <v>2024</v>
      </c>
      <c r="E451" s="114" t="n">
        <v>45586</v>
      </c>
      <c r="F451" s="114" t="n">
        <v>45626</v>
      </c>
      <c r="G451" t="inlineStr"/>
      <c r="H451" t="inlineStr">
        <is>
          <t>ABS0008-29</t>
        </is>
      </c>
      <c r="I451" t="inlineStr">
        <is>
          <t>HR</t>
        </is>
      </c>
      <c r="J451" t="inlineStr">
        <is>
          <t>HR - Job Architecture</t>
        </is>
      </c>
      <c r="K451" t="inlineStr">
        <is>
          <t>EssilorLuxottica</t>
        </is>
      </c>
      <c r="L451" t="inlineStr">
        <is>
          <t>L. Roberto</t>
        </is>
      </c>
      <c r="M451" t="inlineStr">
        <is>
          <t>L. Roberto</t>
        </is>
      </c>
      <c r="N451" t="inlineStr">
        <is>
          <t>Operations</t>
        </is>
      </c>
      <c r="O451" t="inlineStr">
        <is>
          <t>Project Governance</t>
        </is>
      </c>
      <c r="P451" t="n">
        <v>0</v>
      </c>
      <c r="Q451" t="n">
        <v>0</v>
      </c>
      <c r="R451" t="inlineStr">
        <is>
          <t>ON GOING</t>
        </is>
      </c>
      <c r="S451" t="n">
        <v>0</v>
      </c>
      <c r="T451" t="n">
        <v>2024</v>
      </c>
      <c r="U451" t="n">
        <v>3</v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n">
        <v>1</v>
      </c>
      <c r="AF451" t="n">
        <v>1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0.04347826086956522</v>
      </c>
      <c r="AR451" t="n">
        <v>0.04761904761904762</v>
      </c>
      <c r="AS451" t="n">
        <v>0.04545454545454546</v>
      </c>
      <c r="AT451" t="inlineStr"/>
      <c r="AU451" t="inlineStr"/>
    </row>
    <row r="452">
      <c r="A452" t="inlineStr">
        <is>
          <t>CONTRACT</t>
        </is>
      </c>
      <c r="B452" t="inlineStr">
        <is>
          <t>PRJ</t>
        </is>
      </c>
      <c r="C452" t="inlineStr">
        <is>
          <t>Waterfall</t>
        </is>
      </c>
      <c r="D452" t="n">
        <v>2024</v>
      </c>
      <c r="E452" s="114" t="n">
        <v>45586</v>
      </c>
      <c r="F452" s="114" t="n">
        <v>45626</v>
      </c>
      <c r="G452" t="inlineStr"/>
      <c r="H452" t="inlineStr">
        <is>
          <t>ABS0008-29</t>
        </is>
      </c>
      <c r="I452" t="inlineStr">
        <is>
          <t>HR</t>
        </is>
      </c>
      <c r="J452" t="inlineStr">
        <is>
          <t>HR - Job Architecture</t>
        </is>
      </c>
      <c r="K452" t="inlineStr">
        <is>
          <t>EssilorLuxottica</t>
        </is>
      </c>
      <c r="L452" t="inlineStr">
        <is>
          <t>L. Roberto</t>
        </is>
      </c>
      <c r="M452" t="inlineStr">
        <is>
          <t>R. Marasca</t>
        </is>
      </c>
      <c r="N452" t="inlineStr">
        <is>
          <t>Delivery Projects</t>
        </is>
      </c>
      <c r="O452" t="inlineStr">
        <is>
          <t>Analysis</t>
        </is>
      </c>
      <c r="P452" t="n">
        <v>0</v>
      </c>
      <c r="Q452" t="n">
        <v>0</v>
      </c>
      <c r="R452" t="inlineStr">
        <is>
          <t>ON GOING</t>
        </is>
      </c>
      <c r="S452" t="n">
        <v>0</v>
      </c>
      <c r="T452" t="n">
        <v>2024</v>
      </c>
      <c r="U452" t="n">
        <v>5</v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2</v>
      </c>
      <c r="AF452" t="n">
        <v>2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0.08695652173913043</v>
      </c>
      <c r="AR452" t="n">
        <v>0.09523809523809523</v>
      </c>
      <c r="AS452" t="n">
        <v>0.04545454545454546</v>
      </c>
      <c r="AT452" t="inlineStr"/>
      <c r="AU452" t="inlineStr"/>
    </row>
    <row r="453">
      <c r="A453" t="inlineStr">
        <is>
          <t>CONTRACT</t>
        </is>
      </c>
      <c r="B453" t="inlineStr">
        <is>
          <t>PRJ</t>
        </is>
      </c>
      <c r="C453" t="inlineStr">
        <is>
          <t>Waterfall</t>
        </is>
      </c>
      <c r="D453" t="n">
        <v>2024</v>
      </c>
      <c r="E453" s="114" t="n">
        <v>45586</v>
      </c>
      <c r="F453" s="114" t="n">
        <v>45626</v>
      </c>
      <c r="G453" t="inlineStr">
        <is>
          <t>ABS25085</t>
        </is>
      </c>
      <c r="H453" t="inlineStr">
        <is>
          <t>ABS25085</t>
        </is>
      </c>
      <c r="I453" t="inlineStr">
        <is>
          <t>HR</t>
        </is>
      </c>
      <c r="J453" t="inlineStr">
        <is>
          <t>HR - LandingPage wave1</t>
        </is>
      </c>
      <c r="K453" t="inlineStr">
        <is>
          <t>EssilorLuxottica</t>
        </is>
      </c>
      <c r="L453" t="inlineStr">
        <is>
          <t>L. Roberto</t>
        </is>
      </c>
      <c r="M453" t="inlineStr">
        <is>
          <t>C. Elia</t>
        </is>
      </c>
      <c r="N453" t="inlineStr">
        <is>
          <t>Operations</t>
        </is>
      </c>
      <c r="O453" t="inlineStr">
        <is>
          <t>BackEnd</t>
        </is>
      </c>
      <c r="P453" t="n">
        <v>65</v>
      </c>
      <c r="Q453" t="n">
        <v>60</v>
      </c>
      <c r="R453" t="inlineStr">
        <is>
          <t>ON HOLD</t>
        </is>
      </c>
      <c r="S453" t="n">
        <v>0.9</v>
      </c>
      <c r="T453" t="n">
        <v>2024</v>
      </c>
      <c r="U453" t="n">
        <v>17</v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6</v>
      </c>
      <c r="AF453" t="n">
        <v>6</v>
      </c>
      <c r="AG453" t="n">
        <v>5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0.2608695652173913</v>
      </c>
      <c r="AR453" t="n">
        <v>0.2857142857142857</v>
      </c>
      <c r="AS453" t="n">
        <v>0.2272727272727273</v>
      </c>
      <c r="AT453" t="inlineStr"/>
      <c r="AU453" t="inlineStr"/>
    </row>
    <row r="454">
      <c r="A454" t="inlineStr">
        <is>
          <t>CONTRACT</t>
        </is>
      </c>
      <c r="B454" t="inlineStr">
        <is>
          <t>PRJ</t>
        </is>
      </c>
      <c r="C454" t="inlineStr">
        <is>
          <t>Waterfall</t>
        </is>
      </c>
      <c r="D454" t="n">
        <v>2024</v>
      </c>
      <c r="E454" s="114" t="n">
        <v>45586</v>
      </c>
      <c r="F454" s="114" t="n">
        <v>45626</v>
      </c>
      <c r="G454" t="inlineStr">
        <is>
          <t>ABS25085</t>
        </is>
      </c>
      <c r="H454" t="inlineStr">
        <is>
          <t>ABS25085</t>
        </is>
      </c>
      <c r="I454" t="inlineStr">
        <is>
          <t>HR</t>
        </is>
      </c>
      <c r="J454" t="inlineStr">
        <is>
          <t>HR - LandingPage wave1</t>
        </is>
      </c>
      <c r="K454" t="inlineStr">
        <is>
          <t>EssilorLuxottica</t>
        </is>
      </c>
      <c r="L454" t="inlineStr">
        <is>
          <t>L. Roberto</t>
        </is>
      </c>
      <c r="M454" t="inlineStr">
        <is>
          <t>C. Paz</t>
        </is>
      </c>
      <c r="N454" t="inlineStr">
        <is>
          <t>Delivery Projects</t>
        </is>
      </c>
      <c r="O454" t="inlineStr">
        <is>
          <t>PMO - Project Management Officer</t>
        </is>
      </c>
      <c r="P454" t="n">
        <v>65</v>
      </c>
      <c r="Q454" t="n">
        <v>60</v>
      </c>
      <c r="R454" t="inlineStr">
        <is>
          <t>ON HOLD</t>
        </is>
      </c>
      <c r="S454" t="n">
        <v>0.9</v>
      </c>
      <c r="T454" t="n">
        <v>2024</v>
      </c>
      <c r="U454" t="n">
        <v>3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1</v>
      </c>
      <c r="AF454" t="n">
        <v>1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0.04347826086956522</v>
      </c>
      <c r="AR454" t="n">
        <v>0.04761904761904762</v>
      </c>
      <c r="AS454" t="n">
        <v>0.04545454545454546</v>
      </c>
      <c r="AT454" t="inlineStr"/>
      <c r="AU454" t="inlineStr"/>
    </row>
    <row r="455">
      <c r="A455" t="inlineStr">
        <is>
          <t>CONTRACT</t>
        </is>
      </c>
      <c r="B455" t="inlineStr">
        <is>
          <t>PRJ</t>
        </is>
      </c>
      <c r="C455" t="inlineStr">
        <is>
          <t>Waterfall</t>
        </is>
      </c>
      <c r="D455" t="n">
        <v>2024</v>
      </c>
      <c r="E455" s="114" t="n">
        <v>45586</v>
      </c>
      <c r="F455" s="114" t="n">
        <v>45626</v>
      </c>
      <c r="G455" t="inlineStr">
        <is>
          <t>ABS25085</t>
        </is>
      </c>
      <c r="H455" t="inlineStr">
        <is>
          <t>ABS25085</t>
        </is>
      </c>
      <c r="I455" t="inlineStr">
        <is>
          <t>HR</t>
        </is>
      </c>
      <c r="J455" t="inlineStr">
        <is>
          <t>HR - LandingPage wave1</t>
        </is>
      </c>
      <c r="K455" t="inlineStr">
        <is>
          <t>EssilorLuxottica</t>
        </is>
      </c>
      <c r="L455" t="inlineStr">
        <is>
          <t>L. Roberto</t>
        </is>
      </c>
      <c r="M455" t="inlineStr">
        <is>
          <t>G. De Feo</t>
        </is>
      </c>
      <c r="N455" t="inlineStr">
        <is>
          <t>Delivery Projects</t>
        </is>
      </c>
      <c r="O455" t="inlineStr">
        <is>
          <t>PMO - Project Management Officer</t>
        </is>
      </c>
      <c r="P455" t="n">
        <v>65</v>
      </c>
      <c r="Q455" t="n">
        <v>60</v>
      </c>
      <c r="R455" t="inlineStr">
        <is>
          <t>ON HOLD</t>
        </is>
      </c>
      <c r="S455" t="n">
        <v>0.9</v>
      </c>
      <c r="T455" t="n">
        <v>2024</v>
      </c>
      <c r="U455" t="n">
        <v>5</v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n">
        <v>1</v>
      </c>
      <c r="AF455" t="n">
        <v>2</v>
      </c>
      <c r="AG455" t="n">
        <v>2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0.04347826086956522</v>
      </c>
      <c r="AR455" t="n">
        <v>0.09523809523809523</v>
      </c>
      <c r="AS455" t="n">
        <v>0.09090909090909091</v>
      </c>
      <c r="AT455" t="inlineStr"/>
      <c r="AU455" t="inlineStr"/>
    </row>
    <row r="456">
      <c r="A456" t="inlineStr">
        <is>
          <t>CONTRACT</t>
        </is>
      </c>
      <c r="B456" t="inlineStr">
        <is>
          <t>PRJ</t>
        </is>
      </c>
      <c r="C456" t="inlineStr">
        <is>
          <t>Waterfall</t>
        </is>
      </c>
      <c r="D456" t="n">
        <v>2024</v>
      </c>
      <c r="E456" s="114" t="n">
        <v>45586</v>
      </c>
      <c r="F456" s="114" t="n">
        <v>45626</v>
      </c>
      <c r="G456" t="inlineStr">
        <is>
          <t>ABS25085</t>
        </is>
      </c>
      <c r="H456" t="inlineStr">
        <is>
          <t>ABS25085</t>
        </is>
      </c>
      <c r="I456" t="inlineStr">
        <is>
          <t>HR</t>
        </is>
      </c>
      <c r="J456" t="inlineStr">
        <is>
          <t>HR - LandingPage wave1</t>
        </is>
      </c>
      <c r="K456" t="inlineStr">
        <is>
          <t>EssilorLuxottica</t>
        </is>
      </c>
      <c r="L456" t="inlineStr">
        <is>
          <t>L. Roberto</t>
        </is>
      </c>
      <c r="M456" t="inlineStr">
        <is>
          <t>L. Roberto</t>
        </is>
      </c>
      <c r="N456" t="inlineStr">
        <is>
          <t>Operations</t>
        </is>
      </c>
      <c r="O456" t="inlineStr">
        <is>
          <t>PM - Project Governance</t>
        </is>
      </c>
      <c r="P456" t="n">
        <v>65</v>
      </c>
      <c r="Q456" t="n">
        <v>60</v>
      </c>
      <c r="R456" t="inlineStr">
        <is>
          <t>ON HOLD</t>
        </is>
      </c>
      <c r="S456" t="n">
        <v>0.9</v>
      </c>
      <c r="T456" t="n">
        <v>2024</v>
      </c>
      <c r="U456" t="n">
        <v>5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2</v>
      </c>
      <c r="AF456" t="n">
        <v>2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0.08695652173913043</v>
      </c>
      <c r="AR456" t="n">
        <v>0.09523809523809523</v>
      </c>
      <c r="AS456" t="n">
        <v>0.04545454545454546</v>
      </c>
      <c r="AT456" t="inlineStr"/>
      <c r="AU456" t="inlineStr"/>
    </row>
    <row r="457">
      <c r="A457" t="inlineStr">
        <is>
          <t>CONTRACT</t>
        </is>
      </c>
      <c r="B457" t="inlineStr">
        <is>
          <t>PRJ</t>
        </is>
      </c>
      <c r="C457" t="inlineStr">
        <is>
          <t>Waterfall</t>
        </is>
      </c>
      <c r="D457" t="n">
        <v>2024</v>
      </c>
      <c r="E457" s="114" t="n">
        <v>45586</v>
      </c>
      <c r="F457" s="114" t="n">
        <v>45626</v>
      </c>
      <c r="G457" t="inlineStr">
        <is>
          <t>ABS25085</t>
        </is>
      </c>
      <c r="H457" t="inlineStr">
        <is>
          <t>ABS25085</t>
        </is>
      </c>
      <c r="I457" t="inlineStr">
        <is>
          <t>HR</t>
        </is>
      </c>
      <c r="J457" t="inlineStr">
        <is>
          <t>HR - LandingPage wave1</t>
        </is>
      </c>
      <c r="K457" t="inlineStr">
        <is>
          <t>EssilorLuxottica</t>
        </is>
      </c>
      <c r="L457" t="inlineStr">
        <is>
          <t>L. Roberto</t>
        </is>
      </c>
      <c r="M457" t="inlineStr">
        <is>
          <t>M. Porcu</t>
        </is>
      </c>
      <c r="N457" t="inlineStr">
        <is>
          <t>Operations</t>
        </is>
      </c>
      <c r="O457" t="inlineStr">
        <is>
          <t>BackEnd</t>
        </is>
      </c>
      <c r="P457" t="n">
        <v>65</v>
      </c>
      <c r="Q457" t="n">
        <v>60</v>
      </c>
      <c r="R457" t="inlineStr">
        <is>
          <t>ON HOLD</t>
        </is>
      </c>
      <c r="S457" t="n">
        <v>0.9</v>
      </c>
      <c r="T457" t="n">
        <v>2024</v>
      </c>
      <c r="U457" t="n">
        <v>12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5</v>
      </c>
      <c r="AF457" t="n">
        <v>4</v>
      </c>
      <c r="AG457" t="n">
        <v>3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0.2173913043478261</v>
      </c>
      <c r="AR457" t="n">
        <v>0.1904761904761905</v>
      </c>
      <c r="AS457" t="n">
        <v>0.1363636363636364</v>
      </c>
      <c r="AT457" t="inlineStr"/>
      <c r="AU457" t="inlineStr"/>
    </row>
    <row r="458">
      <c r="A458" t="inlineStr">
        <is>
          <t>CONTRACT</t>
        </is>
      </c>
      <c r="B458" t="inlineStr">
        <is>
          <t>PRJ</t>
        </is>
      </c>
      <c r="C458" t="inlineStr">
        <is>
          <t>Waterfall</t>
        </is>
      </c>
      <c r="D458" t="n">
        <v>2024</v>
      </c>
      <c r="E458" s="114" t="n">
        <v>45586</v>
      </c>
      <c r="F458" s="114" t="n">
        <v>45626</v>
      </c>
      <c r="G458" t="inlineStr">
        <is>
          <t>ABS25085</t>
        </is>
      </c>
      <c r="H458" t="inlineStr">
        <is>
          <t>ABS25085</t>
        </is>
      </c>
      <c r="I458" t="inlineStr">
        <is>
          <t>HR</t>
        </is>
      </c>
      <c r="J458" t="inlineStr">
        <is>
          <t>HR - LandingPage wave1</t>
        </is>
      </c>
      <c r="K458" t="inlineStr">
        <is>
          <t>EssilorLuxottica</t>
        </is>
      </c>
      <c r="L458" t="inlineStr">
        <is>
          <t>L. Roberto</t>
        </is>
      </c>
      <c r="M458" t="inlineStr">
        <is>
          <t>R. Marasca</t>
        </is>
      </c>
      <c r="N458" t="inlineStr">
        <is>
          <t>Delivery Projects</t>
        </is>
      </c>
      <c r="O458" t="inlineStr">
        <is>
          <t>Analysis</t>
        </is>
      </c>
      <c r="P458" t="n">
        <v>65</v>
      </c>
      <c r="Q458" t="n">
        <v>60</v>
      </c>
      <c r="R458" t="inlineStr">
        <is>
          <t>ON HOLD</t>
        </is>
      </c>
      <c r="S458" t="n">
        <v>0.9</v>
      </c>
      <c r="T458" t="n">
        <v>2024</v>
      </c>
      <c r="U458" t="n">
        <v>7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2</v>
      </c>
      <c r="AF458" t="n">
        <v>2</v>
      </c>
      <c r="AG458" t="n">
        <v>3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0.08695652173913043</v>
      </c>
      <c r="AR458" t="n">
        <v>0.09523809523809523</v>
      </c>
      <c r="AS458" t="n">
        <v>0.1363636363636364</v>
      </c>
      <c r="AT458" t="inlineStr"/>
      <c r="AU458" t="inlineStr"/>
    </row>
    <row r="459">
      <c r="A459" t="inlineStr">
        <is>
          <t>CONTRACT</t>
        </is>
      </c>
      <c r="B459" t="inlineStr">
        <is>
          <t>PRJ</t>
        </is>
      </c>
      <c r="C459" t="inlineStr">
        <is>
          <t>Waterfall</t>
        </is>
      </c>
      <c r="D459" t="n">
        <v>2024</v>
      </c>
      <c r="E459" s="114" t="n">
        <v>45586</v>
      </c>
      <c r="F459" s="114" t="n">
        <v>45626</v>
      </c>
      <c r="G459" t="inlineStr">
        <is>
          <t>ABS25085</t>
        </is>
      </c>
      <c r="H459" t="inlineStr">
        <is>
          <t>ABS25085</t>
        </is>
      </c>
      <c r="I459" t="inlineStr">
        <is>
          <t>HR</t>
        </is>
      </c>
      <c r="J459" t="inlineStr">
        <is>
          <t>HR - LandingPage wave1</t>
        </is>
      </c>
      <c r="K459" t="inlineStr">
        <is>
          <t>EssilorLuxottica</t>
        </is>
      </c>
      <c r="L459" t="inlineStr">
        <is>
          <t>L. Roberto</t>
        </is>
      </c>
      <c r="M459" t="inlineStr">
        <is>
          <t>S. Delle Fave</t>
        </is>
      </c>
      <c r="N459" t="inlineStr">
        <is>
          <t>Operations</t>
        </is>
      </c>
      <c r="O459" t="inlineStr">
        <is>
          <t>FrontEnd</t>
        </is>
      </c>
      <c r="P459" t="n">
        <v>65</v>
      </c>
      <c r="Q459" t="n">
        <v>60</v>
      </c>
      <c r="R459" t="inlineStr">
        <is>
          <t>ON HOLD</t>
        </is>
      </c>
      <c r="S459" t="n">
        <v>0.9</v>
      </c>
      <c r="T459" t="n">
        <v>2024</v>
      </c>
      <c r="U459" t="n">
        <v>6</v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2</v>
      </c>
      <c r="AF459" t="n">
        <v>2</v>
      </c>
      <c r="AG459" t="n">
        <v>2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0.08695652173913043</v>
      </c>
      <c r="AR459" t="n">
        <v>0.09523809523809523</v>
      </c>
      <c r="AS459" t="n">
        <v>0.09090909090909091</v>
      </c>
      <c r="AT459" t="inlineStr"/>
      <c r="AU459" t="inlineStr"/>
    </row>
    <row r="460">
      <c r="A460" t="inlineStr">
        <is>
          <t>CONTRACT</t>
        </is>
      </c>
      <c r="B460" t="inlineStr">
        <is>
          <t>PRJ</t>
        </is>
      </c>
      <c r="C460" t="inlineStr">
        <is>
          <t>Scrum</t>
        </is>
      </c>
      <c r="D460" t="n">
        <v>2024</v>
      </c>
      <c r="E460" s="114" t="n">
        <v>45313</v>
      </c>
      <c r="F460" s="114" t="n">
        <v>45443</v>
      </c>
      <c r="G460" t="inlineStr">
        <is>
          <t>ABS24059</t>
        </is>
      </c>
      <c r="H460" t="inlineStr">
        <is>
          <t>DQAW1</t>
        </is>
      </c>
      <c r="I460" t="inlineStr">
        <is>
          <t>HR</t>
        </is>
      </c>
      <c r="J460" t="inlineStr">
        <is>
          <t>HR - QLIK ASSESSMENT</t>
        </is>
      </c>
      <c r="K460" t="inlineStr">
        <is>
          <t>EssilorLuxottica</t>
        </is>
      </c>
      <c r="L460" t="inlineStr">
        <is>
          <t>L. ROBERTO</t>
        </is>
      </c>
      <c r="M460" t="inlineStr">
        <is>
          <t>E. Storti</t>
        </is>
      </c>
      <c r="N460" t="inlineStr">
        <is>
          <t>Delivery Projects</t>
        </is>
      </c>
      <c r="O460" t="inlineStr">
        <is>
          <t>Analysis</t>
        </is>
      </c>
      <c r="P460" t="n">
        <v>146</v>
      </c>
      <c r="Q460" t="n">
        <v>151.7</v>
      </c>
      <c r="R460" t="inlineStr">
        <is>
          <t>CLOSED</t>
        </is>
      </c>
      <c r="S460" t="n">
        <v>1</v>
      </c>
      <c r="T460" t="n">
        <v>2024</v>
      </c>
      <c r="U460" t="n">
        <v>11</v>
      </c>
      <c r="V460" t="inlineStr"/>
      <c r="W460" t="inlineStr"/>
      <c r="X460" t="inlineStr"/>
      <c r="Y460" t="inlineStr"/>
      <c r="Z460" t="n">
        <v>11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n">
        <v>0</v>
      </c>
      <c r="AI460" t="n">
        <v>0</v>
      </c>
      <c r="AJ460" t="n">
        <v>0</v>
      </c>
      <c r="AK460" t="n">
        <v>0</v>
      </c>
      <c r="AL460" t="n">
        <v>0.55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inlineStr"/>
      <c r="AU460" t="inlineStr"/>
    </row>
    <row r="461">
      <c r="A461" t="inlineStr">
        <is>
          <t>CONTRACT</t>
        </is>
      </c>
      <c r="B461" t="inlineStr">
        <is>
          <t>PRJ</t>
        </is>
      </c>
      <c r="C461" t="inlineStr">
        <is>
          <t>Scrum</t>
        </is>
      </c>
      <c r="D461" t="n">
        <v>2024</v>
      </c>
      <c r="E461" s="114" t="n">
        <v>45313</v>
      </c>
      <c r="F461" s="114" t="n">
        <v>45443</v>
      </c>
      <c r="G461" t="inlineStr">
        <is>
          <t>ABS24059</t>
        </is>
      </c>
      <c r="H461" t="inlineStr">
        <is>
          <t>DQAW1</t>
        </is>
      </c>
      <c r="I461" t="inlineStr">
        <is>
          <t>HR</t>
        </is>
      </c>
      <c r="J461" t="inlineStr">
        <is>
          <t>HR - QLIK ASSESSMENT</t>
        </is>
      </c>
      <c r="K461" t="inlineStr">
        <is>
          <t>EssilorLuxottica</t>
        </is>
      </c>
      <c r="L461" t="inlineStr">
        <is>
          <t>L. ROBERTO</t>
        </is>
      </c>
      <c r="M461" t="inlineStr">
        <is>
          <t>F. Reale</t>
        </is>
      </c>
      <c r="N461" t="inlineStr">
        <is>
          <t>Operations</t>
        </is>
      </c>
      <c r="O461" t="inlineStr">
        <is>
          <t>FrontEnd</t>
        </is>
      </c>
      <c r="P461" t="n">
        <v>146</v>
      </c>
      <c r="Q461" t="n">
        <v>151.7</v>
      </c>
      <c r="R461" t="inlineStr">
        <is>
          <t>CLOSED</t>
        </is>
      </c>
      <c r="S461" t="n">
        <v>1</v>
      </c>
      <c r="T461" t="n">
        <v>2024</v>
      </c>
      <c r="U461" t="n">
        <v>0</v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inlineStr"/>
      <c r="AU461" t="inlineStr"/>
    </row>
    <row r="462">
      <c r="A462" t="inlineStr">
        <is>
          <t>CONTRACT</t>
        </is>
      </c>
      <c r="B462" t="inlineStr">
        <is>
          <t>PRJ</t>
        </is>
      </c>
      <c r="C462" t="inlineStr">
        <is>
          <t>Scrum</t>
        </is>
      </c>
      <c r="D462" t="n">
        <v>2024</v>
      </c>
      <c r="E462" s="114" t="n">
        <v>45313</v>
      </c>
      <c r="F462" s="114" t="n">
        <v>45443</v>
      </c>
      <c r="G462" t="inlineStr">
        <is>
          <t>ABS24059</t>
        </is>
      </c>
      <c r="H462" t="inlineStr">
        <is>
          <t>DQAW1</t>
        </is>
      </c>
      <c r="I462" t="inlineStr">
        <is>
          <t>HR</t>
        </is>
      </c>
      <c r="J462" t="inlineStr">
        <is>
          <t>HR - QLIK ASSESSMENT</t>
        </is>
      </c>
      <c r="K462" t="inlineStr">
        <is>
          <t>EssilorLuxottica</t>
        </is>
      </c>
      <c r="L462" t="inlineStr">
        <is>
          <t>L. ROBERTO</t>
        </is>
      </c>
      <c r="M462" t="inlineStr">
        <is>
          <t>G. De Feo</t>
        </is>
      </c>
      <c r="N462" t="inlineStr">
        <is>
          <t>Delivery Projects</t>
        </is>
      </c>
      <c r="O462" t="inlineStr">
        <is>
          <t>PMO - Project Management Officer</t>
        </is>
      </c>
      <c r="P462" t="n">
        <v>146</v>
      </c>
      <c r="Q462" t="n">
        <v>151.7</v>
      </c>
      <c r="R462" t="inlineStr">
        <is>
          <t>CLOSED</t>
        </is>
      </c>
      <c r="S462" t="n">
        <v>1</v>
      </c>
      <c r="T462" t="n">
        <v>2024</v>
      </c>
      <c r="U462" t="n">
        <v>14</v>
      </c>
      <c r="V462" t="n">
        <v>2.7</v>
      </c>
      <c r="W462" t="n">
        <v>14.7</v>
      </c>
      <c r="X462" t="n">
        <v>14.7</v>
      </c>
      <c r="Y462" t="n">
        <v>13.3</v>
      </c>
      <c r="Z462" t="n">
        <v>14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n">
        <v>0.15</v>
      </c>
      <c r="AI462" t="n">
        <v>0.735</v>
      </c>
      <c r="AJ462" t="n">
        <v>0.7</v>
      </c>
      <c r="AK462" t="n">
        <v>0.6045454545454546</v>
      </c>
      <c r="AL462" t="n">
        <v>0.7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inlineStr"/>
      <c r="AU462" t="inlineStr"/>
    </row>
    <row r="463">
      <c r="A463" t="inlineStr">
        <is>
          <t>CONTRACT</t>
        </is>
      </c>
      <c r="B463" t="inlineStr">
        <is>
          <t>PRJ</t>
        </is>
      </c>
      <c r="C463" t="inlineStr">
        <is>
          <t>Scrum</t>
        </is>
      </c>
      <c r="D463" t="n">
        <v>2024</v>
      </c>
      <c r="E463" s="114" t="n">
        <v>45313</v>
      </c>
      <c r="F463" s="114" t="n">
        <v>45443</v>
      </c>
      <c r="G463" t="inlineStr">
        <is>
          <t>ABS24059</t>
        </is>
      </c>
      <c r="H463" t="inlineStr">
        <is>
          <t>DQAW1</t>
        </is>
      </c>
      <c r="I463" t="inlineStr">
        <is>
          <t>HR</t>
        </is>
      </c>
      <c r="J463" t="inlineStr">
        <is>
          <t>HR - QLIK ASSESSMENT</t>
        </is>
      </c>
      <c r="K463" t="inlineStr">
        <is>
          <t>EssilorLuxottica</t>
        </is>
      </c>
      <c r="L463" t="inlineStr">
        <is>
          <t>L. ROBERTO</t>
        </is>
      </c>
      <c r="M463" t="inlineStr">
        <is>
          <t>M. Porcu</t>
        </is>
      </c>
      <c r="N463" t="inlineStr">
        <is>
          <t>Operations</t>
        </is>
      </c>
      <c r="O463" t="inlineStr">
        <is>
          <t>PM - Project Governance</t>
        </is>
      </c>
      <c r="P463" t="n">
        <v>146</v>
      </c>
      <c r="Q463" t="n">
        <v>151.7</v>
      </c>
      <c r="R463" t="inlineStr">
        <is>
          <t>CLOSED</t>
        </is>
      </c>
      <c r="S463" t="n">
        <v>1</v>
      </c>
      <c r="T463" t="n">
        <v>2024</v>
      </c>
      <c r="U463" t="n">
        <v>2</v>
      </c>
      <c r="V463" t="n">
        <v>2.7</v>
      </c>
      <c r="W463" t="n">
        <v>2.1</v>
      </c>
      <c r="X463" t="n">
        <v>2.1</v>
      </c>
      <c r="Y463" t="n">
        <v>1.9</v>
      </c>
      <c r="Z463" t="n">
        <v>2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n">
        <v>0.15</v>
      </c>
      <c r="AI463" t="n">
        <v>0.105</v>
      </c>
      <c r="AJ463" t="n">
        <v>0.1</v>
      </c>
      <c r="AK463" t="n">
        <v>0.08636363636363636</v>
      </c>
      <c r="AL463" t="n">
        <v>0.1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inlineStr"/>
      <c r="AU463" t="inlineStr"/>
    </row>
    <row r="464">
      <c r="A464" t="inlineStr">
        <is>
          <t>CONTRACT</t>
        </is>
      </c>
      <c r="B464" t="inlineStr">
        <is>
          <t>PRJ</t>
        </is>
      </c>
      <c r="C464" t="inlineStr">
        <is>
          <t>Scrum</t>
        </is>
      </c>
      <c r="D464" t="n">
        <v>2024</v>
      </c>
      <c r="E464" s="114" t="n">
        <v>45313</v>
      </c>
      <c r="F464" s="114" t="n">
        <v>45443</v>
      </c>
      <c r="G464" t="inlineStr">
        <is>
          <t>ABS24059</t>
        </is>
      </c>
      <c r="H464" t="inlineStr">
        <is>
          <t>DQAW1</t>
        </is>
      </c>
      <c r="I464" t="inlineStr">
        <is>
          <t>HR</t>
        </is>
      </c>
      <c r="J464" t="inlineStr">
        <is>
          <t>HR - QLIK ASSESSMENT</t>
        </is>
      </c>
      <c r="K464" t="inlineStr">
        <is>
          <t>EssilorLuxottica</t>
        </is>
      </c>
      <c r="L464" t="inlineStr">
        <is>
          <t>L. ROBERTO</t>
        </is>
      </c>
      <c r="M464" t="inlineStr">
        <is>
          <t>M. Vimercati</t>
        </is>
      </c>
      <c r="N464" t="inlineStr">
        <is>
          <t>Operations</t>
        </is>
      </c>
      <c r="O464" t="inlineStr">
        <is>
          <t>FrontEnd</t>
        </is>
      </c>
      <c r="P464" t="n">
        <v>146</v>
      </c>
      <c r="Q464" t="n">
        <v>151.7</v>
      </c>
      <c r="R464" t="inlineStr">
        <is>
          <t>CLOSED</t>
        </is>
      </c>
      <c r="S464" t="n">
        <v>1</v>
      </c>
      <c r="T464" t="n">
        <v>2024</v>
      </c>
      <c r="U464" t="n">
        <v>4</v>
      </c>
      <c r="V464" t="n">
        <v>2.7</v>
      </c>
      <c r="W464" t="n">
        <v>5.25</v>
      </c>
      <c r="X464" t="n">
        <v>4.75</v>
      </c>
      <c r="Y464" t="n">
        <v>4.75</v>
      </c>
      <c r="Z464" t="n">
        <v>4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0.15</v>
      </c>
      <c r="AI464" t="n">
        <v>0.2625</v>
      </c>
      <c r="AJ464" t="n">
        <v>0.2261904761904762</v>
      </c>
      <c r="AK464" t="n">
        <v>0.2159090909090909</v>
      </c>
      <c r="AL464" t="n">
        <v>0.2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inlineStr"/>
      <c r="AU464" t="inlineStr"/>
    </row>
    <row r="465">
      <c r="A465" t="inlineStr">
        <is>
          <t>CONTRACT</t>
        </is>
      </c>
      <c r="B465" t="inlineStr">
        <is>
          <t>PRJ</t>
        </is>
      </c>
      <c r="C465" t="inlineStr">
        <is>
          <t>Scrum</t>
        </is>
      </c>
      <c r="D465" t="n">
        <v>2024</v>
      </c>
      <c r="E465" s="114" t="n">
        <v>45313</v>
      </c>
      <c r="F465" s="114" t="n">
        <v>45443</v>
      </c>
      <c r="G465" t="inlineStr">
        <is>
          <t>ABS24059</t>
        </is>
      </c>
      <c r="H465" t="inlineStr">
        <is>
          <t>DQAW1</t>
        </is>
      </c>
      <c r="I465" t="inlineStr">
        <is>
          <t>HR</t>
        </is>
      </c>
      <c r="J465" t="inlineStr">
        <is>
          <t>HR - QLIK ASSESSMENT</t>
        </is>
      </c>
      <c r="K465" t="inlineStr">
        <is>
          <t>EssilorLuxottica</t>
        </is>
      </c>
      <c r="L465" t="inlineStr">
        <is>
          <t>L. ROBERTO</t>
        </is>
      </c>
      <c r="M465" t="inlineStr">
        <is>
          <t>R. Marasca</t>
        </is>
      </c>
      <c r="N465" t="inlineStr">
        <is>
          <t>Delivery Projects</t>
        </is>
      </c>
      <c r="O465" t="inlineStr">
        <is>
          <t>Analysis</t>
        </is>
      </c>
      <c r="P465" t="n">
        <v>146</v>
      </c>
      <c r="Q465" t="n">
        <v>151.7</v>
      </c>
      <c r="R465" t="inlineStr">
        <is>
          <t>CLOSED</t>
        </is>
      </c>
      <c r="S465" t="n">
        <v>1</v>
      </c>
      <c r="T465" t="n">
        <v>2024</v>
      </c>
      <c r="U465" t="n">
        <v>11</v>
      </c>
      <c r="V465" t="n">
        <v>9</v>
      </c>
      <c r="W465" t="n">
        <v>9</v>
      </c>
      <c r="X465" t="n">
        <v>9</v>
      </c>
      <c r="Y465" t="n">
        <v>9</v>
      </c>
      <c r="Z465" t="n">
        <v>11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n">
        <v>0.5</v>
      </c>
      <c r="AI465" t="n">
        <v>0.45</v>
      </c>
      <c r="AJ465" t="n">
        <v>0.4285714285714285</v>
      </c>
      <c r="AK465" t="n">
        <v>0.4090909090909091</v>
      </c>
      <c r="AL465" t="n">
        <v>0.55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inlineStr"/>
      <c r="AU465" t="inlineStr"/>
    </row>
    <row r="466">
      <c r="A466" t="inlineStr">
        <is>
          <t>CONTRACT</t>
        </is>
      </c>
      <c r="B466" t="inlineStr">
        <is>
          <t>PRJ</t>
        </is>
      </c>
      <c r="C466" t="inlineStr">
        <is>
          <t>Agile</t>
        </is>
      </c>
      <c r="D466" t="inlineStr"/>
      <c r="E466" s="114" t="n">
        <v>45292</v>
      </c>
      <c r="F466" s="114" t="n">
        <v>45657</v>
      </c>
      <c r="G466" t="inlineStr">
        <is>
          <t>ABS24299</t>
        </is>
      </c>
      <c r="H466" t="inlineStr">
        <is>
          <t>ABS24299</t>
        </is>
      </c>
      <c r="I466" t="inlineStr">
        <is>
          <t>HR</t>
        </is>
      </c>
      <c r="J466" t="inlineStr">
        <is>
          <t>HR - Reporting Projects management</t>
        </is>
      </c>
      <c r="K466" t="inlineStr">
        <is>
          <t>EssilorLuxottica</t>
        </is>
      </c>
      <c r="L466" t="inlineStr">
        <is>
          <t>L. Roberto</t>
        </is>
      </c>
      <c r="M466" t="inlineStr">
        <is>
          <t>M. Vimercati</t>
        </is>
      </c>
      <c r="N466" t="inlineStr">
        <is>
          <t>Operations</t>
        </is>
      </c>
      <c r="O466" t="inlineStr">
        <is>
          <t>PM - Project Governance</t>
        </is>
      </c>
      <c r="P466" t="n">
        <v>570</v>
      </c>
      <c r="Q466" t="n">
        <v>567</v>
      </c>
      <c r="R466" t="inlineStr">
        <is>
          <t>CLOSED</t>
        </is>
      </c>
      <c r="S466" t="n">
        <v>1</v>
      </c>
      <c r="T466" t="n">
        <v>2024</v>
      </c>
      <c r="U466" t="n">
        <v>25</v>
      </c>
      <c r="V466" t="n">
        <v>14.4</v>
      </c>
      <c r="W466" t="n">
        <v>12.6</v>
      </c>
      <c r="X466" t="n">
        <v>5.25</v>
      </c>
      <c r="Y466" t="n">
        <v>3.8</v>
      </c>
      <c r="Z466" t="n">
        <v>5</v>
      </c>
      <c r="AA466" t="n">
        <v>8</v>
      </c>
      <c r="AB466" t="n">
        <v>3</v>
      </c>
      <c r="AC466" t="inlineStr"/>
      <c r="AD466" t="n">
        <v>3</v>
      </c>
      <c r="AE466" t="n">
        <v>2</v>
      </c>
      <c r="AF466" t="n">
        <v>2</v>
      </c>
      <c r="AG466" t="n">
        <v>2</v>
      </c>
      <c r="AH466" t="n">
        <v>0.8</v>
      </c>
      <c r="AI466" t="n">
        <v>0.63</v>
      </c>
      <c r="AJ466" t="n">
        <v>0.25</v>
      </c>
      <c r="AK466" t="n">
        <v>0.1727272727272727</v>
      </c>
      <c r="AL466" t="n">
        <v>0.25</v>
      </c>
      <c r="AM466" t="n">
        <v>0.4</v>
      </c>
      <c r="AN466" t="n">
        <v>0.1304347826086956</v>
      </c>
      <c r="AO466" t="n">
        <v>0</v>
      </c>
      <c r="AP466" t="n">
        <v>0.1428571428571428</v>
      </c>
      <c r="AQ466" t="n">
        <v>0.08695652173913043</v>
      </c>
      <c r="AR466" t="n">
        <v>0.09523809523809523</v>
      </c>
      <c r="AS466" t="n">
        <v>0.09090909090909091</v>
      </c>
      <c r="AT466" t="inlineStr"/>
      <c r="AU466" t="inlineStr"/>
    </row>
    <row r="467">
      <c r="A467" t="inlineStr">
        <is>
          <t>CONTRACT</t>
        </is>
      </c>
      <c r="B467" t="inlineStr">
        <is>
          <t>PRJ</t>
        </is>
      </c>
      <c r="C467" t="inlineStr">
        <is>
          <t>Waterfall</t>
        </is>
      </c>
      <c r="D467" t="inlineStr">
        <is>
          <t>2024-2025</t>
        </is>
      </c>
      <c r="E467" s="114" t="n">
        <v>45628</v>
      </c>
      <c r="F467" s="114" t="n">
        <v>45734</v>
      </c>
      <c r="G467" t="inlineStr">
        <is>
          <t>ABS25085</t>
        </is>
      </c>
      <c r="H467" t="inlineStr">
        <is>
          <t>ABS25085</t>
        </is>
      </c>
      <c r="I467" t="inlineStr">
        <is>
          <t>HR</t>
        </is>
      </c>
      <c r="J467" t="inlineStr">
        <is>
          <t>HR - Revisione DMGLOBAL</t>
        </is>
      </c>
      <c r="K467" t="inlineStr">
        <is>
          <t>EssilorLuxottica</t>
        </is>
      </c>
      <c r="L467" t="inlineStr">
        <is>
          <t>L. Roberto</t>
        </is>
      </c>
      <c r="M467" t="inlineStr">
        <is>
          <t>G. Cataldo</t>
        </is>
      </c>
      <c r="N467" t="inlineStr">
        <is>
          <t>Operations</t>
        </is>
      </c>
      <c r="O467" t="inlineStr">
        <is>
          <t>Data Management</t>
        </is>
      </c>
      <c r="P467" t="n">
        <v>109</v>
      </c>
      <c r="Q467" t="n">
        <v>60</v>
      </c>
      <c r="R467" t="inlineStr">
        <is>
          <t>ON GOING</t>
        </is>
      </c>
      <c r="S467" t="n">
        <v>0.8</v>
      </c>
      <c r="T467" t="n">
        <v>2024</v>
      </c>
      <c r="U467" t="n">
        <v>5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n">
        <v>5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0.2272727272727273</v>
      </c>
      <c r="AT467" t="inlineStr"/>
      <c r="AU467" t="inlineStr"/>
    </row>
    <row r="468">
      <c r="A468" t="inlineStr">
        <is>
          <t>CONTRACT</t>
        </is>
      </c>
      <c r="B468" t="inlineStr">
        <is>
          <t>PRJ</t>
        </is>
      </c>
      <c r="C468" t="inlineStr">
        <is>
          <t>Waterfall</t>
        </is>
      </c>
      <c r="D468" t="inlineStr">
        <is>
          <t>2024-2025</t>
        </is>
      </c>
      <c r="E468" s="114" t="n">
        <v>45628</v>
      </c>
      <c r="F468" s="114" t="n">
        <v>45734</v>
      </c>
      <c r="G468" t="inlineStr">
        <is>
          <t>ABS25085</t>
        </is>
      </c>
      <c r="H468" t="inlineStr">
        <is>
          <t>ABS25085</t>
        </is>
      </c>
      <c r="I468" t="inlineStr">
        <is>
          <t>HR</t>
        </is>
      </c>
      <c r="J468" t="inlineStr">
        <is>
          <t>HR - Revisione DMGLOBAL</t>
        </is>
      </c>
      <c r="K468" t="inlineStr">
        <is>
          <t>EssilorLuxottica</t>
        </is>
      </c>
      <c r="L468" t="inlineStr">
        <is>
          <t>L. Roberto</t>
        </is>
      </c>
      <c r="M468" t="inlineStr">
        <is>
          <t>L. Cariglia</t>
        </is>
      </c>
      <c r="N468" t="inlineStr">
        <is>
          <t>Operations</t>
        </is>
      </c>
      <c r="O468" t="inlineStr">
        <is>
          <t>Data Management</t>
        </is>
      </c>
      <c r="P468" t="n">
        <v>109</v>
      </c>
      <c r="Q468" t="n">
        <v>60</v>
      </c>
      <c r="R468" t="inlineStr">
        <is>
          <t>ON GOING</t>
        </is>
      </c>
      <c r="S468" t="n">
        <v>0.8</v>
      </c>
      <c r="T468" t="n">
        <v>2024</v>
      </c>
      <c r="U468" t="n">
        <v>5</v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n">
        <v>5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0.2272727272727273</v>
      </c>
      <c r="AT468" t="inlineStr"/>
      <c r="AU468" t="inlineStr"/>
    </row>
    <row r="469">
      <c r="A469" t="inlineStr">
        <is>
          <t>CONTRACT</t>
        </is>
      </c>
      <c r="B469" t="inlineStr">
        <is>
          <t>PRJ</t>
        </is>
      </c>
      <c r="C469" t="inlineStr">
        <is>
          <t>Waterfall</t>
        </is>
      </c>
      <c r="D469" t="inlineStr">
        <is>
          <t>2024-2025</t>
        </is>
      </c>
      <c r="E469" s="114" t="n">
        <v>45628</v>
      </c>
      <c r="F469" s="114" t="n">
        <v>45734</v>
      </c>
      <c r="G469" t="inlineStr">
        <is>
          <t>ABS25085</t>
        </is>
      </c>
      <c r="H469" t="inlineStr">
        <is>
          <t>ABS25085</t>
        </is>
      </c>
      <c r="I469" t="inlineStr">
        <is>
          <t>HR</t>
        </is>
      </c>
      <c r="J469" t="inlineStr">
        <is>
          <t>HR - Revisione DMGLOBAL</t>
        </is>
      </c>
      <c r="K469" t="inlineStr">
        <is>
          <t>EssilorLuxottica</t>
        </is>
      </c>
      <c r="L469" t="inlineStr">
        <is>
          <t>L. Roberto</t>
        </is>
      </c>
      <c r="M469" t="inlineStr">
        <is>
          <t>L. Roberto</t>
        </is>
      </c>
      <c r="N469" t="inlineStr">
        <is>
          <t>Operations</t>
        </is>
      </c>
      <c r="O469" t="inlineStr">
        <is>
          <t>Project Governance</t>
        </is>
      </c>
      <c r="P469" t="n">
        <v>109</v>
      </c>
      <c r="Q469" t="n">
        <v>60</v>
      </c>
      <c r="R469" t="inlineStr">
        <is>
          <t>ON GOING</t>
        </is>
      </c>
      <c r="S469" t="n">
        <v>0.8</v>
      </c>
      <c r="T469" t="n">
        <v>2024</v>
      </c>
      <c r="U469" t="n">
        <v>3</v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3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0.1363636363636364</v>
      </c>
      <c r="AT469" t="inlineStr"/>
      <c r="AU469" t="inlineStr"/>
    </row>
    <row r="470">
      <c r="A470" t="inlineStr">
        <is>
          <t>CONTRACT</t>
        </is>
      </c>
      <c r="B470" t="inlineStr">
        <is>
          <t>PRJ</t>
        </is>
      </c>
      <c r="C470" t="inlineStr">
        <is>
          <t>Waterfall</t>
        </is>
      </c>
      <c r="D470" t="inlineStr">
        <is>
          <t>2024-2025</t>
        </is>
      </c>
      <c r="E470" s="114" t="n">
        <v>45628</v>
      </c>
      <c r="F470" s="114" t="n">
        <v>45734</v>
      </c>
      <c r="G470" t="inlineStr">
        <is>
          <t>ABS25085</t>
        </is>
      </c>
      <c r="H470" t="inlineStr">
        <is>
          <t>ABS25085</t>
        </is>
      </c>
      <c r="I470" t="inlineStr">
        <is>
          <t>HR</t>
        </is>
      </c>
      <c r="J470" t="inlineStr">
        <is>
          <t>HR - Revisione DMGLOBAL</t>
        </is>
      </c>
      <c r="K470" t="inlineStr">
        <is>
          <t>EssilorLuxottica</t>
        </is>
      </c>
      <c r="L470" t="inlineStr">
        <is>
          <t>L. Roberto</t>
        </is>
      </c>
      <c r="M470" t="inlineStr">
        <is>
          <t>M. VIMERCATI</t>
        </is>
      </c>
      <c r="N470" t="inlineStr">
        <is>
          <t>Operations</t>
        </is>
      </c>
      <c r="O470" t="inlineStr">
        <is>
          <t>Data Management</t>
        </is>
      </c>
      <c r="P470" t="n">
        <v>109</v>
      </c>
      <c r="Q470" t="n">
        <v>60</v>
      </c>
      <c r="R470" t="inlineStr">
        <is>
          <t>ON GOING</t>
        </is>
      </c>
      <c r="S470" t="n">
        <v>0.8</v>
      </c>
      <c r="T470" t="n">
        <v>2024</v>
      </c>
      <c r="U470" t="n">
        <v>5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n">
        <v>5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0.2272727272727273</v>
      </c>
      <c r="AT470" t="inlineStr"/>
      <c r="AU470" t="inlineStr"/>
    </row>
    <row r="471">
      <c r="A471" t="inlineStr">
        <is>
          <t>CONTRACT</t>
        </is>
      </c>
      <c r="B471" t="inlineStr">
        <is>
          <t>PRJ</t>
        </is>
      </c>
      <c r="C471" t="inlineStr">
        <is>
          <t>Waterfall</t>
        </is>
      </c>
      <c r="D471" t="inlineStr">
        <is>
          <t>2024-2025</t>
        </is>
      </c>
      <c r="E471" s="114" t="n">
        <v>45628</v>
      </c>
      <c r="F471" s="114" t="n">
        <v>45734</v>
      </c>
      <c r="G471" t="inlineStr">
        <is>
          <t>ABS25085</t>
        </is>
      </c>
      <c r="H471" t="inlineStr">
        <is>
          <t>ABS25085</t>
        </is>
      </c>
      <c r="I471" t="inlineStr">
        <is>
          <t>HR</t>
        </is>
      </c>
      <c r="J471" t="inlineStr">
        <is>
          <t>HR - Revisione DMGLOBAL</t>
        </is>
      </c>
      <c r="K471" t="inlineStr">
        <is>
          <t>EssilorLuxottica</t>
        </is>
      </c>
      <c r="L471" t="inlineStr">
        <is>
          <t>L. Roberto</t>
        </is>
      </c>
      <c r="M471" t="inlineStr">
        <is>
          <t>R. Marasca</t>
        </is>
      </c>
      <c r="N471" t="inlineStr">
        <is>
          <t>Delivery Projects</t>
        </is>
      </c>
      <c r="O471" t="inlineStr">
        <is>
          <t>Analysis</t>
        </is>
      </c>
      <c r="P471" t="n">
        <v>109</v>
      </c>
      <c r="Q471" t="n">
        <v>60</v>
      </c>
      <c r="R471" t="inlineStr">
        <is>
          <t>ON GOING</t>
        </is>
      </c>
      <c r="S471" t="n">
        <v>0.8</v>
      </c>
      <c r="T471" t="n">
        <v>2024</v>
      </c>
      <c r="U471" t="n">
        <v>2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n">
        <v>2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0.09090909090909091</v>
      </c>
      <c r="AT471" t="inlineStr"/>
      <c r="AU471" t="inlineStr"/>
    </row>
    <row r="472">
      <c r="A472" t="inlineStr">
        <is>
          <t>CONTRACT</t>
        </is>
      </c>
      <c r="B472" t="inlineStr">
        <is>
          <t>PRJ</t>
        </is>
      </c>
      <c r="C472" t="inlineStr">
        <is>
          <t>Waterfall</t>
        </is>
      </c>
      <c r="D472" t="n">
        <v>2024</v>
      </c>
      <c r="E472" s="114" t="n">
        <v>45586</v>
      </c>
      <c r="F472" s="114" t="n">
        <v>45626</v>
      </c>
      <c r="G472" t="inlineStr"/>
      <c r="H472" t="inlineStr">
        <is>
          <t>ABS0008-16</t>
        </is>
      </c>
      <c r="I472" t="inlineStr">
        <is>
          <t>HR</t>
        </is>
      </c>
      <c r="J472" t="inlineStr">
        <is>
          <t>HR - Revisione PA0002</t>
        </is>
      </c>
      <c r="K472" t="inlineStr">
        <is>
          <t>EssilorLuxottica</t>
        </is>
      </c>
      <c r="L472" t="inlineStr">
        <is>
          <t>L. Roberto</t>
        </is>
      </c>
      <c r="M472" t="inlineStr">
        <is>
          <t>G. Cataldo</t>
        </is>
      </c>
      <c r="N472" t="inlineStr">
        <is>
          <t>Operations</t>
        </is>
      </c>
      <c r="O472" t="inlineStr">
        <is>
          <t>Data Management</t>
        </is>
      </c>
      <c r="P472" t="n">
        <v>29</v>
      </c>
      <c r="Q472" t="n">
        <v>12</v>
      </c>
      <c r="R472" t="inlineStr">
        <is>
          <t>CLOSED</t>
        </is>
      </c>
      <c r="S472" t="n">
        <v>0.9</v>
      </c>
      <c r="T472" t="n">
        <v>2024</v>
      </c>
      <c r="U472" t="n">
        <v>8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3</v>
      </c>
      <c r="AF472" t="n">
        <v>3</v>
      </c>
      <c r="AG472" t="n">
        <v>2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0.1304347826086956</v>
      </c>
      <c r="AR472" t="n">
        <v>0.1428571428571428</v>
      </c>
      <c r="AS472" t="n">
        <v>0.09090909090909091</v>
      </c>
      <c r="AT472" t="inlineStr"/>
      <c r="AU472" t="inlineStr"/>
    </row>
    <row r="473">
      <c r="A473" t="inlineStr">
        <is>
          <t>CONTRACT</t>
        </is>
      </c>
      <c r="B473" t="inlineStr">
        <is>
          <t>PRJ</t>
        </is>
      </c>
      <c r="C473" t="inlineStr">
        <is>
          <t>Waterfall</t>
        </is>
      </c>
      <c r="D473" t="n">
        <v>2024</v>
      </c>
      <c r="E473" s="114" t="n">
        <v>45586</v>
      </c>
      <c r="F473" s="114" t="n">
        <v>45626</v>
      </c>
      <c r="G473" t="inlineStr"/>
      <c r="H473" t="inlineStr">
        <is>
          <t>ABS0008-16</t>
        </is>
      </c>
      <c r="I473" t="inlineStr">
        <is>
          <t>HR</t>
        </is>
      </c>
      <c r="J473" t="inlineStr">
        <is>
          <t>HR - Revisione PA0002</t>
        </is>
      </c>
      <c r="K473" t="inlineStr">
        <is>
          <t>EssilorLuxottica</t>
        </is>
      </c>
      <c r="L473" t="inlineStr">
        <is>
          <t>L. Roberto</t>
        </is>
      </c>
      <c r="M473" t="inlineStr">
        <is>
          <t>L. Cariglia</t>
        </is>
      </c>
      <c r="N473" t="inlineStr">
        <is>
          <t>Operations</t>
        </is>
      </c>
      <c r="O473" t="inlineStr">
        <is>
          <t>Data Management</t>
        </is>
      </c>
      <c r="P473" t="n">
        <v>29</v>
      </c>
      <c r="Q473" t="n">
        <v>12</v>
      </c>
      <c r="R473" t="inlineStr">
        <is>
          <t>CLOSED</t>
        </is>
      </c>
      <c r="S473" t="n">
        <v>0.9</v>
      </c>
      <c r="T473" t="n">
        <v>2024</v>
      </c>
      <c r="U473" t="n">
        <v>7</v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3</v>
      </c>
      <c r="AF473" t="n">
        <v>2</v>
      </c>
      <c r="AG473" t="n">
        <v>2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0.1304347826086956</v>
      </c>
      <c r="AR473" t="n">
        <v>0.09523809523809523</v>
      </c>
      <c r="AS473" t="n">
        <v>0.09090909090909091</v>
      </c>
      <c r="AT473" t="inlineStr"/>
      <c r="AU473" t="inlineStr"/>
    </row>
    <row r="474">
      <c r="A474" t="inlineStr">
        <is>
          <t>CONTRACT</t>
        </is>
      </c>
      <c r="B474" t="inlineStr">
        <is>
          <t>PRJ</t>
        </is>
      </c>
      <c r="C474" t="inlineStr">
        <is>
          <t>Waterfall</t>
        </is>
      </c>
      <c r="D474" t="n">
        <v>2024</v>
      </c>
      <c r="E474" s="114" t="n">
        <v>45586</v>
      </c>
      <c r="F474" s="114" t="n">
        <v>45626</v>
      </c>
      <c r="G474" t="inlineStr"/>
      <c r="H474" t="inlineStr">
        <is>
          <t>ABS0008-16</t>
        </is>
      </c>
      <c r="I474" t="inlineStr">
        <is>
          <t>HR</t>
        </is>
      </c>
      <c r="J474" t="inlineStr">
        <is>
          <t>HR - Revisione PA0002</t>
        </is>
      </c>
      <c r="K474" t="inlineStr">
        <is>
          <t>EssilorLuxottica</t>
        </is>
      </c>
      <c r="L474" t="inlineStr">
        <is>
          <t>L. Roberto</t>
        </is>
      </c>
      <c r="M474" t="inlineStr">
        <is>
          <t>L. Roberto</t>
        </is>
      </c>
      <c r="N474" t="inlineStr">
        <is>
          <t>Operations</t>
        </is>
      </c>
      <c r="O474" t="inlineStr">
        <is>
          <t>Project Governance</t>
        </is>
      </c>
      <c r="P474" t="n">
        <v>29</v>
      </c>
      <c r="Q474" t="n">
        <v>12</v>
      </c>
      <c r="R474" t="inlineStr">
        <is>
          <t>CLOSED</t>
        </is>
      </c>
      <c r="S474" t="n">
        <v>0.9</v>
      </c>
      <c r="T474" t="n">
        <v>2024</v>
      </c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</v>
      </c>
      <c r="AF474" t="n">
        <v>1</v>
      </c>
      <c r="AG474" t="n">
        <v>1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0.04347826086956522</v>
      </c>
      <c r="AR474" t="n">
        <v>0.04761904761904762</v>
      </c>
      <c r="AS474" t="n">
        <v>0.04545454545454546</v>
      </c>
      <c r="AT474" t="inlineStr"/>
      <c r="AU474" t="inlineStr"/>
    </row>
    <row r="475">
      <c r="A475" t="inlineStr">
        <is>
          <t>CONTRACT</t>
        </is>
      </c>
      <c r="B475" t="inlineStr">
        <is>
          <t>PRJ</t>
        </is>
      </c>
      <c r="C475" t="inlineStr">
        <is>
          <t>Waterfall</t>
        </is>
      </c>
      <c r="D475" t="n">
        <v>2024</v>
      </c>
      <c r="E475" s="114" t="n">
        <v>45586</v>
      </c>
      <c r="F475" s="114" t="n">
        <v>45626</v>
      </c>
      <c r="G475" t="inlineStr"/>
      <c r="H475" t="inlineStr">
        <is>
          <t>ABS0008-16</t>
        </is>
      </c>
      <c r="I475" t="inlineStr">
        <is>
          <t>HR</t>
        </is>
      </c>
      <c r="J475" t="inlineStr">
        <is>
          <t>HR - Revisione PA0002</t>
        </is>
      </c>
      <c r="K475" t="inlineStr">
        <is>
          <t>EssilorLuxottica</t>
        </is>
      </c>
      <c r="L475" t="inlineStr">
        <is>
          <t>L. Roberto</t>
        </is>
      </c>
      <c r="M475" t="inlineStr">
        <is>
          <t>M. VIMERCATI</t>
        </is>
      </c>
      <c r="N475" t="inlineStr">
        <is>
          <t>Operations</t>
        </is>
      </c>
      <c r="O475" t="inlineStr">
        <is>
          <t>Data Management</t>
        </is>
      </c>
      <c r="P475" t="n">
        <v>29</v>
      </c>
      <c r="Q475" t="n">
        <v>12</v>
      </c>
      <c r="R475" t="inlineStr">
        <is>
          <t>CLOSED</t>
        </is>
      </c>
      <c r="S475" t="n">
        <v>0.9</v>
      </c>
      <c r="T475" t="n">
        <v>2024</v>
      </c>
      <c r="U475" t="n">
        <v>8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</v>
      </c>
      <c r="AF475" t="n">
        <v>3</v>
      </c>
      <c r="AG475" t="n">
        <v>2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0.1304347826086956</v>
      </c>
      <c r="AR475" t="n">
        <v>0.1428571428571428</v>
      </c>
      <c r="AS475" t="n">
        <v>0.09090909090909091</v>
      </c>
      <c r="AT475" t="inlineStr"/>
      <c r="AU475" t="inlineStr"/>
    </row>
    <row r="476">
      <c r="A476" t="inlineStr">
        <is>
          <t>CONTRACT</t>
        </is>
      </c>
      <c r="B476" t="inlineStr">
        <is>
          <t>PRJ</t>
        </is>
      </c>
      <c r="C476" t="inlineStr">
        <is>
          <t>Waterfall</t>
        </is>
      </c>
      <c r="D476" t="n">
        <v>2024</v>
      </c>
      <c r="E476" s="114" t="n">
        <v>45586</v>
      </c>
      <c r="F476" s="114" t="n">
        <v>45626</v>
      </c>
      <c r="G476" t="inlineStr"/>
      <c r="H476" t="inlineStr">
        <is>
          <t>ABS0008-16</t>
        </is>
      </c>
      <c r="I476" t="inlineStr">
        <is>
          <t>HR</t>
        </is>
      </c>
      <c r="J476" t="inlineStr">
        <is>
          <t>HR - Revisione PA0002</t>
        </is>
      </c>
      <c r="K476" t="inlineStr">
        <is>
          <t>EssilorLuxottica</t>
        </is>
      </c>
      <c r="L476" t="inlineStr">
        <is>
          <t>L. Roberto</t>
        </is>
      </c>
      <c r="M476" t="inlineStr">
        <is>
          <t>R. Marasca</t>
        </is>
      </c>
      <c r="N476" t="inlineStr">
        <is>
          <t>Delivery Projects</t>
        </is>
      </c>
      <c r="O476" t="inlineStr">
        <is>
          <t>Analysis</t>
        </is>
      </c>
      <c r="P476" t="n">
        <v>29</v>
      </c>
      <c r="Q476" t="n">
        <v>12</v>
      </c>
      <c r="R476" t="inlineStr">
        <is>
          <t>CLOSED</t>
        </is>
      </c>
      <c r="S476" t="n">
        <v>0.9</v>
      </c>
      <c r="T476" t="n">
        <v>2024</v>
      </c>
      <c r="U476" t="n">
        <v>3</v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1</v>
      </c>
      <c r="AF476" t="n">
        <v>1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0.04347826086956522</v>
      </c>
      <c r="AR476" t="n">
        <v>0.04761904761904762</v>
      </c>
      <c r="AS476" t="n">
        <v>0.04545454545454546</v>
      </c>
      <c r="AT476" t="inlineStr"/>
      <c r="AU476" t="inlineStr"/>
    </row>
    <row r="477">
      <c r="A477" t="inlineStr">
        <is>
          <t>CONTRACT</t>
        </is>
      </c>
      <c r="B477" t="inlineStr">
        <is>
          <t>PRJ</t>
        </is>
      </c>
      <c r="C477" t="inlineStr">
        <is>
          <t>Waterfall</t>
        </is>
      </c>
      <c r="D477" t="n">
        <v>2024</v>
      </c>
      <c r="E477" s="114" t="n">
        <v>45586</v>
      </c>
      <c r="F477" s="114" t="n">
        <v>45626</v>
      </c>
      <c r="G477" t="inlineStr"/>
      <c r="H477" t="inlineStr">
        <is>
          <t>ABS0008-17</t>
        </is>
      </c>
      <c r="I477" t="inlineStr">
        <is>
          <t>HR</t>
        </is>
      </c>
      <c r="J477" t="inlineStr">
        <is>
          <t>HR - Revisione PA0709</t>
        </is>
      </c>
      <c r="K477" t="inlineStr">
        <is>
          <t>EssilorLuxottica</t>
        </is>
      </c>
      <c r="L477" t="inlineStr">
        <is>
          <t>L. Roberto</t>
        </is>
      </c>
      <c r="M477" t="inlineStr">
        <is>
          <t>G. Cataldo</t>
        </is>
      </c>
      <c r="N477" t="inlineStr">
        <is>
          <t>Operations</t>
        </is>
      </c>
      <c r="O477" t="inlineStr">
        <is>
          <t>Data Management</t>
        </is>
      </c>
      <c r="P477" t="n">
        <v>13</v>
      </c>
      <c r="Q477" t="n">
        <v>0</v>
      </c>
      <c r="R477" t="inlineStr">
        <is>
          <t>CLOSED</t>
        </is>
      </c>
      <c r="S477" t="n">
        <v>0.9</v>
      </c>
      <c r="T477" t="n">
        <v>2024</v>
      </c>
      <c r="U477" t="n">
        <v>4</v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n">
        <v>1</v>
      </c>
      <c r="AF477" t="n">
        <v>2</v>
      </c>
      <c r="AG477" t="n">
        <v>1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0.04347826086956522</v>
      </c>
      <c r="AR477" t="n">
        <v>0.09523809523809523</v>
      </c>
      <c r="AS477" t="n">
        <v>0.04545454545454546</v>
      </c>
      <c r="AT477" t="inlineStr"/>
      <c r="AU477" t="inlineStr"/>
    </row>
    <row r="478">
      <c r="A478" t="inlineStr">
        <is>
          <t>CONTRACT</t>
        </is>
      </c>
      <c r="B478" t="inlineStr">
        <is>
          <t>PRJ</t>
        </is>
      </c>
      <c r="C478" t="inlineStr">
        <is>
          <t>Waterfall</t>
        </is>
      </c>
      <c r="D478" t="n">
        <v>2024</v>
      </c>
      <c r="E478" s="114" t="n">
        <v>45586</v>
      </c>
      <c r="F478" s="114" t="n">
        <v>45626</v>
      </c>
      <c r="G478" t="inlineStr"/>
      <c r="H478" t="inlineStr">
        <is>
          <t>ABS0008-17</t>
        </is>
      </c>
      <c r="I478" t="inlineStr">
        <is>
          <t>HR</t>
        </is>
      </c>
      <c r="J478" t="inlineStr">
        <is>
          <t>HR - Revisione PA0709</t>
        </is>
      </c>
      <c r="K478" t="inlineStr">
        <is>
          <t>EssilorLuxottica</t>
        </is>
      </c>
      <c r="L478" t="inlineStr">
        <is>
          <t>L. Roberto</t>
        </is>
      </c>
      <c r="M478" t="inlineStr">
        <is>
          <t>L. Cariglia</t>
        </is>
      </c>
      <c r="N478" t="inlineStr">
        <is>
          <t>Operations</t>
        </is>
      </c>
      <c r="O478" t="inlineStr">
        <is>
          <t>Data Management</t>
        </is>
      </c>
      <c r="P478" t="n">
        <v>13</v>
      </c>
      <c r="Q478" t="n">
        <v>0</v>
      </c>
      <c r="R478" t="inlineStr">
        <is>
          <t>CLOSED</t>
        </is>
      </c>
      <c r="S478" t="n">
        <v>0.9</v>
      </c>
      <c r="T478" t="n">
        <v>2024</v>
      </c>
      <c r="U478" t="n">
        <v>4</v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2</v>
      </c>
      <c r="AF478" t="n">
        <v>1</v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0.08695652173913043</v>
      </c>
      <c r="AR478" t="n">
        <v>0.04761904761904762</v>
      </c>
      <c r="AS478" t="n">
        <v>0.04545454545454546</v>
      </c>
      <c r="AT478" t="inlineStr"/>
      <c r="AU478" t="inlineStr"/>
    </row>
    <row r="479">
      <c r="A479" t="inlineStr">
        <is>
          <t>CONTRACT</t>
        </is>
      </c>
      <c r="B479" t="inlineStr">
        <is>
          <t>PRJ</t>
        </is>
      </c>
      <c r="C479" t="inlineStr">
        <is>
          <t>Waterfall</t>
        </is>
      </c>
      <c r="D479" t="n">
        <v>2024</v>
      </c>
      <c r="E479" s="114" t="n">
        <v>45586</v>
      </c>
      <c r="F479" s="114" t="n">
        <v>45626</v>
      </c>
      <c r="G479" t="inlineStr"/>
      <c r="H479" t="inlineStr">
        <is>
          <t>ABS0008-17</t>
        </is>
      </c>
      <c r="I479" t="inlineStr">
        <is>
          <t>HR</t>
        </is>
      </c>
      <c r="J479" t="inlineStr">
        <is>
          <t>HR - Revisione PA0709</t>
        </is>
      </c>
      <c r="K479" t="inlineStr">
        <is>
          <t>EssilorLuxottica</t>
        </is>
      </c>
      <c r="L479" t="inlineStr">
        <is>
          <t>L. Roberto</t>
        </is>
      </c>
      <c r="M479" t="inlineStr">
        <is>
          <t>L. Roberto</t>
        </is>
      </c>
      <c r="N479" t="inlineStr">
        <is>
          <t>Operations</t>
        </is>
      </c>
      <c r="O479" t="inlineStr">
        <is>
          <t>Project Governance</t>
        </is>
      </c>
      <c r="P479" t="n">
        <v>13</v>
      </c>
      <c r="Q479" t="n">
        <v>0</v>
      </c>
      <c r="R479" t="inlineStr">
        <is>
          <t>CLOSED</t>
        </is>
      </c>
      <c r="S479" t="n">
        <v>0.9</v>
      </c>
      <c r="T479" t="n">
        <v>2024</v>
      </c>
      <c r="U479" t="n">
        <v>2</v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n">
        <v>1</v>
      </c>
      <c r="AF479" t="n">
        <v>1</v>
      </c>
      <c r="AG479" t="inlineStr"/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0.04347826086956522</v>
      </c>
      <c r="AR479" t="n">
        <v>0.04761904761904762</v>
      </c>
      <c r="AS479" t="n">
        <v>0</v>
      </c>
      <c r="AT479" t="inlineStr"/>
      <c r="AU479" t="inlineStr"/>
    </row>
    <row r="480">
      <c r="A480" t="inlineStr">
        <is>
          <t>CONTRACT</t>
        </is>
      </c>
      <c r="B480" t="inlineStr">
        <is>
          <t>PRJ</t>
        </is>
      </c>
      <c r="C480" t="inlineStr">
        <is>
          <t>Waterfall</t>
        </is>
      </c>
      <c r="D480" t="n">
        <v>2024</v>
      </c>
      <c r="E480" s="114" t="n">
        <v>45586</v>
      </c>
      <c r="F480" s="114" t="n">
        <v>45626</v>
      </c>
      <c r="G480" t="inlineStr"/>
      <c r="H480" t="inlineStr">
        <is>
          <t>ABS0008-17</t>
        </is>
      </c>
      <c r="I480" t="inlineStr">
        <is>
          <t>HR</t>
        </is>
      </c>
      <c r="J480" t="inlineStr">
        <is>
          <t>HR - Revisione PA0709</t>
        </is>
      </c>
      <c r="K480" t="inlineStr">
        <is>
          <t>EssilorLuxottica</t>
        </is>
      </c>
      <c r="L480" t="inlineStr">
        <is>
          <t>L. Roberto</t>
        </is>
      </c>
      <c r="M480" t="inlineStr">
        <is>
          <t>R. Marasca</t>
        </is>
      </c>
      <c r="N480" t="inlineStr">
        <is>
          <t>Delivery Projects</t>
        </is>
      </c>
      <c r="O480" t="inlineStr">
        <is>
          <t>Analysis</t>
        </is>
      </c>
      <c r="P480" t="n">
        <v>13</v>
      </c>
      <c r="Q480" t="n">
        <v>0</v>
      </c>
      <c r="R480" t="inlineStr">
        <is>
          <t>CLOSED</t>
        </is>
      </c>
      <c r="S480" t="n">
        <v>0.9</v>
      </c>
      <c r="T480" t="n">
        <v>2024</v>
      </c>
      <c r="U480" t="n">
        <v>3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1</v>
      </c>
      <c r="AF480" t="n">
        <v>1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0.04347826086956522</v>
      </c>
      <c r="AR480" t="n">
        <v>0.04761904761904762</v>
      </c>
      <c r="AS480" t="n">
        <v>0.04545454545454546</v>
      </c>
      <c r="AT480" t="inlineStr"/>
      <c r="AU480" t="inlineStr"/>
    </row>
    <row r="481">
      <c r="A481" t="inlineStr">
        <is>
          <t>INTERNAL PRJ</t>
        </is>
      </c>
      <c r="B481" t="inlineStr">
        <is>
          <t>PRJ</t>
        </is>
      </c>
      <c r="C481" t="inlineStr"/>
      <c r="D481" t="n">
        <v>2024</v>
      </c>
      <c r="E481" s="114" t="n">
        <v>45352</v>
      </c>
      <c r="F481" s="114" t="n">
        <v>45321</v>
      </c>
      <c r="G481" t="inlineStr"/>
      <c r="H481" t="inlineStr">
        <is>
          <t>IAA</t>
        </is>
      </c>
      <c r="I481" t="inlineStr">
        <is>
          <t>HR</t>
        </is>
      </c>
      <c r="J481" t="inlineStr">
        <is>
          <t>MY CAREER</t>
        </is>
      </c>
      <c r="K481" t="inlineStr">
        <is>
          <t>Abstract</t>
        </is>
      </c>
      <c r="L481" t="inlineStr">
        <is>
          <t>L. Roberto</t>
        </is>
      </c>
      <c r="M481" t="inlineStr">
        <is>
          <t>A. Brandizzi</t>
        </is>
      </c>
      <c r="N481" t="inlineStr">
        <is>
          <t>Operations</t>
        </is>
      </c>
      <c r="O481" t="inlineStr">
        <is>
          <t>FrontEnd</t>
        </is>
      </c>
      <c r="P481" t="n">
        <v>450</v>
      </c>
      <c r="Q481" t="n">
        <v>244</v>
      </c>
      <c r="R481" t="inlineStr">
        <is>
          <t>ON GOING</t>
        </is>
      </c>
      <c r="S481" t="n">
        <v>0.45</v>
      </c>
      <c r="T481" t="n">
        <v>2024</v>
      </c>
      <c r="U481" t="n">
        <v>64</v>
      </c>
      <c r="V481" t="inlineStr"/>
      <c r="W481" t="inlineStr"/>
      <c r="X481" t="inlineStr"/>
      <c r="Y481" t="inlineStr"/>
      <c r="Z481" t="n">
        <v>4</v>
      </c>
      <c r="AA481" t="n">
        <v>12</v>
      </c>
      <c r="AB481" t="n">
        <v>14</v>
      </c>
      <c r="AC481" t="inlineStr"/>
      <c r="AD481" t="n">
        <v>16</v>
      </c>
      <c r="AE481" t="n">
        <v>18</v>
      </c>
      <c r="AF481" t="inlineStr"/>
      <c r="AG481" t="inlineStr"/>
      <c r="AH481" t="n">
        <v>0</v>
      </c>
      <c r="AI481" t="n">
        <v>0</v>
      </c>
      <c r="AJ481" t="n">
        <v>0</v>
      </c>
      <c r="AK481" t="n">
        <v>0</v>
      </c>
      <c r="AL481" t="n">
        <v>0.2</v>
      </c>
      <c r="AM481" t="n">
        <v>0.6</v>
      </c>
      <c r="AN481" t="n">
        <v>0.6086956521739131</v>
      </c>
      <c r="AO481" t="n">
        <v>0</v>
      </c>
      <c r="AP481" t="n">
        <v>0.7619047619047619</v>
      </c>
      <c r="AQ481" t="n">
        <v>0.7826086956521739</v>
      </c>
      <c r="AR481" t="n">
        <v>0</v>
      </c>
      <c r="AS481" t="n">
        <v>0</v>
      </c>
      <c r="AT481" t="inlineStr"/>
      <c r="AU481" t="inlineStr"/>
    </row>
    <row r="482">
      <c r="A482" t="inlineStr">
        <is>
          <t>INTERNAL PRJ</t>
        </is>
      </c>
      <c r="B482" t="inlineStr">
        <is>
          <t>PRJ</t>
        </is>
      </c>
      <c r="C482" t="inlineStr"/>
      <c r="D482" t="n">
        <v>2024</v>
      </c>
      <c r="E482" s="114" t="n">
        <v>45352</v>
      </c>
      <c r="F482" s="114" t="n">
        <v>45626</v>
      </c>
      <c r="G482" t="inlineStr"/>
      <c r="H482" t="inlineStr">
        <is>
          <t>IAA</t>
        </is>
      </c>
      <c r="I482" t="inlineStr">
        <is>
          <t>HR</t>
        </is>
      </c>
      <c r="J482" t="inlineStr">
        <is>
          <t>MY CAREER</t>
        </is>
      </c>
      <c r="K482" t="inlineStr">
        <is>
          <t>Abstract</t>
        </is>
      </c>
      <c r="L482" t="inlineStr">
        <is>
          <t>L. Roberto</t>
        </is>
      </c>
      <c r="M482" t="inlineStr">
        <is>
          <t>A. Lorena</t>
        </is>
      </c>
      <c r="N482" t="inlineStr">
        <is>
          <t>Operations</t>
        </is>
      </c>
      <c r="O482" t="inlineStr">
        <is>
          <t>FrontEnd</t>
        </is>
      </c>
      <c r="P482" t="n">
        <v>450</v>
      </c>
      <c r="Q482" t="n">
        <v>244</v>
      </c>
      <c r="R482" t="inlineStr">
        <is>
          <t>ON GOING</t>
        </is>
      </c>
      <c r="S482" t="n">
        <v>0.45</v>
      </c>
      <c r="T482" t="n">
        <v>2024</v>
      </c>
      <c r="U482" t="n">
        <v>3</v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n">
        <v>2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0.09523809523809523</v>
      </c>
      <c r="AS482" t="n">
        <v>0.04545454545454546</v>
      </c>
      <c r="AT482" t="inlineStr"/>
      <c r="AU482" t="inlineStr"/>
    </row>
    <row r="483">
      <c r="A483" t="inlineStr">
        <is>
          <t>INTERNAL PRJ</t>
        </is>
      </c>
      <c r="B483" t="inlineStr">
        <is>
          <t>PRJ</t>
        </is>
      </c>
      <c r="C483" t="inlineStr"/>
      <c r="D483" t="n">
        <v>2024</v>
      </c>
      <c r="E483" s="114" t="n">
        <v>45352</v>
      </c>
      <c r="F483" s="114" t="n">
        <v>45626</v>
      </c>
      <c r="G483" t="inlineStr"/>
      <c r="H483" t="inlineStr">
        <is>
          <t>IAA</t>
        </is>
      </c>
      <c r="I483" t="inlineStr">
        <is>
          <t>HR</t>
        </is>
      </c>
      <c r="J483" t="inlineStr">
        <is>
          <t>MY CAREER</t>
        </is>
      </c>
      <c r="K483" t="inlineStr">
        <is>
          <t>Abstract</t>
        </is>
      </c>
      <c r="L483" t="inlineStr">
        <is>
          <t>L. Roberto</t>
        </is>
      </c>
      <c r="M483" t="inlineStr">
        <is>
          <t>A. Pirola</t>
        </is>
      </c>
      <c r="N483" t="inlineStr">
        <is>
          <t>Operations</t>
        </is>
      </c>
      <c r="O483" t="inlineStr">
        <is>
          <t>BackEnd</t>
        </is>
      </c>
      <c r="P483" t="n">
        <v>450</v>
      </c>
      <c r="Q483" t="n">
        <v>244</v>
      </c>
      <c r="R483" t="inlineStr">
        <is>
          <t>ON GOING</t>
        </is>
      </c>
      <c r="S483" t="n">
        <v>0.45</v>
      </c>
      <c r="T483" t="n">
        <v>2024</v>
      </c>
      <c r="U483" t="n">
        <v>31</v>
      </c>
      <c r="V483" t="inlineStr"/>
      <c r="W483" t="inlineStr"/>
      <c r="X483" t="inlineStr"/>
      <c r="Y483" t="inlineStr"/>
      <c r="Z483" t="inlineStr"/>
      <c r="AA483" t="inlineStr"/>
      <c r="AB483" t="n">
        <v>1</v>
      </c>
      <c r="AC483" t="inlineStr"/>
      <c r="AD483" t="n">
        <v>15</v>
      </c>
      <c r="AE483" t="n">
        <v>15</v>
      </c>
      <c r="AF483" t="inlineStr"/>
      <c r="AG483" t="inlineStr"/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0.04347826086956522</v>
      </c>
      <c r="AO483" t="n">
        <v>0</v>
      </c>
      <c r="AP483" t="n">
        <v>0.7142857142857143</v>
      </c>
      <c r="AQ483" t="n">
        <v>0.6521739130434783</v>
      </c>
      <c r="AR483" t="n">
        <v>0</v>
      </c>
      <c r="AS483" t="n">
        <v>0</v>
      </c>
      <c r="AT483" t="inlineStr"/>
      <c r="AU483" t="inlineStr"/>
    </row>
    <row r="484">
      <c r="A484" t="inlineStr">
        <is>
          <t>INTERNAL PRJ</t>
        </is>
      </c>
      <c r="B484" t="inlineStr">
        <is>
          <t>PRJ</t>
        </is>
      </c>
      <c r="C484" t="inlineStr"/>
      <c r="D484" t="n">
        <v>2024</v>
      </c>
      <c r="E484" s="114" t="n">
        <v>45352</v>
      </c>
      <c r="F484" s="114" t="n">
        <v>45626</v>
      </c>
      <c r="G484" t="inlineStr"/>
      <c r="H484" t="inlineStr">
        <is>
          <t>IAA</t>
        </is>
      </c>
      <c r="I484" t="inlineStr">
        <is>
          <t>HR</t>
        </is>
      </c>
      <c r="J484" t="inlineStr">
        <is>
          <t>MY CAREER</t>
        </is>
      </c>
      <c r="K484" t="inlineStr">
        <is>
          <t>Abstract</t>
        </is>
      </c>
      <c r="L484" t="inlineStr">
        <is>
          <t>L. Roberto</t>
        </is>
      </c>
      <c r="M484" t="inlineStr">
        <is>
          <t>C. Di Lorenzo</t>
        </is>
      </c>
      <c r="N484" t="inlineStr">
        <is>
          <t>Delivery Projects</t>
        </is>
      </c>
      <c r="O484" t="inlineStr">
        <is>
          <t>Analysis</t>
        </is>
      </c>
      <c r="P484" t="n">
        <v>450</v>
      </c>
      <c r="Q484" t="n">
        <v>244</v>
      </c>
      <c r="R484" t="inlineStr">
        <is>
          <t>ON GOING</t>
        </is>
      </c>
      <c r="S484" t="n">
        <v>0.45</v>
      </c>
      <c r="T484" t="n">
        <v>2024</v>
      </c>
      <c r="U484" t="n">
        <v>24</v>
      </c>
      <c r="V484" t="n">
        <v>5</v>
      </c>
      <c r="W484" t="n">
        <v>5</v>
      </c>
      <c r="X484" t="n">
        <v>5</v>
      </c>
      <c r="Y484" t="n">
        <v>4</v>
      </c>
      <c r="Z484" t="n">
        <v>4</v>
      </c>
      <c r="AA484" t="n">
        <v>5</v>
      </c>
      <c r="AB484" t="n">
        <v>5</v>
      </c>
      <c r="AC484" t="inlineStr"/>
      <c r="AD484" t="n">
        <v>3</v>
      </c>
      <c r="AE484" t="n">
        <v>3</v>
      </c>
      <c r="AF484" t="n">
        <v>1</v>
      </c>
      <c r="AG484" t="n">
        <v>3</v>
      </c>
      <c r="AH484" t="n">
        <v>0.2777777777777778</v>
      </c>
      <c r="AI484" t="n">
        <v>0.25</v>
      </c>
      <c r="AJ484" t="n">
        <v>0.2380952380952381</v>
      </c>
      <c r="AK484" t="n">
        <v>0.1818181818181818</v>
      </c>
      <c r="AL484" t="n">
        <v>0.2</v>
      </c>
      <c r="AM484" t="n">
        <v>0.25</v>
      </c>
      <c r="AN484" t="n">
        <v>0.2173913043478261</v>
      </c>
      <c r="AO484" t="n">
        <v>0</v>
      </c>
      <c r="AP484" t="n">
        <v>0.1428571428571428</v>
      </c>
      <c r="AQ484" t="n">
        <v>0.1304347826086956</v>
      </c>
      <c r="AR484" t="n">
        <v>0.04761904761904762</v>
      </c>
      <c r="AS484" t="n">
        <v>0.1363636363636364</v>
      </c>
      <c r="AT484" t="inlineStr"/>
      <c r="AU484" t="inlineStr"/>
    </row>
    <row r="485">
      <c r="A485" t="inlineStr">
        <is>
          <t>INTERNAL PRJ</t>
        </is>
      </c>
      <c r="B485" t="inlineStr">
        <is>
          <t>PRJ</t>
        </is>
      </c>
      <c r="C485" t="inlineStr"/>
      <c r="D485" t="n">
        <v>2024</v>
      </c>
      <c r="E485" s="114" t="n">
        <v>45352</v>
      </c>
      <c r="F485" s="114" t="n">
        <v>45626</v>
      </c>
      <c r="G485" t="inlineStr"/>
      <c r="H485" t="inlineStr">
        <is>
          <t>IAA</t>
        </is>
      </c>
      <c r="I485" t="inlineStr">
        <is>
          <t>HR</t>
        </is>
      </c>
      <c r="J485" t="inlineStr">
        <is>
          <t>MY CAREER</t>
        </is>
      </c>
      <c r="K485" t="inlineStr">
        <is>
          <t>Abstract</t>
        </is>
      </c>
      <c r="L485" t="inlineStr">
        <is>
          <t>L. Roberto</t>
        </is>
      </c>
      <c r="M485" t="inlineStr">
        <is>
          <t>C. Elia</t>
        </is>
      </c>
      <c r="N485" t="inlineStr">
        <is>
          <t>Operations</t>
        </is>
      </c>
      <c r="O485" t="inlineStr">
        <is>
          <t>Architecture Analysis</t>
        </is>
      </c>
      <c r="P485" t="n">
        <v>450</v>
      </c>
      <c r="Q485" t="n">
        <v>244</v>
      </c>
      <c r="R485" t="inlineStr">
        <is>
          <t>ON GOING</t>
        </is>
      </c>
      <c r="S485" t="n">
        <v>0.45</v>
      </c>
      <c r="T485" t="n">
        <v>2024</v>
      </c>
      <c r="U485" t="n">
        <v>19</v>
      </c>
      <c r="V485" t="inlineStr"/>
      <c r="W485" t="inlineStr"/>
      <c r="X485" t="inlineStr"/>
      <c r="Y485" t="inlineStr"/>
      <c r="Z485" t="inlineStr"/>
      <c r="AA485" t="n">
        <v>4</v>
      </c>
      <c r="AB485" t="n">
        <v>5</v>
      </c>
      <c r="AC485" t="inlineStr"/>
      <c r="AD485" t="n">
        <v>5</v>
      </c>
      <c r="AE485" t="n">
        <v>5</v>
      </c>
      <c r="AF485" t="inlineStr"/>
      <c r="AG485" t="inlineStr"/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0.2</v>
      </c>
      <c r="AN485" t="n">
        <v>0.2173913043478261</v>
      </c>
      <c r="AO485" t="n">
        <v>0</v>
      </c>
      <c r="AP485" t="n">
        <v>0.2380952380952381</v>
      </c>
      <c r="AQ485" t="n">
        <v>0.2173913043478261</v>
      </c>
      <c r="AR485" t="n">
        <v>0</v>
      </c>
      <c r="AS485" t="n">
        <v>0</v>
      </c>
      <c r="AT485" t="inlineStr"/>
      <c r="AU485" t="inlineStr"/>
    </row>
    <row r="486">
      <c r="A486" t="inlineStr">
        <is>
          <t>INTERNAL PRJ</t>
        </is>
      </c>
      <c r="B486" t="inlineStr">
        <is>
          <t>PRJ</t>
        </is>
      </c>
      <c r="C486" t="inlineStr"/>
      <c r="D486" t="n">
        <v>2024</v>
      </c>
      <c r="E486" s="114" t="n">
        <v>45352</v>
      </c>
      <c r="F486" s="114" t="n">
        <v>45626</v>
      </c>
      <c r="G486" t="inlineStr"/>
      <c r="H486" t="inlineStr">
        <is>
          <t>IAA</t>
        </is>
      </c>
      <c r="I486" t="inlineStr">
        <is>
          <t>HR</t>
        </is>
      </c>
      <c r="J486" t="inlineStr">
        <is>
          <t>MY CAREER</t>
        </is>
      </c>
      <c r="K486" t="inlineStr">
        <is>
          <t>Abstract</t>
        </is>
      </c>
      <c r="L486" t="inlineStr">
        <is>
          <t>L. Roberto</t>
        </is>
      </c>
      <c r="M486" t="inlineStr">
        <is>
          <t>F. Delogu</t>
        </is>
      </c>
      <c r="N486" t="inlineStr">
        <is>
          <t>Operations</t>
        </is>
      </c>
      <c r="O486" t="inlineStr">
        <is>
          <t>BackEnd</t>
        </is>
      </c>
      <c r="P486" t="n">
        <v>450</v>
      </c>
      <c r="Q486" t="n">
        <v>244</v>
      </c>
      <c r="R486" t="inlineStr">
        <is>
          <t>ON GOING</t>
        </is>
      </c>
      <c r="S486" t="n">
        <v>0.45</v>
      </c>
      <c r="T486" t="n">
        <v>2024</v>
      </c>
      <c r="U486" t="n">
        <v>45</v>
      </c>
      <c r="V486" t="inlineStr"/>
      <c r="W486" t="inlineStr"/>
      <c r="X486" t="inlineStr"/>
      <c r="Y486" t="inlineStr"/>
      <c r="Z486" t="inlineStr"/>
      <c r="AA486" t="inlineStr"/>
      <c r="AB486" t="n">
        <v>15</v>
      </c>
      <c r="AC486" t="inlineStr"/>
      <c r="AD486" t="n">
        <v>15</v>
      </c>
      <c r="AE486" t="n">
        <v>15</v>
      </c>
      <c r="AF486" t="inlineStr"/>
      <c r="AG486" t="inlineStr"/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0.6521739130434783</v>
      </c>
      <c r="AO486" t="n">
        <v>0</v>
      </c>
      <c r="AP486" t="n">
        <v>0.7142857142857143</v>
      </c>
      <c r="AQ486" t="n">
        <v>0.6521739130434783</v>
      </c>
      <c r="AR486" t="n">
        <v>0</v>
      </c>
      <c r="AS486" t="n">
        <v>0</v>
      </c>
      <c r="AT486" t="inlineStr"/>
      <c r="AU486" t="inlineStr"/>
    </row>
    <row r="487">
      <c r="A487" t="inlineStr">
        <is>
          <t>INTERNAL PRJ</t>
        </is>
      </c>
      <c r="B487" t="inlineStr">
        <is>
          <t>PRJ</t>
        </is>
      </c>
      <c r="C487" t="inlineStr"/>
      <c r="D487" t="n">
        <v>2024</v>
      </c>
      <c r="E487" s="114" t="n">
        <v>45352</v>
      </c>
      <c r="F487" s="114" t="n">
        <v>45626</v>
      </c>
      <c r="G487" t="inlineStr"/>
      <c r="H487" t="inlineStr">
        <is>
          <t>IAA</t>
        </is>
      </c>
      <c r="I487" t="inlineStr">
        <is>
          <t>HR</t>
        </is>
      </c>
      <c r="J487" t="inlineStr">
        <is>
          <t>MY CAREER</t>
        </is>
      </c>
      <c r="K487" t="inlineStr">
        <is>
          <t>Abstract</t>
        </is>
      </c>
      <c r="L487" t="inlineStr">
        <is>
          <t>L. Roberto</t>
        </is>
      </c>
      <c r="M487" t="inlineStr">
        <is>
          <t>F. Spacagna</t>
        </is>
      </c>
      <c r="N487" t="inlineStr">
        <is>
          <t>Operations</t>
        </is>
      </c>
      <c r="O487" t="inlineStr">
        <is>
          <t>BackEnd</t>
        </is>
      </c>
      <c r="P487" t="n">
        <v>450</v>
      </c>
      <c r="Q487" t="n">
        <v>244</v>
      </c>
      <c r="R487" t="inlineStr">
        <is>
          <t>ON GOING</t>
        </is>
      </c>
      <c r="S487" t="n">
        <v>0.45</v>
      </c>
      <c r="T487" t="n">
        <v>2024</v>
      </c>
      <c r="U487" t="n">
        <v>4</v>
      </c>
      <c r="V487" t="inlineStr"/>
      <c r="W487" t="inlineStr"/>
      <c r="X487" t="inlineStr"/>
      <c r="Y487" t="inlineStr"/>
      <c r="Z487" t="n">
        <v>2</v>
      </c>
      <c r="AA487" t="n">
        <v>2</v>
      </c>
      <c r="AB487" t="inlineStr"/>
      <c r="AC487" t="inlineStr"/>
      <c r="AD487" t="inlineStr"/>
      <c r="AE487" t="inlineStr"/>
      <c r="AF487" t="inlineStr"/>
      <c r="AG487" t="inlineStr"/>
      <c r="AH487" t="n">
        <v>0</v>
      </c>
      <c r="AI487" t="n">
        <v>0</v>
      </c>
      <c r="AJ487" t="n">
        <v>0</v>
      </c>
      <c r="AK487" t="n">
        <v>0</v>
      </c>
      <c r="AL487" t="n">
        <v>0.1</v>
      </c>
      <c r="AM487" t="n">
        <v>0.1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inlineStr"/>
      <c r="AU487" t="inlineStr"/>
    </row>
    <row r="488">
      <c r="A488" t="inlineStr">
        <is>
          <t>INTERNAL PRJ</t>
        </is>
      </c>
      <c r="B488" t="inlineStr">
        <is>
          <t>PRJ</t>
        </is>
      </c>
      <c r="C488" t="inlineStr"/>
      <c r="D488" t="n">
        <v>2024</v>
      </c>
      <c r="E488" s="114" t="n">
        <v>45352</v>
      </c>
      <c r="F488" s="114" t="n">
        <v>45626</v>
      </c>
      <c r="G488" t="inlineStr"/>
      <c r="H488" t="inlineStr">
        <is>
          <t>IAA</t>
        </is>
      </c>
      <c r="I488" t="inlineStr">
        <is>
          <t>HR</t>
        </is>
      </c>
      <c r="J488" t="inlineStr">
        <is>
          <t>MY CAREER</t>
        </is>
      </c>
      <c r="K488" t="inlineStr">
        <is>
          <t>Abstract</t>
        </is>
      </c>
      <c r="L488" t="inlineStr">
        <is>
          <t>L. Roberto</t>
        </is>
      </c>
      <c r="M488" t="inlineStr">
        <is>
          <t>G. De Feo</t>
        </is>
      </c>
      <c r="N488" t="inlineStr">
        <is>
          <t>Delivery Projects</t>
        </is>
      </c>
      <c r="O488" t="inlineStr">
        <is>
          <t>BackEnd</t>
        </is>
      </c>
      <c r="P488" t="n">
        <v>450</v>
      </c>
      <c r="Q488" t="n">
        <v>244</v>
      </c>
      <c r="R488" t="inlineStr">
        <is>
          <t>ON GOING</t>
        </is>
      </c>
      <c r="S488" t="n">
        <v>0.45</v>
      </c>
      <c r="T488" t="n">
        <v>2024</v>
      </c>
      <c r="U488" t="n">
        <v>19</v>
      </c>
      <c r="V488" t="inlineStr"/>
      <c r="W488" t="inlineStr"/>
      <c r="X488" t="inlineStr"/>
      <c r="Y488" t="inlineStr"/>
      <c r="Z488" t="inlineStr"/>
      <c r="AA488" t="inlineStr"/>
      <c r="AB488" t="n">
        <v>5</v>
      </c>
      <c r="AC488" t="inlineStr"/>
      <c r="AD488" t="n">
        <v>4</v>
      </c>
      <c r="AE488" t="n">
        <v>4</v>
      </c>
      <c r="AF488" t="n">
        <v>3</v>
      </c>
      <c r="AG488" t="n">
        <v>3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0.2173913043478261</v>
      </c>
      <c r="AO488" t="n">
        <v>0</v>
      </c>
      <c r="AP488" t="n">
        <v>0.1904761904761905</v>
      </c>
      <c r="AQ488" t="n">
        <v>0.1739130434782609</v>
      </c>
      <c r="AR488" t="n">
        <v>0.1428571428571428</v>
      </c>
      <c r="AS488" t="n">
        <v>0.1363636363636364</v>
      </c>
      <c r="AT488" t="inlineStr"/>
      <c r="AU488" t="inlineStr"/>
    </row>
    <row r="489">
      <c r="A489" t="inlineStr">
        <is>
          <t>INTERNAL PRJ</t>
        </is>
      </c>
      <c r="B489" t="inlineStr">
        <is>
          <t>PRJ</t>
        </is>
      </c>
      <c r="C489" t="inlineStr"/>
      <c r="D489" t="n">
        <v>2024</v>
      </c>
      <c r="E489" s="114" t="n">
        <v>45352</v>
      </c>
      <c r="F489" s="114" t="n">
        <v>45626</v>
      </c>
      <c r="G489" t="inlineStr"/>
      <c r="H489" t="inlineStr">
        <is>
          <t>IAA</t>
        </is>
      </c>
      <c r="I489" t="inlineStr">
        <is>
          <t>HR</t>
        </is>
      </c>
      <c r="J489" t="inlineStr">
        <is>
          <t>MY CAREER</t>
        </is>
      </c>
      <c r="K489" t="inlineStr">
        <is>
          <t>Abstract</t>
        </is>
      </c>
      <c r="L489" t="inlineStr">
        <is>
          <t>L. Roberto</t>
        </is>
      </c>
      <c r="M489" t="inlineStr">
        <is>
          <t>G. Lopez</t>
        </is>
      </c>
      <c r="N489" t="inlineStr">
        <is>
          <t>Operations</t>
        </is>
      </c>
      <c r="O489" t="inlineStr">
        <is>
          <t>FrontEnd</t>
        </is>
      </c>
      <c r="P489" t="n">
        <v>450</v>
      </c>
      <c r="Q489" t="n">
        <v>244</v>
      </c>
      <c r="R489" t="inlineStr">
        <is>
          <t>ON GOING</t>
        </is>
      </c>
      <c r="S489" t="n">
        <v>0.45</v>
      </c>
      <c r="T489" t="n">
        <v>2024</v>
      </c>
      <c r="U489" t="n">
        <v>12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n">
        <v>4</v>
      </c>
      <c r="AG489" t="n">
        <v>8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0.1904761904761905</v>
      </c>
      <c r="AS489" t="n">
        <v>0.3636363636363636</v>
      </c>
      <c r="AT489" t="inlineStr"/>
      <c r="AU489" t="inlineStr"/>
    </row>
    <row r="490">
      <c r="A490" t="inlineStr">
        <is>
          <t>INTERNAL PRJ</t>
        </is>
      </c>
      <c r="B490" t="inlineStr">
        <is>
          <t>PRJ</t>
        </is>
      </c>
      <c r="C490" t="inlineStr"/>
      <c r="D490" t="n">
        <v>2024</v>
      </c>
      <c r="E490" s="114" t="n">
        <v>45352</v>
      </c>
      <c r="F490" s="114" t="n">
        <v>45626</v>
      </c>
      <c r="G490" t="inlineStr"/>
      <c r="H490" t="inlineStr">
        <is>
          <t>IAA</t>
        </is>
      </c>
      <c r="I490" t="inlineStr">
        <is>
          <t>HR</t>
        </is>
      </c>
      <c r="J490" t="inlineStr">
        <is>
          <t>MY CAREER</t>
        </is>
      </c>
      <c r="K490" t="inlineStr">
        <is>
          <t>Abstract</t>
        </is>
      </c>
      <c r="L490" t="inlineStr">
        <is>
          <t>L. Roberto</t>
        </is>
      </c>
      <c r="M490" t="inlineStr">
        <is>
          <t>G. Tartaglia</t>
        </is>
      </c>
      <c r="N490" t="inlineStr">
        <is>
          <t>Operations</t>
        </is>
      </c>
      <c r="O490" t="inlineStr">
        <is>
          <t>BackEnd</t>
        </is>
      </c>
      <c r="P490" t="n">
        <v>450</v>
      </c>
      <c r="Q490" t="n">
        <v>244</v>
      </c>
      <c r="R490" t="inlineStr">
        <is>
          <t>ON GOING</t>
        </is>
      </c>
      <c r="S490" t="n">
        <v>0.45</v>
      </c>
      <c r="T490" t="n">
        <v>2024</v>
      </c>
      <c r="U490" t="n">
        <v>46</v>
      </c>
      <c r="V490" t="inlineStr"/>
      <c r="W490" t="inlineStr"/>
      <c r="X490" t="inlineStr"/>
      <c r="Y490" t="inlineStr"/>
      <c r="Z490" t="inlineStr"/>
      <c r="AA490" t="inlineStr"/>
      <c r="AB490" t="n">
        <v>15</v>
      </c>
      <c r="AC490" t="inlineStr"/>
      <c r="AD490" t="n">
        <v>15</v>
      </c>
      <c r="AE490" t="n">
        <v>15</v>
      </c>
      <c r="AF490" t="n">
        <v>1</v>
      </c>
      <c r="AG490" t="inlineStr"/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0.6521739130434783</v>
      </c>
      <c r="AO490" t="n">
        <v>0</v>
      </c>
      <c r="AP490" t="n">
        <v>0.7142857142857143</v>
      </c>
      <c r="AQ490" t="n">
        <v>0.6521739130434783</v>
      </c>
      <c r="AR490" t="n">
        <v>0.04761904761904762</v>
      </c>
      <c r="AS490" t="n">
        <v>0</v>
      </c>
      <c r="AT490" t="inlineStr"/>
      <c r="AU490" t="inlineStr"/>
    </row>
    <row r="491">
      <c r="A491" t="inlineStr">
        <is>
          <t>INTERNAL PRJ</t>
        </is>
      </c>
      <c r="B491" t="inlineStr">
        <is>
          <t>PRJ</t>
        </is>
      </c>
      <c r="C491" t="inlineStr"/>
      <c r="D491" t="n">
        <v>2024</v>
      </c>
      <c r="E491" s="114" t="n">
        <v>45352</v>
      </c>
      <c r="F491" s="114" t="n">
        <v>45626</v>
      </c>
      <c r="G491" t="inlineStr"/>
      <c r="H491" t="inlineStr">
        <is>
          <t>IAA</t>
        </is>
      </c>
      <c r="I491" t="inlineStr">
        <is>
          <t>HR</t>
        </is>
      </c>
      <c r="J491" t="inlineStr">
        <is>
          <t>MY CAREER</t>
        </is>
      </c>
      <c r="K491" t="inlineStr">
        <is>
          <t>Abstract</t>
        </is>
      </c>
      <c r="L491" t="inlineStr">
        <is>
          <t>L. Roberto</t>
        </is>
      </c>
      <c r="M491" t="inlineStr">
        <is>
          <t>L. Roberto</t>
        </is>
      </c>
      <c r="N491" t="inlineStr">
        <is>
          <t>Operations</t>
        </is>
      </c>
      <c r="O491" t="inlineStr">
        <is>
          <t>PM - Project Governance</t>
        </is>
      </c>
      <c r="P491" t="n">
        <v>450</v>
      </c>
      <c r="Q491" t="n">
        <v>244</v>
      </c>
      <c r="R491" t="inlineStr">
        <is>
          <t>ON GOING</t>
        </is>
      </c>
      <c r="S491" t="n">
        <v>0.45</v>
      </c>
      <c r="T491" t="n">
        <v>2024</v>
      </c>
      <c r="U491" t="n">
        <v>21</v>
      </c>
      <c r="V491" t="n">
        <v>1</v>
      </c>
      <c r="W491" t="n">
        <v>1</v>
      </c>
      <c r="X491" t="n">
        <v>1</v>
      </c>
      <c r="Y491" t="n">
        <v>3</v>
      </c>
      <c r="Z491" t="n">
        <v>4</v>
      </c>
      <c r="AA491" t="n">
        <v>4</v>
      </c>
      <c r="AB491" t="n">
        <v>5</v>
      </c>
      <c r="AC491" t="inlineStr"/>
      <c r="AD491" t="n">
        <v>3</v>
      </c>
      <c r="AE491" t="n">
        <v>3</v>
      </c>
      <c r="AF491" t="n">
        <v>1</v>
      </c>
      <c r="AG491" t="n">
        <v>1</v>
      </c>
      <c r="AH491" t="n">
        <v>0.05555555555555555</v>
      </c>
      <c r="AI491" t="n">
        <v>0.05</v>
      </c>
      <c r="AJ491" t="n">
        <v>0.04761904761904762</v>
      </c>
      <c r="AK491" t="n">
        <v>0.1363636363636364</v>
      </c>
      <c r="AL491" t="n">
        <v>0.2</v>
      </c>
      <c r="AM491" t="n">
        <v>0.2</v>
      </c>
      <c r="AN491" t="n">
        <v>0.2173913043478261</v>
      </c>
      <c r="AO491" t="n">
        <v>0</v>
      </c>
      <c r="AP491" t="n">
        <v>0.1428571428571428</v>
      </c>
      <c r="AQ491" t="n">
        <v>0.1304347826086956</v>
      </c>
      <c r="AR491" t="n">
        <v>0.04761904761904762</v>
      </c>
      <c r="AS491" t="n">
        <v>0.04545454545454546</v>
      </c>
      <c r="AT491" t="inlineStr"/>
      <c r="AU491" t="inlineStr"/>
    </row>
    <row r="492">
      <c r="A492" t="inlineStr">
        <is>
          <t>INTERNAL PRJ</t>
        </is>
      </c>
      <c r="B492" t="inlineStr">
        <is>
          <t>PRJ</t>
        </is>
      </c>
      <c r="C492" t="inlineStr"/>
      <c r="D492" t="n">
        <v>2024</v>
      </c>
      <c r="E492" s="114" t="n">
        <v>45352</v>
      </c>
      <c r="F492" s="114" t="n">
        <v>45626</v>
      </c>
      <c r="G492" t="inlineStr"/>
      <c r="H492" t="inlineStr">
        <is>
          <t>IAA</t>
        </is>
      </c>
      <c r="I492" t="inlineStr">
        <is>
          <t>HR</t>
        </is>
      </c>
      <c r="J492" t="inlineStr">
        <is>
          <t>MY CAREER</t>
        </is>
      </c>
      <c r="K492" t="inlineStr">
        <is>
          <t>Abstract</t>
        </is>
      </c>
      <c r="L492" t="inlineStr">
        <is>
          <t>L. Roberto</t>
        </is>
      </c>
      <c r="M492" t="inlineStr">
        <is>
          <t>M. Porcu</t>
        </is>
      </c>
      <c r="N492" t="inlineStr">
        <is>
          <t>Operations</t>
        </is>
      </c>
      <c r="O492" t="inlineStr">
        <is>
          <t>BackEnd</t>
        </is>
      </c>
      <c r="P492" t="n">
        <v>450</v>
      </c>
      <c r="Q492" t="n">
        <v>244</v>
      </c>
      <c r="R492" t="inlineStr">
        <is>
          <t>ON GOING</t>
        </is>
      </c>
      <c r="S492" t="n">
        <v>0.45</v>
      </c>
      <c r="T492" t="n">
        <v>2024</v>
      </c>
      <c r="U492" t="n">
        <v>14</v>
      </c>
      <c r="V492" t="inlineStr"/>
      <c r="W492" t="inlineStr"/>
      <c r="X492" t="inlineStr"/>
      <c r="Y492" t="inlineStr"/>
      <c r="Z492" t="inlineStr"/>
      <c r="AA492" t="inlineStr"/>
      <c r="AB492" t="n">
        <v>5</v>
      </c>
      <c r="AC492" t="inlineStr"/>
      <c r="AD492" t="n">
        <v>4</v>
      </c>
      <c r="AE492" t="n">
        <v>5</v>
      </c>
      <c r="AF492" t="inlineStr"/>
      <c r="AG492" t="inlineStr"/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0.2173913043478261</v>
      </c>
      <c r="AO492" t="n">
        <v>0</v>
      </c>
      <c r="AP492" t="n">
        <v>0.1904761904761905</v>
      </c>
      <c r="AQ492" t="n">
        <v>0.2173913043478261</v>
      </c>
      <c r="AR492" t="n">
        <v>0</v>
      </c>
      <c r="AS492" t="n">
        <v>0</v>
      </c>
      <c r="AT492" t="inlineStr"/>
      <c r="AU492" t="inlineStr"/>
    </row>
    <row r="493">
      <c r="A493" t="inlineStr">
        <is>
          <t>INTERNAL PRJ</t>
        </is>
      </c>
      <c r="B493" t="inlineStr">
        <is>
          <t>PRJ</t>
        </is>
      </c>
      <c r="C493" t="inlineStr"/>
      <c r="D493" t="n">
        <v>2024</v>
      </c>
      <c r="E493" s="114" t="n">
        <v>45352</v>
      </c>
      <c r="F493" s="114" t="n">
        <v>45626</v>
      </c>
      <c r="G493" t="inlineStr"/>
      <c r="H493" t="inlineStr">
        <is>
          <t>IAA</t>
        </is>
      </c>
      <c r="I493" t="inlineStr">
        <is>
          <t>HR</t>
        </is>
      </c>
      <c r="J493" t="inlineStr">
        <is>
          <t>MY CAREER</t>
        </is>
      </c>
      <c r="K493" t="inlineStr">
        <is>
          <t>Abstract</t>
        </is>
      </c>
      <c r="L493" t="inlineStr">
        <is>
          <t>L. Roberto</t>
        </is>
      </c>
      <c r="M493" t="inlineStr">
        <is>
          <t>M. Toci</t>
        </is>
      </c>
      <c r="N493" t="inlineStr">
        <is>
          <t>Operations</t>
        </is>
      </c>
      <c r="O493" t="inlineStr">
        <is>
          <t>BackEnd</t>
        </is>
      </c>
      <c r="P493" t="n">
        <v>450</v>
      </c>
      <c r="Q493" t="n">
        <v>244</v>
      </c>
      <c r="R493" t="inlineStr">
        <is>
          <t>ON GOING</t>
        </is>
      </c>
      <c r="S493" t="n">
        <v>0.45</v>
      </c>
      <c r="T493" t="n">
        <v>2024</v>
      </c>
      <c r="U493" t="n">
        <v>36</v>
      </c>
      <c r="V493" t="inlineStr"/>
      <c r="W493" t="inlineStr"/>
      <c r="X493" t="inlineStr"/>
      <c r="Y493" t="inlineStr"/>
      <c r="Z493" t="inlineStr"/>
      <c r="AA493" t="inlineStr"/>
      <c r="AB493" t="n">
        <v>1</v>
      </c>
      <c r="AC493" t="inlineStr"/>
      <c r="AD493" t="n">
        <v>17</v>
      </c>
      <c r="AE493" t="n">
        <v>18</v>
      </c>
      <c r="AF493" t="inlineStr"/>
      <c r="AG493" t="inlineStr"/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0.04347826086956522</v>
      </c>
      <c r="AO493" t="n">
        <v>0</v>
      </c>
      <c r="AP493" t="n">
        <v>0.8095238095238095</v>
      </c>
      <c r="AQ493" t="n">
        <v>0.7826086956521739</v>
      </c>
      <c r="AR493" t="n">
        <v>0</v>
      </c>
      <c r="AS493" t="n">
        <v>0</v>
      </c>
      <c r="AT493" t="inlineStr"/>
      <c r="AU493" t="inlineStr"/>
    </row>
    <row r="494">
      <c r="A494" t="inlineStr">
        <is>
          <t>INTERNAL PRJ</t>
        </is>
      </c>
      <c r="B494" t="inlineStr">
        <is>
          <t>PRJ</t>
        </is>
      </c>
      <c r="C494" t="inlineStr"/>
      <c r="D494" t="n">
        <v>2024</v>
      </c>
      <c r="E494" s="114" t="n">
        <v>45352</v>
      </c>
      <c r="F494" s="114" t="n">
        <v>45626</v>
      </c>
      <c r="G494" t="inlineStr"/>
      <c r="H494" t="inlineStr">
        <is>
          <t>IAA</t>
        </is>
      </c>
      <c r="I494" t="inlineStr">
        <is>
          <t>HR</t>
        </is>
      </c>
      <c r="J494" t="inlineStr">
        <is>
          <t>MY CAREER</t>
        </is>
      </c>
      <c r="K494" t="inlineStr">
        <is>
          <t>Abstract</t>
        </is>
      </c>
      <c r="L494" t="inlineStr">
        <is>
          <t>L. Roberto</t>
        </is>
      </c>
      <c r="M494" t="inlineStr">
        <is>
          <t>N. Pescione</t>
        </is>
      </c>
      <c r="N494" t="inlineStr">
        <is>
          <t>Operations</t>
        </is>
      </c>
      <c r="O494" t="inlineStr">
        <is>
          <t>BackEnd</t>
        </is>
      </c>
      <c r="P494" t="n">
        <v>450</v>
      </c>
      <c r="Q494" t="n">
        <v>244</v>
      </c>
      <c r="R494" t="inlineStr">
        <is>
          <t>ON GOING</t>
        </is>
      </c>
      <c r="S494" t="n">
        <v>0.45</v>
      </c>
      <c r="T494" t="n">
        <v>2024</v>
      </c>
      <c r="U494" t="n">
        <v>3</v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2</v>
      </c>
      <c r="AG494" t="n">
        <v>1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0.09523809523809523</v>
      </c>
      <c r="AS494" t="n">
        <v>0.04545454545454546</v>
      </c>
      <c r="AT494" t="inlineStr"/>
      <c r="AU494" t="inlineStr"/>
    </row>
    <row r="495">
      <c r="A495" t="inlineStr">
        <is>
          <t>INTERNAL PRJ</t>
        </is>
      </c>
      <c r="B495" t="inlineStr">
        <is>
          <t>PRJ</t>
        </is>
      </c>
      <c r="C495" t="inlineStr"/>
      <c r="D495" t="n">
        <v>2024</v>
      </c>
      <c r="E495" s="114" t="n">
        <v>45352</v>
      </c>
      <c r="F495" s="114" t="n">
        <v>45626</v>
      </c>
      <c r="G495" t="inlineStr"/>
      <c r="H495" t="inlineStr">
        <is>
          <t>IAA</t>
        </is>
      </c>
      <c r="I495" t="inlineStr">
        <is>
          <t>HR</t>
        </is>
      </c>
      <c r="J495" t="inlineStr">
        <is>
          <t>MY CAREER</t>
        </is>
      </c>
      <c r="K495" t="inlineStr">
        <is>
          <t>Abstract</t>
        </is>
      </c>
      <c r="L495" t="inlineStr">
        <is>
          <t>L. Roberto</t>
        </is>
      </c>
      <c r="M495" t="inlineStr">
        <is>
          <t>P. Anzellotti</t>
        </is>
      </c>
      <c r="N495" t="inlineStr">
        <is>
          <t>Operations</t>
        </is>
      </c>
      <c r="O495" t="inlineStr">
        <is>
          <t>BackEnd</t>
        </is>
      </c>
      <c r="P495" t="n">
        <v>450</v>
      </c>
      <c r="Q495" t="n">
        <v>244</v>
      </c>
      <c r="R495" t="inlineStr">
        <is>
          <t>ON GOING</t>
        </is>
      </c>
      <c r="S495" t="n">
        <v>0.45</v>
      </c>
      <c r="T495" t="n">
        <v>2024</v>
      </c>
      <c r="U495" t="n">
        <v>11</v>
      </c>
      <c r="V495" t="inlineStr"/>
      <c r="W495" t="inlineStr"/>
      <c r="X495" t="inlineStr"/>
      <c r="Y495" t="inlineStr"/>
      <c r="Z495" t="inlineStr"/>
      <c r="AA495" t="n">
        <v>4</v>
      </c>
      <c r="AB495" t="inlineStr"/>
      <c r="AC495" t="inlineStr"/>
      <c r="AD495" t="inlineStr"/>
      <c r="AE495" t="inlineStr"/>
      <c r="AF495" t="n">
        <v>1</v>
      </c>
      <c r="AG495" t="n">
        <v>6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0.2</v>
      </c>
      <c r="AN495" t="n">
        <v>0</v>
      </c>
      <c r="AO495" t="n">
        <v>0</v>
      </c>
      <c r="AP495" t="n">
        <v>0</v>
      </c>
      <c r="AQ495" t="n">
        <v>0</v>
      </c>
      <c r="AR495" t="n">
        <v>0.04761904761904762</v>
      </c>
      <c r="AS495" t="n">
        <v>0.2727272727272727</v>
      </c>
      <c r="AT495" t="inlineStr"/>
      <c r="AU495" t="inlineStr"/>
    </row>
    <row r="496">
      <c r="A496" t="inlineStr">
        <is>
          <t>INTERNAL PRJ</t>
        </is>
      </c>
      <c r="B496" t="inlineStr">
        <is>
          <t>PRJ</t>
        </is>
      </c>
      <c r="C496" t="inlineStr"/>
      <c r="D496" t="n">
        <v>2024</v>
      </c>
      <c r="E496" s="114" t="n">
        <v>45352</v>
      </c>
      <c r="F496" s="114" t="n">
        <v>45626</v>
      </c>
      <c r="G496" t="inlineStr"/>
      <c r="H496" t="inlineStr">
        <is>
          <t>IAA</t>
        </is>
      </c>
      <c r="I496" t="inlineStr">
        <is>
          <t>HR</t>
        </is>
      </c>
      <c r="J496" t="inlineStr">
        <is>
          <t>MY CAREER</t>
        </is>
      </c>
      <c r="K496" t="inlineStr">
        <is>
          <t>Abstract</t>
        </is>
      </c>
      <c r="L496" t="inlineStr">
        <is>
          <t>L. Roberto</t>
        </is>
      </c>
      <c r="M496" t="inlineStr">
        <is>
          <t>S. Beltrami</t>
        </is>
      </c>
      <c r="N496" t="inlineStr">
        <is>
          <t>Operations</t>
        </is>
      </c>
      <c r="O496" t="inlineStr">
        <is>
          <t>FrontEnd</t>
        </is>
      </c>
      <c r="P496" t="n">
        <v>450</v>
      </c>
      <c r="Q496" t="n">
        <v>244</v>
      </c>
      <c r="R496" t="inlineStr">
        <is>
          <t>ON GOING</t>
        </is>
      </c>
      <c r="S496" t="n">
        <v>0.45</v>
      </c>
      <c r="T496" t="n">
        <v>2024</v>
      </c>
      <c r="U496" t="n">
        <v>46</v>
      </c>
      <c r="V496" t="inlineStr"/>
      <c r="W496" t="inlineStr"/>
      <c r="X496" t="inlineStr"/>
      <c r="Y496" t="inlineStr"/>
      <c r="Z496" t="inlineStr"/>
      <c r="AA496" t="inlineStr"/>
      <c r="AB496" t="n">
        <v>12</v>
      </c>
      <c r="AC496" t="inlineStr"/>
      <c r="AD496" t="n">
        <v>17</v>
      </c>
      <c r="AE496" t="n">
        <v>17</v>
      </c>
      <c r="AF496" t="inlineStr"/>
      <c r="AG496" t="inlineStr"/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0.5217391304347826</v>
      </c>
      <c r="AO496" t="n">
        <v>0</v>
      </c>
      <c r="AP496" t="n">
        <v>0.8095238095238095</v>
      </c>
      <c r="AQ496" t="n">
        <v>0.7391304347826086</v>
      </c>
      <c r="AR496" t="n">
        <v>0</v>
      </c>
      <c r="AS496" t="n">
        <v>0</v>
      </c>
      <c r="AT496" t="inlineStr"/>
      <c r="AU496" t="inlineStr"/>
    </row>
    <row r="497">
      <c r="A497" t="inlineStr">
        <is>
          <t>INTERNAL PRJ</t>
        </is>
      </c>
      <c r="B497" t="inlineStr">
        <is>
          <t>PRJ</t>
        </is>
      </c>
      <c r="C497" t="inlineStr"/>
      <c r="D497" t="n">
        <v>2024</v>
      </c>
      <c r="E497" s="114" t="n">
        <v>45352</v>
      </c>
      <c r="F497" s="114" t="n">
        <v>45626</v>
      </c>
      <c r="G497" t="inlineStr"/>
      <c r="H497" t="inlineStr">
        <is>
          <t>IAA</t>
        </is>
      </c>
      <c r="I497" t="inlineStr">
        <is>
          <t>HR</t>
        </is>
      </c>
      <c r="J497" t="inlineStr">
        <is>
          <t>MY CAREER</t>
        </is>
      </c>
      <c r="K497" t="inlineStr">
        <is>
          <t>Abstract</t>
        </is>
      </c>
      <c r="L497" t="inlineStr">
        <is>
          <t>L. Roberto</t>
        </is>
      </c>
      <c r="M497" t="inlineStr">
        <is>
          <t>S. Delle Fave</t>
        </is>
      </c>
      <c r="N497" t="inlineStr">
        <is>
          <t>Operations</t>
        </is>
      </c>
      <c r="O497" t="inlineStr">
        <is>
          <t>FrontEnd</t>
        </is>
      </c>
      <c r="P497" t="n">
        <v>450</v>
      </c>
      <c r="Q497" t="n">
        <v>244</v>
      </c>
      <c r="R497" t="inlineStr">
        <is>
          <t>ON GOING</t>
        </is>
      </c>
      <c r="S497" t="n">
        <v>0.45</v>
      </c>
      <c r="T497" t="n">
        <v>2024</v>
      </c>
      <c r="U497" t="n">
        <v>26</v>
      </c>
      <c r="V497" t="inlineStr"/>
      <c r="W497" t="inlineStr"/>
      <c r="X497" t="inlineStr"/>
      <c r="Y497" t="inlineStr"/>
      <c r="Z497" t="inlineStr"/>
      <c r="AA497" t="inlineStr"/>
      <c r="AB497" t="n">
        <v>6</v>
      </c>
      <c r="AC497" t="inlineStr"/>
      <c r="AD497" t="n">
        <v>9</v>
      </c>
      <c r="AE497" t="n">
        <v>9</v>
      </c>
      <c r="AF497" t="n">
        <v>1</v>
      </c>
      <c r="AG497" t="n">
        <v>1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0.2608695652173913</v>
      </c>
      <c r="AO497" t="n">
        <v>0</v>
      </c>
      <c r="AP497" t="n">
        <v>0.4285714285714285</v>
      </c>
      <c r="AQ497" t="n">
        <v>0.391304347826087</v>
      </c>
      <c r="AR497" t="n">
        <v>0.04761904761904762</v>
      </c>
      <c r="AS497" t="n">
        <v>0.04545454545454546</v>
      </c>
      <c r="AT497" t="inlineStr"/>
      <c r="AU497" t="inlineStr"/>
    </row>
    <row r="498">
      <c r="A498" t="inlineStr">
        <is>
          <t>INTERNAL PRJ</t>
        </is>
      </c>
      <c r="B498" t="inlineStr">
        <is>
          <t>PRJ</t>
        </is>
      </c>
      <c r="C498" t="inlineStr"/>
      <c r="D498" t="inlineStr"/>
      <c r="E498" s="114" t="n">
        <v>45170</v>
      </c>
      <c r="F498" s="114" t="n">
        <v>45443</v>
      </c>
      <c r="G498" t="inlineStr"/>
      <c r="H498" t="inlineStr">
        <is>
          <t>IAA</t>
        </is>
      </c>
      <c r="I498" t="inlineStr">
        <is>
          <t>HR</t>
        </is>
      </c>
      <c r="J498" t="inlineStr">
        <is>
          <t>MY PLACE</t>
        </is>
      </c>
      <c r="K498" t="inlineStr">
        <is>
          <t>Abstract</t>
        </is>
      </c>
      <c r="L498" t="inlineStr">
        <is>
          <t>L. Roberto</t>
        </is>
      </c>
      <c r="M498" t="inlineStr">
        <is>
          <t>A. Brandizzi</t>
        </is>
      </c>
      <c r="N498" t="inlineStr">
        <is>
          <t>Operations</t>
        </is>
      </c>
      <c r="O498" t="inlineStr">
        <is>
          <t>FrontEnd</t>
        </is>
      </c>
      <c r="P498" t="n">
        <v>0</v>
      </c>
      <c r="Q498" t="n">
        <v>0</v>
      </c>
      <c r="R498" t="inlineStr">
        <is>
          <t>ON GOING</t>
        </is>
      </c>
      <c r="S498" t="n">
        <v>0</v>
      </c>
      <c r="T498" t="n">
        <v>2024</v>
      </c>
      <c r="U498" t="n">
        <v>37</v>
      </c>
      <c r="V498" t="n">
        <v>18</v>
      </c>
      <c r="W498" t="n">
        <v>21</v>
      </c>
      <c r="X498" t="n">
        <v>18</v>
      </c>
      <c r="Y498" t="n">
        <v>19</v>
      </c>
      <c r="Z498" t="n">
        <v>15</v>
      </c>
      <c r="AA498" t="n">
        <v>1</v>
      </c>
      <c r="AB498" t="n">
        <v>7</v>
      </c>
      <c r="AC498" t="inlineStr"/>
      <c r="AD498" t="n">
        <v>5</v>
      </c>
      <c r="AE498" t="n">
        <v>3</v>
      </c>
      <c r="AF498" t="n">
        <v>3</v>
      </c>
      <c r="AG498" t="n">
        <v>3</v>
      </c>
      <c r="AH498" t="n">
        <v>1</v>
      </c>
      <c r="AI498" t="n">
        <v>1.05</v>
      </c>
      <c r="AJ498" t="n">
        <v>0.8571428571428571</v>
      </c>
      <c r="AK498" t="n">
        <v>0.8636363636363636</v>
      </c>
      <c r="AL498" t="n">
        <v>0.75</v>
      </c>
      <c r="AM498" t="n">
        <v>0.05</v>
      </c>
      <c r="AN498" t="n">
        <v>0.3043478260869565</v>
      </c>
      <c r="AO498" t="n">
        <v>0</v>
      </c>
      <c r="AP498" t="n">
        <v>0.2380952380952381</v>
      </c>
      <c r="AQ498" t="n">
        <v>0.1304347826086956</v>
      </c>
      <c r="AR498" t="n">
        <v>0.1428571428571428</v>
      </c>
      <c r="AS498" t="n">
        <v>0.1363636363636364</v>
      </c>
      <c r="AT498" t="inlineStr"/>
      <c r="AU498" t="inlineStr"/>
    </row>
    <row r="499">
      <c r="A499" t="inlineStr">
        <is>
          <t>INTERNAL PRJ</t>
        </is>
      </c>
      <c r="B499" t="inlineStr">
        <is>
          <t>PRJ</t>
        </is>
      </c>
      <c r="C499" t="inlineStr"/>
      <c r="D499" t="inlineStr"/>
      <c r="E499" s="114" t="n">
        <v>45170</v>
      </c>
      <c r="F499" s="114" t="n">
        <v>45443</v>
      </c>
      <c r="G499" t="inlineStr"/>
      <c r="H499" t="inlineStr">
        <is>
          <t>IAA</t>
        </is>
      </c>
      <c r="I499" t="inlineStr">
        <is>
          <t>HR</t>
        </is>
      </c>
      <c r="J499" t="inlineStr">
        <is>
          <t>MY PLACE</t>
        </is>
      </c>
      <c r="K499" t="inlineStr">
        <is>
          <t>Abstract</t>
        </is>
      </c>
      <c r="L499" t="inlineStr">
        <is>
          <t>L. Roberto</t>
        </is>
      </c>
      <c r="M499" t="inlineStr">
        <is>
          <t>A. Elia</t>
        </is>
      </c>
      <c r="N499" t="inlineStr">
        <is>
          <t>UX/UI</t>
        </is>
      </c>
      <c r="O499" t="inlineStr">
        <is>
          <t>Graphic Interface</t>
        </is>
      </c>
      <c r="P499" t="n">
        <v>0</v>
      </c>
      <c r="Q499" t="n">
        <v>0</v>
      </c>
      <c r="R499" t="inlineStr">
        <is>
          <t>ON GOING</t>
        </is>
      </c>
      <c r="S499" t="n">
        <v>0</v>
      </c>
      <c r="T499" t="n">
        <v>2024</v>
      </c>
      <c r="U499" t="n">
        <v>0</v>
      </c>
      <c r="V499" t="inlineStr"/>
      <c r="W499" t="inlineStr"/>
      <c r="X499" t="inlineStr"/>
      <c r="Y499" t="n">
        <v>4.75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n">
        <v>0</v>
      </c>
      <c r="AI499" t="n">
        <v>0</v>
      </c>
      <c r="AJ499" t="n">
        <v>0</v>
      </c>
      <c r="AK499" t="n">
        <v>0.2159090909090909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inlineStr"/>
      <c r="AU499" t="inlineStr"/>
    </row>
    <row r="500">
      <c r="A500" t="inlineStr">
        <is>
          <t>INTERNAL PRJ</t>
        </is>
      </c>
      <c r="B500" t="inlineStr">
        <is>
          <t>PRJ</t>
        </is>
      </c>
      <c r="C500" t="inlineStr"/>
      <c r="D500" t="n">
        <v>2024</v>
      </c>
      <c r="E500" s="114" t="n">
        <v>45170</v>
      </c>
      <c r="F500" s="114" t="n">
        <v>45443</v>
      </c>
      <c r="G500" t="inlineStr"/>
      <c r="H500" t="inlineStr">
        <is>
          <t>IAA</t>
        </is>
      </c>
      <c r="I500" t="inlineStr">
        <is>
          <t>HR</t>
        </is>
      </c>
      <c r="J500" t="inlineStr">
        <is>
          <t>MY PLACE</t>
        </is>
      </c>
      <c r="K500" t="inlineStr">
        <is>
          <t>Abstract</t>
        </is>
      </c>
      <c r="L500" t="inlineStr">
        <is>
          <t>L. Roberto</t>
        </is>
      </c>
      <c r="M500" t="inlineStr">
        <is>
          <t>C. Di Lorenzo</t>
        </is>
      </c>
      <c r="N500" t="inlineStr">
        <is>
          <t>Delivery Projects</t>
        </is>
      </c>
      <c r="O500" t="inlineStr">
        <is>
          <t>Analysis</t>
        </is>
      </c>
      <c r="P500" t="n">
        <v>0</v>
      </c>
      <c r="Q500" t="n">
        <v>0</v>
      </c>
      <c r="R500" t="inlineStr">
        <is>
          <t>ON GOING</t>
        </is>
      </c>
      <c r="S500" t="n">
        <v>0</v>
      </c>
      <c r="T500" t="n">
        <v>2024</v>
      </c>
      <c r="U500" t="n">
        <v>23</v>
      </c>
      <c r="V500" t="inlineStr"/>
      <c r="W500" t="inlineStr"/>
      <c r="X500" t="n">
        <v>5</v>
      </c>
      <c r="Y500" t="n">
        <v>4</v>
      </c>
      <c r="Z500" t="n">
        <v>4</v>
      </c>
      <c r="AA500" t="n">
        <v>4</v>
      </c>
      <c r="AB500" t="n">
        <v>5</v>
      </c>
      <c r="AC500" t="inlineStr"/>
      <c r="AD500" t="n">
        <v>3</v>
      </c>
      <c r="AE500" t="n">
        <v>3</v>
      </c>
      <c r="AF500" t="n">
        <v>2</v>
      </c>
      <c r="AG500" t="n">
        <v>2</v>
      </c>
      <c r="AH500" t="n">
        <v>0</v>
      </c>
      <c r="AI500" t="n">
        <v>0</v>
      </c>
      <c r="AJ500" t="n">
        <v>0.2380952380952381</v>
      </c>
      <c r="AK500" t="n">
        <v>0.1818181818181818</v>
      </c>
      <c r="AL500" t="n">
        <v>0.2</v>
      </c>
      <c r="AM500" t="n">
        <v>0.2</v>
      </c>
      <c r="AN500" t="n">
        <v>0.2173913043478261</v>
      </c>
      <c r="AO500" t="n">
        <v>0</v>
      </c>
      <c r="AP500" t="n">
        <v>0.1428571428571428</v>
      </c>
      <c r="AQ500" t="n">
        <v>0.1304347826086956</v>
      </c>
      <c r="AR500" t="n">
        <v>0.09523809523809523</v>
      </c>
      <c r="AS500" t="n">
        <v>0.09090909090909091</v>
      </c>
      <c r="AT500" t="inlineStr"/>
      <c r="AU500" t="inlineStr"/>
    </row>
    <row r="501">
      <c r="A501" t="inlineStr">
        <is>
          <t>INTERNAL PRJ</t>
        </is>
      </c>
      <c r="B501" t="inlineStr">
        <is>
          <t>PRJ</t>
        </is>
      </c>
      <c r="C501" t="inlineStr"/>
      <c r="D501" t="inlineStr"/>
      <c r="E501" s="114" t="n">
        <v>45170</v>
      </c>
      <c r="F501" s="114" t="n">
        <v>45443</v>
      </c>
      <c r="G501" t="inlineStr"/>
      <c r="H501" t="inlineStr">
        <is>
          <t>IAA</t>
        </is>
      </c>
      <c r="I501" t="inlineStr">
        <is>
          <t>HR</t>
        </is>
      </c>
      <c r="J501" t="inlineStr">
        <is>
          <t>MY PLACE</t>
        </is>
      </c>
      <c r="K501" t="inlineStr">
        <is>
          <t>Abstract</t>
        </is>
      </c>
      <c r="L501" t="inlineStr">
        <is>
          <t>L. Roberto</t>
        </is>
      </c>
      <c r="M501" t="inlineStr">
        <is>
          <t>C. Elia</t>
        </is>
      </c>
      <c r="N501" t="inlineStr">
        <is>
          <t>Operations</t>
        </is>
      </c>
      <c r="O501" t="inlineStr">
        <is>
          <t>BackEnd</t>
        </is>
      </c>
      <c r="P501" t="n">
        <v>0</v>
      </c>
      <c r="Q501" t="n">
        <v>0</v>
      </c>
      <c r="R501" t="inlineStr">
        <is>
          <t>ON GOING</t>
        </is>
      </c>
      <c r="S501" t="n">
        <v>0</v>
      </c>
      <c r="T501" t="n">
        <v>2024</v>
      </c>
      <c r="U501" t="n">
        <v>14</v>
      </c>
      <c r="V501" t="n">
        <v>4</v>
      </c>
      <c r="W501" t="n">
        <v>4</v>
      </c>
      <c r="X501" t="n">
        <v>4</v>
      </c>
      <c r="Y501" t="n">
        <v>3</v>
      </c>
      <c r="Z501" t="n">
        <v>2</v>
      </c>
      <c r="AA501" t="n">
        <v>2</v>
      </c>
      <c r="AB501" t="n">
        <v>2</v>
      </c>
      <c r="AC501" t="inlineStr"/>
      <c r="AD501" t="n">
        <v>2</v>
      </c>
      <c r="AE501" t="n">
        <v>2</v>
      </c>
      <c r="AF501" t="n">
        <v>2</v>
      </c>
      <c r="AG501" t="n">
        <v>2</v>
      </c>
      <c r="AH501" t="n">
        <v>0.2222222222222222</v>
      </c>
      <c r="AI501" t="n">
        <v>0.2</v>
      </c>
      <c r="AJ501" t="n">
        <v>0.1904761904761905</v>
      </c>
      <c r="AK501" t="n">
        <v>0.1363636363636364</v>
      </c>
      <c r="AL501" t="n">
        <v>0.1</v>
      </c>
      <c r="AM501" t="n">
        <v>0.1</v>
      </c>
      <c r="AN501" t="n">
        <v>0.08695652173913043</v>
      </c>
      <c r="AO501" t="n">
        <v>0</v>
      </c>
      <c r="AP501" t="n">
        <v>0.09523809523809523</v>
      </c>
      <c r="AQ501" t="n">
        <v>0.08695652173913043</v>
      </c>
      <c r="AR501" t="n">
        <v>0.09523809523809523</v>
      </c>
      <c r="AS501" t="n">
        <v>0.09090909090909091</v>
      </c>
      <c r="AT501" t="inlineStr"/>
      <c r="AU501" t="inlineStr"/>
    </row>
    <row r="502">
      <c r="A502" t="inlineStr">
        <is>
          <t>INTERNAL PRJ</t>
        </is>
      </c>
      <c r="B502" t="inlineStr">
        <is>
          <t>PRJ</t>
        </is>
      </c>
      <c r="C502" t="inlineStr"/>
      <c r="D502" t="inlineStr"/>
      <c r="E502" s="114" t="n">
        <v>45170</v>
      </c>
      <c r="F502" s="114" t="n">
        <v>45443</v>
      </c>
      <c r="G502" t="inlineStr"/>
      <c r="H502" t="inlineStr">
        <is>
          <t>IAA</t>
        </is>
      </c>
      <c r="I502" t="inlineStr">
        <is>
          <t>HR</t>
        </is>
      </c>
      <c r="J502" t="inlineStr">
        <is>
          <t>MY PLACE</t>
        </is>
      </c>
      <c r="K502" t="inlineStr">
        <is>
          <t>Abstract</t>
        </is>
      </c>
      <c r="L502" t="inlineStr">
        <is>
          <t>L. Roberto</t>
        </is>
      </c>
      <c r="M502" t="inlineStr">
        <is>
          <t>F. Spacagna</t>
        </is>
      </c>
      <c r="N502" t="inlineStr">
        <is>
          <t>Operations</t>
        </is>
      </c>
      <c r="O502" t="inlineStr">
        <is>
          <t>BackEnd</t>
        </is>
      </c>
      <c r="P502" t="n">
        <v>0</v>
      </c>
      <c r="Q502" t="n">
        <v>0</v>
      </c>
      <c r="R502" t="inlineStr">
        <is>
          <t>ON GOING</t>
        </is>
      </c>
      <c r="S502" t="n">
        <v>0</v>
      </c>
      <c r="T502" t="n">
        <v>2024</v>
      </c>
      <c r="U502" t="n">
        <v>14</v>
      </c>
      <c r="V502" t="n">
        <v>14.4</v>
      </c>
      <c r="W502" t="n">
        <v>16.8</v>
      </c>
      <c r="X502" t="inlineStr"/>
      <c r="Y502" t="n">
        <v>2</v>
      </c>
      <c r="Z502" t="n">
        <v>6</v>
      </c>
      <c r="AA502" t="n">
        <v>2</v>
      </c>
      <c r="AB502" t="n">
        <v>2</v>
      </c>
      <c r="AC502" t="inlineStr"/>
      <c r="AD502" t="n">
        <v>2</v>
      </c>
      <c r="AE502" t="n">
        <v>2</v>
      </c>
      <c r="AF502" t="inlineStr"/>
      <c r="AG502" t="inlineStr"/>
      <c r="AH502" t="n">
        <v>0.8</v>
      </c>
      <c r="AI502" t="n">
        <v>0.8400000000000001</v>
      </c>
      <c r="AJ502" t="n">
        <v>0</v>
      </c>
      <c r="AK502" t="n">
        <v>0.09090909090909091</v>
      </c>
      <c r="AL502" t="n">
        <v>0.3</v>
      </c>
      <c r="AM502" t="n">
        <v>0.1</v>
      </c>
      <c r="AN502" t="n">
        <v>0.08695652173913043</v>
      </c>
      <c r="AO502" t="n">
        <v>0</v>
      </c>
      <c r="AP502" t="n">
        <v>0.09523809523809523</v>
      </c>
      <c r="AQ502" t="n">
        <v>0.08695652173913043</v>
      </c>
      <c r="AR502" t="n">
        <v>0</v>
      </c>
      <c r="AS502" t="n">
        <v>0</v>
      </c>
      <c r="AT502" t="inlineStr"/>
      <c r="AU502" t="inlineStr"/>
    </row>
    <row r="503">
      <c r="A503" t="inlineStr">
        <is>
          <t>INTERNAL PRJ</t>
        </is>
      </c>
      <c r="B503" t="inlineStr">
        <is>
          <t>PRJ</t>
        </is>
      </c>
      <c r="C503" t="inlineStr"/>
      <c r="D503" t="inlineStr"/>
      <c r="E503" s="114" t="n">
        <v>45170</v>
      </c>
      <c r="F503" s="114" t="n">
        <v>45443</v>
      </c>
      <c r="G503" t="inlineStr"/>
      <c r="H503" t="inlineStr">
        <is>
          <t>IAA</t>
        </is>
      </c>
      <c r="I503" t="inlineStr">
        <is>
          <t>HR</t>
        </is>
      </c>
      <c r="J503" t="inlineStr">
        <is>
          <t>MY PLACE</t>
        </is>
      </c>
      <c r="K503" t="inlineStr">
        <is>
          <t>Abstract</t>
        </is>
      </c>
      <c r="L503" t="inlineStr">
        <is>
          <t>L. Roberto</t>
        </is>
      </c>
      <c r="M503" t="inlineStr">
        <is>
          <t>G. Esposito</t>
        </is>
      </c>
      <c r="N503" t="inlineStr">
        <is>
          <t>AREA TECH</t>
        </is>
      </c>
      <c r="O503" t="inlineStr">
        <is>
          <t>FrontEnd</t>
        </is>
      </c>
      <c r="P503" t="n">
        <v>0</v>
      </c>
      <c r="Q503" t="n">
        <v>0</v>
      </c>
      <c r="R503" t="inlineStr">
        <is>
          <t>ON GOING</t>
        </is>
      </c>
      <c r="S503" t="n">
        <v>0</v>
      </c>
      <c r="T503" t="n">
        <v>2024</v>
      </c>
      <c r="U503" t="n">
        <v>4</v>
      </c>
      <c r="V503" t="inlineStr"/>
      <c r="W503" t="inlineStr"/>
      <c r="X503" t="inlineStr"/>
      <c r="Y503" t="n">
        <v>3</v>
      </c>
      <c r="Z503" t="n">
        <v>2</v>
      </c>
      <c r="AA503" t="n">
        <v>2</v>
      </c>
      <c r="AB503" t="inlineStr"/>
      <c r="AC503" t="inlineStr"/>
      <c r="AD503" t="inlineStr"/>
      <c r="AE503" t="inlineStr"/>
      <c r="AF503" t="inlineStr"/>
      <c r="AG503" t="inlineStr"/>
      <c r="AH503" t="n">
        <v>0</v>
      </c>
      <c r="AI503" t="n">
        <v>0</v>
      </c>
      <c r="AJ503" t="n">
        <v>0</v>
      </c>
      <c r="AK503" t="n">
        <v>0.1363636363636364</v>
      </c>
      <c r="AL503" t="n">
        <v>0.1</v>
      </c>
      <c r="AM503" t="n">
        <v>0.1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inlineStr"/>
      <c r="AU503" t="inlineStr"/>
    </row>
    <row r="504">
      <c r="A504" t="inlineStr">
        <is>
          <t>INTERNAL PRJ</t>
        </is>
      </c>
      <c r="B504" t="inlineStr">
        <is>
          <t>PRJ</t>
        </is>
      </c>
      <c r="C504" t="inlineStr"/>
      <c r="D504" t="inlineStr"/>
      <c r="E504" s="114" t="n">
        <v>45170</v>
      </c>
      <c r="F504" s="114" t="n">
        <v>45443</v>
      </c>
      <c r="G504" t="inlineStr"/>
      <c r="H504" t="inlineStr">
        <is>
          <t>IAA</t>
        </is>
      </c>
      <c r="I504" t="inlineStr">
        <is>
          <t>HR</t>
        </is>
      </c>
      <c r="J504" t="inlineStr">
        <is>
          <t>MY PLACE</t>
        </is>
      </c>
      <c r="K504" t="inlineStr">
        <is>
          <t>Abstract</t>
        </is>
      </c>
      <c r="L504" t="inlineStr">
        <is>
          <t>L. Roberto</t>
        </is>
      </c>
      <c r="M504" t="inlineStr">
        <is>
          <t>L. Roberto</t>
        </is>
      </c>
      <c r="N504" t="inlineStr">
        <is>
          <t>Operations</t>
        </is>
      </c>
      <c r="O504" t="inlineStr">
        <is>
          <t>PM - Project Governance</t>
        </is>
      </c>
      <c r="P504" t="n">
        <v>0</v>
      </c>
      <c r="Q504" t="n">
        <v>0</v>
      </c>
      <c r="R504" t="inlineStr">
        <is>
          <t>ON GOING</t>
        </is>
      </c>
      <c r="S504" t="n">
        <v>0</v>
      </c>
      <c r="T504" t="n">
        <v>2024</v>
      </c>
      <c r="U504" t="n">
        <v>25</v>
      </c>
      <c r="V504" t="n">
        <v>4</v>
      </c>
      <c r="W504" t="n">
        <v>4</v>
      </c>
      <c r="X504" t="n">
        <v>4</v>
      </c>
      <c r="Y504" t="n">
        <v>5</v>
      </c>
      <c r="Z504" t="n">
        <v>5</v>
      </c>
      <c r="AA504" t="n">
        <v>4</v>
      </c>
      <c r="AB504" t="n">
        <v>4</v>
      </c>
      <c r="AC504" t="inlineStr"/>
      <c r="AD504" t="n">
        <v>4</v>
      </c>
      <c r="AE504" t="n">
        <v>4</v>
      </c>
      <c r="AF504" t="n">
        <v>2</v>
      </c>
      <c r="AG504" t="n">
        <v>2</v>
      </c>
      <c r="AH504" t="n">
        <v>0.2222222222222222</v>
      </c>
      <c r="AI504" t="n">
        <v>0.2</v>
      </c>
      <c r="AJ504" t="n">
        <v>0.1904761904761905</v>
      </c>
      <c r="AK504" t="n">
        <v>0.2272727272727273</v>
      </c>
      <c r="AL504" t="n">
        <v>0.25</v>
      </c>
      <c r="AM504" t="n">
        <v>0.2</v>
      </c>
      <c r="AN504" t="n">
        <v>0.1739130434782609</v>
      </c>
      <c r="AO504" t="n">
        <v>0</v>
      </c>
      <c r="AP504" t="n">
        <v>0.1904761904761905</v>
      </c>
      <c r="AQ504" t="n">
        <v>0.1739130434782609</v>
      </c>
      <c r="AR504" t="n">
        <v>0.09523809523809523</v>
      </c>
      <c r="AS504" t="n">
        <v>0.09090909090909091</v>
      </c>
      <c r="AT504" t="inlineStr"/>
      <c r="AU504" t="inlineStr"/>
    </row>
    <row r="505">
      <c r="A505" t="inlineStr">
        <is>
          <t>INTERNAL PRJ</t>
        </is>
      </c>
      <c r="B505" t="inlineStr">
        <is>
          <t>PRJ</t>
        </is>
      </c>
      <c r="C505" t="inlineStr"/>
      <c r="D505" t="inlineStr"/>
      <c r="E505" s="114" t="n">
        <v>45170</v>
      </c>
      <c r="F505" s="114" t="n">
        <v>45443</v>
      </c>
      <c r="G505" t="inlineStr"/>
      <c r="H505" t="inlineStr">
        <is>
          <t>IAA</t>
        </is>
      </c>
      <c r="I505" t="inlineStr">
        <is>
          <t>HR</t>
        </is>
      </c>
      <c r="J505" t="inlineStr">
        <is>
          <t>MY PLACE</t>
        </is>
      </c>
      <c r="K505" t="inlineStr">
        <is>
          <t>Abstract</t>
        </is>
      </c>
      <c r="L505" t="inlineStr">
        <is>
          <t>L. Roberto</t>
        </is>
      </c>
      <c r="M505" t="inlineStr">
        <is>
          <t>M. Attanasio</t>
        </is>
      </c>
      <c r="N505" t="inlineStr">
        <is>
          <t>R&amp;D</t>
        </is>
      </c>
      <c r="O505" t="inlineStr">
        <is>
          <t>FrontEnd</t>
        </is>
      </c>
      <c r="P505" t="n">
        <v>0</v>
      </c>
      <c r="Q505" t="n">
        <v>0</v>
      </c>
      <c r="R505" t="inlineStr">
        <is>
          <t>ON GOING</t>
        </is>
      </c>
      <c r="S505" t="n">
        <v>0</v>
      </c>
      <c r="T505" t="n">
        <v>2024</v>
      </c>
      <c r="U505" t="n">
        <v>1</v>
      </c>
      <c r="V505" t="n">
        <v>18</v>
      </c>
      <c r="W505" t="n">
        <v>21</v>
      </c>
      <c r="X505" t="n">
        <v>18</v>
      </c>
      <c r="Y505" t="n">
        <v>19</v>
      </c>
      <c r="Z505" t="n">
        <v>1</v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n">
        <v>1</v>
      </c>
      <c r="AI505" t="n">
        <v>1.05</v>
      </c>
      <c r="AJ505" t="n">
        <v>0.8571428571428571</v>
      </c>
      <c r="AK505" t="n">
        <v>0.8636363636363636</v>
      </c>
      <c r="AL505" t="n">
        <v>0.05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inlineStr"/>
      <c r="AU505" t="inlineStr"/>
    </row>
    <row r="506">
      <c r="A506" t="inlineStr">
        <is>
          <t>INTERNAL PRJ</t>
        </is>
      </c>
      <c r="B506" t="inlineStr">
        <is>
          <t>PRJ</t>
        </is>
      </c>
      <c r="C506" t="inlineStr"/>
      <c r="D506" t="inlineStr"/>
      <c r="E506" s="114" t="n">
        <v>45170</v>
      </c>
      <c r="F506" s="114" t="n">
        <v>45443</v>
      </c>
      <c r="G506" t="inlineStr"/>
      <c r="H506" t="inlineStr">
        <is>
          <t>IAA</t>
        </is>
      </c>
      <c r="I506" t="inlineStr">
        <is>
          <t>HR</t>
        </is>
      </c>
      <c r="J506" t="inlineStr">
        <is>
          <t>MY PLACE</t>
        </is>
      </c>
      <c r="K506" t="inlineStr">
        <is>
          <t>Abstract</t>
        </is>
      </c>
      <c r="L506" t="inlineStr">
        <is>
          <t>L. Roberto</t>
        </is>
      </c>
      <c r="M506" t="inlineStr">
        <is>
          <t>M. Simeone</t>
        </is>
      </c>
      <c r="N506" t="inlineStr">
        <is>
          <t>Operations</t>
        </is>
      </c>
      <c r="O506" t="inlineStr">
        <is>
          <t>FrontEnd</t>
        </is>
      </c>
      <c r="P506" t="n">
        <v>0</v>
      </c>
      <c r="Q506" t="n">
        <v>0</v>
      </c>
      <c r="R506" t="inlineStr">
        <is>
          <t>ON GOING</t>
        </is>
      </c>
      <c r="S506" t="n">
        <v>0</v>
      </c>
      <c r="T506" t="n">
        <v>2024</v>
      </c>
      <c r="U506" t="n">
        <v>119</v>
      </c>
      <c r="V506" t="n">
        <v>18</v>
      </c>
      <c r="W506" t="n">
        <v>21</v>
      </c>
      <c r="X506" t="n">
        <v>13</v>
      </c>
      <c r="Y506" t="n">
        <v>15</v>
      </c>
      <c r="Z506" t="n">
        <v>19</v>
      </c>
      <c r="AA506" t="n">
        <v>19</v>
      </c>
      <c r="AB506" t="n">
        <v>18</v>
      </c>
      <c r="AC506" t="inlineStr"/>
      <c r="AD506" t="n">
        <v>18</v>
      </c>
      <c r="AE506" t="n">
        <v>15</v>
      </c>
      <c r="AF506" t="n">
        <v>15</v>
      </c>
      <c r="AG506" t="n">
        <v>15</v>
      </c>
      <c r="AH506" t="n">
        <v>1</v>
      </c>
      <c r="AI506" t="n">
        <v>1.05</v>
      </c>
      <c r="AJ506" t="n">
        <v>0.6190476190476191</v>
      </c>
      <c r="AK506" t="n">
        <v>0.6818181818181818</v>
      </c>
      <c r="AL506" t="n">
        <v>0.95</v>
      </c>
      <c r="AM506" t="n">
        <v>0.95</v>
      </c>
      <c r="AN506" t="n">
        <v>0.7826086956521739</v>
      </c>
      <c r="AO506" t="n">
        <v>0</v>
      </c>
      <c r="AP506" t="n">
        <v>0.8571428571428571</v>
      </c>
      <c r="AQ506" t="n">
        <v>0.6521739130434783</v>
      </c>
      <c r="AR506" t="n">
        <v>0.7142857142857143</v>
      </c>
      <c r="AS506" t="n">
        <v>0.6818181818181818</v>
      </c>
      <c r="AT506" t="inlineStr"/>
      <c r="AU506" t="inlineStr"/>
    </row>
    <row r="507">
      <c r="A507" t="inlineStr">
        <is>
          <t>CONTRACT</t>
        </is>
      </c>
      <c r="B507" t="inlineStr">
        <is>
          <t>PRJ</t>
        </is>
      </c>
      <c r="C507" t="inlineStr"/>
      <c r="D507" t="n">
        <v>2024</v>
      </c>
      <c r="E507" s="114" t="n">
        <v>45366</v>
      </c>
      <c r="F507" s="114" t="n">
        <v>45412</v>
      </c>
      <c r="G507" t="inlineStr">
        <is>
          <t>ABS24176</t>
        </is>
      </c>
      <c r="H507" t="inlineStr">
        <is>
          <t>AEPP</t>
        </is>
      </c>
      <c r="I507" t="inlineStr">
        <is>
          <t>OTHER</t>
        </is>
      </c>
      <c r="J507" t="inlineStr">
        <is>
          <t>POC PODCAST</t>
        </is>
      </c>
      <c r="K507" t="inlineStr">
        <is>
          <t>EssilorLuxottica</t>
        </is>
      </c>
      <c r="L507" t="inlineStr">
        <is>
          <t>L. Roberto</t>
        </is>
      </c>
      <c r="M507" t="inlineStr">
        <is>
          <t>A. Elia</t>
        </is>
      </c>
      <c r="N507" t="inlineStr">
        <is>
          <t>UX/UI</t>
        </is>
      </c>
      <c r="O507" t="inlineStr">
        <is>
          <t>Graphic Interface</t>
        </is>
      </c>
      <c r="P507" t="n">
        <v>18</v>
      </c>
      <c r="Q507" t="n">
        <v>20</v>
      </c>
      <c r="R507" t="inlineStr">
        <is>
          <t>CLOSED</t>
        </is>
      </c>
      <c r="S507" t="n">
        <v>1</v>
      </c>
      <c r="T507" t="n">
        <v>2024</v>
      </c>
      <c r="U507" t="n">
        <v>0</v>
      </c>
      <c r="V507" t="inlineStr"/>
      <c r="W507" t="inlineStr"/>
      <c r="X507" t="inlineStr"/>
      <c r="Y507" t="n">
        <v>1</v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n">
        <v>0</v>
      </c>
      <c r="AI507" t="n">
        <v>0</v>
      </c>
      <c r="AJ507" t="n">
        <v>0</v>
      </c>
      <c r="AK507" t="n">
        <v>0.04545454545454546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inlineStr"/>
      <c r="AU507" t="inlineStr"/>
    </row>
    <row r="508">
      <c r="A508" t="inlineStr">
        <is>
          <t>CONTRACT</t>
        </is>
      </c>
      <c r="B508" t="inlineStr">
        <is>
          <t>PRJ</t>
        </is>
      </c>
      <c r="C508" t="inlineStr"/>
      <c r="D508" t="n">
        <v>2024</v>
      </c>
      <c r="E508" s="114" t="n">
        <v>45366</v>
      </c>
      <c r="F508" s="114" t="n">
        <v>45412</v>
      </c>
      <c r="G508" t="inlineStr">
        <is>
          <t>ABS24176</t>
        </is>
      </c>
      <c r="H508" t="inlineStr">
        <is>
          <t>AEPP</t>
        </is>
      </c>
      <c r="I508" t="inlineStr">
        <is>
          <t>OTHER</t>
        </is>
      </c>
      <c r="J508" t="inlineStr">
        <is>
          <t>POC PODCAST</t>
        </is>
      </c>
      <c r="K508" t="inlineStr">
        <is>
          <t>EssilorLuxottica</t>
        </is>
      </c>
      <c r="L508" t="inlineStr">
        <is>
          <t>L. Roberto</t>
        </is>
      </c>
      <c r="M508" t="inlineStr">
        <is>
          <t>F. Spacagna</t>
        </is>
      </c>
      <c r="N508" t="inlineStr">
        <is>
          <t>Operations</t>
        </is>
      </c>
      <c r="O508" t="inlineStr">
        <is>
          <t>BackEnd</t>
        </is>
      </c>
      <c r="P508" t="n">
        <v>18</v>
      </c>
      <c r="Q508" t="n">
        <v>20</v>
      </c>
      <c r="R508" t="inlineStr">
        <is>
          <t>CLOSED</t>
        </is>
      </c>
      <c r="S508" t="n">
        <v>1</v>
      </c>
      <c r="T508" t="n">
        <v>2024</v>
      </c>
      <c r="U508" t="n">
        <v>0</v>
      </c>
      <c r="V508" t="inlineStr"/>
      <c r="W508" t="inlineStr"/>
      <c r="X508" t="n">
        <v>1</v>
      </c>
      <c r="Y508" t="n">
        <v>5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n">
        <v>0</v>
      </c>
      <c r="AI508" t="n">
        <v>0</v>
      </c>
      <c r="AJ508" t="n">
        <v>0.04761904761904762</v>
      </c>
      <c r="AK508" t="n">
        <v>0.2272727272727273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inlineStr"/>
      <c r="AU508" t="inlineStr"/>
    </row>
    <row r="509">
      <c r="A509" t="inlineStr">
        <is>
          <t>CONTRACT</t>
        </is>
      </c>
      <c r="B509" t="inlineStr">
        <is>
          <t>PRJ</t>
        </is>
      </c>
      <c r="C509" t="inlineStr"/>
      <c r="D509" t="n">
        <v>2024</v>
      </c>
      <c r="E509" s="114" t="n">
        <v>45366</v>
      </c>
      <c r="F509" s="114" t="n">
        <v>45412</v>
      </c>
      <c r="G509" t="inlineStr">
        <is>
          <t>ABS24176</t>
        </is>
      </c>
      <c r="H509" t="inlineStr">
        <is>
          <t>AEPP</t>
        </is>
      </c>
      <c r="I509" t="inlineStr">
        <is>
          <t>OTHER</t>
        </is>
      </c>
      <c r="J509" t="inlineStr">
        <is>
          <t>POC PODCAST</t>
        </is>
      </c>
      <c r="K509" t="inlineStr">
        <is>
          <t>EssilorLuxottica</t>
        </is>
      </c>
      <c r="L509" t="inlineStr">
        <is>
          <t>L. Roberto</t>
        </is>
      </c>
      <c r="M509" t="inlineStr">
        <is>
          <t>L. Roberto</t>
        </is>
      </c>
      <c r="N509" t="inlineStr">
        <is>
          <t>Operations</t>
        </is>
      </c>
      <c r="O509" t="inlineStr">
        <is>
          <t>PM - Project Governance</t>
        </is>
      </c>
      <c r="P509" t="n">
        <v>18</v>
      </c>
      <c r="Q509" t="n">
        <v>20</v>
      </c>
      <c r="R509" t="inlineStr">
        <is>
          <t>CLOSED</t>
        </is>
      </c>
      <c r="S509" t="n">
        <v>1</v>
      </c>
      <c r="T509" t="n">
        <v>2024</v>
      </c>
      <c r="U509" t="n">
        <v>0</v>
      </c>
      <c r="V509" t="inlineStr"/>
      <c r="W509" t="inlineStr"/>
      <c r="X509" t="n">
        <v>1</v>
      </c>
      <c r="Y509" t="n">
        <v>1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n">
        <v>0</v>
      </c>
      <c r="AI509" t="n">
        <v>0</v>
      </c>
      <c r="AJ509" t="n">
        <v>0.04761904761904762</v>
      </c>
      <c r="AK509" t="n">
        <v>0.04545454545454546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inlineStr"/>
      <c r="AU509" t="inlineStr"/>
    </row>
    <row r="510">
      <c r="A510" t="inlineStr">
        <is>
          <t>CONTRACT</t>
        </is>
      </c>
      <c r="B510" t="inlineStr">
        <is>
          <t>PRJ</t>
        </is>
      </c>
      <c r="C510" t="inlineStr"/>
      <c r="D510" t="n">
        <v>2024</v>
      </c>
      <c r="E510" s="114" t="n">
        <v>45366</v>
      </c>
      <c r="F510" s="114" t="n">
        <v>45412</v>
      </c>
      <c r="G510" t="inlineStr">
        <is>
          <t>ABS24176</t>
        </is>
      </c>
      <c r="H510" t="inlineStr">
        <is>
          <t>AEPP</t>
        </is>
      </c>
      <c r="I510" t="inlineStr">
        <is>
          <t>OTHER</t>
        </is>
      </c>
      <c r="J510" t="inlineStr">
        <is>
          <t>POC PODCAST</t>
        </is>
      </c>
      <c r="K510" t="inlineStr">
        <is>
          <t>EssilorLuxottica</t>
        </is>
      </c>
      <c r="L510" t="inlineStr">
        <is>
          <t>L. Roberto</t>
        </is>
      </c>
      <c r="M510" t="inlineStr">
        <is>
          <t>M. Simeone</t>
        </is>
      </c>
      <c r="N510" t="inlineStr">
        <is>
          <t>Operations</t>
        </is>
      </c>
      <c r="O510" t="inlineStr">
        <is>
          <t>FrontEnd</t>
        </is>
      </c>
      <c r="P510" t="n">
        <v>18</v>
      </c>
      <c r="Q510" t="n">
        <v>20</v>
      </c>
      <c r="R510" t="inlineStr">
        <is>
          <t>CLOSED</t>
        </is>
      </c>
      <c r="S510" t="n">
        <v>1</v>
      </c>
      <c r="T510" t="n">
        <v>2024</v>
      </c>
      <c r="U510" t="n">
        <v>0</v>
      </c>
      <c r="V510" t="inlineStr"/>
      <c r="W510" t="inlineStr"/>
      <c r="X510" t="n">
        <v>6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0</v>
      </c>
      <c r="AI510" t="n">
        <v>0</v>
      </c>
      <c r="AJ510" t="n">
        <v>0.2857142857142857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inlineStr"/>
      <c r="AU510" t="inlineStr"/>
    </row>
    <row r="511">
      <c r="A511" t="inlineStr">
        <is>
          <t>CONTRACT</t>
        </is>
      </c>
      <c r="B511" t="inlineStr">
        <is>
          <t>PRJ</t>
        </is>
      </c>
      <c r="C511" t="inlineStr">
        <is>
          <t>Waterfall</t>
        </is>
      </c>
      <c r="D511" t="n">
        <v>2024</v>
      </c>
      <c r="E511" s="114" t="n">
        <v>45444</v>
      </c>
      <c r="F511" s="114" t="n">
        <v>45657</v>
      </c>
      <c r="G511" t="inlineStr">
        <is>
          <t>ABS24299</t>
        </is>
      </c>
      <c r="H511" t="inlineStr">
        <is>
          <t>ABS24299</t>
        </is>
      </c>
      <c r="I511" t="inlineStr">
        <is>
          <t>HR</t>
        </is>
      </c>
      <c r="J511" t="inlineStr">
        <is>
          <t xml:space="preserve">Qlik - Project Dismissione </t>
        </is>
      </c>
      <c r="K511" t="inlineStr">
        <is>
          <t>EssilorLuxottica</t>
        </is>
      </c>
      <c r="L511" t="inlineStr">
        <is>
          <t>L. Roberto</t>
        </is>
      </c>
      <c r="M511" t="inlineStr">
        <is>
          <t>C. Paz</t>
        </is>
      </c>
      <c r="N511" t="inlineStr">
        <is>
          <t>Delivery Projects</t>
        </is>
      </c>
      <c r="O511" t="inlineStr">
        <is>
          <t>PMO - Project Management Officer</t>
        </is>
      </c>
      <c r="P511" t="n">
        <v>570</v>
      </c>
      <c r="Q511" t="n">
        <v>567</v>
      </c>
      <c r="R511" t="inlineStr">
        <is>
          <t>CLOSED</t>
        </is>
      </c>
      <c r="S511" t="n">
        <v>1</v>
      </c>
      <c r="T511" t="n">
        <v>2024</v>
      </c>
      <c r="U511" t="n">
        <v>29</v>
      </c>
      <c r="V511" t="inlineStr"/>
      <c r="W511" t="inlineStr"/>
      <c r="X511" t="inlineStr"/>
      <c r="Y511" t="inlineStr"/>
      <c r="Z511" t="inlineStr"/>
      <c r="AA511" t="n">
        <v>3</v>
      </c>
      <c r="AB511" t="n">
        <v>6</v>
      </c>
      <c r="AC511" t="inlineStr"/>
      <c r="AD511" t="n">
        <v>7</v>
      </c>
      <c r="AE511" t="n">
        <v>5</v>
      </c>
      <c r="AF511" t="n">
        <v>3</v>
      </c>
      <c r="AG511" t="n">
        <v>5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0.15</v>
      </c>
      <c r="AN511" t="n">
        <v>0.2608695652173913</v>
      </c>
      <c r="AO511" t="n">
        <v>0</v>
      </c>
      <c r="AP511" t="n">
        <v>0.3333333333333333</v>
      </c>
      <c r="AQ511" t="n">
        <v>0.2173913043478261</v>
      </c>
      <c r="AR511" t="n">
        <v>0.1428571428571428</v>
      </c>
      <c r="AS511" t="n">
        <v>0.2272727272727273</v>
      </c>
      <c r="AT511" t="inlineStr"/>
      <c r="AU511" t="inlineStr"/>
    </row>
    <row r="512">
      <c r="A512" t="inlineStr">
        <is>
          <t>CONTRACT</t>
        </is>
      </c>
      <c r="B512" t="inlineStr">
        <is>
          <t>PRJ</t>
        </is>
      </c>
      <c r="C512" t="inlineStr">
        <is>
          <t>Waterfall</t>
        </is>
      </c>
      <c r="D512" t="n">
        <v>2024</v>
      </c>
      <c r="E512" s="114" t="n">
        <v>45444</v>
      </c>
      <c r="F512" s="114" t="n">
        <v>45657</v>
      </c>
      <c r="G512" t="inlineStr">
        <is>
          <t>ABS24299</t>
        </is>
      </c>
      <c r="H512" t="inlineStr">
        <is>
          <t>ABS24299</t>
        </is>
      </c>
      <c r="I512" t="inlineStr">
        <is>
          <t>HR</t>
        </is>
      </c>
      <c r="J512" t="inlineStr">
        <is>
          <t xml:space="preserve">Qlik - Project Dismissione </t>
        </is>
      </c>
      <c r="K512" t="inlineStr">
        <is>
          <t>EssilorLuxottica</t>
        </is>
      </c>
      <c r="L512" t="inlineStr">
        <is>
          <t>L. Roberto</t>
        </is>
      </c>
      <c r="M512" t="inlineStr">
        <is>
          <t>G. De Feo</t>
        </is>
      </c>
      <c r="N512" t="inlineStr">
        <is>
          <t>Delivery Projects</t>
        </is>
      </c>
      <c r="O512" t="inlineStr">
        <is>
          <t>PMO - Project Management Officer</t>
        </is>
      </c>
      <c r="P512" t="n">
        <v>570</v>
      </c>
      <c r="Q512" t="n">
        <v>567</v>
      </c>
      <c r="R512" t="inlineStr">
        <is>
          <t>CLOSED</t>
        </is>
      </c>
      <c r="S512" t="n">
        <v>1</v>
      </c>
      <c r="T512" t="n">
        <v>2024</v>
      </c>
      <c r="U512" t="n">
        <v>36</v>
      </c>
      <c r="V512" t="inlineStr"/>
      <c r="W512" t="inlineStr"/>
      <c r="X512" t="inlineStr"/>
      <c r="Y512" t="inlineStr"/>
      <c r="Z512" t="inlineStr"/>
      <c r="AA512" t="n">
        <v>8</v>
      </c>
      <c r="AB512" t="n">
        <v>8</v>
      </c>
      <c r="AC512" t="inlineStr"/>
      <c r="AD512" t="n">
        <v>5</v>
      </c>
      <c r="AE512" t="n">
        <v>5</v>
      </c>
      <c r="AF512" t="n">
        <v>5</v>
      </c>
      <c r="AG512" t="n">
        <v>5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0.4</v>
      </c>
      <c r="AN512" t="n">
        <v>0.3478260869565217</v>
      </c>
      <c r="AO512" t="n">
        <v>0</v>
      </c>
      <c r="AP512" t="n">
        <v>0.2380952380952381</v>
      </c>
      <c r="AQ512" t="n">
        <v>0.2173913043478261</v>
      </c>
      <c r="AR512" t="n">
        <v>0.2380952380952381</v>
      </c>
      <c r="AS512" t="n">
        <v>0.2272727272727273</v>
      </c>
      <c r="AT512" t="inlineStr"/>
      <c r="AU512" t="inlineStr"/>
    </row>
    <row r="513">
      <c r="A513" t="inlineStr">
        <is>
          <t>CONTRACT</t>
        </is>
      </c>
      <c r="B513" t="inlineStr">
        <is>
          <t>PRJ</t>
        </is>
      </c>
      <c r="C513" t="inlineStr">
        <is>
          <t>Waterfall</t>
        </is>
      </c>
      <c r="D513" t="n">
        <v>2024</v>
      </c>
      <c r="E513" s="114" t="n">
        <v>45444</v>
      </c>
      <c r="F513" s="114" t="n">
        <v>45657</v>
      </c>
      <c r="G513" t="inlineStr">
        <is>
          <t>ABS24299</t>
        </is>
      </c>
      <c r="H513" t="inlineStr">
        <is>
          <t>ABS24299</t>
        </is>
      </c>
      <c r="I513" t="inlineStr">
        <is>
          <t>HR</t>
        </is>
      </c>
      <c r="J513" t="inlineStr">
        <is>
          <t xml:space="preserve">Qlik - Project Dismissione </t>
        </is>
      </c>
      <c r="K513" t="inlineStr">
        <is>
          <t>EssilorLuxottica</t>
        </is>
      </c>
      <c r="L513" t="inlineStr">
        <is>
          <t>L. Roberto</t>
        </is>
      </c>
      <c r="M513" t="inlineStr">
        <is>
          <t>L. Roberto</t>
        </is>
      </c>
      <c r="N513" t="inlineStr">
        <is>
          <t>Operations</t>
        </is>
      </c>
      <c r="O513" t="inlineStr">
        <is>
          <t>PM - Project Management</t>
        </is>
      </c>
      <c r="P513" t="n">
        <v>570</v>
      </c>
      <c r="Q513" t="n">
        <v>567</v>
      </c>
      <c r="R513" t="inlineStr">
        <is>
          <t>CLOSED</t>
        </is>
      </c>
      <c r="S513" t="n">
        <v>1</v>
      </c>
      <c r="T513" t="n">
        <v>2024</v>
      </c>
      <c r="U513" t="n">
        <v>28</v>
      </c>
      <c r="V513" t="inlineStr"/>
      <c r="W513" t="inlineStr"/>
      <c r="X513" t="inlineStr"/>
      <c r="Y513" t="inlineStr"/>
      <c r="Z513" t="inlineStr"/>
      <c r="AA513" t="n">
        <v>3</v>
      </c>
      <c r="AB513" t="n">
        <v>9</v>
      </c>
      <c r="AC513" t="inlineStr"/>
      <c r="AD513" t="n">
        <v>6</v>
      </c>
      <c r="AE513" t="n">
        <v>6</v>
      </c>
      <c r="AF513" t="n">
        <v>3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0.15</v>
      </c>
      <c r="AN513" t="n">
        <v>0.391304347826087</v>
      </c>
      <c r="AO513" t="n">
        <v>0</v>
      </c>
      <c r="AP513" t="n">
        <v>0.2857142857142857</v>
      </c>
      <c r="AQ513" t="n">
        <v>0.2608695652173913</v>
      </c>
      <c r="AR513" t="n">
        <v>0.1428571428571428</v>
      </c>
      <c r="AS513" t="n">
        <v>0.04545454545454546</v>
      </c>
      <c r="AT513" t="inlineStr"/>
      <c r="AU513" t="inlineStr"/>
    </row>
    <row r="514">
      <c r="A514" t="inlineStr">
        <is>
          <t>CONTRACT</t>
        </is>
      </c>
      <c r="B514" t="inlineStr">
        <is>
          <t>PRJ</t>
        </is>
      </c>
      <c r="C514" t="inlineStr">
        <is>
          <t>Waterfall</t>
        </is>
      </c>
      <c r="D514" t="n">
        <v>2024</v>
      </c>
      <c r="E514" s="114" t="n">
        <v>45444</v>
      </c>
      <c r="F514" s="114" t="n">
        <v>45657</v>
      </c>
      <c r="G514" t="inlineStr">
        <is>
          <t>ABS24299</t>
        </is>
      </c>
      <c r="H514" t="inlineStr">
        <is>
          <t>ABS24299</t>
        </is>
      </c>
      <c r="I514" t="inlineStr">
        <is>
          <t>HR</t>
        </is>
      </c>
      <c r="J514" t="inlineStr">
        <is>
          <t xml:space="preserve">Qlik - Project Dismissione </t>
        </is>
      </c>
      <c r="K514" t="inlineStr">
        <is>
          <t>EssilorLuxottica</t>
        </is>
      </c>
      <c r="L514" t="inlineStr">
        <is>
          <t>L. Roberto</t>
        </is>
      </c>
      <c r="M514" t="inlineStr">
        <is>
          <t>M. Calabrese</t>
        </is>
      </c>
      <c r="N514" t="inlineStr">
        <is>
          <t>Delivery Projects</t>
        </is>
      </c>
      <c r="O514" t="inlineStr">
        <is>
          <t>Analysis</t>
        </is>
      </c>
      <c r="P514" t="n">
        <v>570</v>
      </c>
      <c r="Q514" t="n">
        <v>567</v>
      </c>
      <c r="R514" t="inlineStr">
        <is>
          <t>CLOSED</t>
        </is>
      </c>
      <c r="S514" t="n">
        <v>1</v>
      </c>
      <c r="T514" t="n">
        <v>2024</v>
      </c>
      <c r="U514" t="n">
        <v>15</v>
      </c>
      <c r="V514" t="inlineStr"/>
      <c r="W514" t="inlineStr"/>
      <c r="X514" t="inlineStr"/>
      <c r="Y514" t="inlineStr"/>
      <c r="Z514" t="inlineStr"/>
      <c r="AA514" t="n">
        <v>3</v>
      </c>
      <c r="AB514" t="n">
        <v>3</v>
      </c>
      <c r="AC514" t="inlineStr"/>
      <c r="AD514" t="n">
        <v>3</v>
      </c>
      <c r="AE514" t="n">
        <v>3</v>
      </c>
      <c r="AF514" t="n">
        <v>2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0.15</v>
      </c>
      <c r="AN514" t="n">
        <v>0.1304347826086956</v>
      </c>
      <c r="AO514" t="n">
        <v>0</v>
      </c>
      <c r="AP514" t="n">
        <v>0.1428571428571428</v>
      </c>
      <c r="AQ514" t="n">
        <v>0.1304347826086956</v>
      </c>
      <c r="AR514" t="n">
        <v>0.09523809523809523</v>
      </c>
      <c r="AS514" t="n">
        <v>0.04545454545454546</v>
      </c>
      <c r="AT514" t="inlineStr"/>
      <c r="AU514" t="inlineStr"/>
    </row>
    <row r="515">
      <c r="A515" t="inlineStr">
        <is>
          <t>CONTRACT</t>
        </is>
      </c>
      <c r="B515" t="inlineStr">
        <is>
          <t>PRJ</t>
        </is>
      </c>
      <c r="C515" t="inlineStr">
        <is>
          <t>Waterfall</t>
        </is>
      </c>
      <c r="D515" t="n">
        <v>2024</v>
      </c>
      <c r="E515" s="114" t="n">
        <v>45566</v>
      </c>
      <c r="F515" s="114" t="n">
        <v>45657</v>
      </c>
      <c r="G515" t="inlineStr">
        <is>
          <t>ABS25085</t>
        </is>
      </c>
      <c r="H515" t="inlineStr">
        <is>
          <t>ABS25085</t>
        </is>
      </c>
      <c r="I515" t="inlineStr">
        <is>
          <t>HR</t>
        </is>
      </c>
      <c r="J515" t="inlineStr">
        <is>
          <t>Qlik - Project Dismissione  - DE&amp;I phase 1</t>
        </is>
      </c>
      <c r="K515" t="inlineStr">
        <is>
          <t>EssilorLuxottica</t>
        </is>
      </c>
      <c r="L515" t="inlineStr">
        <is>
          <t>L. Roberto</t>
        </is>
      </c>
      <c r="M515" t="inlineStr">
        <is>
          <t>C. Paz</t>
        </is>
      </c>
      <c r="N515" t="inlineStr">
        <is>
          <t>Delivery Projects</t>
        </is>
      </c>
      <c r="O515" t="inlineStr">
        <is>
          <t>Project Governance</t>
        </is>
      </c>
      <c r="P515" t="n">
        <v>80</v>
      </c>
      <c r="Q515" t="n">
        <v>60</v>
      </c>
      <c r="R515" t="inlineStr">
        <is>
          <t>CLOSED</t>
        </is>
      </c>
      <c r="S515" t="n">
        <v>1</v>
      </c>
      <c r="T515" t="n">
        <v>2024</v>
      </c>
      <c r="U515" t="n">
        <v>7</v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</v>
      </c>
      <c r="AF515" t="n">
        <v>3</v>
      </c>
      <c r="AG515" t="n">
        <v>3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0.04347826086956522</v>
      </c>
      <c r="AR515" t="n">
        <v>0.1428571428571428</v>
      </c>
      <c r="AS515" t="n">
        <v>0.1363636363636364</v>
      </c>
      <c r="AT515" t="inlineStr"/>
      <c r="AU515" t="inlineStr"/>
    </row>
    <row r="516">
      <c r="A516" t="inlineStr">
        <is>
          <t>CONTRACT</t>
        </is>
      </c>
      <c r="B516" t="inlineStr">
        <is>
          <t>PRJ</t>
        </is>
      </c>
      <c r="C516" t="inlineStr">
        <is>
          <t>Waterfall</t>
        </is>
      </c>
      <c r="D516" t="n">
        <v>2024</v>
      </c>
      <c r="E516" s="114" t="n">
        <v>45566</v>
      </c>
      <c r="F516" s="114" t="n">
        <v>45657</v>
      </c>
      <c r="G516" t="inlineStr">
        <is>
          <t>ABS25085</t>
        </is>
      </c>
      <c r="H516" t="inlineStr">
        <is>
          <t>ABS25085</t>
        </is>
      </c>
      <c r="I516" t="inlineStr">
        <is>
          <t>HR</t>
        </is>
      </c>
      <c r="J516" t="inlineStr">
        <is>
          <t>Qlik - Project Dismissione  - DE&amp;I phase 1</t>
        </is>
      </c>
      <c r="K516" t="inlineStr">
        <is>
          <t>EssilorLuxottica</t>
        </is>
      </c>
      <c r="L516" t="inlineStr">
        <is>
          <t>L. Roberto</t>
        </is>
      </c>
      <c r="M516" t="inlineStr">
        <is>
          <t>E. Storti</t>
        </is>
      </c>
      <c r="N516" t="inlineStr">
        <is>
          <t>Delivery Projects</t>
        </is>
      </c>
      <c r="O516" t="inlineStr">
        <is>
          <t>Analysis</t>
        </is>
      </c>
      <c r="P516" t="n">
        <v>80</v>
      </c>
      <c r="Q516" t="n">
        <v>60</v>
      </c>
      <c r="R516" t="inlineStr">
        <is>
          <t>CLOSED</t>
        </is>
      </c>
      <c r="S516" t="n">
        <v>1</v>
      </c>
      <c r="T516" t="n">
        <v>2024</v>
      </c>
      <c r="U516" t="n">
        <v>12</v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n">
        <v>3</v>
      </c>
      <c r="AE516" t="n">
        <v>3</v>
      </c>
      <c r="AF516" t="n">
        <v>2</v>
      </c>
      <c r="AG516" t="n">
        <v>4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0.1428571428571428</v>
      </c>
      <c r="AQ516" t="n">
        <v>0.1304347826086956</v>
      </c>
      <c r="AR516" t="n">
        <v>0.09523809523809523</v>
      </c>
      <c r="AS516" t="n">
        <v>0.1818181818181818</v>
      </c>
      <c r="AT516" t="inlineStr"/>
      <c r="AU516" t="inlineStr"/>
    </row>
    <row r="517">
      <c r="A517" t="inlineStr">
        <is>
          <t>CONTRACT</t>
        </is>
      </c>
      <c r="B517" t="inlineStr">
        <is>
          <t>PRJ</t>
        </is>
      </c>
      <c r="C517" t="inlineStr">
        <is>
          <t>Waterfall</t>
        </is>
      </c>
      <c r="D517" t="n">
        <v>2024</v>
      </c>
      <c r="E517" s="114" t="n">
        <v>45566</v>
      </c>
      <c r="F517" s="114" t="n">
        <v>45657</v>
      </c>
      <c r="G517" t="inlineStr">
        <is>
          <t>ABS25085</t>
        </is>
      </c>
      <c r="H517" t="inlineStr">
        <is>
          <t>ABS25085</t>
        </is>
      </c>
      <c r="I517" t="inlineStr">
        <is>
          <t>HR</t>
        </is>
      </c>
      <c r="J517" t="inlineStr">
        <is>
          <t>Qlik - Project Dismissione  - DE&amp;I phase 1</t>
        </is>
      </c>
      <c r="K517" t="inlineStr">
        <is>
          <t>EssilorLuxottica</t>
        </is>
      </c>
      <c r="L517" t="inlineStr">
        <is>
          <t>L. Roberto</t>
        </is>
      </c>
      <c r="M517" t="inlineStr">
        <is>
          <t>F. Reale</t>
        </is>
      </c>
      <c r="N517" t="inlineStr">
        <is>
          <t>Operations</t>
        </is>
      </c>
      <c r="O517" t="inlineStr">
        <is>
          <t>FrontEnd</t>
        </is>
      </c>
      <c r="P517" t="n">
        <v>80</v>
      </c>
      <c r="Q517" t="n">
        <v>60</v>
      </c>
      <c r="R517" t="inlineStr">
        <is>
          <t>CLOSED</t>
        </is>
      </c>
      <c r="S517" t="n">
        <v>1</v>
      </c>
      <c r="T517" t="n">
        <v>2024</v>
      </c>
      <c r="U517" t="n">
        <v>9</v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n">
        <v>5</v>
      </c>
      <c r="AF517" t="n">
        <v>4</v>
      </c>
      <c r="AG517" t="inlineStr"/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0.2173913043478261</v>
      </c>
      <c r="AR517" t="n">
        <v>0.1904761904761905</v>
      </c>
      <c r="AS517" t="n">
        <v>0</v>
      </c>
      <c r="AT517" t="inlineStr"/>
      <c r="AU517" t="inlineStr"/>
    </row>
    <row r="518">
      <c r="A518" t="inlineStr">
        <is>
          <t>CONTRACT</t>
        </is>
      </c>
      <c r="B518" t="inlineStr">
        <is>
          <t>PRJ</t>
        </is>
      </c>
      <c r="C518" t="inlineStr">
        <is>
          <t>Waterfall</t>
        </is>
      </c>
      <c r="D518" t="n">
        <v>2024</v>
      </c>
      <c r="E518" s="114" t="n">
        <v>45566</v>
      </c>
      <c r="F518" s="114" t="n">
        <v>45657</v>
      </c>
      <c r="G518" t="inlineStr">
        <is>
          <t>ABS25085</t>
        </is>
      </c>
      <c r="H518" t="inlineStr">
        <is>
          <t>ABS25085</t>
        </is>
      </c>
      <c r="I518" t="inlineStr">
        <is>
          <t>HR</t>
        </is>
      </c>
      <c r="J518" t="inlineStr">
        <is>
          <t>Qlik - Project Dismissione  - DE&amp;I phase 1</t>
        </is>
      </c>
      <c r="K518" t="inlineStr">
        <is>
          <t>EssilorLuxottica</t>
        </is>
      </c>
      <c r="L518" t="inlineStr">
        <is>
          <t>L. Roberto</t>
        </is>
      </c>
      <c r="M518" t="inlineStr">
        <is>
          <t>G. De Feo</t>
        </is>
      </c>
      <c r="N518" t="inlineStr">
        <is>
          <t>Delivery Projects</t>
        </is>
      </c>
      <c r="O518" t="inlineStr">
        <is>
          <t>Project Governance</t>
        </is>
      </c>
      <c r="P518" t="n">
        <v>80</v>
      </c>
      <c r="Q518" t="n">
        <v>60</v>
      </c>
      <c r="R518" t="inlineStr">
        <is>
          <t>CLOSED</t>
        </is>
      </c>
      <c r="S518" t="n">
        <v>1</v>
      </c>
      <c r="T518" t="n">
        <v>2024</v>
      </c>
      <c r="U518" t="n">
        <v>9</v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n">
        <v>3</v>
      </c>
      <c r="AF518" t="n">
        <v>3</v>
      </c>
      <c r="AG518" t="n">
        <v>3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0.1304347826086956</v>
      </c>
      <c r="AR518" t="n">
        <v>0.1428571428571428</v>
      </c>
      <c r="AS518" t="n">
        <v>0.1363636363636364</v>
      </c>
      <c r="AT518" t="inlineStr"/>
      <c r="AU518" t="inlineStr"/>
    </row>
    <row r="519">
      <c r="A519" t="inlineStr">
        <is>
          <t>CONTRACT</t>
        </is>
      </c>
      <c r="B519" t="inlineStr">
        <is>
          <t>PRJ</t>
        </is>
      </c>
      <c r="C519" t="inlineStr">
        <is>
          <t>Waterfall</t>
        </is>
      </c>
      <c r="D519" t="n">
        <v>2024</v>
      </c>
      <c r="E519" s="114" t="n">
        <v>45566</v>
      </c>
      <c r="F519" s="114" t="n">
        <v>45657</v>
      </c>
      <c r="G519" t="inlineStr">
        <is>
          <t>ABS25085</t>
        </is>
      </c>
      <c r="H519" t="inlineStr">
        <is>
          <t>ABS25085</t>
        </is>
      </c>
      <c r="I519" t="inlineStr">
        <is>
          <t>HR</t>
        </is>
      </c>
      <c r="J519" t="inlineStr">
        <is>
          <t>Qlik - Project Dismissione  - DE&amp;I phase 1</t>
        </is>
      </c>
      <c r="K519" t="inlineStr">
        <is>
          <t>EssilorLuxottica</t>
        </is>
      </c>
      <c r="L519" t="inlineStr">
        <is>
          <t>L. Roberto</t>
        </is>
      </c>
      <c r="M519" t="inlineStr">
        <is>
          <t>L. Cariglia</t>
        </is>
      </c>
      <c r="N519" t="inlineStr">
        <is>
          <t>Operations</t>
        </is>
      </c>
      <c r="O519" t="inlineStr">
        <is>
          <t>Data Management</t>
        </is>
      </c>
      <c r="P519" t="n">
        <v>80</v>
      </c>
      <c r="Q519" t="n">
        <v>60</v>
      </c>
      <c r="R519" t="inlineStr">
        <is>
          <t>CLOSED</t>
        </is>
      </c>
      <c r="S519" t="n">
        <v>1</v>
      </c>
      <c r="T519" t="n">
        <v>2024</v>
      </c>
      <c r="U519" t="n">
        <v>10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n">
        <v>5</v>
      </c>
      <c r="AF519" t="n">
        <v>5</v>
      </c>
      <c r="AG519" t="inlineStr"/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0.2173913043478261</v>
      </c>
      <c r="AR519" t="n">
        <v>0.2380952380952381</v>
      </c>
      <c r="AS519" t="n">
        <v>0</v>
      </c>
      <c r="AT519" t="inlineStr"/>
      <c r="AU519" t="inlineStr"/>
    </row>
    <row r="520">
      <c r="A520" t="inlineStr">
        <is>
          <t>CONTRACT</t>
        </is>
      </c>
      <c r="B520" t="inlineStr">
        <is>
          <t>PRJ</t>
        </is>
      </c>
      <c r="C520" t="inlineStr">
        <is>
          <t>Waterfall</t>
        </is>
      </c>
      <c r="D520" t="n">
        <v>2024</v>
      </c>
      <c r="E520" s="114" t="n">
        <v>45566</v>
      </c>
      <c r="F520" s="114" t="n">
        <v>45657</v>
      </c>
      <c r="G520" t="inlineStr">
        <is>
          <t>ABS25085</t>
        </is>
      </c>
      <c r="H520" t="inlineStr">
        <is>
          <t>ABS25085</t>
        </is>
      </c>
      <c r="I520" t="inlineStr">
        <is>
          <t>HR</t>
        </is>
      </c>
      <c r="J520" t="inlineStr">
        <is>
          <t>Qlik - Project Dismissione  - DE&amp;I phase 1</t>
        </is>
      </c>
      <c r="K520" t="inlineStr">
        <is>
          <t>EssilorLuxottica</t>
        </is>
      </c>
      <c r="L520" t="inlineStr">
        <is>
          <t>L. Roberto</t>
        </is>
      </c>
      <c r="M520" t="inlineStr">
        <is>
          <t>L. Roberto</t>
        </is>
      </c>
      <c r="N520" t="inlineStr">
        <is>
          <t>Operations</t>
        </is>
      </c>
      <c r="O520" t="inlineStr">
        <is>
          <t>Project Governance</t>
        </is>
      </c>
      <c r="P520" t="n">
        <v>80</v>
      </c>
      <c r="Q520" t="n">
        <v>60</v>
      </c>
      <c r="R520" t="inlineStr">
        <is>
          <t>CLOSED</t>
        </is>
      </c>
      <c r="S520" t="n">
        <v>1</v>
      </c>
      <c r="T520" t="n">
        <v>2024</v>
      </c>
      <c r="U520" t="n">
        <v>7</v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2</v>
      </c>
      <c r="AE520" t="n">
        <v>2</v>
      </c>
      <c r="AF520" t="n">
        <v>2</v>
      </c>
      <c r="AG520" t="n">
        <v>1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0.09523809523809523</v>
      </c>
      <c r="AQ520" t="n">
        <v>0.08695652173913043</v>
      </c>
      <c r="AR520" t="n">
        <v>0.09523809523809523</v>
      </c>
      <c r="AS520" t="n">
        <v>0.04545454545454546</v>
      </c>
      <c r="AT520" t="inlineStr"/>
      <c r="AU520" t="inlineStr"/>
    </row>
    <row r="521">
      <c r="A521" t="inlineStr">
        <is>
          <t>CONTRACT</t>
        </is>
      </c>
      <c r="B521" t="inlineStr">
        <is>
          <t>PRJ</t>
        </is>
      </c>
      <c r="C521" t="inlineStr">
        <is>
          <t>Waterfall</t>
        </is>
      </c>
      <c r="D521" t="n">
        <v>2024</v>
      </c>
      <c r="E521" s="114" t="n">
        <v>45566</v>
      </c>
      <c r="F521" s="114" t="n">
        <v>45657</v>
      </c>
      <c r="G521" t="inlineStr">
        <is>
          <t>ABS25085</t>
        </is>
      </c>
      <c r="H521" t="inlineStr">
        <is>
          <t>ABS25085</t>
        </is>
      </c>
      <c r="I521" t="inlineStr">
        <is>
          <t>HR</t>
        </is>
      </c>
      <c r="J521" t="inlineStr">
        <is>
          <t>Qlik - Project Dismissione  - DE&amp;I phase 1</t>
        </is>
      </c>
      <c r="K521" t="inlineStr">
        <is>
          <t>EssilorLuxottica</t>
        </is>
      </c>
      <c r="L521" t="inlineStr">
        <is>
          <t>L. Roberto</t>
        </is>
      </c>
      <c r="M521" t="inlineStr">
        <is>
          <t>R. Bondi</t>
        </is>
      </c>
      <c r="N521" t="inlineStr">
        <is>
          <t>Operations</t>
        </is>
      </c>
      <c r="O521" t="inlineStr">
        <is>
          <t>FrontEnd</t>
        </is>
      </c>
      <c r="P521" t="n">
        <v>80</v>
      </c>
      <c r="Q521" t="n">
        <v>60</v>
      </c>
      <c r="R521" t="inlineStr">
        <is>
          <t>CLOSED</t>
        </is>
      </c>
      <c r="S521" t="n">
        <v>1</v>
      </c>
      <c r="T521" t="n">
        <v>2024</v>
      </c>
      <c r="U521" t="n">
        <v>12</v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n">
        <v>6</v>
      </c>
      <c r="AF521" t="n">
        <v>1</v>
      </c>
      <c r="AG521" t="n">
        <v>5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0.2608695652173913</v>
      </c>
      <c r="AR521" t="n">
        <v>0.04761904761904762</v>
      </c>
      <c r="AS521" t="n">
        <v>0.2272727272727273</v>
      </c>
      <c r="AT521" t="inlineStr"/>
      <c r="AU521" t="inlineStr"/>
    </row>
    <row r="522">
      <c r="A522" t="inlineStr">
        <is>
          <t>CONTRACT</t>
        </is>
      </c>
      <c r="B522" t="inlineStr">
        <is>
          <t>PRJ</t>
        </is>
      </c>
      <c r="C522" t="inlineStr">
        <is>
          <t>Waterfall</t>
        </is>
      </c>
      <c r="D522" t="n">
        <v>2024</v>
      </c>
      <c r="E522" s="114" t="n">
        <v>45566</v>
      </c>
      <c r="F522" s="114" t="n">
        <v>45657</v>
      </c>
      <c r="G522" t="inlineStr">
        <is>
          <t>ABS25085</t>
        </is>
      </c>
      <c r="H522" t="inlineStr">
        <is>
          <t>ABS25085</t>
        </is>
      </c>
      <c r="I522" t="inlineStr">
        <is>
          <t>HR</t>
        </is>
      </c>
      <c r="J522" t="inlineStr">
        <is>
          <t>Qlik - Project Dismissione  - DE&amp;I phase 1</t>
        </is>
      </c>
      <c r="K522" t="inlineStr">
        <is>
          <t>EssilorLuxottica</t>
        </is>
      </c>
      <c r="L522" t="inlineStr">
        <is>
          <t>L. Roberto</t>
        </is>
      </c>
      <c r="M522" t="inlineStr">
        <is>
          <t>R. Marasca</t>
        </is>
      </c>
      <c r="N522" t="inlineStr">
        <is>
          <t>Delivery Projects</t>
        </is>
      </c>
      <c r="O522" t="inlineStr">
        <is>
          <t>Analysis</t>
        </is>
      </c>
      <c r="P522" t="n">
        <v>80</v>
      </c>
      <c r="Q522" t="n">
        <v>60</v>
      </c>
      <c r="R522" t="inlineStr">
        <is>
          <t>CLOSED</t>
        </is>
      </c>
      <c r="S522" t="n">
        <v>1</v>
      </c>
      <c r="T522" t="n">
        <v>2024</v>
      </c>
      <c r="U522" t="n">
        <v>9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3</v>
      </c>
      <c r="AE522" t="n">
        <v>3</v>
      </c>
      <c r="AF522" t="n">
        <v>2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0.1428571428571428</v>
      </c>
      <c r="AQ522" t="n">
        <v>0.1304347826086956</v>
      </c>
      <c r="AR522" t="n">
        <v>0.09523809523809523</v>
      </c>
      <c r="AS522" t="n">
        <v>0.04545454545454546</v>
      </c>
      <c r="AT522" t="inlineStr"/>
      <c r="AU522" t="inlineStr"/>
    </row>
    <row r="523">
      <c r="A523" t="inlineStr">
        <is>
          <t>CONTRACT</t>
        </is>
      </c>
      <c r="B523" t="inlineStr">
        <is>
          <t>PRJ</t>
        </is>
      </c>
      <c r="C523" t="inlineStr">
        <is>
          <t>Waterfall</t>
        </is>
      </c>
      <c r="D523" t="n">
        <v>2024</v>
      </c>
      <c r="E523" s="114" t="n">
        <v>45444</v>
      </c>
      <c r="F523" s="114" t="n">
        <v>45657</v>
      </c>
      <c r="G523" t="inlineStr">
        <is>
          <t>ABS24299</t>
        </is>
      </c>
      <c r="H523" t="inlineStr">
        <is>
          <t>ABS24299</t>
        </is>
      </c>
      <c r="I523" t="inlineStr">
        <is>
          <t>HR</t>
        </is>
      </c>
      <c r="J523" t="inlineStr">
        <is>
          <t>Qlik - Project Dismissione  - Eye Resumè (Hana Cloud)</t>
        </is>
      </c>
      <c r="K523" t="inlineStr">
        <is>
          <t>EssilorLuxottica</t>
        </is>
      </c>
      <c r="L523" t="inlineStr">
        <is>
          <t>L. Roberto</t>
        </is>
      </c>
      <c r="M523" t="inlineStr">
        <is>
          <t>L. Cariglia</t>
        </is>
      </c>
      <c r="N523" t="inlineStr">
        <is>
          <t>Operations</t>
        </is>
      </c>
      <c r="O523" t="inlineStr">
        <is>
          <t>Data Management</t>
        </is>
      </c>
      <c r="P523" t="n">
        <v>570</v>
      </c>
      <c r="Q523" t="n">
        <v>567</v>
      </c>
      <c r="R523" t="inlineStr">
        <is>
          <t>CLOSED</t>
        </is>
      </c>
      <c r="S523" t="n">
        <v>1</v>
      </c>
      <c r="T523" t="n">
        <v>2024</v>
      </c>
      <c r="U523" t="n">
        <v>22</v>
      </c>
      <c r="V523" t="inlineStr"/>
      <c r="W523" t="inlineStr"/>
      <c r="X523" t="inlineStr"/>
      <c r="Y523" t="inlineStr"/>
      <c r="Z523" t="inlineStr"/>
      <c r="AA523" t="n">
        <v>3</v>
      </c>
      <c r="AB523" t="n">
        <v>3</v>
      </c>
      <c r="AC523" t="inlineStr"/>
      <c r="AD523" t="n">
        <v>4</v>
      </c>
      <c r="AE523" t="n">
        <v>4</v>
      </c>
      <c r="AF523" t="n">
        <v>4</v>
      </c>
      <c r="AG523" t="n">
        <v>4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0.15</v>
      </c>
      <c r="AN523" t="n">
        <v>0.1304347826086956</v>
      </c>
      <c r="AO523" t="n">
        <v>0</v>
      </c>
      <c r="AP523" t="n">
        <v>0.1904761904761905</v>
      </c>
      <c r="AQ523" t="n">
        <v>0.1739130434782609</v>
      </c>
      <c r="AR523" t="n">
        <v>0.1904761904761905</v>
      </c>
      <c r="AS523" t="n">
        <v>0.1818181818181818</v>
      </c>
      <c r="AT523" t="inlineStr"/>
      <c r="AU523" t="inlineStr"/>
    </row>
    <row r="524">
      <c r="A524" t="inlineStr">
        <is>
          <t>CONTRACT</t>
        </is>
      </c>
      <c r="B524" t="inlineStr">
        <is>
          <t>PRJ</t>
        </is>
      </c>
      <c r="C524" t="inlineStr">
        <is>
          <t>Waterfall</t>
        </is>
      </c>
      <c r="D524" t="n">
        <v>2024</v>
      </c>
      <c r="E524" s="114" t="n">
        <v>45444</v>
      </c>
      <c r="F524" s="114" t="n">
        <v>45657</v>
      </c>
      <c r="G524" t="inlineStr">
        <is>
          <t>ABS24299</t>
        </is>
      </c>
      <c r="H524" t="inlineStr">
        <is>
          <t>ABS24299</t>
        </is>
      </c>
      <c r="I524" t="inlineStr">
        <is>
          <t>HR</t>
        </is>
      </c>
      <c r="J524" t="inlineStr">
        <is>
          <t>Qlik - Project Dismissione  - POC</t>
        </is>
      </c>
      <c r="K524" t="inlineStr">
        <is>
          <t>EssilorLuxottica</t>
        </is>
      </c>
      <c r="L524" t="inlineStr">
        <is>
          <t>L. Roberto</t>
        </is>
      </c>
      <c r="M524" t="inlineStr">
        <is>
          <t>E. Storti</t>
        </is>
      </c>
      <c r="N524" t="inlineStr">
        <is>
          <t>Delivery Projects</t>
        </is>
      </c>
      <c r="O524" t="inlineStr">
        <is>
          <t>Analysis</t>
        </is>
      </c>
      <c r="P524" t="n">
        <v>570</v>
      </c>
      <c r="Q524" t="n">
        <v>567</v>
      </c>
      <c r="R524" t="inlineStr">
        <is>
          <t>CLOSED</t>
        </is>
      </c>
      <c r="S524" t="n">
        <v>1</v>
      </c>
      <c r="T524" t="n">
        <v>2024</v>
      </c>
      <c r="U524" t="n">
        <v>11</v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3</v>
      </c>
      <c r="AE524" t="n">
        <v>4</v>
      </c>
      <c r="AF524" t="n">
        <v>4</v>
      </c>
      <c r="AG524" t="inlineStr"/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0.1428571428571428</v>
      </c>
      <c r="AQ524" t="n">
        <v>0.1739130434782609</v>
      </c>
      <c r="AR524" t="n">
        <v>0.1904761904761905</v>
      </c>
      <c r="AS524" t="n">
        <v>0</v>
      </c>
      <c r="AT524" t="inlineStr"/>
      <c r="AU524" t="inlineStr"/>
    </row>
    <row r="525">
      <c r="A525" t="inlineStr">
        <is>
          <t>CONTRACT</t>
        </is>
      </c>
      <c r="B525" t="inlineStr">
        <is>
          <t>PRJ</t>
        </is>
      </c>
      <c r="C525" t="inlineStr">
        <is>
          <t>Waterfall</t>
        </is>
      </c>
      <c r="D525" t="n">
        <v>2024</v>
      </c>
      <c r="E525" s="114" t="n">
        <v>45444</v>
      </c>
      <c r="F525" s="114" t="n">
        <v>45657</v>
      </c>
      <c r="G525" t="inlineStr">
        <is>
          <t>ABS24299</t>
        </is>
      </c>
      <c r="H525" t="inlineStr">
        <is>
          <t>ABS24299</t>
        </is>
      </c>
      <c r="I525" t="inlineStr">
        <is>
          <t>HR</t>
        </is>
      </c>
      <c r="J525" t="inlineStr">
        <is>
          <t>Qlik - Project Dismissione  - POC</t>
        </is>
      </c>
      <c r="K525" t="inlineStr">
        <is>
          <t>EssilorLuxottica</t>
        </is>
      </c>
      <c r="L525" t="inlineStr">
        <is>
          <t>L. Roberto</t>
        </is>
      </c>
      <c r="M525" t="inlineStr">
        <is>
          <t>R. Bondi</t>
        </is>
      </c>
      <c r="N525" t="inlineStr">
        <is>
          <t>Operations</t>
        </is>
      </c>
      <c r="O525" t="inlineStr">
        <is>
          <t>FrontEnd</t>
        </is>
      </c>
      <c r="P525" t="n">
        <v>570</v>
      </c>
      <c r="Q525" t="n">
        <v>567</v>
      </c>
      <c r="R525" t="inlineStr">
        <is>
          <t>CLOSED</t>
        </is>
      </c>
      <c r="S525" t="n">
        <v>1</v>
      </c>
      <c r="T525" t="n">
        <v>2024</v>
      </c>
      <c r="U525" t="n">
        <v>3</v>
      </c>
      <c r="V525" t="inlineStr"/>
      <c r="W525" t="inlineStr"/>
      <c r="X525" t="inlineStr"/>
      <c r="Y525" t="inlineStr"/>
      <c r="Z525" t="inlineStr"/>
      <c r="AA525" t="inlineStr"/>
      <c r="AB525" t="n">
        <v>1</v>
      </c>
      <c r="AC525" t="inlineStr"/>
      <c r="AD525" t="n">
        <v>2</v>
      </c>
      <c r="AE525" t="inlineStr"/>
      <c r="AF525" t="inlineStr"/>
      <c r="AG525" t="inlineStr"/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0.04347826086956522</v>
      </c>
      <c r="AO525" t="n">
        <v>0</v>
      </c>
      <c r="AP525" t="n">
        <v>0.09523809523809523</v>
      </c>
      <c r="AQ525" t="n">
        <v>0</v>
      </c>
      <c r="AR525" t="n">
        <v>0</v>
      </c>
      <c r="AS525" t="n">
        <v>0</v>
      </c>
      <c r="AT525" t="inlineStr"/>
      <c r="AU525" t="inlineStr"/>
    </row>
    <row r="526">
      <c r="A526" t="inlineStr">
        <is>
          <t>CONTRACT</t>
        </is>
      </c>
      <c r="B526" t="inlineStr">
        <is>
          <t>PRJ</t>
        </is>
      </c>
      <c r="C526" t="inlineStr">
        <is>
          <t>Waterfall</t>
        </is>
      </c>
      <c r="D526" t="n">
        <v>2024</v>
      </c>
      <c r="E526" s="114" t="n">
        <v>45444</v>
      </c>
      <c r="F526" s="114" t="n">
        <v>45657</v>
      </c>
      <c r="G526" t="inlineStr">
        <is>
          <t>ABS24299</t>
        </is>
      </c>
      <c r="H526" t="inlineStr">
        <is>
          <t>ABS24299</t>
        </is>
      </c>
      <c r="I526" t="inlineStr">
        <is>
          <t>HR</t>
        </is>
      </c>
      <c r="J526" t="inlineStr">
        <is>
          <t>Qlik - Project Dismissione  - POC</t>
        </is>
      </c>
      <c r="K526" t="inlineStr">
        <is>
          <t>EssilorLuxottica</t>
        </is>
      </c>
      <c r="L526" t="inlineStr">
        <is>
          <t>L. Roberto</t>
        </is>
      </c>
      <c r="M526" t="inlineStr">
        <is>
          <t>R. Marasca</t>
        </is>
      </c>
      <c r="N526" t="inlineStr">
        <is>
          <t>Delivery Projects</t>
        </is>
      </c>
      <c r="O526" t="inlineStr">
        <is>
          <t>Analysis</t>
        </is>
      </c>
      <c r="P526" t="n">
        <v>570</v>
      </c>
      <c r="Q526" t="n">
        <v>567</v>
      </c>
      <c r="R526" t="inlineStr">
        <is>
          <t>CLOSED</t>
        </is>
      </c>
      <c r="S526" t="n">
        <v>1</v>
      </c>
      <c r="T526" t="n">
        <v>2024</v>
      </c>
      <c r="U526" t="n">
        <v>7</v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3</v>
      </c>
      <c r="AE526" t="n">
        <v>1</v>
      </c>
      <c r="AF526" t="n">
        <v>1</v>
      </c>
      <c r="AG526" t="n">
        <v>2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0.1428571428571428</v>
      </c>
      <c r="AQ526" t="n">
        <v>0.04347826086956522</v>
      </c>
      <c r="AR526" t="n">
        <v>0.04761904761904762</v>
      </c>
      <c r="AS526" t="n">
        <v>0.09090909090909091</v>
      </c>
      <c r="AT526" t="inlineStr"/>
      <c r="AU526" t="inlineStr"/>
    </row>
    <row r="527">
      <c r="A527" t="inlineStr">
        <is>
          <t>CONTRACT</t>
        </is>
      </c>
      <c r="B527" t="inlineStr">
        <is>
          <t>PRJ</t>
        </is>
      </c>
      <c r="C527" t="inlineStr">
        <is>
          <t>Waterfall</t>
        </is>
      </c>
      <c r="D527" t="n">
        <v>2024</v>
      </c>
      <c r="E527" s="114" t="n">
        <v>45444</v>
      </c>
      <c r="F527" s="114" t="n">
        <v>45657</v>
      </c>
      <c r="G527" t="inlineStr">
        <is>
          <t>ABS24299</t>
        </is>
      </c>
      <c r="H527" t="inlineStr">
        <is>
          <t>ABS24299</t>
        </is>
      </c>
      <c r="I527" t="inlineStr">
        <is>
          <t>HR</t>
        </is>
      </c>
      <c r="J527" t="inlineStr">
        <is>
          <t>Qlik - Project Dismissione  - WKFEye &amp; Eye</t>
        </is>
      </c>
      <c r="K527" t="inlineStr">
        <is>
          <t>EssilorLuxottica</t>
        </is>
      </c>
      <c r="L527" t="inlineStr">
        <is>
          <t>L. Roberto</t>
        </is>
      </c>
      <c r="M527" t="inlineStr">
        <is>
          <t>E. Storti</t>
        </is>
      </c>
      <c r="N527" t="inlineStr">
        <is>
          <t>Delivery Projects</t>
        </is>
      </c>
      <c r="O527" t="inlineStr">
        <is>
          <t>Analysis</t>
        </is>
      </c>
      <c r="P527" t="n">
        <v>570</v>
      </c>
      <c r="Q527" t="n">
        <v>567</v>
      </c>
      <c r="R527" t="inlineStr">
        <is>
          <t>CLOSED</t>
        </is>
      </c>
      <c r="S527" t="n">
        <v>1</v>
      </c>
      <c r="T527" t="n">
        <v>2024</v>
      </c>
      <c r="U527" t="n">
        <v>27</v>
      </c>
      <c r="V527" t="inlineStr"/>
      <c r="W527" t="inlineStr"/>
      <c r="X527" t="inlineStr"/>
      <c r="Y527" t="inlineStr"/>
      <c r="Z527" t="inlineStr"/>
      <c r="AA527" t="n">
        <v>3</v>
      </c>
      <c r="AB527" t="n">
        <v>1</v>
      </c>
      <c r="AC527" t="inlineStr"/>
      <c r="AD527" t="n">
        <v>6</v>
      </c>
      <c r="AE527" t="n">
        <v>6</v>
      </c>
      <c r="AF527" t="n">
        <v>5</v>
      </c>
      <c r="AG527" t="n">
        <v>6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0.15</v>
      </c>
      <c r="AN527" t="n">
        <v>0.04347826086956522</v>
      </c>
      <c r="AO527" t="n">
        <v>0</v>
      </c>
      <c r="AP527" t="n">
        <v>0.2857142857142857</v>
      </c>
      <c r="AQ527" t="n">
        <v>0.2608695652173913</v>
      </c>
      <c r="AR527" t="n">
        <v>0.2380952380952381</v>
      </c>
      <c r="AS527" t="n">
        <v>0.2727272727272727</v>
      </c>
      <c r="AT527" t="inlineStr"/>
      <c r="AU527" t="inlineStr"/>
    </row>
    <row r="528">
      <c r="A528" t="inlineStr">
        <is>
          <t>CONTRACT</t>
        </is>
      </c>
      <c r="B528" t="inlineStr">
        <is>
          <t>PRJ</t>
        </is>
      </c>
      <c r="C528" t="inlineStr">
        <is>
          <t>Waterfall</t>
        </is>
      </c>
      <c r="D528" t="n">
        <v>2024</v>
      </c>
      <c r="E528" s="114" t="n">
        <v>45444</v>
      </c>
      <c r="F528" s="114" t="n">
        <v>45657</v>
      </c>
      <c r="G528" t="inlineStr">
        <is>
          <t>ABS24299</t>
        </is>
      </c>
      <c r="H528" t="inlineStr">
        <is>
          <t>ABS24299</t>
        </is>
      </c>
      <c r="I528" t="inlineStr">
        <is>
          <t>HR</t>
        </is>
      </c>
      <c r="J528" t="inlineStr">
        <is>
          <t>Qlik - Project Dismissione  - WKFEye &amp; Eye</t>
        </is>
      </c>
      <c r="K528" t="inlineStr">
        <is>
          <t>EssilorLuxottica</t>
        </is>
      </c>
      <c r="L528" t="inlineStr">
        <is>
          <t>L. Roberto</t>
        </is>
      </c>
      <c r="M528" t="inlineStr">
        <is>
          <t>F. Plebani</t>
        </is>
      </c>
      <c r="N528" t="inlineStr">
        <is>
          <t>Operations</t>
        </is>
      </c>
      <c r="O528" t="inlineStr">
        <is>
          <t>Data Management</t>
        </is>
      </c>
      <c r="P528" t="n">
        <v>570</v>
      </c>
      <c r="Q528" t="n">
        <v>567</v>
      </c>
      <c r="R528" t="inlineStr">
        <is>
          <t>CLOSED</t>
        </is>
      </c>
      <c r="S528" t="n">
        <v>1</v>
      </c>
      <c r="T528" t="n">
        <v>2024</v>
      </c>
      <c r="U528" t="n">
        <v>11.5</v>
      </c>
      <c r="V528" t="inlineStr"/>
      <c r="W528" t="inlineStr"/>
      <c r="X528" t="inlineStr"/>
      <c r="Y528" t="inlineStr"/>
      <c r="Z528" t="inlineStr"/>
      <c r="AA528" t="inlineStr"/>
      <c r="AB528" t="n">
        <v>7.5</v>
      </c>
      <c r="AC528" t="inlineStr"/>
      <c r="AD528" t="inlineStr"/>
      <c r="AE528" t="n">
        <v>1</v>
      </c>
      <c r="AF528" t="n">
        <v>2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0.3260869565217391</v>
      </c>
      <c r="AO528" t="n">
        <v>0</v>
      </c>
      <c r="AP528" t="n">
        <v>0</v>
      </c>
      <c r="AQ528" t="n">
        <v>0.04347826086956522</v>
      </c>
      <c r="AR528" t="n">
        <v>0.09523809523809523</v>
      </c>
      <c r="AS528" t="n">
        <v>0.04545454545454546</v>
      </c>
      <c r="AT528" t="inlineStr"/>
      <c r="AU528" t="inlineStr"/>
    </row>
    <row r="529">
      <c r="A529" t="inlineStr">
        <is>
          <t>CONTRACT</t>
        </is>
      </c>
      <c r="B529" t="inlineStr">
        <is>
          <t>PRJ</t>
        </is>
      </c>
      <c r="C529" t="inlineStr">
        <is>
          <t>Waterfall</t>
        </is>
      </c>
      <c r="D529" t="n">
        <v>2024</v>
      </c>
      <c r="E529" s="114" t="n">
        <v>45444</v>
      </c>
      <c r="F529" s="114" t="n">
        <v>45657</v>
      </c>
      <c r="G529" t="inlineStr">
        <is>
          <t>ABS24299</t>
        </is>
      </c>
      <c r="H529" t="inlineStr">
        <is>
          <t>ABS24299</t>
        </is>
      </c>
      <c r="I529" t="inlineStr">
        <is>
          <t>HR</t>
        </is>
      </c>
      <c r="J529" t="inlineStr">
        <is>
          <t>Qlik - Project Dismissione  - WKFEye &amp; Eye</t>
        </is>
      </c>
      <c r="K529" t="inlineStr">
        <is>
          <t>EssilorLuxottica</t>
        </is>
      </c>
      <c r="L529" t="inlineStr">
        <is>
          <t>L. Roberto</t>
        </is>
      </c>
      <c r="M529" t="inlineStr">
        <is>
          <t>F. Reale</t>
        </is>
      </c>
      <c r="N529" t="inlineStr">
        <is>
          <t>Operations</t>
        </is>
      </c>
      <c r="O529" t="inlineStr">
        <is>
          <t>FrontEnd</t>
        </is>
      </c>
      <c r="P529" t="n">
        <v>570</v>
      </c>
      <c r="Q529" t="n">
        <v>567</v>
      </c>
      <c r="R529" t="inlineStr">
        <is>
          <t>CLOSED</t>
        </is>
      </c>
      <c r="S529" t="n">
        <v>1</v>
      </c>
      <c r="T529" t="n">
        <v>2024</v>
      </c>
      <c r="U529" t="n">
        <v>13</v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n">
        <v>3</v>
      </c>
      <c r="AE529" t="n">
        <v>5</v>
      </c>
      <c r="AF529" t="n">
        <v>5</v>
      </c>
      <c r="AG529" t="inlineStr"/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0.1428571428571428</v>
      </c>
      <c r="AQ529" t="n">
        <v>0.2173913043478261</v>
      </c>
      <c r="AR529" t="n">
        <v>0.2380952380952381</v>
      </c>
      <c r="AS529" t="n">
        <v>0</v>
      </c>
      <c r="AT529" t="inlineStr"/>
      <c r="AU529" t="inlineStr"/>
    </row>
    <row r="530">
      <c r="A530" t="inlineStr">
        <is>
          <t>CONTRACT</t>
        </is>
      </c>
      <c r="B530" t="inlineStr">
        <is>
          <t>PRJ</t>
        </is>
      </c>
      <c r="C530" t="inlineStr">
        <is>
          <t>Waterfall</t>
        </is>
      </c>
      <c r="D530" t="n">
        <v>2024</v>
      </c>
      <c r="E530" s="114" t="n">
        <v>45444</v>
      </c>
      <c r="F530" s="114" t="n">
        <v>45657</v>
      </c>
      <c r="G530" t="inlineStr">
        <is>
          <t>ABS24299</t>
        </is>
      </c>
      <c r="H530" t="inlineStr">
        <is>
          <t>ABS24299</t>
        </is>
      </c>
      <c r="I530" t="inlineStr">
        <is>
          <t>HR</t>
        </is>
      </c>
      <c r="J530" t="inlineStr">
        <is>
          <t>Qlik - Project Dismissione  - WKFEye &amp; Eye</t>
        </is>
      </c>
      <c r="K530" t="inlineStr">
        <is>
          <t>EssilorLuxottica</t>
        </is>
      </c>
      <c r="L530" t="inlineStr">
        <is>
          <t>L. Roberto</t>
        </is>
      </c>
      <c r="M530" t="inlineStr">
        <is>
          <t>G. Cataldo</t>
        </is>
      </c>
      <c r="N530" t="inlineStr">
        <is>
          <t>Operations</t>
        </is>
      </c>
      <c r="O530" t="inlineStr">
        <is>
          <t>Data Management</t>
        </is>
      </c>
      <c r="P530" t="n">
        <v>570</v>
      </c>
      <c r="Q530" t="n">
        <v>567</v>
      </c>
      <c r="R530" t="inlineStr">
        <is>
          <t>CLOSED</t>
        </is>
      </c>
      <c r="S530" t="n">
        <v>1</v>
      </c>
      <c r="T530" t="n">
        <v>2024</v>
      </c>
      <c r="U530" t="n">
        <v>29.5</v>
      </c>
      <c r="V530" t="inlineStr"/>
      <c r="W530" t="inlineStr"/>
      <c r="X530" t="inlineStr"/>
      <c r="Y530" t="inlineStr"/>
      <c r="Z530" t="inlineStr"/>
      <c r="AA530" t="inlineStr"/>
      <c r="AB530" t="n">
        <v>2.5</v>
      </c>
      <c r="AC530" t="inlineStr"/>
      <c r="AD530" t="n">
        <v>2</v>
      </c>
      <c r="AE530" t="n">
        <v>15</v>
      </c>
      <c r="AF530" t="n">
        <v>6</v>
      </c>
      <c r="AG530" t="n">
        <v>4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0.108695652173913</v>
      </c>
      <c r="AO530" t="n">
        <v>0</v>
      </c>
      <c r="AP530" t="n">
        <v>0.09523809523809523</v>
      </c>
      <c r="AQ530" t="n">
        <v>0.6521739130434783</v>
      </c>
      <c r="AR530" t="n">
        <v>0.2857142857142857</v>
      </c>
      <c r="AS530" t="n">
        <v>0.1818181818181818</v>
      </c>
      <c r="AT530" t="inlineStr"/>
      <c r="AU530" t="inlineStr"/>
    </row>
    <row r="531">
      <c r="A531" t="inlineStr">
        <is>
          <t>CONTRACT</t>
        </is>
      </c>
      <c r="B531" t="inlineStr">
        <is>
          <t>PRJ</t>
        </is>
      </c>
      <c r="C531" t="inlineStr">
        <is>
          <t>Waterfall</t>
        </is>
      </c>
      <c r="D531" t="n">
        <v>2024</v>
      </c>
      <c r="E531" s="114" t="n">
        <v>45444</v>
      </c>
      <c r="F531" s="114" t="n">
        <v>45657</v>
      </c>
      <c r="G531" t="inlineStr">
        <is>
          <t>ABS24299</t>
        </is>
      </c>
      <c r="H531" t="inlineStr">
        <is>
          <t>ABS24299</t>
        </is>
      </c>
      <c r="I531" t="inlineStr">
        <is>
          <t>HR</t>
        </is>
      </c>
      <c r="J531" t="inlineStr">
        <is>
          <t>Qlik - Project Dismissione  - WKFEye &amp; Eye</t>
        </is>
      </c>
      <c r="K531" t="inlineStr">
        <is>
          <t>EssilorLuxottica</t>
        </is>
      </c>
      <c r="L531" t="inlineStr">
        <is>
          <t>L. Roberto</t>
        </is>
      </c>
      <c r="M531" t="inlineStr">
        <is>
          <t>L. Cariglia</t>
        </is>
      </c>
      <c r="N531" t="inlineStr">
        <is>
          <t>Operations</t>
        </is>
      </c>
      <c r="O531" t="inlineStr">
        <is>
          <t>Data Management</t>
        </is>
      </c>
      <c r="P531" t="n">
        <v>570</v>
      </c>
      <c r="Q531" t="n">
        <v>567</v>
      </c>
      <c r="R531" t="inlineStr">
        <is>
          <t>CLOSED</t>
        </is>
      </c>
      <c r="S531" t="n">
        <v>1</v>
      </c>
      <c r="T531" t="n">
        <v>2024</v>
      </c>
      <c r="U531" t="n">
        <v>21</v>
      </c>
      <c r="V531" t="inlineStr"/>
      <c r="W531" t="inlineStr"/>
      <c r="X531" t="inlineStr"/>
      <c r="Y531" t="inlineStr"/>
      <c r="Z531" t="inlineStr"/>
      <c r="AA531" t="n">
        <v>3.5</v>
      </c>
      <c r="AB531" t="n">
        <v>3.5</v>
      </c>
      <c r="AC531" t="inlineStr"/>
      <c r="AD531" t="n">
        <v>3.5</v>
      </c>
      <c r="AE531" t="n">
        <v>3.5</v>
      </c>
      <c r="AF531" t="n">
        <v>3.5</v>
      </c>
      <c r="AG531" t="n">
        <v>3.5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0.175</v>
      </c>
      <c r="AN531" t="n">
        <v>0.1521739130434783</v>
      </c>
      <c r="AO531" t="n">
        <v>0</v>
      </c>
      <c r="AP531" t="n">
        <v>0.1666666666666667</v>
      </c>
      <c r="AQ531" t="n">
        <v>0.1521739130434783</v>
      </c>
      <c r="AR531" t="n">
        <v>0.1666666666666667</v>
      </c>
      <c r="AS531" t="n">
        <v>0.1590909090909091</v>
      </c>
      <c r="AT531" t="inlineStr"/>
      <c r="AU531" t="inlineStr"/>
    </row>
    <row r="532">
      <c r="A532" t="inlineStr">
        <is>
          <t>CONTRACT</t>
        </is>
      </c>
      <c r="B532" t="inlineStr">
        <is>
          <t>PRJ</t>
        </is>
      </c>
      <c r="C532" t="inlineStr">
        <is>
          <t>Waterfall</t>
        </is>
      </c>
      <c r="D532" t="n">
        <v>2024</v>
      </c>
      <c r="E532" s="114" t="n">
        <v>45444</v>
      </c>
      <c r="F532" s="114" t="n">
        <v>45657</v>
      </c>
      <c r="G532" t="inlineStr">
        <is>
          <t>ABS24299</t>
        </is>
      </c>
      <c r="H532" t="inlineStr">
        <is>
          <t>ABS24299</t>
        </is>
      </c>
      <c r="I532" t="inlineStr">
        <is>
          <t>HR</t>
        </is>
      </c>
      <c r="J532" t="inlineStr">
        <is>
          <t>Qlik - Project Dismissione  - WKFEye &amp; Eye</t>
        </is>
      </c>
      <c r="K532" t="inlineStr">
        <is>
          <t>EssilorLuxottica</t>
        </is>
      </c>
      <c r="L532" t="inlineStr">
        <is>
          <t>L. Roberto</t>
        </is>
      </c>
      <c r="M532" t="inlineStr">
        <is>
          <t>L. Roberto</t>
        </is>
      </c>
      <c r="N532" t="inlineStr">
        <is>
          <t>Operations</t>
        </is>
      </c>
      <c r="O532" t="inlineStr">
        <is>
          <t>Project Governance</t>
        </is>
      </c>
      <c r="P532" t="n">
        <v>570</v>
      </c>
      <c r="Q532" t="n">
        <v>567</v>
      </c>
      <c r="R532" t="inlineStr">
        <is>
          <t>CLOSED</t>
        </is>
      </c>
      <c r="S532" t="n">
        <v>1</v>
      </c>
      <c r="T532" t="n">
        <v>2024</v>
      </c>
      <c r="U532" t="n">
        <v>16</v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4</v>
      </c>
      <c r="AE532" t="n">
        <v>4</v>
      </c>
      <c r="AF532" t="n">
        <v>4</v>
      </c>
      <c r="AG532" t="n">
        <v>4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0.1904761904761905</v>
      </c>
      <c r="AQ532" t="n">
        <v>0.1739130434782609</v>
      </c>
      <c r="AR532" t="n">
        <v>0.1904761904761905</v>
      </c>
      <c r="AS532" t="n">
        <v>0.1818181818181818</v>
      </c>
      <c r="AT532" t="inlineStr"/>
      <c r="AU532" t="inlineStr"/>
    </row>
    <row r="533">
      <c r="A533" t="inlineStr">
        <is>
          <t>CONTRACT</t>
        </is>
      </c>
      <c r="B533" t="inlineStr">
        <is>
          <t>PRJ</t>
        </is>
      </c>
      <c r="C533" t="inlineStr">
        <is>
          <t>Waterfall</t>
        </is>
      </c>
      <c r="D533" t="n">
        <v>2024</v>
      </c>
      <c r="E533" s="114" t="n">
        <v>45444</v>
      </c>
      <c r="F533" s="114" t="n">
        <v>45657</v>
      </c>
      <c r="G533" t="inlineStr">
        <is>
          <t>ABS24299</t>
        </is>
      </c>
      <c r="H533" t="inlineStr">
        <is>
          <t>ABS24299</t>
        </is>
      </c>
      <c r="I533" t="inlineStr">
        <is>
          <t>HR</t>
        </is>
      </c>
      <c r="J533" t="inlineStr">
        <is>
          <t>Qlik - Project Dismissione  - WKFEye &amp; Eye</t>
        </is>
      </c>
      <c r="K533" t="inlineStr">
        <is>
          <t>EssilorLuxottica</t>
        </is>
      </c>
      <c r="L533" t="inlineStr">
        <is>
          <t>L. Roberto</t>
        </is>
      </c>
      <c r="M533" t="inlineStr">
        <is>
          <t>M. Vimercati</t>
        </is>
      </c>
      <c r="N533" t="inlineStr">
        <is>
          <t>Operations</t>
        </is>
      </c>
      <c r="O533" t="inlineStr">
        <is>
          <t>Data Management</t>
        </is>
      </c>
      <c r="P533" t="n">
        <v>570</v>
      </c>
      <c r="Q533" t="n">
        <v>567</v>
      </c>
      <c r="R533" t="inlineStr">
        <is>
          <t>CLOSED</t>
        </is>
      </c>
      <c r="S533" t="n">
        <v>1</v>
      </c>
      <c r="T533" t="n">
        <v>2024</v>
      </c>
      <c r="U533" t="n">
        <v>42</v>
      </c>
      <c r="V533" t="inlineStr"/>
      <c r="W533" t="inlineStr"/>
      <c r="X533" t="inlineStr"/>
      <c r="Y533" t="inlineStr"/>
      <c r="Z533" t="inlineStr"/>
      <c r="AA533" t="n">
        <v>4</v>
      </c>
      <c r="AB533" t="n">
        <v>4</v>
      </c>
      <c r="AC533" t="inlineStr"/>
      <c r="AD533" t="n">
        <v>8</v>
      </c>
      <c r="AE533" t="n">
        <v>14</v>
      </c>
      <c r="AF533" t="n">
        <v>7</v>
      </c>
      <c r="AG533" t="n">
        <v>5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0.2</v>
      </c>
      <c r="AN533" t="n">
        <v>0.1739130434782609</v>
      </c>
      <c r="AO533" t="n">
        <v>0</v>
      </c>
      <c r="AP533" t="n">
        <v>0.3809523809523809</v>
      </c>
      <c r="AQ533" t="n">
        <v>0.6086956521739131</v>
      </c>
      <c r="AR533" t="n">
        <v>0.3333333333333333</v>
      </c>
      <c r="AS533" t="n">
        <v>0.2272727272727273</v>
      </c>
      <c r="AT533" t="inlineStr"/>
      <c r="AU533" t="inlineStr"/>
    </row>
    <row r="534">
      <c r="A534" t="inlineStr">
        <is>
          <t>CONTRACT</t>
        </is>
      </c>
      <c r="B534" t="inlineStr">
        <is>
          <t>PRJ</t>
        </is>
      </c>
      <c r="C534" t="inlineStr">
        <is>
          <t>Waterfall</t>
        </is>
      </c>
      <c r="D534" t="n">
        <v>2024</v>
      </c>
      <c r="E534" s="114" t="n">
        <v>45444</v>
      </c>
      <c r="F534" s="114" t="n">
        <v>45657</v>
      </c>
      <c r="G534" t="inlineStr">
        <is>
          <t>ABS24299</t>
        </is>
      </c>
      <c r="H534" t="inlineStr">
        <is>
          <t>ABS24299</t>
        </is>
      </c>
      <c r="I534" t="inlineStr">
        <is>
          <t>HR</t>
        </is>
      </c>
      <c r="J534" t="inlineStr">
        <is>
          <t>Qlik - Project Dismissione  - WKFEye &amp; Eye</t>
        </is>
      </c>
      <c r="K534" t="inlineStr">
        <is>
          <t>EssilorLuxottica</t>
        </is>
      </c>
      <c r="L534" t="inlineStr">
        <is>
          <t>L. Roberto</t>
        </is>
      </c>
      <c r="M534" t="inlineStr">
        <is>
          <t>R. Bondi</t>
        </is>
      </c>
      <c r="N534" t="inlineStr">
        <is>
          <t>Operations</t>
        </is>
      </c>
      <c r="O534" t="inlineStr">
        <is>
          <t>FrontEnd</t>
        </is>
      </c>
      <c r="P534" t="n">
        <v>570</v>
      </c>
      <c r="Q534" t="n">
        <v>567</v>
      </c>
      <c r="R534" t="inlineStr">
        <is>
          <t>CLOSED</t>
        </is>
      </c>
      <c r="S534" t="n">
        <v>1</v>
      </c>
      <c r="T534" t="n">
        <v>2024</v>
      </c>
      <c r="U534" t="n">
        <v>24</v>
      </c>
      <c r="V534" t="inlineStr"/>
      <c r="W534" t="inlineStr"/>
      <c r="X534" t="inlineStr"/>
      <c r="Y534" t="inlineStr"/>
      <c r="Z534" t="inlineStr"/>
      <c r="AA534" t="n">
        <v>5</v>
      </c>
      <c r="AB534" t="n">
        <v>5</v>
      </c>
      <c r="AC534" t="inlineStr"/>
      <c r="AD534" t="n">
        <v>3</v>
      </c>
      <c r="AE534" t="n">
        <v>3</v>
      </c>
      <c r="AF534" t="n">
        <v>3</v>
      </c>
      <c r="AG534" t="n">
        <v>5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0.25</v>
      </c>
      <c r="AN534" t="n">
        <v>0.2173913043478261</v>
      </c>
      <c r="AO534" t="n">
        <v>0</v>
      </c>
      <c r="AP534" t="n">
        <v>0.1428571428571428</v>
      </c>
      <c r="AQ534" t="n">
        <v>0.1304347826086956</v>
      </c>
      <c r="AR534" t="n">
        <v>0.1428571428571428</v>
      </c>
      <c r="AS534" t="n">
        <v>0.2272727272727273</v>
      </c>
      <c r="AT534" t="inlineStr"/>
      <c r="AU534" t="inlineStr"/>
    </row>
    <row r="535">
      <c r="A535" t="inlineStr">
        <is>
          <t>CONTRACT</t>
        </is>
      </c>
      <c r="B535" t="inlineStr">
        <is>
          <t>PRJ</t>
        </is>
      </c>
      <c r="C535" t="inlineStr">
        <is>
          <t>Waterfall</t>
        </is>
      </c>
      <c r="D535" t="n">
        <v>2024</v>
      </c>
      <c r="E535" s="114" t="n">
        <v>45444</v>
      </c>
      <c r="F535" s="114" t="n">
        <v>45657</v>
      </c>
      <c r="G535" t="inlineStr">
        <is>
          <t>ABS24299</t>
        </is>
      </c>
      <c r="H535" t="inlineStr">
        <is>
          <t>ABS24299</t>
        </is>
      </c>
      <c r="I535" t="inlineStr">
        <is>
          <t>HR</t>
        </is>
      </c>
      <c r="J535" t="inlineStr">
        <is>
          <t>Qlik - Project Dismissione  - WKFEye &amp; Eye</t>
        </is>
      </c>
      <c r="K535" t="inlineStr">
        <is>
          <t>EssilorLuxottica</t>
        </is>
      </c>
      <c r="L535" t="inlineStr">
        <is>
          <t>L. Roberto</t>
        </is>
      </c>
      <c r="M535" t="inlineStr">
        <is>
          <t>R. Marasca</t>
        </is>
      </c>
      <c r="N535" t="inlineStr">
        <is>
          <t>Delivery Projects</t>
        </is>
      </c>
      <c r="O535" t="inlineStr">
        <is>
          <t>Analysis</t>
        </is>
      </c>
      <c r="P535" t="n">
        <v>570</v>
      </c>
      <c r="Q535" t="n">
        <v>567</v>
      </c>
      <c r="R535" t="inlineStr">
        <is>
          <t>CLOSED</t>
        </is>
      </c>
      <c r="S535" t="n">
        <v>1</v>
      </c>
      <c r="T535" t="n">
        <v>2024</v>
      </c>
      <c r="U535" t="n">
        <v>16</v>
      </c>
      <c r="V535" t="inlineStr"/>
      <c r="W535" t="inlineStr"/>
      <c r="X535" t="inlineStr"/>
      <c r="Y535" t="inlineStr"/>
      <c r="Z535" t="inlineStr"/>
      <c r="AA535" t="n">
        <v>2</v>
      </c>
      <c r="AB535" t="n">
        <v>4</v>
      </c>
      <c r="AC535" t="inlineStr"/>
      <c r="AD535" t="n">
        <v>3</v>
      </c>
      <c r="AE535" t="n">
        <v>3</v>
      </c>
      <c r="AF535" t="n">
        <v>3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0.1</v>
      </c>
      <c r="AN535" t="n">
        <v>0.1739130434782609</v>
      </c>
      <c r="AO535" t="n">
        <v>0</v>
      </c>
      <c r="AP535" t="n">
        <v>0.1428571428571428</v>
      </c>
      <c r="AQ535" t="n">
        <v>0.1304347826086956</v>
      </c>
      <c r="AR535" t="n">
        <v>0.1428571428571428</v>
      </c>
      <c r="AS535" t="n">
        <v>0.04545454545454546</v>
      </c>
      <c r="AT535" t="inlineStr"/>
      <c r="AU535" t="inlineStr"/>
    </row>
    <row r="536">
      <c r="A536" t="inlineStr">
        <is>
          <t>CONTRACT</t>
        </is>
      </c>
      <c r="B536" t="inlineStr">
        <is>
          <t>PRJ</t>
        </is>
      </c>
      <c r="C536" t="inlineStr">
        <is>
          <t>Waterfall</t>
        </is>
      </c>
      <c r="D536" t="n">
        <v>2024</v>
      </c>
      <c r="E536" s="114" t="n">
        <v>45444</v>
      </c>
      <c r="F536" s="114" t="n">
        <v>45657</v>
      </c>
      <c r="G536" t="inlineStr">
        <is>
          <t>ABS24299</t>
        </is>
      </c>
      <c r="H536" t="inlineStr">
        <is>
          <t>ABS24299</t>
        </is>
      </c>
      <c r="I536" t="inlineStr">
        <is>
          <t>HR</t>
        </is>
      </c>
      <c r="J536" t="inlineStr">
        <is>
          <t>Qlik - Project Dismissione - One Org, Data Enrichment</t>
        </is>
      </c>
      <c r="K536" t="inlineStr">
        <is>
          <t>EssilorLuxottica</t>
        </is>
      </c>
      <c r="L536" t="inlineStr">
        <is>
          <t>L. Roberto</t>
        </is>
      </c>
      <c r="M536" t="inlineStr">
        <is>
          <t>C. Di Lorenzo</t>
        </is>
      </c>
      <c r="N536" t="inlineStr">
        <is>
          <t>Delivery Projects</t>
        </is>
      </c>
      <c r="O536" t="inlineStr">
        <is>
          <t>Analysis</t>
        </is>
      </c>
      <c r="P536" t="n">
        <v>570</v>
      </c>
      <c r="Q536" t="n">
        <v>567</v>
      </c>
      <c r="R536" t="inlineStr">
        <is>
          <t>CLOSED</t>
        </is>
      </c>
      <c r="S536" t="n">
        <v>1</v>
      </c>
      <c r="T536" t="n">
        <v>2024</v>
      </c>
      <c r="U536" t="n">
        <v>8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n">
        <v>1</v>
      </c>
      <c r="AG536" t="n">
        <v>7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0.04761904761904762</v>
      </c>
      <c r="AS536" t="n">
        <v>0.3181818181818182</v>
      </c>
      <c r="AT536" t="inlineStr"/>
      <c r="AU536" t="inlineStr"/>
    </row>
    <row r="537">
      <c r="A537" t="inlineStr">
        <is>
          <t>CONTRACT</t>
        </is>
      </c>
      <c r="B537" t="inlineStr">
        <is>
          <t>PRJ</t>
        </is>
      </c>
      <c r="C537" t="inlineStr">
        <is>
          <t>Waterfall</t>
        </is>
      </c>
      <c r="D537" t="n">
        <v>2024</v>
      </c>
      <c r="E537" s="114" t="n">
        <v>45444</v>
      </c>
      <c r="F537" s="114" t="n">
        <v>45657</v>
      </c>
      <c r="G537" t="inlineStr">
        <is>
          <t>ABS24299</t>
        </is>
      </c>
      <c r="H537" t="inlineStr">
        <is>
          <t>ABS24299</t>
        </is>
      </c>
      <c r="I537" t="inlineStr">
        <is>
          <t>HR</t>
        </is>
      </c>
      <c r="J537" t="inlineStr">
        <is>
          <t>Qlik - Project Dismissione - One Org, Data Enrichment</t>
        </is>
      </c>
      <c r="K537" t="inlineStr">
        <is>
          <t>EssilorLuxottica</t>
        </is>
      </c>
      <c r="L537" t="inlineStr">
        <is>
          <t>L. Roberto</t>
        </is>
      </c>
      <c r="M537" t="inlineStr">
        <is>
          <t>C. Elia</t>
        </is>
      </c>
      <c r="N537" t="inlineStr">
        <is>
          <t>Operations</t>
        </is>
      </c>
      <c r="O537" t="inlineStr">
        <is>
          <t>Data Engineering</t>
        </is>
      </c>
      <c r="P537" t="n">
        <v>570</v>
      </c>
      <c r="Q537" t="n">
        <v>567</v>
      </c>
      <c r="R537" t="inlineStr">
        <is>
          <t>CLOSED</t>
        </is>
      </c>
      <c r="S537" t="n">
        <v>1</v>
      </c>
      <c r="T537" t="n">
        <v>2024</v>
      </c>
      <c r="U537" t="n">
        <v>17</v>
      </c>
      <c r="V537" t="inlineStr"/>
      <c r="W537" t="inlineStr"/>
      <c r="X537" t="inlineStr"/>
      <c r="Y537" t="inlineStr"/>
      <c r="Z537" t="inlineStr"/>
      <c r="AA537" t="inlineStr"/>
      <c r="AB537" t="n">
        <v>12</v>
      </c>
      <c r="AC537" t="inlineStr"/>
      <c r="AD537" t="n">
        <v>2</v>
      </c>
      <c r="AE537" t="inlineStr"/>
      <c r="AF537" t="n">
        <v>1</v>
      </c>
      <c r="AG537" t="n">
        <v>2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0.5217391304347826</v>
      </c>
      <c r="AO537" t="n">
        <v>0</v>
      </c>
      <c r="AP537" t="n">
        <v>0.09523809523809523</v>
      </c>
      <c r="AQ537" t="n">
        <v>0</v>
      </c>
      <c r="AR537" t="n">
        <v>0.04761904761904762</v>
      </c>
      <c r="AS537" t="n">
        <v>0.09090909090909091</v>
      </c>
      <c r="AT537" t="inlineStr"/>
      <c r="AU537" t="inlineStr"/>
    </row>
    <row r="538">
      <c r="A538" t="inlineStr">
        <is>
          <t>CONTRACT</t>
        </is>
      </c>
      <c r="B538" t="inlineStr">
        <is>
          <t>PRJ</t>
        </is>
      </c>
      <c r="C538" t="inlineStr">
        <is>
          <t>Waterfall</t>
        </is>
      </c>
      <c r="D538" t="n">
        <v>2024</v>
      </c>
      <c r="E538" s="114" t="n">
        <v>45444</v>
      </c>
      <c r="F538" s="114" t="n">
        <v>45657</v>
      </c>
      <c r="G538" t="inlineStr">
        <is>
          <t>ABS24299</t>
        </is>
      </c>
      <c r="H538" t="inlineStr">
        <is>
          <t>ABS24299</t>
        </is>
      </c>
      <c r="I538" t="inlineStr">
        <is>
          <t>HR</t>
        </is>
      </c>
      <c r="J538" t="inlineStr">
        <is>
          <t>Qlik - Project Dismissione - One Org, Data Enrichment</t>
        </is>
      </c>
      <c r="K538" t="inlineStr">
        <is>
          <t>EssilorLuxottica</t>
        </is>
      </c>
      <c r="L538" t="inlineStr">
        <is>
          <t>L. Roberto</t>
        </is>
      </c>
      <c r="M538" t="inlineStr">
        <is>
          <t>E. Storti</t>
        </is>
      </c>
      <c r="N538" t="inlineStr">
        <is>
          <t>Delivery Projects</t>
        </is>
      </c>
      <c r="O538" t="inlineStr">
        <is>
          <t>Analysis</t>
        </is>
      </c>
      <c r="P538" t="n">
        <v>570</v>
      </c>
      <c r="Q538" t="n">
        <v>567</v>
      </c>
      <c r="R538" t="inlineStr">
        <is>
          <t>CLOSED</t>
        </is>
      </c>
      <c r="S538" t="n">
        <v>1</v>
      </c>
      <c r="T538" t="n">
        <v>2024</v>
      </c>
      <c r="U538" t="n">
        <v>16</v>
      </c>
      <c r="V538" t="inlineStr"/>
      <c r="W538" t="inlineStr"/>
      <c r="X538" t="inlineStr"/>
      <c r="Y538" t="inlineStr"/>
      <c r="Z538" t="inlineStr"/>
      <c r="AA538" t="n">
        <v>3</v>
      </c>
      <c r="AB538" t="n">
        <v>1</v>
      </c>
      <c r="AC538" t="inlineStr"/>
      <c r="AD538" t="n">
        <v>4</v>
      </c>
      <c r="AE538" t="n">
        <v>4</v>
      </c>
      <c r="AF538" t="n">
        <v>3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0.15</v>
      </c>
      <c r="AN538" t="n">
        <v>0.04347826086956522</v>
      </c>
      <c r="AO538" t="n">
        <v>0</v>
      </c>
      <c r="AP538" t="n">
        <v>0.1904761904761905</v>
      </c>
      <c r="AQ538" t="n">
        <v>0.1739130434782609</v>
      </c>
      <c r="AR538" t="n">
        <v>0.1428571428571428</v>
      </c>
      <c r="AS538" t="n">
        <v>0.04545454545454546</v>
      </c>
      <c r="AT538" t="inlineStr"/>
      <c r="AU538" t="inlineStr"/>
    </row>
    <row r="539">
      <c r="A539" t="inlineStr">
        <is>
          <t>CONTRACT</t>
        </is>
      </c>
      <c r="B539" t="inlineStr">
        <is>
          <t>PRJ</t>
        </is>
      </c>
      <c r="C539" t="inlineStr">
        <is>
          <t>Waterfall</t>
        </is>
      </c>
      <c r="D539" t="n">
        <v>2024</v>
      </c>
      <c r="E539" s="114" t="n">
        <v>45444</v>
      </c>
      <c r="F539" s="114" t="n">
        <v>45657</v>
      </c>
      <c r="G539" t="inlineStr">
        <is>
          <t>ABS24299</t>
        </is>
      </c>
      <c r="H539" t="inlineStr">
        <is>
          <t>ABS24299</t>
        </is>
      </c>
      <c r="I539" t="inlineStr">
        <is>
          <t>HR</t>
        </is>
      </c>
      <c r="J539" t="inlineStr">
        <is>
          <t>Qlik - Project Dismissione - One Org, Data Enrichment</t>
        </is>
      </c>
      <c r="K539" t="inlineStr">
        <is>
          <t>EssilorLuxottica</t>
        </is>
      </c>
      <c r="L539" t="inlineStr">
        <is>
          <t>L. Roberto</t>
        </is>
      </c>
      <c r="M539" t="inlineStr">
        <is>
          <t>F. Plebani</t>
        </is>
      </c>
      <c r="N539" t="inlineStr">
        <is>
          <t>Operations</t>
        </is>
      </c>
      <c r="O539" t="inlineStr">
        <is>
          <t>Data Management</t>
        </is>
      </c>
      <c r="P539" t="n">
        <v>570</v>
      </c>
      <c r="Q539" t="n">
        <v>567</v>
      </c>
      <c r="R539" t="inlineStr">
        <is>
          <t>CLOSED</t>
        </is>
      </c>
      <c r="S539" t="n">
        <v>1</v>
      </c>
      <c r="T539" t="n">
        <v>2024</v>
      </c>
      <c r="U539" t="n">
        <v>19.5</v>
      </c>
      <c r="V539" t="inlineStr"/>
      <c r="W539" t="inlineStr"/>
      <c r="X539" t="inlineStr"/>
      <c r="Y539" t="inlineStr"/>
      <c r="Z539" t="inlineStr"/>
      <c r="AA539" t="inlineStr"/>
      <c r="AB539" t="n">
        <v>7.5</v>
      </c>
      <c r="AC539" t="inlineStr"/>
      <c r="AD539" t="n">
        <v>8</v>
      </c>
      <c r="AE539" t="n">
        <v>2</v>
      </c>
      <c r="AF539" t="n">
        <v>2</v>
      </c>
      <c r="AG539" t="inlineStr"/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0.3260869565217391</v>
      </c>
      <c r="AO539" t="n">
        <v>0</v>
      </c>
      <c r="AP539" t="n">
        <v>0.3809523809523809</v>
      </c>
      <c r="AQ539" t="n">
        <v>0.08695652173913043</v>
      </c>
      <c r="AR539" t="n">
        <v>0.09523809523809523</v>
      </c>
      <c r="AS539" t="n">
        <v>0</v>
      </c>
      <c r="AT539" t="inlineStr"/>
      <c r="AU539" t="inlineStr"/>
    </row>
    <row r="540">
      <c r="A540" t="inlineStr">
        <is>
          <t>CONTRACT</t>
        </is>
      </c>
      <c r="B540" t="inlineStr">
        <is>
          <t>PRJ</t>
        </is>
      </c>
      <c r="C540" t="inlineStr">
        <is>
          <t>Waterfall</t>
        </is>
      </c>
      <c r="D540" t="n">
        <v>2024</v>
      </c>
      <c r="E540" s="114" t="n">
        <v>45444</v>
      </c>
      <c r="F540" s="114" t="n">
        <v>45657</v>
      </c>
      <c r="G540" t="inlineStr">
        <is>
          <t>ABS24299</t>
        </is>
      </c>
      <c r="H540" t="inlineStr">
        <is>
          <t>ABS24299</t>
        </is>
      </c>
      <c r="I540" t="inlineStr">
        <is>
          <t>HR</t>
        </is>
      </c>
      <c r="J540" t="inlineStr">
        <is>
          <t>Qlik - Project Dismissione - One Org, Data Enrichment</t>
        </is>
      </c>
      <c r="K540" t="inlineStr">
        <is>
          <t>EssilorLuxottica</t>
        </is>
      </c>
      <c r="L540" t="inlineStr">
        <is>
          <t>L. Roberto</t>
        </is>
      </c>
      <c r="M540" t="inlineStr">
        <is>
          <t>G. Cataldo</t>
        </is>
      </c>
      <c r="N540" t="inlineStr">
        <is>
          <t>Operations</t>
        </is>
      </c>
      <c r="O540" t="inlineStr">
        <is>
          <t>Data Management</t>
        </is>
      </c>
      <c r="P540" t="n">
        <v>570</v>
      </c>
      <c r="Q540" t="n">
        <v>567</v>
      </c>
      <c r="R540" t="inlineStr">
        <is>
          <t>CLOSED</t>
        </is>
      </c>
      <c r="S540" t="n">
        <v>1</v>
      </c>
      <c r="T540" t="n">
        <v>2024</v>
      </c>
      <c r="U540" t="n">
        <v>31.5</v>
      </c>
      <c r="V540" t="inlineStr"/>
      <c r="W540" t="inlineStr"/>
      <c r="X540" t="inlineStr"/>
      <c r="Y540" t="inlineStr"/>
      <c r="Z540" t="inlineStr"/>
      <c r="AA540" t="inlineStr"/>
      <c r="AB540" t="n">
        <v>2.5</v>
      </c>
      <c r="AC540" t="inlineStr"/>
      <c r="AD540" t="n">
        <v>18</v>
      </c>
      <c r="AE540" t="n">
        <v>5</v>
      </c>
      <c r="AF540" t="n">
        <v>4</v>
      </c>
      <c r="AG540" t="n">
        <v>2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0.108695652173913</v>
      </c>
      <c r="AO540" t="n">
        <v>0</v>
      </c>
      <c r="AP540" t="n">
        <v>0.8571428571428571</v>
      </c>
      <c r="AQ540" t="n">
        <v>0.2173913043478261</v>
      </c>
      <c r="AR540" t="n">
        <v>0.1904761904761905</v>
      </c>
      <c r="AS540" t="n">
        <v>0.09090909090909091</v>
      </c>
      <c r="AT540" t="inlineStr"/>
      <c r="AU540" t="inlineStr"/>
    </row>
    <row r="541">
      <c r="A541" t="inlineStr">
        <is>
          <t>CONTRACT</t>
        </is>
      </c>
      <c r="B541" t="inlineStr">
        <is>
          <t>PRJ</t>
        </is>
      </c>
      <c r="C541" t="inlineStr">
        <is>
          <t>Waterfall</t>
        </is>
      </c>
      <c r="D541" t="n">
        <v>2024</v>
      </c>
      <c r="E541" s="114" t="n">
        <v>45444</v>
      </c>
      <c r="F541" s="114" t="n">
        <v>45657</v>
      </c>
      <c r="G541" t="inlineStr">
        <is>
          <t>ABS24299</t>
        </is>
      </c>
      <c r="H541" t="inlineStr">
        <is>
          <t>ABS24299</t>
        </is>
      </c>
      <c r="I541" t="inlineStr">
        <is>
          <t>HR</t>
        </is>
      </c>
      <c r="J541" t="inlineStr">
        <is>
          <t>Qlik - Project Dismissione - One Org, Data Enrichment</t>
        </is>
      </c>
      <c r="K541" t="inlineStr">
        <is>
          <t>EssilorLuxottica</t>
        </is>
      </c>
      <c r="L541" t="inlineStr">
        <is>
          <t>L. Roberto</t>
        </is>
      </c>
      <c r="M541" t="inlineStr">
        <is>
          <t>G. De Feo</t>
        </is>
      </c>
      <c r="N541" t="inlineStr">
        <is>
          <t>Delivery Projects</t>
        </is>
      </c>
      <c r="O541" t="inlineStr">
        <is>
          <t>PMO - Project Management Officer</t>
        </is>
      </c>
      <c r="P541" t="n">
        <v>570</v>
      </c>
      <c r="Q541" t="n">
        <v>567</v>
      </c>
      <c r="R541" t="inlineStr">
        <is>
          <t>CLOSED</t>
        </is>
      </c>
      <c r="S541" t="n">
        <v>1</v>
      </c>
      <c r="T541" t="n">
        <v>2024</v>
      </c>
      <c r="U541" t="n">
        <v>4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n">
        <v>1</v>
      </c>
      <c r="AG541" t="n">
        <v>3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0.04761904761904762</v>
      </c>
      <c r="AS541" t="n">
        <v>0.1363636363636364</v>
      </c>
      <c r="AT541" t="inlineStr"/>
      <c r="AU541" t="inlineStr"/>
    </row>
    <row r="542">
      <c r="A542" t="inlineStr">
        <is>
          <t>CONTRACT</t>
        </is>
      </c>
      <c r="B542" t="inlineStr">
        <is>
          <t>PRJ</t>
        </is>
      </c>
      <c r="C542" t="inlineStr">
        <is>
          <t>Waterfall</t>
        </is>
      </c>
      <c r="D542" t="n">
        <v>2024</v>
      </c>
      <c r="E542" s="114" t="n">
        <v>45444</v>
      </c>
      <c r="F542" s="114" t="n">
        <v>45657</v>
      </c>
      <c r="G542" t="inlineStr">
        <is>
          <t>ABS24299</t>
        </is>
      </c>
      <c r="H542" t="inlineStr">
        <is>
          <t>ABS24299</t>
        </is>
      </c>
      <c r="I542" t="inlineStr">
        <is>
          <t>HR</t>
        </is>
      </c>
      <c r="J542" t="inlineStr">
        <is>
          <t>Qlik - Project Dismissione - One Org, Data Enrichment</t>
        </is>
      </c>
      <c r="K542" t="inlineStr">
        <is>
          <t>EssilorLuxottica</t>
        </is>
      </c>
      <c r="L542" t="inlineStr">
        <is>
          <t>L. Roberto</t>
        </is>
      </c>
      <c r="M542" t="inlineStr">
        <is>
          <t>G. Tuninetti</t>
        </is>
      </c>
      <c r="N542" t="inlineStr"/>
      <c r="O542" t="inlineStr">
        <is>
          <t>UX/UI</t>
        </is>
      </c>
      <c r="P542" t="n">
        <v>570</v>
      </c>
      <c r="Q542" t="n">
        <v>567</v>
      </c>
      <c r="R542" t="inlineStr">
        <is>
          <t>CLOSED</t>
        </is>
      </c>
      <c r="S542" t="n">
        <v>1</v>
      </c>
      <c r="T542" t="n">
        <v>2024</v>
      </c>
      <c r="U542" t="n">
        <v>12</v>
      </c>
      <c r="V542" t="inlineStr"/>
      <c r="W542" t="inlineStr"/>
      <c r="X542" t="inlineStr"/>
      <c r="Y542" t="inlineStr"/>
      <c r="Z542" t="inlineStr"/>
      <c r="AA542" t="inlineStr"/>
      <c r="AB542" t="n">
        <v>12</v>
      </c>
      <c r="AC542" t="inlineStr"/>
      <c r="AD542" t="inlineStr"/>
      <c r="AE542" t="inlineStr"/>
      <c r="AF542" t="inlineStr"/>
      <c r="AG542" t="inlineStr"/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0.5217391304347826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inlineStr"/>
      <c r="AU542" t="inlineStr"/>
    </row>
    <row r="543">
      <c r="A543" t="inlineStr">
        <is>
          <t>CONTRACT</t>
        </is>
      </c>
      <c r="B543" t="inlineStr">
        <is>
          <t>PRJ</t>
        </is>
      </c>
      <c r="C543" t="inlineStr">
        <is>
          <t>Waterfall</t>
        </is>
      </c>
      <c r="D543" t="n">
        <v>2024</v>
      </c>
      <c r="E543" s="114" t="n">
        <v>45444</v>
      </c>
      <c r="F543" s="114" t="n">
        <v>45657</v>
      </c>
      <c r="G543" t="inlineStr">
        <is>
          <t>ABS24299</t>
        </is>
      </c>
      <c r="H543" t="inlineStr">
        <is>
          <t>ABS24299</t>
        </is>
      </c>
      <c r="I543" t="inlineStr">
        <is>
          <t>HR</t>
        </is>
      </c>
      <c r="J543" t="inlineStr">
        <is>
          <t>Qlik - Project Dismissione - One Org, Data Enrichment</t>
        </is>
      </c>
      <c r="K543" t="inlineStr">
        <is>
          <t>EssilorLuxottica</t>
        </is>
      </c>
      <c r="L543" t="inlineStr">
        <is>
          <t>L. Roberto</t>
        </is>
      </c>
      <c r="M543" t="inlineStr">
        <is>
          <t>L. Cariglia</t>
        </is>
      </c>
      <c r="N543" t="inlineStr">
        <is>
          <t>Operations</t>
        </is>
      </c>
      <c r="O543" t="inlineStr">
        <is>
          <t>Data Management</t>
        </is>
      </c>
      <c r="P543" t="n">
        <v>570</v>
      </c>
      <c r="Q543" t="n">
        <v>567</v>
      </c>
      <c r="R543" t="inlineStr">
        <is>
          <t>CLOSED</t>
        </is>
      </c>
      <c r="S543" t="n">
        <v>1</v>
      </c>
      <c r="T543" t="n">
        <v>2024</v>
      </c>
      <c r="U543" t="n">
        <v>21</v>
      </c>
      <c r="V543" t="inlineStr"/>
      <c r="W543" t="inlineStr"/>
      <c r="X543" t="inlineStr"/>
      <c r="Y543" t="inlineStr"/>
      <c r="Z543" t="inlineStr"/>
      <c r="AA543" t="n">
        <v>3.5</v>
      </c>
      <c r="AB543" t="n">
        <v>3.5</v>
      </c>
      <c r="AC543" t="inlineStr"/>
      <c r="AD543" t="n">
        <v>3.5</v>
      </c>
      <c r="AE543" t="n">
        <v>3.5</v>
      </c>
      <c r="AF543" t="n">
        <v>3.5</v>
      </c>
      <c r="AG543" t="n">
        <v>3.5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0.175</v>
      </c>
      <c r="AN543" t="n">
        <v>0.1521739130434783</v>
      </c>
      <c r="AO543" t="n">
        <v>0</v>
      </c>
      <c r="AP543" t="n">
        <v>0.1666666666666667</v>
      </c>
      <c r="AQ543" t="n">
        <v>0.1521739130434783</v>
      </c>
      <c r="AR543" t="n">
        <v>0.1666666666666667</v>
      </c>
      <c r="AS543" t="n">
        <v>0.1590909090909091</v>
      </c>
      <c r="AT543" t="inlineStr"/>
      <c r="AU543" t="inlineStr"/>
    </row>
    <row r="544">
      <c r="A544" t="inlineStr">
        <is>
          <t>CONTRACT</t>
        </is>
      </c>
      <c r="B544" t="inlineStr">
        <is>
          <t>PRJ</t>
        </is>
      </c>
      <c r="C544" t="inlineStr">
        <is>
          <t>Waterfall</t>
        </is>
      </c>
      <c r="D544" t="n">
        <v>2024</v>
      </c>
      <c r="E544" s="114" t="n">
        <v>45444</v>
      </c>
      <c r="F544" s="114" t="n">
        <v>45657</v>
      </c>
      <c r="G544" t="inlineStr">
        <is>
          <t>ABS24299</t>
        </is>
      </c>
      <c r="H544" t="inlineStr">
        <is>
          <t>ABS24299</t>
        </is>
      </c>
      <c r="I544" t="inlineStr">
        <is>
          <t>HR</t>
        </is>
      </c>
      <c r="J544" t="inlineStr">
        <is>
          <t>Qlik - Project Dismissione - One Org, Data Enrichment</t>
        </is>
      </c>
      <c r="K544" t="inlineStr">
        <is>
          <t>EssilorLuxottica</t>
        </is>
      </c>
      <c r="L544" t="inlineStr">
        <is>
          <t>L. Roberto</t>
        </is>
      </c>
      <c r="M544" t="inlineStr">
        <is>
          <t>L. Roberto</t>
        </is>
      </c>
      <c r="N544" t="inlineStr">
        <is>
          <t>Operations</t>
        </is>
      </c>
      <c r="O544" t="inlineStr">
        <is>
          <t>PM - Project Governance</t>
        </is>
      </c>
      <c r="P544" t="n">
        <v>570</v>
      </c>
      <c r="Q544" t="n">
        <v>567</v>
      </c>
      <c r="R544" t="inlineStr">
        <is>
          <t>CLOSED</t>
        </is>
      </c>
      <c r="S544" t="n">
        <v>1</v>
      </c>
      <c r="T544" t="n">
        <v>2024</v>
      </c>
      <c r="U544" t="n">
        <v>13</v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4</v>
      </c>
      <c r="AE544" t="n">
        <v>3</v>
      </c>
      <c r="AF544" t="n">
        <v>3</v>
      </c>
      <c r="AG544" t="n">
        <v>3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0.1904761904761905</v>
      </c>
      <c r="AQ544" t="n">
        <v>0.1304347826086956</v>
      </c>
      <c r="AR544" t="n">
        <v>0.1428571428571428</v>
      </c>
      <c r="AS544" t="n">
        <v>0.1363636363636364</v>
      </c>
      <c r="AT544" t="inlineStr"/>
      <c r="AU544" t="inlineStr"/>
    </row>
    <row r="545">
      <c r="A545" t="inlineStr">
        <is>
          <t>CONTRACT</t>
        </is>
      </c>
      <c r="B545" t="inlineStr">
        <is>
          <t>PRJ</t>
        </is>
      </c>
      <c r="C545" t="inlineStr">
        <is>
          <t>Waterfall</t>
        </is>
      </c>
      <c r="D545" t="n">
        <v>2024</v>
      </c>
      <c r="E545" s="114" t="n">
        <v>45444</v>
      </c>
      <c r="F545" s="114" t="n">
        <v>45657</v>
      </c>
      <c r="G545" t="inlineStr">
        <is>
          <t>ABS24299</t>
        </is>
      </c>
      <c r="H545" t="inlineStr">
        <is>
          <t>ABS24299</t>
        </is>
      </c>
      <c r="I545" t="inlineStr">
        <is>
          <t>HR</t>
        </is>
      </c>
      <c r="J545" t="inlineStr">
        <is>
          <t>Qlik - Project Dismissione - One Org, Data Enrichment</t>
        </is>
      </c>
      <c r="K545" t="inlineStr">
        <is>
          <t>EssilorLuxottica</t>
        </is>
      </c>
      <c r="L545" t="inlineStr">
        <is>
          <t>L. Roberto</t>
        </is>
      </c>
      <c r="M545" t="inlineStr">
        <is>
          <t>M. Porcu</t>
        </is>
      </c>
      <c r="N545" t="inlineStr">
        <is>
          <t>Operations</t>
        </is>
      </c>
      <c r="O545" t="inlineStr">
        <is>
          <t>BackEnd</t>
        </is>
      </c>
      <c r="P545" t="n">
        <v>570</v>
      </c>
      <c r="Q545" t="n">
        <v>567</v>
      </c>
      <c r="R545" t="inlineStr">
        <is>
          <t>CLOSED</t>
        </is>
      </c>
      <c r="S545" t="n">
        <v>1</v>
      </c>
      <c r="T545" t="n">
        <v>2024</v>
      </c>
      <c r="U545" t="n">
        <v>24</v>
      </c>
      <c r="V545" t="inlineStr"/>
      <c r="W545" t="inlineStr"/>
      <c r="X545" t="inlineStr"/>
      <c r="Y545" t="inlineStr"/>
      <c r="Z545" t="inlineStr"/>
      <c r="AA545" t="n">
        <v>2</v>
      </c>
      <c r="AB545" t="n">
        <v>8</v>
      </c>
      <c r="AC545" t="inlineStr"/>
      <c r="AD545" t="n">
        <v>8</v>
      </c>
      <c r="AE545" t="n">
        <v>4</v>
      </c>
      <c r="AF545" t="n">
        <v>1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0.1</v>
      </c>
      <c r="AN545" t="n">
        <v>0.3478260869565217</v>
      </c>
      <c r="AO545" t="n">
        <v>0</v>
      </c>
      <c r="AP545" t="n">
        <v>0.3809523809523809</v>
      </c>
      <c r="AQ545" t="n">
        <v>0.1739130434782609</v>
      </c>
      <c r="AR545" t="n">
        <v>0.04761904761904762</v>
      </c>
      <c r="AS545" t="n">
        <v>0.04545454545454546</v>
      </c>
      <c r="AT545" t="inlineStr"/>
      <c r="AU545" t="inlineStr"/>
    </row>
    <row r="546">
      <c r="A546" t="inlineStr">
        <is>
          <t>CONTRACT</t>
        </is>
      </c>
      <c r="B546" t="inlineStr">
        <is>
          <t>PRJ</t>
        </is>
      </c>
      <c r="C546" t="inlineStr">
        <is>
          <t>Waterfall</t>
        </is>
      </c>
      <c r="D546" t="n">
        <v>2024</v>
      </c>
      <c r="E546" s="114" t="n">
        <v>45444</v>
      </c>
      <c r="F546" s="114" t="n">
        <v>45657</v>
      </c>
      <c r="G546" t="inlineStr">
        <is>
          <t>ABS24299</t>
        </is>
      </c>
      <c r="H546" t="inlineStr">
        <is>
          <t>ABS24299</t>
        </is>
      </c>
      <c r="I546" t="inlineStr">
        <is>
          <t>HR</t>
        </is>
      </c>
      <c r="J546" t="inlineStr">
        <is>
          <t>Qlik - Project Dismissione - One Org, Data Enrichment</t>
        </is>
      </c>
      <c r="K546" t="inlineStr">
        <is>
          <t>EssilorLuxottica</t>
        </is>
      </c>
      <c r="L546" t="inlineStr">
        <is>
          <t>L. Roberto</t>
        </is>
      </c>
      <c r="M546" t="inlineStr">
        <is>
          <t>M. Toci</t>
        </is>
      </c>
      <c r="N546" t="inlineStr">
        <is>
          <t>Operations</t>
        </is>
      </c>
      <c r="O546" t="inlineStr">
        <is>
          <t>BackEnd</t>
        </is>
      </c>
      <c r="P546" t="n">
        <v>570</v>
      </c>
      <c r="Q546" t="n">
        <v>567</v>
      </c>
      <c r="R546" t="inlineStr">
        <is>
          <t>CLOSED</t>
        </is>
      </c>
      <c r="S546" t="n">
        <v>1</v>
      </c>
      <c r="T546" t="n">
        <v>2024</v>
      </c>
      <c r="U546" t="n">
        <v>4</v>
      </c>
      <c r="V546" t="inlineStr"/>
      <c r="W546" t="inlineStr"/>
      <c r="X546" t="inlineStr"/>
      <c r="Y546" t="inlineStr"/>
      <c r="Z546" t="inlineStr"/>
      <c r="AA546" t="inlineStr"/>
      <c r="AB546" t="n">
        <v>1</v>
      </c>
      <c r="AC546" t="inlineStr"/>
      <c r="AD546" t="n">
        <v>3</v>
      </c>
      <c r="AE546" t="inlineStr"/>
      <c r="AF546" t="inlineStr"/>
      <c r="AG546" t="inlineStr"/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0.04347826086956522</v>
      </c>
      <c r="AO546" t="n">
        <v>0</v>
      </c>
      <c r="AP546" t="n">
        <v>0.1428571428571428</v>
      </c>
      <c r="AQ546" t="n">
        <v>0</v>
      </c>
      <c r="AR546" t="n">
        <v>0</v>
      </c>
      <c r="AS546" t="n">
        <v>0</v>
      </c>
      <c r="AT546" t="inlineStr"/>
      <c r="AU546" t="inlineStr"/>
    </row>
    <row r="547">
      <c r="A547" t="inlineStr">
        <is>
          <t>CONTRACT</t>
        </is>
      </c>
      <c r="B547" t="inlineStr">
        <is>
          <t>PRJ</t>
        </is>
      </c>
      <c r="C547" t="inlineStr">
        <is>
          <t>Waterfall</t>
        </is>
      </c>
      <c r="D547" t="n">
        <v>2024</v>
      </c>
      <c r="E547" s="114" t="n">
        <v>45444</v>
      </c>
      <c r="F547" s="114" t="n">
        <v>45657</v>
      </c>
      <c r="G547" t="inlineStr">
        <is>
          <t>ABS24299</t>
        </is>
      </c>
      <c r="H547" t="inlineStr">
        <is>
          <t>ABS24299</t>
        </is>
      </c>
      <c r="I547" t="inlineStr">
        <is>
          <t>HR</t>
        </is>
      </c>
      <c r="J547" t="inlineStr">
        <is>
          <t>Qlik - Project Dismissione - One Org, Data Enrichment</t>
        </is>
      </c>
      <c r="K547" t="inlineStr">
        <is>
          <t>EssilorLuxottica</t>
        </is>
      </c>
      <c r="L547" t="inlineStr">
        <is>
          <t>L. Roberto</t>
        </is>
      </c>
      <c r="M547" t="inlineStr">
        <is>
          <t>M. Vimercati</t>
        </is>
      </c>
      <c r="N547" t="inlineStr">
        <is>
          <t>Operations</t>
        </is>
      </c>
      <c r="O547" t="inlineStr">
        <is>
          <t>Data Management</t>
        </is>
      </c>
      <c r="P547" t="n">
        <v>570</v>
      </c>
      <c r="Q547" t="n">
        <v>567</v>
      </c>
      <c r="R547" t="inlineStr">
        <is>
          <t>CLOSED</t>
        </is>
      </c>
      <c r="S547" t="n">
        <v>1</v>
      </c>
      <c r="T547" t="n">
        <v>2024</v>
      </c>
      <c r="U547" t="n">
        <v>16</v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n">
        <v>7</v>
      </c>
      <c r="AE547" t="n">
        <v>4</v>
      </c>
      <c r="AF547" t="n">
        <v>3</v>
      </c>
      <c r="AG547" t="n">
        <v>2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0.3333333333333333</v>
      </c>
      <c r="AQ547" t="n">
        <v>0.1739130434782609</v>
      </c>
      <c r="AR547" t="n">
        <v>0.1428571428571428</v>
      </c>
      <c r="AS547" t="n">
        <v>0.09090909090909091</v>
      </c>
      <c r="AT547" t="inlineStr"/>
      <c r="AU547" t="inlineStr"/>
    </row>
    <row r="548">
      <c r="A548" t="inlineStr">
        <is>
          <t>CONTRACT</t>
        </is>
      </c>
      <c r="B548" t="inlineStr">
        <is>
          <t>PRJ</t>
        </is>
      </c>
      <c r="C548" t="inlineStr">
        <is>
          <t>Waterfall</t>
        </is>
      </c>
      <c r="D548" t="n">
        <v>2024</v>
      </c>
      <c r="E548" s="114" t="n">
        <v>45444</v>
      </c>
      <c r="F548" s="114" t="n">
        <v>45657</v>
      </c>
      <c r="G548" t="inlineStr">
        <is>
          <t>ABS24299</t>
        </is>
      </c>
      <c r="H548" t="inlineStr">
        <is>
          <t>ABS24299</t>
        </is>
      </c>
      <c r="I548" t="inlineStr">
        <is>
          <t>HR</t>
        </is>
      </c>
      <c r="J548" t="inlineStr">
        <is>
          <t>Qlik - Project Dismissione - One Org, Data Enrichment</t>
        </is>
      </c>
      <c r="K548" t="inlineStr">
        <is>
          <t>EssilorLuxottica</t>
        </is>
      </c>
      <c r="L548" t="inlineStr">
        <is>
          <t>L. Roberto</t>
        </is>
      </c>
      <c r="M548" t="inlineStr">
        <is>
          <t>R. Marasca</t>
        </is>
      </c>
      <c r="N548" t="inlineStr">
        <is>
          <t>Delivery Projects</t>
        </is>
      </c>
      <c r="O548" t="inlineStr">
        <is>
          <t>Analysis</t>
        </is>
      </c>
      <c r="P548" t="n">
        <v>570</v>
      </c>
      <c r="Q548" t="n">
        <v>567</v>
      </c>
      <c r="R548" t="inlineStr">
        <is>
          <t>CLOSED</t>
        </is>
      </c>
      <c r="S548" t="n">
        <v>1</v>
      </c>
      <c r="T548" t="n">
        <v>2024</v>
      </c>
      <c r="U548" t="n">
        <v>18</v>
      </c>
      <c r="V548" t="inlineStr"/>
      <c r="W548" t="inlineStr"/>
      <c r="X548" t="inlineStr"/>
      <c r="Y548" t="inlineStr"/>
      <c r="Z548" t="inlineStr"/>
      <c r="AA548" t="n">
        <v>2</v>
      </c>
      <c r="AB548" t="n">
        <v>4</v>
      </c>
      <c r="AC548" t="inlineStr"/>
      <c r="AD548" t="n">
        <v>4</v>
      </c>
      <c r="AE548" t="n">
        <v>4</v>
      </c>
      <c r="AF548" t="n">
        <v>2</v>
      </c>
      <c r="AG548" t="n">
        <v>2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0.1</v>
      </c>
      <c r="AN548" t="n">
        <v>0.1739130434782609</v>
      </c>
      <c r="AO548" t="n">
        <v>0</v>
      </c>
      <c r="AP548" t="n">
        <v>0.1904761904761905</v>
      </c>
      <c r="AQ548" t="n">
        <v>0.1739130434782609</v>
      </c>
      <c r="AR548" t="n">
        <v>0.09523809523809523</v>
      </c>
      <c r="AS548" t="n">
        <v>0.09090909090909091</v>
      </c>
      <c r="AT548" t="inlineStr"/>
      <c r="AU548" t="inlineStr"/>
    </row>
    <row r="549">
      <c r="A549" t="inlineStr">
        <is>
          <t>CONTRACT</t>
        </is>
      </c>
      <c r="B549" t="inlineStr">
        <is>
          <t>PRJ</t>
        </is>
      </c>
      <c r="C549" t="inlineStr">
        <is>
          <t>Waterfall</t>
        </is>
      </c>
      <c r="D549" t="n">
        <v>2024</v>
      </c>
      <c r="E549" s="114" t="n">
        <v>45444</v>
      </c>
      <c r="F549" s="114" t="n">
        <v>45657</v>
      </c>
      <c r="G549" t="inlineStr">
        <is>
          <t>ABS24299</t>
        </is>
      </c>
      <c r="H549" t="inlineStr">
        <is>
          <t>ABS24299</t>
        </is>
      </c>
      <c r="I549" t="inlineStr">
        <is>
          <t>HR</t>
        </is>
      </c>
      <c r="J549" t="inlineStr">
        <is>
          <t>Qlik - Project Dismissione - One Org, Data Enrichment</t>
        </is>
      </c>
      <c r="K549" t="inlineStr">
        <is>
          <t>EssilorLuxottica</t>
        </is>
      </c>
      <c r="L549" t="inlineStr">
        <is>
          <t>L. Roberto</t>
        </is>
      </c>
      <c r="M549" t="inlineStr">
        <is>
          <t>S. Beltrami</t>
        </is>
      </c>
      <c r="N549" t="inlineStr">
        <is>
          <t>Operations</t>
        </is>
      </c>
      <c r="O549" t="inlineStr">
        <is>
          <t>FrontEnd</t>
        </is>
      </c>
      <c r="P549" t="n">
        <v>570</v>
      </c>
      <c r="Q549" t="n">
        <v>567</v>
      </c>
      <c r="R549" t="inlineStr">
        <is>
          <t>CLOSED</t>
        </is>
      </c>
      <c r="S549" t="n">
        <v>1</v>
      </c>
      <c r="T549" t="n">
        <v>2024</v>
      </c>
      <c r="U549" t="n">
        <v>14</v>
      </c>
      <c r="V549" t="inlineStr"/>
      <c r="W549" t="inlineStr"/>
      <c r="X549" t="inlineStr"/>
      <c r="Y549" t="inlineStr"/>
      <c r="Z549" t="inlineStr"/>
      <c r="AA549" t="inlineStr"/>
      <c r="AB549" t="n">
        <v>12</v>
      </c>
      <c r="AC549" t="inlineStr"/>
      <c r="AD549" t="n">
        <v>2</v>
      </c>
      <c r="AE549" t="inlineStr"/>
      <c r="AF549" t="inlineStr"/>
      <c r="AG549" t="inlineStr"/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0.5217391304347826</v>
      </c>
      <c r="AO549" t="n">
        <v>0</v>
      </c>
      <c r="AP549" t="n">
        <v>0.09523809523809523</v>
      </c>
      <c r="AQ549" t="n">
        <v>0</v>
      </c>
      <c r="AR549" t="n">
        <v>0</v>
      </c>
      <c r="AS549" t="n">
        <v>0</v>
      </c>
      <c r="AT549" t="inlineStr"/>
      <c r="AU549" t="inlineStr"/>
    </row>
    <row r="550">
      <c r="A550" t="inlineStr">
        <is>
          <t>CONTRACT</t>
        </is>
      </c>
      <c r="B550" t="inlineStr">
        <is>
          <t>AMS</t>
        </is>
      </c>
      <c r="C550" t="inlineStr"/>
      <c r="D550" t="n">
        <v>2024</v>
      </c>
      <c r="E550" s="114" t="n">
        <v>45200</v>
      </c>
      <c r="F550" s="114" t="n">
        <v>45382</v>
      </c>
      <c r="G550" t="inlineStr">
        <is>
          <t>ABS23397</t>
        </is>
      </c>
      <c r="H550" t="inlineStr">
        <is>
          <t>AR</t>
        </is>
      </c>
      <c r="I550" t="inlineStr">
        <is>
          <t>CRM/CS</t>
        </is>
      </c>
      <c r="J550" t="inlineStr">
        <is>
          <t>REWARD HUB - AMS</t>
        </is>
      </c>
      <c r="K550" t="inlineStr">
        <is>
          <t>EssilorLuxottica</t>
        </is>
      </c>
      <c r="L550" t="inlineStr">
        <is>
          <t>L. Roberto</t>
        </is>
      </c>
      <c r="M550" t="inlineStr">
        <is>
          <t>C. Di Lorenzo</t>
        </is>
      </c>
      <c r="N550" t="inlineStr">
        <is>
          <t>Delivery Projects</t>
        </is>
      </c>
      <c r="O550" t="inlineStr">
        <is>
          <t>Analysis</t>
        </is>
      </c>
      <c r="P550" t="n">
        <v>51</v>
      </c>
      <c r="Q550" t="n">
        <v>47</v>
      </c>
      <c r="R550" t="inlineStr">
        <is>
          <t>CLOSED</t>
        </is>
      </c>
      <c r="S550" t="n">
        <v>1</v>
      </c>
      <c r="T550" t="n">
        <v>2024</v>
      </c>
      <c r="U550" t="n">
        <v>0</v>
      </c>
      <c r="V550" t="n">
        <v>4</v>
      </c>
      <c r="W550" t="n">
        <v>6</v>
      </c>
      <c r="X550" t="n">
        <v>6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n">
        <v>0.2222222222222222</v>
      </c>
      <c r="AI550" t="n">
        <v>0.3</v>
      </c>
      <c r="AJ550" t="n">
        <v>0.2857142857142857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inlineStr"/>
      <c r="AU550" t="inlineStr"/>
    </row>
    <row r="551">
      <c r="A551" t="inlineStr">
        <is>
          <t>CONTRACT</t>
        </is>
      </c>
      <c r="B551" t="inlineStr">
        <is>
          <t>AMS</t>
        </is>
      </c>
      <c r="C551" t="inlineStr"/>
      <c r="D551" t="n">
        <v>2024</v>
      </c>
      <c r="E551" s="114" t="n">
        <v>45200</v>
      </c>
      <c r="F551" s="114" t="n">
        <v>45382</v>
      </c>
      <c r="G551" t="inlineStr">
        <is>
          <t>ABS23397</t>
        </is>
      </c>
      <c r="H551" t="inlineStr">
        <is>
          <t>AR</t>
        </is>
      </c>
      <c r="I551" t="inlineStr">
        <is>
          <t>CRM/CS</t>
        </is>
      </c>
      <c r="J551" t="inlineStr">
        <is>
          <t>REWARD HUB - AMS</t>
        </is>
      </c>
      <c r="K551" t="inlineStr">
        <is>
          <t>EssilorLuxottica</t>
        </is>
      </c>
      <c r="L551" t="inlineStr">
        <is>
          <t>L. Roberto</t>
        </is>
      </c>
      <c r="M551" t="inlineStr">
        <is>
          <t>C. Elia</t>
        </is>
      </c>
      <c r="N551" t="inlineStr">
        <is>
          <t>Operations</t>
        </is>
      </c>
      <c r="O551" t="inlineStr">
        <is>
          <t>BackEnd</t>
        </is>
      </c>
      <c r="P551" t="n">
        <v>51</v>
      </c>
      <c r="Q551" t="n">
        <v>47</v>
      </c>
      <c r="R551" t="inlineStr">
        <is>
          <t>CLOSED</t>
        </is>
      </c>
      <c r="S551" t="n">
        <v>1</v>
      </c>
      <c r="T551" t="n">
        <v>2024</v>
      </c>
      <c r="U551" t="n">
        <v>0</v>
      </c>
      <c r="V551" t="n">
        <v>5</v>
      </c>
      <c r="W551" t="n">
        <v>5</v>
      </c>
      <c r="X551" t="n">
        <v>5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n">
        <v>0.2777777777777778</v>
      </c>
      <c r="AI551" t="n">
        <v>0.25</v>
      </c>
      <c r="AJ551" t="n">
        <v>0.2380952380952381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inlineStr"/>
      <c r="AU551" t="inlineStr"/>
    </row>
    <row r="552">
      <c r="A552" t="inlineStr">
        <is>
          <t>CONTRACT</t>
        </is>
      </c>
      <c r="B552" t="inlineStr">
        <is>
          <t>AMS</t>
        </is>
      </c>
      <c r="C552" t="inlineStr"/>
      <c r="D552" t="n">
        <v>2024</v>
      </c>
      <c r="E552" s="114" t="n">
        <v>45200</v>
      </c>
      <c r="F552" s="114" t="n">
        <v>45382</v>
      </c>
      <c r="G552" t="inlineStr">
        <is>
          <t>ABS23397</t>
        </is>
      </c>
      <c r="H552" t="inlineStr">
        <is>
          <t>AR</t>
        </is>
      </c>
      <c r="I552" t="inlineStr">
        <is>
          <t>CRM/CS</t>
        </is>
      </c>
      <c r="J552" t="inlineStr">
        <is>
          <t>REWARD HUB - AMS</t>
        </is>
      </c>
      <c r="K552" t="inlineStr">
        <is>
          <t>EssilorLuxottica</t>
        </is>
      </c>
      <c r="L552" t="inlineStr">
        <is>
          <t>L. Roberto</t>
        </is>
      </c>
      <c r="M552" t="inlineStr">
        <is>
          <t>L. Roberto</t>
        </is>
      </c>
      <c r="N552" t="inlineStr">
        <is>
          <t>Operations</t>
        </is>
      </c>
      <c r="O552" t="inlineStr">
        <is>
          <t>PM - Project Governance</t>
        </is>
      </c>
      <c r="P552" t="n">
        <v>51</v>
      </c>
      <c r="Q552" t="n">
        <v>47</v>
      </c>
      <c r="R552" t="inlineStr">
        <is>
          <t>CLOSED</t>
        </is>
      </c>
      <c r="S552" t="n">
        <v>1</v>
      </c>
      <c r="T552" t="n">
        <v>2024</v>
      </c>
      <c r="U552" t="n">
        <v>0</v>
      </c>
      <c r="V552" t="n">
        <v>2.7</v>
      </c>
      <c r="W552" t="n">
        <v>3.15</v>
      </c>
      <c r="X552" t="n">
        <v>3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n">
        <v>0.15</v>
      </c>
      <c r="AI552" t="n">
        <v>0.1575</v>
      </c>
      <c r="AJ552" t="n">
        <v>0.1428571428571428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inlineStr"/>
      <c r="AU552" t="inlineStr"/>
    </row>
    <row r="553">
      <c r="A553" t="inlineStr">
        <is>
          <t>CONTRACT</t>
        </is>
      </c>
      <c r="B553" t="inlineStr">
        <is>
          <t>PRJ</t>
        </is>
      </c>
      <c r="C553" t="inlineStr"/>
      <c r="D553" t="n">
        <v>2024</v>
      </c>
      <c r="E553" s="114" t="n">
        <v>45366</v>
      </c>
      <c r="F553" s="114" t="n">
        <v>45443</v>
      </c>
      <c r="G553" t="inlineStr">
        <is>
          <t>ABS24158</t>
        </is>
      </c>
      <c r="H553" t="inlineStr">
        <is>
          <t>AER30E</t>
        </is>
      </c>
      <c r="I553" t="inlineStr">
        <is>
          <t>CRM/CS</t>
        </is>
      </c>
      <c r="J553" t="inlineStr">
        <is>
          <t>REWARD HUB w3</t>
        </is>
      </c>
      <c r="K553" t="inlineStr">
        <is>
          <t>EssilorLuxottica</t>
        </is>
      </c>
      <c r="L553" t="inlineStr">
        <is>
          <t>L. Roberto</t>
        </is>
      </c>
      <c r="M553" t="inlineStr">
        <is>
          <t>A. Elia</t>
        </is>
      </c>
      <c r="N553" t="inlineStr">
        <is>
          <t>UX/UI</t>
        </is>
      </c>
      <c r="O553" t="inlineStr">
        <is>
          <t>Graphic Interface</t>
        </is>
      </c>
      <c r="P553" t="n">
        <v>192</v>
      </c>
      <c r="Q553" t="n">
        <v>155</v>
      </c>
      <c r="R553" t="inlineStr">
        <is>
          <t>CLOSED</t>
        </is>
      </c>
      <c r="S553" t="n">
        <v>1</v>
      </c>
      <c r="T553" t="n">
        <v>2024</v>
      </c>
      <c r="U553" t="n">
        <v>0</v>
      </c>
      <c r="V553" t="inlineStr"/>
      <c r="W553" t="inlineStr"/>
      <c r="X553" t="inlineStr"/>
      <c r="Y553" t="n">
        <v>7.6</v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n">
        <v>0</v>
      </c>
      <c r="AI553" t="n">
        <v>0</v>
      </c>
      <c r="AJ553" t="n">
        <v>0</v>
      </c>
      <c r="AK553" t="n">
        <v>0.3454545454545455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inlineStr"/>
      <c r="AU553" t="inlineStr"/>
    </row>
    <row r="554">
      <c r="A554" t="inlineStr">
        <is>
          <t>CONTRACT</t>
        </is>
      </c>
      <c r="B554" t="inlineStr">
        <is>
          <t>PRJ</t>
        </is>
      </c>
      <c r="C554" t="inlineStr"/>
      <c r="D554" t="n">
        <v>2024</v>
      </c>
      <c r="E554" s="114" t="n">
        <v>45366</v>
      </c>
      <c r="F554" s="114" t="n">
        <v>45443</v>
      </c>
      <c r="G554" t="inlineStr">
        <is>
          <t>ABS24158</t>
        </is>
      </c>
      <c r="H554" t="inlineStr">
        <is>
          <t>AER30E</t>
        </is>
      </c>
      <c r="I554" t="inlineStr">
        <is>
          <t>CRM/CS</t>
        </is>
      </c>
      <c r="J554" t="inlineStr">
        <is>
          <t>REWARD HUB w3</t>
        </is>
      </c>
      <c r="K554" t="inlineStr">
        <is>
          <t>EssilorLuxottica</t>
        </is>
      </c>
      <c r="L554" t="inlineStr">
        <is>
          <t>L. Roberto</t>
        </is>
      </c>
      <c r="M554" t="inlineStr">
        <is>
          <t>C. Di Lorenzo</t>
        </is>
      </c>
      <c r="N554" t="inlineStr">
        <is>
          <t>Delivery Projects</t>
        </is>
      </c>
      <c r="O554" t="inlineStr">
        <is>
          <t>Analysis</t>
        </is>
      </c>
      <c r="P554" t="n">
        <v>192</v>
      </c>
      <c r="Q554" t="n">
        <v>155</v>
      </c>
      <c r="R554" t="inlineStr">
        <is>
          <t>CLOSED</t>
        </is>
      </c>
      <c r="S554" t="n">
        <v>1</v>
      </c>
      <c r="T554" t="n">
        <v>2024</v>
      </c>
      <c r="U554" t="n">
        <v>24</v>
      </c>
      <c r="V554" t="n">
        <v>9</v>
      </c>
      <c r="W554" t="n">
        <v>1</v>
      </c>
      <c r="X554" t="n">
        <v>5</v>
      </c>
      <c r="Y554" t="n">
        <v>11</v>
      </c>
      <c r="Z554" t="n">
        <v>12</v>
      </c>
      <c r="AA554" t="n">
        <v>12</v>
      </c>
      <c r="AB554" t="inlineStr"/>
      <c r="AC554" t="inlineStr"/>
      <c r="AD554" t="inlineStr"/>
      <c r="AE554" t="inlineStr"/>
      <c r="AF554" t="inlineStr"/>
      <c r="AG554" t="inlineStr"/>
      <c r="AH554" t="n">
        <v>0.5</v>
      </c>
      <c r="AI554" t="n">
        <v>0.05</v>
      </c>
      <c r="AJ554" t="n">
        <v>0.2380952380952381</v>
      </c>
      <c r="AK554" t="n">
        <v>0.5</v>
      </c>
      <c r="AL554" t="n">
        <v>0.6</v>
      </c>
      <c r="AM554" t="n">
        <v>0.6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inlineStr"/>
      <c r="AU554" t="inlineStr"/>
    </row>
    <row r="555">
      <c r="A555" t="inlineStr">
        <is>
          <t>CONTRACT</t>
        </is>
      </c>
      <c r="B555" t="inlineStr">
        <is>
          <t>PRJ</t>
        </is>
      </c>
      <c r="C555" t="inlineStr"/>
      <c r="D555" t="n">
        <v>2024</v>
      </c>
      <c r="E555" s="114" t="n">
        <v>45366</v>
      </c>
      <c r="F555" s="114" t="n">
        <v>45443</v>
      </c>
      <c r="G555" t="inlineStr">
        <is>
          <t>ABS24158</t>
        </is>
      </c>
      <c r="H555" t="inlineStr">
        <is>
          <t>AER30E</t>
        </is>
      </c>
      <c r="I555" t="inlineStr">
        <is>
          <t>CRM/CS</t>
        </is>
      </c>
      <c r="J555" t="inlineStr">
        <is>
          <t>REWARD HUB w3</t>
        </is>
      </c>
      <c r="K555" t="inlineStr">
        <is>
          <t>EssilorLuxottica</t>
        </is>
      </c>
      <c r="L555" t="inlineStr">
        <is>
          <t>L. Roberto</t>
        </is>
      </c>
      <c r="M555" t="inlineStr">
        <is>
          <t>C. Elia</t>
        </is>
      </c>
      <c r="N555" t="inlineStr">
        <is>
          <t>Operations</t>
        </is>
      </c>
      <c r="O555" t="inlineStr">
        <is>
          <t>BackEnd</t>
        </is>
      </c>
      <c r="P555" t="n">
        <v>192</v>
      </c>
      <c r="Q555" t="n">
        <v>155</v>
      </c>
      <c r="R555" t="inlineStr">
        <is>
          <t>CLOSED</t>
        </is>
      </c>
      <c r="S555" t="n">
        <v>1</v>
      </c>
      <c r="T555" t="n">
        <v>2024</v>
      </c>
      <c r="U555" t="n">
        <v>19</v>
      </c>
      <c r="V555" t="inlineStr"/>
      <c r="W555" t="inlineStr"/>
      <c r="X555" t="n">
        <v>5</v>
      </c>
      <c r="Y555" t="n">
        <v>19</v>
      </c>
      <c r="Z555" t="n">
        <v>14</v>
      </c>
      <c r="AA555" t="n">
        <v>5</v>
      </c>
      <c r="AB555" t="inlineStr"/>
      <c r="AC555" t="inlineStr"/>
      <c r="AD555" t="inlineStr"/>
      <c r="AE555" t="inlineStr"/>
      <c r="AF555" t="inlineStr"/>
      <c r="AG555" t="inlineStr"/>
      <c r="AH555" t="n">
        <v>0</v>
      </c>
      <c r="AI555" t="n">
        <v>0</v>
      </c>
      <c r="AJ555" t="n">
        <v>0.2380952380952381</v>
      </c>
      <c r="AK555" t="n">
        <v>0.8636363636363636</v>
      </c>
      <c r="AL555" t="n">
        <v>0.7</v>
      </c>
      <c r="AM555" t="n">
        <v>0.25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inlineStr"/>
      <c r="AU555" t="inlineStr"/>
    </row>
    <row r="556">
      <c r="A556" t="inlineStr">
        <is>
          <t>CONTRACT</t>
        </is>
      </c>
      <c r="B556" t="inlineStr">
        <is>
          <t>PRJ</t>
        </is>
      </c>
      <c r="C556" t="inlineStr"/>
      <c r="D556" t="n">
        <v>2024</v>
      </c>
      <c r="E556" s="114" t="n">
        <v>45366</v>
      </c>
      <c r="F556" s="114" t="n">
        <v>45443</v>
      </c>
      <c r="G556" t="inlineStr">
        <is>
          <t>ABS24158</t>
        </is>
      </c>
      <c r="H556" t="inlineStr">
        <is>
          <t>AER30E</t>
        </is>
      </c>
      <c r="I556" t="inlineStr">
        <is>
          <t>CRM/CS</t>
        </is>
      </c>
      <c r="J556" t="inlineStr">
        <is>
          <t>REWARD HUB w3</t>
        </is>
      </c>
      <c r="K556" t="inlineStr">
        <is>
          <t>EssilorLuxottica</t>
        </is>
      </c>
      <c r="L556" t="inlineStr">
        <is>
          <t>L. Roberto</t>
        </is>
      </c>
      <c r="M556" t="inlineStr">
        <is>
          <t>G. Esposito</t>
        </is>
      </c>
      <c r="N556" t="inlineStr">
        <is>
          <t>AREA TECH</t>
        </is>
      </c>
      <c r="O556" t="inlineStr">
        <is>
          <t>FrontEnd</t>
        </is>
      </c>
      <c r="P556" t="n">
        <v>192</v>
      </c>
      <c r="Q556" t="n">
        <v>155</v>
      </c>
      <c r="R556" t="inlineStr">
        <is>
          <t>CLOSED</t>
        </is>
      </c>
      <c r="S556" t="n">
        <v>1</v>
      </c>
      <c r="T556" t="n">
        <v>2024</v>
      </c>
      <c r="U556" t="n">
        <v>9</v>
      </c>
      <c r="V556" t="inlineStr"/>
      <c r="W556" t="inlineStr"/>
      <c r="X556" t="n">
        <v>1</v>
      </c>
      <c r="Y556" t="n">
        <v>19</v>
      </c>
      <c r="Z556" t="n">
        <v>2</v>
      </c>
      <c r="AA556" t="n">
        <v>7</v>
      </c>
      <c r="AB556" t="inlineStr"/>
      <c r="AC556" t="inlineStr"/>
      <c r="AD556" t="inlineStr"/>
      <c r="AE556" t="inlineStr"/>
      <c r="AF556" t="inlineStr"/>
      <c r="AG556" t="inlineStr"/>
      <c r="AH556" t="n">
        <v>0</v>
      </c>
      <c r="AI556" t="n">
        <v>0</v>
      </c>
      <c r="AJ556" t="n">
        <v>0.04761904761904762</v>
      </c>
      <c r="AK556" t="n">
        <v>0.8636363636363636</v>
      </c>
      <c r="AL556" t="n">
        <v>0.1</v>
      </c>
      <c r="AM556" t="n">
        <v>0.35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inlineStr"/>
      <c r="AU556" t="inlineStr"/>
    </row>
    <row r="557">
      <c r="A557" t="inlineStr">
        <is>
          <t>CONTRACT</t>
        </is>
      </c>
      <c r="B557" t="inlineStr">
        <is>
          <t>PRJ</t>
        </is>
      </c>
      <c r="C557" t="inlineStr"/>
      <c r="D557" t="n">
        <v>2024</v>
      </c>
      <c r="E557" s="114" t="n">
        <v>45366</v>
      </c>
      <c r="F557" s="114" t="n">
        <v>45443</v>
      </c>
      <c r="G557" t="inlineStr">
        <is>
          <t>ABS24158</t>
        </is>
      </c>
      <c r="H557" t="inlineStr">
        <is>
          <t>AER30E</t>
        </is>
      </c>
      <c r="I557" t="inlineStr">
        <is>
          <t>CRM/CS</t>
        </is>
      </c>
      <c r="J557" t="inlineStr">
        <is>
          <t>REWARD HUB w3</t>
        </is>
      </c>
      <c r="K557" t="inlineStr">
        <is>
          <t>EssilorLuxottica</t>
        </is>
      </c>
      <c r="L557" t="inlineStr">
        <is>
          <t>L. Roberto</t>
        </is>
      </c>
      <c r="M557" t="inlineStr">
        <is>
          <t>L. Roberto</t>
        </is>
      </c>
      <c r="N557" t="inlineStr">
        <is>
          <t>Operations</t>
        </is>
      </c>
      <c r="O557" t="inlineStr">
        <is>
          <t>PM - Project Governance</t>
        </is>
      </c>
      <c r="P557" t="n">
        <v>192</v>
      </c>
      <c r="Q557" t="n">
        <v>155</v>
      </c>
      <c r="R557" t="inlineStr">
        <is>
          <t>CLOSED</t>
        </is>
      </c>
      <c r="S557" t="n">
        <v>1</v>
      </c>
      <c r="T557" t="n">
        <v>2024</v>
      </c>
      <c r="U557" t="n">
        <v>6</v>
      </c>
      <c r="V557" t="inlineStr"/>
      <c r="W557" t="inlineStr"/>
      <c r="X557" t="n">
        <v>5</v>
      </c>
      <c r="Y557" t="n">
        <v>9.5</v>
      </c>
      <c r="Z557" t="n">
        <v>1</v>
      </c>
      <c r="AA557" t="n">
        <v>5</v>
      </c>
      <c r="AB557" t="inlineStr"/>
      <c r="AC557" t="inlineStr"/>
      <c r="AD557" t="inlineStr"/>
      <c r="AE557" t="inlineStr"/>
      <c r="AF557" t="inlineStr"/>
      <c r="AG557" t="inlineStr"/>
      <c r="AH557" t="n">
        <v>0</v>
      </c>
      <c r="AI557" t="n">
        <v>0</v>
      </c>
      <c r="AJ557" t="n">
        <v>0.2380952380952381</v>
      </c>
      <c r="AK557" t="n">
        <v>0.4318181818181818</v>
      </c>
      <c r="AL557" t="n">
        <v>0.05</v>
      </c>
      <c r="AM557" t="n">
        <v>0.25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inlineStr"/>
      <c r="AU557" t="inlineStr"/>
    </row>
    <row r="558">
      <c r="A558" t="inlineStr">
        <is>
          <t>CONTRACT</t>
        </is>
      </c>
      <c r="B558" t="inlineStr">
        <is>
          <t>PRJ</t>
        </is>
      </c>
      <c r="C558" t="inlineStr"/>
      <c r="D558" t="n">
        <v>2024</v>
      </c>
      <c r="E558" s="114" t="n">
        <v>45366</v>
      </c>
      <c r="F558" s="114" t="n">
        <v>45443</v>
      </c>
      <c r="G558" t="inlineStr">
        <is>
          <t>ABS24158</t>
        </is>
      </c>
      <c r="H558" t="inlineStr">
        <is>
          <t>AER30E</t>
        </is>
      </c>
      <c r="I558" t="inlineStr">
        <is>
          <t>CRM/CS</t>
        </is>
      </c>
      <c r="J558" t="inlineStr">
        <is>
          <t>REWARD HUB w3</t>
        </is>
      </c>
      <c r="K558" t="inlineStr">
        <is>
          <t>EssilorLuxottica</t>
        </is>
      </c>
      <c r="L558" t="inlineStr">
        <is>
          <t>L. Roberto</t>
        </is>
      </c>
      <c r="M558" t="inlineStr">
        <is>
          <t>L. Tironese</t>
        </is>
      </c>
      <c r="N558" t="inlineStr">
        <is>
          <t>Operations</t>
        </is>
      </c>
      <c r="O558" t="inlineStr">
        <is>
          <t>FrontEnd</t>
        </is>
      </c>
      <c r="P558" t="n">
        <v>192</v>
      </c>
      <c r="Q558" t="n">
        <v>155</v>
      </c>
      <c r="R558" t="inlineStr">
        <is>
          <t>CLOSED</t>
        </is>
      </c>
      <c r="S558" t="n">
        <v>1</v>
      </c>
      <c r="T558" t="n">
        <v>2024</v>
      </c>
      <c r="U558" t="n">
        <v>0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inlineStr"/>
      <c r="AU558" t="inlineStr"/>
    </row>
    <row r="559">
      <c r="A559" t="inlineStr">
        <is>
          <t>CONTRACT</t>
        </is>
      </c>
      <c r="B559" t="inlineStr">
        <is>
          <t>PRJ</t>
        </is>
      </c>
      <c r="C559" t="inlineStr">
        <is>
          <t>Agile</t>
        </is>
      </c>
      <c r="D559" t="n">
        <v>2024</v>
      </c>
      <c r="E559" s="114" t="n">
        <v>45383</v>
      </c>
      <c r="F559" s="114" t="n">
        <v>45504</v>
      </c>
      <c r="G559" t="inlineStr">
        <is>
          <t>ABS23342</t>
        </is>
      </c>
      <c r="H559" t="inlineStr">
        <is>
          <t>ATAW2</t>
        </is>
      </c>
      <c r="I559" t="inlineStr">
        <is>
          <t>HR</t>
        </is>
      </c>
      <c r="J559" t="inlineStr">
        <is>
          <t>Talent Acquisition W2 - SF fields through API to DWH</t>
        </is>
      </c>
      <c r="K559" t="inlineStr">
        <is>
          <t>EssilorLuxottica</t>
        </is>
      </c>
      <c r="L559" t="inlineStr">
        <is>
          <t>L. Roberto</t>
        </is>
      </c>
      <c r="M559" t="inlineStr">
        <is>
          <t>F. Reale</t>
        </is>
      </c>
      <c r="N559" t="inlineStr">
        <is>
          <t>Operations</t>
        </is>
      </c>
      <c r="O559" t="inlineStr">
        <is>
          <t>FrontEnd</t>
        </is>
      </c>
      <c r="P559" t="n">
        <v>0</v>
      </c>
      <c r="Q559" t="n">
        <v>0</v>
      </c>
      <c r="R559" t="inlineStr">
        <is>
          <t>CLOSED</t>
        </is>
      </c>
      <c r="S559" t="n">
        <v>0</v>
      </c>
      <c r="T559" t="n">
        <v>2024</v>
      </c>
      <c r="U559" t="n">
        <v>3</v>
      </c>
      <c r="V559" t="inlineStr"/>
      <c r="W559" t="inlineStr"/>
      <c r="X559" t="inlineStr"/>
      <c r="Y559" t="inlineStr"/>
      <c r="Z559" t="inlineStr"/>
      <c r="AA559" t="n">
        <v>3</v>
      </c>
      <c r="AB559" t="inlineStr"/>
      <c r="AC559" t="inlineStr"/>
      <c r="AD559" t="inlineStr"/>
      <c r="AE559" t="inlineStr"/>
      <c r="AF559" t="inlineStr"/>
      <c r="AG559" t="inlineStr"/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0.15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inlineStr"/>
      <c r="AU559" t="inlineStr"/>
    </row>
    <row r="560">
      <c r="A560" t="inlineStr">
        <is>
          <t>CONTRACT</t>
        </is>
      </c>
      <c r="B560" t="inlineStr">
        <is>
          <t>PRJ</t>
        </is>
      </c>
      <c r="C560" t="inlineStr">
        <is>
          <t>Agile</t>
        </is>
      </c>
      <c r="D560" t="n">
        <v>2024</v>
      </c>
      <c r="E560" s="114" t="n">
        <v>45383</v>
      </c>
      <c r="F560" s="114" t="n">
        <v>45504</v>
      </c>
      <c r="G560" t="inlineStr">
        <is>
          <t>ABS23342</t>
        </is>
      </c>
      <c r="H560" t="inlineStr">
        <is>
          <t>ATAW2</t>
        </is>
      </c>
      <c r="I560" t="inlineStr">
        <is>
          <t>HR</t>
        </is>
      </c>
      <c r="J560" t="inlineStr">
        <is>
          <t>Talent Acquisition W2 - SF fields through API to DWH</t>
        </is>
      </c>
      <c r="K560" t="inlineStr">
        <is>
          <t>EssilorLuxottica</t>
        </is>
      </c>
      <c r="L560" t="inlineStr">
        <is>
          <t>L. Roberto</t>
        </is>
      </c>
      <c r="M560" t="inlineStr">
        <is>
          <t>G. Cataldo</t>
        </is>
      </c>
      <c r="N560" t="inlineStr">
        <is>
          <t>Operations</t>
        </is>
      </c>
      <c r="O560" t="inlineStr">
        <is>
          <t>Data Engineering</t>
        </is>
      </c>
      <c r="P560" t="n">
        <v>0</v>
      </c>
      <c r="Q560" t="n">
        <v>0</v>
      </c>
      <c r="R560" t="inlineStr">
        <is>
          <t>CLOSED</t>
        </is>
      </c>
      <c r="S560" t="n">
        <v>0</v>
      </c>
      <c r="T560" t="n">
        <v>2024</v>
      </c>
      <c r="U560" t="n">
        <v>3</v>
      </c>
      <c r="V560" t="inlineStr"/>
      <c r="W560" t="inlineStr"/>
      <c r="X560" t="inlineStr"/>
      <c r="Y560" t="inlineStr"/>
      <c r="Z560" t="inlineStr"/>
      <c r="AA560" t="n">
        <v>3</v>
      </c>
      <c r="AB560" t="inlineStr"/>
      <c r="AC560" t="inlineStr"/>
      <c r="AD560" t="inlineStr"/>
      <c r="AE560" t="inlineStr"/>
      <c r="AF560" t="inlineStr"/>
      <c r="AG560" t="inlineStr"/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0.15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inlineStr"/>
      <c r="AU560" t="inlineStr"/>
    </row>
    <row r="561">
      <c r="A561" t="inlineStr">
        <is>
          <t>CONTRACT</t>
        </is>
      </c>
      <c r="B561" t="inlineStr">
        <is>
          <t>PRJ</t>
        </is>
      </c>
      <c r="C561" t="inlineStr">
        <is>
          <t>Agile</t>
        </is>
      </c>
      <c r="D561" t="n">
        <v>2024</v>
      </c>
      <c r="E561" s="114" t="n">
        <v>45383</v>
      </c>
      <c r="F561" s="114" t="n">
        <v>45504</v>
      </c>
      <c r="G561" t="inlineStr">
        <is>
          <t>ABS23342</t>
        </is>
      </c>
      <c r="H561" t="inlineStr">
        <is>
          <t>ATAW2</t>
        </is>
      </c>
      <c r="I561" t="inlineStr">
        <is>
          <t>HR</t>
        </is>
      </c>
      <c r="J561" t="inlineStr">
        <is>
          <t>Talent Acquisition W2 - SF fields through API to DWH</t>
        </is>
      </c>
      <c r="K561" t="inlineStr">
        <is>
          <t>EssilorLuxottica</t>
        </is>
      </c>
      <c r="L561" t="inlineStr">
        <is>
          <t>L. Roberto</t>
        </is>
      </c>
      <c r="M561" t="inlineStr">
        <is>
          <t>M. Vimercati</t>
        </is>
      </c>
      <c r="N561" t="inlineStr">
        <is>
          <t>Operations</t>
        </is>
      </c>
      <c r="O561" t="inlineStr">
        <is>
          <t>PM - Project Governance</t>
        </is>
      </c>
      <c r="P561" t="n">
        <v>0</v>
      </c>
      <c r="Q561" t="n">
        <v>0</v>
      </c>
      <c r="R561" t="inlineStr">
        <is>
          <t>CLOSED</t>
        </is>
      </c>
      <c r="S561" t="n">
        <v>0</v>
      </c>
      <c r="T561" t="n">
        <v>2024</v>
      </c>
      <c r="U561" t="n">
        <v>10</v>
      </c>
      <c r="V561" t="inlineStr"/>
      <c r="W561" t="inlineStr"/>
      <c r="X561" t="inlineStr"/>
      <c r="Y561" t="n">
        <v>1</v>
      </c>
      <c r="Z561" t="n">
        <v>5</v>
      </c>
      <c r="AA561" t="n">
        <v>3</v>
      </c>
      <c r="AB561" t="n">
        <v>2</v>
      </c>
      <c r="AC561" t="inlineStr"/>
      <c r="AD561" t="inlineStr"/>
      <c r="AE561" t="inlineStr"/>
      <c r="AF561" t="inlineStr"/>
      <c r="AG561" t="inlineStr"/>
      <c r="AH561" t="n">
        <v>0</v>
      </c>
      <c r="AI561" t="n">
        <v>0</v>
      </c>
      <c r="AJ561" t="n">
        <v>0</v>
      </c>
      <c r="AK561" t="n">
        <v>0.04545454545454546</v>
      </c>
      <c r="AL561" t="n">
        <v>0.25</v>
      </c>
      <c r="AM561" t="n">
        <v>0.15</v>
      </c>
      <c r="AN561" t="n">
        <v>0.08695652173913043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inlineStr"/>
      <c r="AU561" t="inlineStr"/>
    </row>
    <row r="562">
      <c r="A562" t="inlineStr">
        <is>
          <t>CONTRACT</t>
        </is>
      </c>
      <c r="B562" t="inlineStr">
        <is>
          <t>PRJ</t>
        </is>
      </c>
      <c r="C562" t="inlineStr"/>
      <c r="D562" t="inlineStr">
        <is>
          <t>2024-2025</t>
        </is>
      </c>
      <c r="E562" s="114" t="n">
        <v>45598</v>
      </c>
      <c r="F562" s="114" t="n">
        <v>46022</v>
      </c>
      <c r="G562" t="inlineStr">
        <is>
          <t>ABS24539</t>
        </is>
      </c>
      <c r="H562" t="inlineStr">
        <is>
          <t>ABS24539</t>
        </is>
      </c>
      <c r="I562" t="inlineStr">
        <is>
          <t>CRM/CS</t>
        </is>
      </c>
      <c r="J562" t="inlineStr">
        <is>
          <t>Trenord</t>
        </is>
      </c>
      <c r="K562" t="inlineStr">
        <is>
          <t>Trenord</t>
        </is>
      </c>
      <c r="L562" t="inlineStr">
        <is>
          <t>L. Roberto</t>
        </is>
      </c>
      <c r="M562" t="inlineStr">
        <is>
          <t>L. Roberto</t>
        </is>
      </c>
      <c r="N562" t="inlineStr">
        <is>
          <t>Operations</t>
        </is>
      </c>
      <c r="O562" t="inlineStr">
        <is>
          <t>PM - Project Governance</t>
        </is>
      </c>
      <c r="P562" t="n">
        <v>58</v>
      </c>
      <c r="Q562" t="n">
        <v>7</v>
      </c>
      <c r="R562" t="inlineStr">
        <is>
          <t>ON GOING</t>
        </is>
      </c>
      <c r="S562" t="n">
        <v>0</v>
      </c>
      <c r="T562" t="n">
        <v>2024</v>
      </c>
      <c r="U562" t="n">
        <v>7</v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n">
        <v>2</v>
      </c>
      <c r="AG562" t="n">
        <v>5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0.09523809523809523</v>
      </c>
      <c r="AS562" t="n">
        <v>0.2272727272727273</v>
      </c>
      <c r="AT562" t="inlineStr"/>
      <c r="AU562" t="inlineStr"/>
    </row>
    <row r="563">
      <c r="A563" t="inlineStr">
        <is>
          <t>PRE-SALES</t>
        </is>
      </c>
      <c r="B563" t="inlineStr">
        <is>
          <t>PRJ</t>
        </is>
      </c>
      <c r="C563" t="inlineStr"/>
      <c r="D563" t="n">
        <v>2025</v>
      </c>
      <c r="E563" s="114" t="n">
        <v>45689</v>
      </c>
      <c r="F563" s="114" t="n">
        <v>45838</v>
      </c>
      <c r="G563" t="inlineStr"/>
      <c r="H563" t="inlineStr"/>
      <c r="I563" t="inlineStr">
        <is>
          <t>LOGISTIC</t>
        </is>
      </c>
      <c r="J563" t="inlineStr">
        <is>
          <t>Control tower AI - Preparazione proposta</t>
        </is>
      </c>
      <c r="K563" t="inlineStr">
        <is>
          <t>EssilorLuxottica</t>
        </is>
      </c>
      <c r="L563" t="inlineStr">
        <is>
          <t>M. Calabrese</t>
        </is>
      </c>
      <c r="M563" t="inlineStr">
        <is>
          <t>F. Spacagna</t>
        </is>
      </c>
      <c r="N563" t="inlineStr">
        <is>
          <t>Operations</t>
        </is>
      </c>
      <c r="O563" t="inlineStr">
        <is>
          <t>Tech Lead</t>
        </is>
      </c>
      <c r="P563" t="n">
        <v>15</v>
      </c>
      <c r="Q563" t="n">
        <v>11</v>
      </c>
      <c r="R563" t="inlineStr">
        <is>
          <t>CLOSED</t>
        </is>
      </c>
      <c r="S563" t="n">
        <v>1</v>
      </c>
      <c r="T563" t="n">
        <v>2024</v>
      </c>
      <c r="U563" t="n">
        <v>2</v>
      </c>
      <c r="V563" t="inlineStr"/>
      <c r="W563" t="inlineStr"/>
      <c r="X563" t="inlineStr"/>
      <c r="Y563" t="inlineStr"/>
      <c r="Z563" t="inlineStr"/>
      <c r="AA563" t="n">
        <v>2</v>
      </c>
      <c r="AB563" t="inlineStr"/>
      <c r="AC563" t="inlineStr"/>
      <c r="AD563" t="inlineStr"/>
      <c r="AE563" t="inlineStr"/>
      <c r="AF563" t="inlineStr"/>
      <c r="AG563" t="inlineStr"/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0.1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inlineStr"/>
      <c r="AU563" t="inlineStr"/>
    </row>
    <row r="564">
      <c r="A564" t="inlineStr">
        <is>
          <t>PRE-SALES</t>
        </is>
      </c>
      <c r="B564" t="inlineStr">
        <is>
          <t>PRJ</t>
        </is>
      </c>
      <c r="C564" t="inlineStr"/>
      <c r="D564" t="n">
        <v>2025</v>
      </c>
      <c r="E564" s="114" t="n">
        <v>45689</v>
      </c>
      <c r="F564" s="114" t="n">
        <v>45838</v>
      </c>
      <c r="G564" t="inlineStr"/>
      <c r="H564" t="inlineStr"/>
      <c r="I564" t="inlineStr">
        <is>
          <t>LOGISTIC</t>
        </is>
      </c>
      <c r="J564" t="inlineStr">
        <is>
          <t>Control tower AI - Preparazione proposta</t>
        </is>
      </c>
      <c r="K564" t="inlineStr">
        <is>
          <t>EssilorLuxottica</t>
        </is>
      </c>
      <c r="L564" t="inlineStr">
        <is>
          <t>M. Calabrese</t>
        </is>
      </c>
      <c r="M564" t="inlineStr">
        <is>
          <t>G. Sironi</t>
        </is>
      </c>
      <c r="N564" t="inlineStr">
        <is>
          <t>Operations</t>
        </is>
      </c>
      <c r="O564" t="inlineStr">
        <is>
          <t>Team Leadership</t>
        </is>
      </c>
      <c r="P564" t="n">
        <v>15</v>
      </c>
      <c r="Q564" t="n">
        <v>11</v>
      </c>
      <c r="R564" t="inlineStr">
        <is>
          <t>CLOSED</t>
        </is>
      </c>
      <c r="S564" t="n">
        <v>1</v>
      </c>
      <c r="T564" t="n">
        <v>2024</v>
      </c>
      <c r="U564" t="n">
        <v>3</v>
      </c>
      <c r="V564" t="inlineStr"/>
      <c r="W564" t="inlineStr"/>
      <c r="X564" t="inlineStr"/>
      <c r="Y564" t="inlineStr"/>
      <c r="Z564" t="n">
        <v>1</v>
      </c>
      <c r="AA564" t="n">
        <v>2</v>
      </c>
      <c r="AB564" t="inlineStr"/>
      <c r="AC564" t="inlineStr"/>
      <c r="AD564" t="inlineStr"/>
      <c r="AE564" t="inlineStr"/>
      <c r="AF564" t="inlineStr"/>
      <c r="AG564" t="inlineStr"/>
      <c r="AH564" t="n">
        <v>0</v>
      </c>
      <c r="AI564" t="n">
        <v>0</v>
      </c>
      <c r="AJ564" t="n">
        <v>0</v>
      </c>
      <c r="AK564" t="n">
        <v>0</v>
      </c>
      <c r="AL564" t="n">
        <v>0.05</v>
      </c>
      <c r="AM564" t="n">
        <v>0.1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inlineStr"/>
      <c r="AU564" t="inlineStr"/>
    </row>
    <row r="565">
      <c r="A565" t="inlineStr">
        <is>
          <t>PRE-SALES</t>
        </is>
      </c>
      <c r="B565" t="inlineStr">
        <is>
          <t>PRJ</t>
        </is>
      </c>
      <c r="C565" t="inlineStr"/>
      <c r="D565" t="n">
        <v>2025</v>
      </c>
      <c r="E565" s="114" t="n">
        <v>45689</v>
      </c>
      <c r="F565" s="114" t="n">
        <v>45838</v>
      </c>
      <c r="G565" t="inlineStr"/>
      <c r="H565" t="inlineStr"/>
      <c r="I565" t="inlineStr">
        <is>
          <t>LOGISTIC</t>
        </is>
      </c>
      <c r="J565" t="inlineStr">
        <is>
          <t>Control tower AI - Preparazione proposta</t>
        </is>
      </c>
      <c r="K565" t="inlineStr">
        <is>
          <t>EssilorLuxottica</t>
        </is>
      </c>
      <c r="L565" t="inlineStr">
        <is>
          <t>M. Calabrese</t>
        </is>
      </c>
      <c r="M565" t="inlineStr">
        <is>
          <t>M. Calabrese</t>
        </is>
      </c>
      <c r="N565" t="inlineStr">
        <is>
          <t>Delivery Projects</t>
        </is>
      </c>
      <c r="O565" t="inlineStr">
        <is>
          <t>PM - Project Governance</t>
        </is>
      </c>
      <c r="P565" t="n">
        <v>15</v>
      </c>
      <c r="Q565" t="n">
        <v>11</v>
      </c>
      <c r="R565" t="inlineStr">
        <is>
          <t>CLOSED</t>
        </is>
      </c>
      <c r="S565" t="n">
        <v>1</v>
      </c>
      <c r="T565" t="n">
        <v>2024</v>
      </c>
      <c r="U565" t="n">
        <v>10</v>
      </c>
      <c r="V565" t="inlineStr"/>
      <c r="W565" t="inlineStr"/>
      <c r="X565" t="inlineStr"/>
      <c r="Y565" t="inlineStr"/>
      <c r="Z565" t="n">
        <v>5</v>
      </c>
      <c r="AA565" t="n">
        <v>5</v>
      </c>
      <c r="AB565" t="inlineStr"/>
      <c r="AC565" t="inlineStr"/>
      <c r="AD565" t="inlineStr"/>
      <c r="AE565" t="inlineStr"/>
      <c r="AF565" t="inlineStr"/>
      <c r="AG565" t="inlineStr"/>
      <c r="AH565" t="n">
        <v>0</v>
      </c>
      <c r="AI565" t="n">
        <v>0</v>
      </c>
      <c r="AJ565" t="n">
        <v>0</v>
      </c>
      <c r="AK565" t="n">
        <v>0</v>
      </c>
      <c r="AL565" t="n">
        <v>0.25</v>
      </c>
      <c r="AM565" t="n">
        <v>0.25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inlineStr"/>
      <c r="AU565" t="inlineStr"/>
    </row>
    <row r="566">
      <c r="A566" t="inlineStr">
        <is>
          <t>PRE-SALES</t>
        </is>
      </c>
      <c r="B566" t="inlineStr">
        <is>
          <t>PRJ</t>
        </is>
      </c>
      <c r="C566" t="inlineStr"/>
      <c r="D566" t="n">
        <v>2025</v>
      </c>
      <c r="E566" s="114" t="n">
        <v>45689</v>
      </c>
      <c r="F566" s="114" t="n">
        <v>45838</v>
      </c>
      <c r="G566" t="inlineStr"/>
      <c r="H566" t="inlineStr"/>
      <c r="I566" t="inlineStr">
        <is>
          <t>LOGISTIC</t>
        </is>
      </c>
      <c r="J566" t="inlineStr">
        <is>
          <t>Control tower AI - Preparazione proposta</t>
        </is>
      </c>
      <c r="K566" t="inlineStr">
        <is>
          <t>EssilorLuxottica</t>
        </is>
      </c>
      <c r="L566" t="inlineStr">
        <is>
          <t>M. Calabrese</t>
        </is>
      </c>
      <c r="M566" t="inlineStr">
        <is>
          <t>M. Gomitoni</t>
        </is>
      </c>
      <c r="N566" t="inlineStr">
        <is>
          <t>Operations</t>
        </is>
      </c>
      <c r="O566" t="inlineStr">
        <is>
          <t>Backend</t>
        </is>
      </c>
      <c r="P566" t="n">
        <v>15</v>
      </c>
      <c r="Q566" t="n">
        <v>11</v>
      </c>
      <c r="R566" t="inlineStr">
        <is>
          <t>CLOSED</t>
        </is>
      </c>
      <c r="S566" t="n">
        <v>1</v>
      </c>
      <c r="T566" t="n">
        <v>2024</v>
      </c>
      <c r="U566" t="n">
        <v>2</v>
      </c>
      <c r="V566" t="inlineStr"/>
      <c r="W566" t="inlineStr"/>
      <c r="X566" t="inlineStr"/>
      <c r="Y566" t="inlineStr"/>
      <c r="Z566" t="inlineStr"/>
      <c r="AA566" t="n">
        <v>2</v>
      </c>
      <c r="AB566" t="inlineStr"/>
      <c r="AC566" t="inlineStr"/>
      <c r="AD566" t="inlineStr"/>
      <c r="AE566" t="inlineStr"/>
      <c r="AF566" t="inlineStr"/>
      <c r="AG566" t="inlineStr"/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0.1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inlineStr"/>
      <c r="AU566" t="inlineStr"/>
    </row>
    <row r="567">
      <c r="A567" t="inlineStr">
        <is>
          <t>CONTRACT</t>
        </is>
      </c>
      <c r="B567" t="inlineStr">
        <is>
          <t>PRJ</t>
        </is>
      </c>
      <c r="C567" t="inlineStr">
        <is>
          <t>Agile</t>
        </is>
      </c>
      <c r="D567" t="inlineStr"/>
      <c r="E567" s="114" t="n">
        <v>44562</v>
      </c>
      <c r="F567" s="114" t="n">
        <v>45444</v>
      </c>
      <c r="G567" t="inlineStr">
        <is>
          <t>ABS23298</t>
        </is>
      </c>
      <c r="H567" t="inlineStr">
        <is>
          <t>ACTEF</t>
        </is>
      </c>
      <c r="I567" t="inlineStr">
        <is>
          <t>LOGISTIC</t>
        </is>
      </c>
      <c r="J567" t="inlineStr">
        <is>
          <t>ELECTRA FRANCE-AUGE CONTROL TOWER</t>
        </is>
      </c>
      <c r="K567" t="inlineStr">
        <is>
          <t>EssilorLuxottica</t>
        </is>
      </c>
      <c r="L567" t="inlineStr">
        <is>
          <t>M. Calabrese</t>
        </is>
      </c>
      <c r="M567" t="inlineStr">
        <is>
          <t>A. Strada</t>
        </is>
      </c>
      <c r="N567" t="inlineStr">
        <is>
          <t>Operations</t>
        </is>
      </c>
      <c r="O567" t="inlineStr">
        <is>
          <t>DataManagement</t>
        </is>
      </c>
      <c r="P567" t="n">
        <v>1326</v>
      </c>
      <c r="Q567" t="n">
        <v>1111</v>
      </c>
      <c r="R567" t="inlineStr">
        <is>
          <t>CLOSED</t>
        </is>
      </c>
      <c r="S567" t="n">
        <v>1</v>
      </c>
      <c r="T567" t="n">
        <v>2024</v>
      </c>
      <c r="U567" t="n">
        <v>8.25</v>
      </c>
      <c r="V567" t="n">
        <v>0.9</v>
      </c>
      <c r="W567" t="n">
        <v>1.5</v>
      </c>
      <c r="X567" t="n">
        <v>1.5</v>
      </c>
      <c r="Y567" t="n">
        <v>0.95</v>
      </c>
      <c r="Z567" t="n">
        <v>1</v>
      </c>
      <c r="AA567" t="n">
        <v>4</v>
      </c>
      <c r="AB567" t="n">
        <v>1.15</v>
      </c>
      <c r="AC567" t="n">
        <v>0.6</v>
      </c>
      <c r="AD567" t="n">
        <v>1.5</v>
      </c>
      <c r="AE567" t="inlineStr"/>
      <c r="AF567" t="inlineStr"/>
      <c r="AG567" t="inlineStr"/>
      <c r="AH567" t="n">
        <v>0.05</v>
      </c>
      <c r="AI567" t="n">
        <v>0.075</v>
      </c>
      <c r="AJ567" t="n">
        <v>0.07142857142857142</v>
      </c>
      <c r="AK567" t="n">
        <v>0.04318181818181818</v>
      </c>
      <c r="AL567" t="n">
        <v>0.05</v>
      </c>
      <c r="AM567" t="n">
        <v>0.2</v>
      </c>
      <c r="AN567" t="n">
        <v>0.05</v>
      </c>
      <c r="AO567" t="n">
        <v>0.05</v>
      </c>
      <c r="AP567" t="n">
        <v>0.07142857142857142</v>
      </c>
      <c r="AQ567" t="n">
        <v>0</v>
      </c>
      <c r="AR567" t="n">
        <v>0</v>
      </c>
      <c r="AS567" t="n">
        <v>0</v>
      </c>
      <c r="AT567" t="inlineStr"/>
      <c r="AU567" t="inlineStr"/>
    </row>
    <row r="568">
      <c r="A568" t="inlineStr">
        <is>
          <t>CONTRACT</t>
        </is>
      </c>
      <c r="B568" t="inlineStr">
        <is>
          <t>PRJ</t>
        </is>
      </c>
      <c r="C568" t="inlineStr">
        <is>
          <t>Agile</t>
        </is>
      </c>
      <c r="D568" t="inlineStr"/>
      <c r="E568" s="114" t="n">
        <v>44562</v>
      </c>
      <c r="F568" s="114" t="n">
        <v>45444</v>
      </c>
      <c r="G568" t="inlineStr">
        <is>
          <t>ABS23298</t>
        </is>
      </c>
      <c r="H568" t="inlineStr">
        <is>
          <t>ACTEF</t>
        </is>
      </c>
      <c r="I568" t="inlineStr">
        <is>
          <t>LOGISTIC</t>
        </is>
      </c>
      <c r="J568" t="inlineStr">
        <is>
          <t>ELECTRA FRANCE-AUGE CONTROL TOWER</t>
        </is>
      </c>
      <c r="K568" t="inlineStr">
        <is>
          <t>EssilorLuxottica</t>
        </is>
      </c>
      <c r="L568" t="inlineStr">
        <is>
          <t>M. Calabrese</t>
        </is>
      </c>
      <c r="M568" t="inlineStr">
        <is>
          <t>M. Calabrese</t>
        </is>
      </c>
      <c r="N568" t="inlineStr">
        <is>
          <t>Delivery Projects</t>
        </is>
      </c>
      <c r="O568" t="inlineStr">
        <is>
          <t>PM - Project Governance</t>
        </is>
      </c>
      <c r="P568" t="n">
        <v>1326</v>
      </c>
      <c r="Q568" t="n">
        <v>1111</v>
      </c>
      <c r="R568" t="inlineStr">
        <is>
          <t>CLOSED</t>
        </is>
      </c>
      <c r="S568" t="n">
        <v>1</v>
      </c>
      <c r="T568" t="n">
        <v>2024</v>
      </c>
      <c r="U568" t="n">
        <v>29</v>
      </c>
      <c r="V568" t="n">
        <v>1</v>
      </c>
      <c r="W568" t="n">
        <v>1</v>
      </c>
      <c r="X568" t="n">
        <v>1</v>
      </c>
      <c r="Y568" t="n">
        <v>5</v>
      </c>
      <c r="Z568" t="n">
        <v>5</v>
      </c>
      <c r="AA568" t="n">
        <v>6</v>
      </c>
      <c r="AB568" t="n">
        <v>3</v>
      </c>
      <c r="AC568" t="n">
        <v>3</v>
      </c>
      <c r="AD568" t="n">
        <v>3</v>
      </c>
      <c r="AE568" t="n">
        <v>3</v>
      </c>
      <c r="AF568" t="n">
        <v>3</v>
      </c>
      <c r="AG568" t="n">
        <v>3</v>
      </c>
      <c r="AH568" t="n">
        <v>0.05555555555555555</v>
      </c>
      <c r="AI568" t="n">
        <v>0.05</v>
      </c>
      <c r="AJ568" t="n">
        <v>0.04761904761904762</v>
      </c>
      <c r="AK568" t="n">
        <v>0.2272727272727273</v>
      </c>
      <c r="AL568" t="n">
        <v>0.25</v>
      </c>
      <c r="AM568" t="n">
        <v>0.3</v>
      </c>
      <c r="AN568" t="n">
        <v>0.1304347826086956</v>
      </c>
      <c r="AO568" t="n">
        <v>0.25</v>
      </c>
      <c r="AP568" t="n">
        <v>0.1428571428571428</v>
      </c>
      <c r="AQ568" t="n">
        <v>0.1304347826086956</v>
      </c>
      <c r="AR568" t="n">
        <v>0.1428571428571428</v>
      </c>
      <c r="AS568" t="n">
        <v>0.1363636363636364</v>
      </c>
      <c r="AT568" t="inlineStr"/>
      <c r="AU568" t="inlineStr"/>
    </row>
    <row r="569">
      <c r="A569" t="inlineStr">
        <is>
          <t>CONTRACT</t>
        </is>
      </c>
      <c r="B569" t="inlineStr">
        <is>
          <t>PRJ</t>
        </is>
      </c>
      <c r="C569" t="inlineStr">
        <is>
          <t>Agile</t>
        </is>
      </c>
      <c r="D569" t="inlineStr"/>
      <c r="E569" s="114" t="n">
        <v>44562</v>
      </c>
      <c r="F569" s="114" t="n">
        <v>45444</v>
      </c>
      <c r="G569" t="inlineStr">
        <is>
          <t>ABS23298</t>
        </is>
      </c>
      <c r="H569" t="inlineStr">
        <is>
          <t>ACTEF</t>
        </is>
      </c>
      <c r="I569" t="inlineStr">
        <is>
          <t>LOGISTIC</t>
        </is>
      </c>
      <c r="J569" t="inlineStr">
        <is>
          <t>ELECTRA FRANCE-AUGE CONTROL TOWER</t>
        </is>
      </c>
      <c r="K569" t="inlineStr">
        <is>
          <t>EssilorLuxottica</t>
        </is>
      </c>
      <c r="L569" t="inlineStr">
        <is>
          <t>M. Calabrese</t>
        </is>
      </c>
      <c r="M569" t="inlineStr">
        <is>
          <t>M. Sabarese</t>
        </is>
      </c>
      <c r="N569" t="inlineStr">
        <is>
          <t>SAP FIORI</t>
        </is>
      </c>
      <c r="O569" t="inlineStr">
        <is>
          <t>FrontEnd</t>
        </is>
      </c>
      <c r="P569" t="n">
        <v>1326</v>
      </c>
      <c r="Q569" t="n">
        <v>1111</v>
      </c>
      <c r="R569" t="inlineStr">
        <is>
          <t>CLOSED</t>
        </is>
      </c>
      <c r="S569" t="n">
        <v>1</v>
      </c>
      <c r="T569" t="n">
        <v>2024</v>
      </c>
      <c r="U569" t="n">
        <v>4</v>
      </c>
      <c r="V569" t="inlineStr"/>
      <c r="W569" t="inlineStr"/>
      <c r="X569" t="inlineStr"/>
      <c r="Y569" t="inlineStr"/>
      <c r="Z569" t="inlineStr"/>
      <c r="AA569" t="n">
        <v>4</v>
      </c>
      <c r="AB569" t="inlineStr"/>
      <c r="AC569" t="inlineStr"/>
      <c r="AD569" t="inlineStr"/>
      <c r="AE569" t="inlineStr"/>
      <c r="AF569" t="inlineStr"/>
      <c r="AG569" t="inlineStr"/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0.2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inlineStr"/>
      <c r="AU569" t="inlineStr"/>
    </row>
    <row r="570">
      <c r="A570" t="inlineStr">
        <is>
          <t>CONTRACT</t>
        </is>
      </c>
      <c r="B570" t="inlineStr">
        <is>
          <t>PRJ</t>
        </is>
      </c>
      <c r="C570" t="inlineStr">
        <is>
          <t>Agile</t>
        </is>
      </c>
      <c r="D570" t="inlineStr"/>
      <c r="E570" s="114" t="n">
        <v>44562</v>
      </c>
      <c r="F570" s="114" t="n">
        <v>45444</v>
      </c>
      <c r="G570" t="inlineStr">
        <is>
          <t>ABS23298</t>
        </is>
      </c>
      <c r="H570" t="inlineStr">
        <is>
          <t>ACTEF</t>
        </is>
      </c>
      <c r="I570" t="inlineStr">
        <is>
          <t>LOGISTIC</t>
        </is>
      </c>
      <c r="J570" t="inlineStr">
        <is>
          <t>ELECTRA FRANCE-AUGE CONTROL TOWER</t>
        </is>
      </c>
      <c r="K570" t="inlineStr">
        <is>
          <t>EssilorLuxottica</t>
        </is>
      </c>
      <c r="L570" t="inlineStr">
        <is>
          <t>M. Calabrese</t>
        </is>
      </c>
      <c r="M570" t="inlineStr">
        <is>
          <t>R. Nunziata</t>
        </is>
      </c>
      <c r="N570" t="inlineStr">
        <is>
          <t>SAP ECC</t>
        </is>
      </c>
      <c r="O570" t="inlineStr">
        <is>
          <t>Analysis</t>
        </is>
      </c>
      <c r="P570" t="n">
        <v>1326</v>
      </c>
      <c r="Q570" t="n">
        <v>1111</v>
      </c>
      <c r="R570" t="inlineStr">
        <is>
          <t>CLOSED</t>
        </is>
      </c>
      <c r="S570" t="n">
        <v>1</v>
      </c>
      <c r="T570" t="n">
        <v>2024</v>
      </c>
      <c r="U570" t="n">
        <v>12</v>
      </c>
      <c r="V570" t="n">
        <v>9</v>
      </c>
      <c r="W570" t="n">
        <v>1.5</v>
      </c>
      <c r="X570" t="n">
        <v>1.5</v>
      </c>
      <c r="Y570" t="n">
        <v>9.5</v>
      </c>
      <c r="Z570" t="n">
        <v>5</v>
      </c>
      <c r="AA570" t="n">
        <v>5</v>
      </c>
      <c r="AB570" t="n">
        <v>2</v>
      </c>
      <c r="AC570" t="inlineStr"/>
      <c r="AD570" t="inlineStr"/>
      <c r="AE570" t="inlineStr"/>
      <c r="AF570" t="inlineStr"/>
      <c r="AG570" t="inlineStr"/>
      <c r="AH570" t="n">
        <v>0.5</v>
      </c>
      <c r="AI570" t="n">
        <v>0.075</v>
      </c>
      <c r="AJ570" t="n">
        <v>0.07142857142857142</v>
      </c>
      <c r="AK570" t="n">
        <v>0.4318181818181818</v>
      </c>
      <c r="AL570" t="n">
        <v>0.25</v>
      </c>
      <c r="AM570" t="n">
        <v>0.25</v>
      </c>
      <c r="AN570" t="n">
        <v>0.08695652173913043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inlineStr"/>
      <c r="AU570" t="inlineStr"/>
    </row>
    <row r="571">
      <c r="A571" t="inlineStr">
        <is>
          <t>CONTRACT</t>
        </is>
      </c>
      <c r="B571" t="inlineStr">
        <is>
          <t>PRJ</t>
        </is>
      </c>
      <c r="C571" t="inlineStr">
        <is>
          <t>Scrumban</t>
        </is>
      </c>
      <c r="D571" t="n">
        <v>2024</v>
      </c>
      <c r="E571" s="114" t="n">
        <v>45292</v>
      </c>
      <c r="F571" s="114" t="n">
        <v>45383</v>
      </c>
      <c r="G571" t="inlineStr">
        <is>
          <t>ABS24103</t>
        </is>
      </c>
      <c r="H571" t="inlineStr">
        <is>
          <t>AESCARW</t>
        </is>
      </c>
      <c r="I571" t="inlineStr">
        <is>
          <t>BIP</t>
        </is>
      </c>
      <c r="J571" t="inlineStr">
        <is>
          <t>ELIOT SUPPLY CHAIN - ARS RXO W2</t>
        </is>
      </c>
      <c r="K571" t="inlineStr">
        <is>
          <t>EssilorLuxottica</t>
        </is>
      </c>
      <c r="L571" t="inlineStr">
        <is>
          <t>M. Calabrese</t>
        </is>
      </c>
      <c r="M571" t="inlineStr">
        <is>
          <t>A. Cerrato</t>
        </is>
      </c>
      <c r="N571" t="inlineStr">
        <is>
          <t>Operations</t>
        </is>
      </c>
      <c r="O571" t="inlineStr">
        <is>
          <t>Analysis</t>
        </is>
      </c>
      <c r="P571" t="n">
        <v>43</v>
      </c>
      <c r="Q571" t="n">
        <v>43</v>
      </c>
      <c r="R571" t="inlineStr">
        <is>
          <t>CLOSED</t>
        </is>
      </c>
      <c r="S571" t="n">
        <v>1</v>
      </c>
      <c r="T571" t="n">
        <v>2024</v>
      </c>
      <c r="U571" t="n">
        <v>0</v>
      </c>
      <c r="V571" t="n">
        <v>0.9</v>
      </c>
      <c r="W571" t="n">
        <v>2.1</v>
      </c>
      <c r="X571" t="n">
        <v>2.1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0.05</v>
      </c>
      <c r="AI571" t="n">
        <v>0.105</v>
      </c>
      <c r="AJ571" t="n">
        <v>0.1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inlineStr"/>
      <c r="AU571" t="inlineStr"/>
    </row>
    <row r="572">
      <c r="A572" t="inlineStr">
        <is>
          <t>CONTRACT</t>
        </is>
      </c>
      <c r="B572" t="inlineStr">
        <is>
          <t>PRJ</t>
        </is>
      </c>
      <c r="C572" t="inlineStr">
        <is>
          <t>Scrumban</t>
        </is>
      </c>
      <c r="D572" t="n">
        <v>2024</v>
      </c>
      <c r="E572" s="114" t="n">
        <v>45292</v>
      </c>
      <c r="F572" s="114" t="n">
        <v>45383</v>
      </c>
      <c r="G572" t="inlineStr">
        <is>
          <t>ABS24103</t>
        </is>
      </c>
      <c r="H572" t="inlineStr">
        <is>
          <t>AESCARW</t>
        </is>
      </c>
      <c r="I572" t="inlineStr">
        <is>
          <t>BIP</t>
        </is>
      </c>
      <c r="J572" t="inlineStr">
        <is>
          <t>ELIOT SUPPLY CHAIN - ARS RXO W2</t>
        </is>
      </c>
      <c r="K572" t="inlineStr">
        <is>
          <t>EssilorLuxottica</t>
        </is>
      </c>
      <c r="L572" t="inlineStr">
        <is>
          <t>M. Calabrese</t>
        </is>
      </c>
      <c r="M572" t="inlineStr">
        <is>
          <t>M. Calabrese</t>
        </is>
      </c>
      <c r="N572" t="inlineStr">
        <is>
          <t>Delivery Projects</t>
        </is>
      </c>
      <c r="O572" t="inlineStr">
        <is>
          <t>PM - Project Governance</t>
        </is>
      </c>
      <c r="P572" t="n">
        <v>43</v>
      </c>
      <c r="Q572" t="n">
        <v>43</v>
      </c>
      <c r="R572" t="inlineStr">
        <is>
          <t>CLOSED</t>
        </is>
      </c>
      <c r="S572" t="n">
        <v>1</v>
      </c>
      <c r="T572" t="n">
        <v>2024</v>
      </c>
      <c r="U572" t="n">
        <v>0</v>
      </c>
      <c r="V572" t="n">
        <v>1.8</v>
      </c>
      <c r="W572" t="n">
        <v>2.1</v>
      </c>
      <c r="X572" t="n">
        <v>2.1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n">
        <v>0.1</v>
      </c>
      <c r="AI572" t="n">
        <v>0.105</v>
      </c>
      <c r="AJ572" t="n">
        <v>0.1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inlineStr"/>
      <c r="AU572" t="inlineStr"/>
    </row>
    <row r="573">
      <c r="A573" t="inlineStr">
        <is>
          <t>CONTRACT</t>
        </is>
      </c>
      <c r="B573" t="inlineStr">
        <is>
          <t>PRJ</t>
        </is>
      </c>
      <c r="C573" t="inlineStr">
        <is>
          <t>Scrumban</t>
        </is>
      </c>
      <c r="D573" t="n">
        <v>2024</v>
      </c>
      <c r="E573" s="114" t="n">
        <v>45292</v>
      </c>
      <c r="F573" s="114" t="n">
        <v>45383</v>
      </c>
      <c r="G573" t="inlineStr">
        <is>
          <t>ABS24103</t>
        </is>
      </c>
      <c r="H573" t="inlineStr">
        <is>
          <t>AESCARW</t>
        </is>
      </c>
      <c r="I573" t="inlineStr">
        <is>
          <t>BIP</t>
        </is>
      </c>
      <c r="J573" t="inlineStr">
        <is>
          <t>ELIOT SUPPLY CHAIN - ARS RXO W2</t>
        </is>
      </c>
      <c r="K573" t="inlineStr">
        <is>
          <t>EssilorLuxottica</t>
        </is>
      </c>
      <c r="L573" t="inlineStr">
        <is>
          <t>M. Calabrese</t>
        </is>
      </c>
      <c r="M573" t="inlineStr">
        <is>
          <t>M. Vimercati</t>
        </is>
      </c>
      <c r="N573" t="inlineStr">
        <is>
          <t>Operations</t>
        </is>
      </c>
      <c r="O573" t="inlineStr">
        <is>
          <t>FrontEnd</t>
        </is>
      </c>
      <c r="P573" t="n">
        <v>43</v>
      </c>
      <c r="Q573" t="n">
        <v>43</v>
      </c>
      <c r="R573" t="inlineStr">
        <is>
          <t>CLOSED</t>
        </is>
      </c>
      <c r="S573" t="n">
        <v>1</v>
      </c>
      <c r="T573" t="n">
        <v>2024</v>
      </c>
      <c r="U573" t="n">
        <v>0</v>
      </c>
      <c r="V573" t="n">
        <v>0.9</v>
      </c>
      <c r="W573" t="n">
        <v>1.5</v>
      </c>
      <c r="X573" t="n">
        <v>1.5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n">
        <v>0.05</v>
      </c>
      <c r="AI573" t="n">
        <v>0.075</v>
      </c>
      <c r="AJ573" t="n">
        <v>0.07142857142857142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inlineStr"/>
      <c r="AU573" t="inlineStr"/>
    </row>
    <row r="574">
      <c r="A574" t="inlineStr">
        <is>
          <t>CONTRACT</t>
        </is>
      </c>
      <c r="B574" t="inlineStr">
        <is>
          <t>PRJ</t>
        </is>
      </c>
      <c r="C574" t="inlineStr">
        <is>
          <t>Scrumban</t>
        </is>
      </c>
      <c r="D574" t="n">
        <v>2024</v>
      </c>
      <c r="E574" s="114" t="n">
        <v>45292</v>
      </c>
      <c r="F574" s="114" t="n">
        <v>45383</v>
      </c>
      <c r="G574" t="inlineStr">
        <is>
          <t>ABS24103</t>
        </is>
      </c>
      <c r="H574" t="inlineStr">
        <is>
          <t>AESCARW</t>
        </is>
      </c>
      <c r="I574" t="inlineStr">
        <is>
          <t>BIP</t>
        </is>
      </c>
      <c r="J574" t="inlineStr">
        <is>
          <t>ELIOT SUPPLY CHAIN - ARS RXO W2</t>
        </is>
      </c>
      <c r="K574" t="inlineStr">
        <is>
          <t>EssilorLuxottica</t>
        </is>
      </c>
      <c r="L574" t="inlineStr">
        <is>
          <t>M. Calabrese</t>
        </is>
      </c>
      <c r="M574" t="inlineStr">
        <is>
          <t>R. Alves</t>
        </is>
      </c>
      <c r="N574" t="inlineStr">
        <is>
          <t>Operations</t>
        </is>
      </c>
      <c r="O574" t="inlineStr">
        <is>
          <t>FrontEnd</t>
        </is>
      </c>
      <c r="P574" t="n">
        <v>43</v>
      </c>
      <c r="Q574" t="n">
        <v>43</v>
      </c>
      <c r="R574" t="inlineStr">
        <is>
          <t>CLOSED</t>
        </is>
      </c>
      <c r="S574" t="n">
        <v>1</v>
      </c>
      <c r="T574" t="n">
        <v>2024</v>
      </c>
      <c r="U574" t="n">
        <v>0</v>
      </c>
      <c r="V574" t="inlineStr"/>
      <c r="W574" t="n">
        <v>1.5</v>
      </c>
      <c r="X574" t="n">
        <v>1.5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n">
        <v>0</v>
      </c>
      <c r="AI574" t="n">
        <v>0.075</v>
      </c>
      <c r="AJ574" t="n">
        <v>0.07142857142857142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inlineStr"/>
      <c r="AU574" t="inlineStr"/>
    </row>
    <row r="575">
      <c r="A575" t="inlineStr">
        <is>
          <t>CONTRACT</t>
        </is>
      </c>
      <c r="B575" t="inlineStr">
        <is>
          <t>PRJ</t>
        </is>
      </c>
      <c r="C575" t="inlineStr">
        <is>
          <t>Scrumban</t>
        </is>
      </c>
      <c r="D575" t="n">
        <v>2024</v>
      </c>
      <c r="E575" s="114" t="n">
        <v>45292</v>
      </c>
      <c r="F575" s="114" t="n">
        <v>45383</v>
      </c>
      <c r="G575" t="inlineStr">
        <is>
          <t>ABS24103</t>
        </is>
      </c>
      <c r="H575" t="inlineStr">
        <is>
          <t>AESCARW</t>
        </is>
      </c>
      <c r="I575" t="inlineStr">
        <is>
          <t>BIP</t>
        </is>
      </c>
      <c r="J575" t="inlineStr">
        <is>
          <t>ELIOT SUPPLY CHAIN - ARS RXO W2</t>
        </is>
      </c>
      <c r="K575" t="inlineStr">
        <is>
          <t>EssilorLuxottica</t>
        </is>
      </c>
      <c r="L575" t="inlineStr">
        <is>
          <t>M. Calabrese</t>
        </is>
      </c>
      <c r="M575" t="inlineStr">
        <is>
          <t>R. Grienti</t>
        </is>
      </c>
      <c r="N575" t="inlineStr">
        <is>
          <t>Operations</t>
        </is>
      </c>
      <c r="O575" t="inlineStr">
        <is>
          <t>DataManagement</t>
        </is>
      </c>
      <c r="P575" t="n">
        <v>43</v>
      </c>
      <c r="Q575" t="n">
        <v>43</v>
      </c>
      <c r="R575" t="inlineStr">
        <is>
          <t>CLOSED</t>
        </is>
      </c>
      <c r="S575" t="n">
        <v>1</v>
      </c>
      <c r="T575" t="n">
        <v>2024</v>
      </c>
      <c r="U575" t="n">
        <v>0</v>
      </c>
      <c r="V575" t="n">
        <v>4.5</v>
      </c>
      <c r="W575" t="n">
        <v>1.5</v>
      </c>
      <c r="X575" t="n">
        <v>1.5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n">
        <v>0.25</v>
      </c>
      <c r="AI575" t="n">
        <v>0.075</v>
      </c>
      <c r="AJ575" t="n">
        <v>0.07142857142857142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inlineStr"/>
      <c r="AU575" t="inlineStr"/>
    </row>
    <row r="576">
      <c r="A576" t="inlineStr">
        <is>
          <t>LEAD</t>
        </is>
      </c>
      <c r="B576" t="inlineStr">
        <is>
          <t>PRESALES - DELIVERY</t>
        </is>
      </c>
      <c r="C576" t="inlineStr">
        <is>
          <t>Waterfall</t>
        </is>
      </c>
      <c r="D576" t="n">
        <v>2024</v>
      </c>
      <c r="E576" s="114" t="n">
        <v>45444</v>
      </c>
      <c r="F576" s="114" t="n">
        <v>45657</v>
      </c>
      <c r="G576" t="inlineStr">
        <is>
          <t xml:space="preserve">ABS24293 </t>
        </is>
      </c>
      <c r="H576" t="inlineStr">
        <is>
          <t>ACTU</t>
        </is>
      </c>
      <c r="I576" t="inlineStr">
        <is>
          <t>LOGISTIC</t>
        </is>
      </c>
      <c r="J576" t="inlineStr">
        <is>
          <t>POC - CONTROL TOWER UNIFICATA</t>
        </is>
      </c>
      <c r="K576" t="inlineStr">
        <is>
          <t>EssilorLuxottica</t>
        </is>
      </c>
      <c r="L576" t="inlineStr">
        <is>
          <t>M. Calabrese</t>
        </is>
      </c>
      <c r="M576" t="inlineStr">
        <is>
          <t>M. Calabrese</t>
        </is>
      </c>
      <c r="N576" t="inlineStr">
        <is>
          <t>Delivery Projects</t>
        </is>
      </c>
      <c r="O576" t="inlineStr">
        <is>
          <t>PM - Project Governance</t>
        </is>
      </c>
      <c r="P576" t="n">
        <v>10</v>
      </c>
      <c r="Q576" t="n">
        <v>8</v>
      </c>
      <c r="R576" t="inlineStr">
        <is>
          <t>CLOSED</t>
        </is>
      </c>
      <c r="S576" t="n">
        <v>1</v>
      </c>
      <c r="T576" t="n">
        <v>2024</v>
      </c>
      <c r="U576" t="n">
        <v>3</v>
      </c>
      <c r="V576" t="inlineStr"/>
      <c r="W576" t="inlineStr"/>
      <c r="X576" t="n">
        <v>2</v>
      </c>
      <c r="Y576" t="inlineStr"/>
      <c r="Z576" t="n">
        <v>1</v>
      </c>
      <c r="AA576" t="n">
        <v>2</v>
      </c>
      <c r="AB576" t="inlineStr"/>
      <c r="AC576" t="inlineStr"/>
      <c r="AD576" t="inlineStr"/>
      <c r="AE576" t="inlineStr"/>
      <c r="AF576" t="inlineStr"/>
      <c r="AG576" t="inlineStr"/>
      <c r="AH576" t="n">
        <v>0</v>
      </c>
      <c r="AI576" t="n">
        <v>0</v>
      </c>
      <c r="AJ576" t="n">
        <v>0.09523809523809523</v>
      </c>
      <c r="AK576" t="n">
        <v>0</v>
      </c>
      <c r="AL576" t="n">
        <v>0.05</v>
      </c>
      <c r="AM576" t="n">
        <v>0.1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inlineStr"/>
      <c r="AU576" t="inlineStr"/>
    </row>
    <row r="577">
      <c r="A577" t="inlineStr">
        <is>
          <t>LEAD</t>
        </is>
      </c>
      <c r="B577" t="inlineStr">
        <is>
          <t>PRESALES - DELIVERY</t>
        </is>
      </c>
      <c r="C577" t="inlineStr">
        <is>
          <t>Waterfall</t>
        </is>
      </c>
      <c r="D577" t="n">
        <v>2024</v>
      </c>
      <c r="E577" s="114" t="n">
        <v>45444</v>
      </c>
      <c r="F577" s="114" t="n">
        <v>45657</v>
      </c>
      <c r="G577" t="inlineStr">
        <is>
          <t xml:space="preserve">ABS24293 </t>
        </is>
      </c>
      <c r="H577" t="inlineStr">
        <is>
          <t>ACTU</t>
        </is>
      </c>
      <c r="I577" t="inlineStr">
        <is>
          <t>LOGISTIC</t>
        </is>
      </c>
      <c r="J577" t="inlineStr">
        <is>
          <t>POC - CONTROL TOWER UNIFICATA</t>
        </is>
      </c>
      <c r="K577" t="inlineStr">
        <is>
          <t>EssilorLuxottica</t>
        </is>
      </c>
      <c r="L577" t="inlineStr">
        <is>
          <t>M. Calabrese</t>
        </is>
      </c>
      <c r="M577" t="inlineStr">
        <is>
          <t>M. Piazza</t>
        </is>
      </c>
      <c r="N577" t="inlineStr">
        <is>
          <t>SAP ECC</t>
        </is>
      </c>
      <c r="O577" t="inlineStr">
        <is>
          <t>ECC Analyst</t>
        </is>
      </c>
      <c r="P577" t="n">
        <v>10</v>
      </c>
      <c r="Q577" t="n">
        <v>8</v>
      </c>
      <c r="R577" t="inlineStr">
        <is>
          <t>CLOSED</t>
        </is>
      </c>
      <c r="S577" t="n">
        <v>1</v>
      </c>
      <c r="T577" t="n">
        <v>2024</v>
      </c>
      <c r="U577" t="n">
        <v>2</v>
      </c>
      <c r="V577" t="inlineStr"/>
      <c r="W577" t="n">
        <v>1</v>
      </c>
      <c r="X577" t="inlineStr"/>
      <c r="Y577" t="inlineStr"/>
      <c r="Z577" t="n">
        <v>1</v>
      </c>
      <c r="AA577" t="n">
        <v>1</v>
      </c>
      <c r="AB577" t="inlineStr"/>
      <c r="AC577" t="inlineStr"/>
      <c r="AD577" t="inlineStr"/>
      <c r="AE577" t="inlineStr"/>
      <c r="AF577" t="inlineStr"/>
      <c r="AG577" t="inlineStr"/>
      <c r="AH577" t="n">
        <v>0</v>
      </c>
      <c r="AI577" t="n">
        <v>0.05</v>
      </c>
      <c r="AJ577" t="n">
        <v>0</v>
      </c>
      <c r="AK577" t="n">
        <v>0</v>
      </c>
      <c r="AL577" t="n">
        <v>0.05</v>
      </c>
      <c r="AM577" t="n">
        <v>0.05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inlineStr"/>
      <c r="AU577" t="inlineStr"/>
    </row>
    <row r="578">
      <c r="A578" t="inlineStr">
        <is>
          <t>LEAD</t>
        </is>
      </c>
      <c r="B578" t="inlineStr">
        <is>
          <t>PRESALES - DELIVERY</t>
        </is>
      </c>
      <c r="C578" t="inlineStr">
        <is>
          <t>Waterfall</t>
        </is>
      </c>
      <c r="D578" t="n">
        <v>2024</v>
      </c>
      <c r="E578" s="114" t="n">
        <v>45444</v>
      </c>
      <c r="F578" s="114" t="n">
        <v>45657</v>
      </c>
      <c r="G578" t="inlineStr">
        <is>
          <t xml:space="preserve">ABS24293 </t>
        </is>
      </c>
      <c r="H578" t="inlineStr">
        <is>
          <t>ACTU</t>
        </is>
      </c>
      <c r="I578" t="inlineStr">
        <is>
          <t>LOGISTIC</t>
        </is>
      </c>
      <c r="J578" t="inlineStr">
        <is>
          <t>POC - CONTROL TOWER UNIFICATA</t>
        </is>
      </c>
      <c r="K578" t="inlineStr">
        <is>
          <t>EssilorLuxottica</t>
        </is>
      </c>
      <c r="L578" t="inlineStr">
        <is>
          <t>M. Calabrese</t>
        </is>
      </c>
      <c r="M578" t="inlineStr">
        <is>
          <t>R. Nunziata</t>
        </is>
      </c>
      <c r="N578" t="inlineStr">
        <is>
          <t>SAP ECC</t>
        </is>
      </c>
      <c r="O578" t="inlineStr">
        <is>
          <t>ECC Analyst</t>
        </is>
      </c>
      <c r="P578" t="n">
        <v>10</v>
      </c>
      <c r="Q578" t="n">
        <v>8</v>
      </c>
      <c r="R578" t="inlineStr">
        <is>
          <t>CLOSED</t>
        </is>
      </c>
      <c r="S578" t="n">
        <v>1</v>
      </c>
      <c r="T578" t="n">
        <v>2024</v>
      </c>
      <c r="U578" t="n">
        <v>1</v>
      </c>
      <c r="V578" t="inlineStr"/>
      <c r="W578" t="n">
        <v>1</v>
      </c>
      <c r="X578" t="inlineStr"/>
      <c r="Y578" t="inlineStr"/>
      <c r="Z578" t="inlineStr"/>
      <c r="AA578" t="n">
        <v>1</v>
      </c>
      <c r="AB578" t="inlineStr"/>
      <c r="AC578" t="inlineStr"/>
      <c r="AD578" t="inlineStr"/>
      <c r="AE578" t="inlineStr"/>
      <c r="AF578" t="inlineStr"/>
      <c r="AG578" t="inlineStr"/>
      <c r="AH578" t="n">
        <v>0</v>
      </c>
      <c r="AI578" t="n">
        <v>0.05</v>
      </c>
      <c r="AJ578" t="n">
        <v>0</v>
      </c>
      <c r="AK578" t="n">
        <v>0</v>
      </c>
      <c r="AL578" t="n">
        <v>0</v>
      </c>
      <c r="AM578" t="n">
        <v>0.05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inlineStr"/>
      <c r="AU578" t="inlineStr"/>
    </row>
    <row r="579">
      <c r="A579" t="inlineStr">
        <is>
          <t>PRE-SALES</t>
        </is>
      </c>
      <c r="B579" t="inlineStr">
        <is>
          <t>PRESALES - GO TO MARKET</t>
        </is>
      </c>
      <c r="C579" t="inlineStr"/>
      <c r="D579" t="n">
        <v>2024</v>
      </c>
      <c r="E579" s="114" t="n">
        <v>45292</v>
      </c>
      <c r="F579" s="114" t="n">
        <v>45657</v>
      </c>
      <c r="G579" t="inlineStr"/>
      <c r="H579" t="inlineStr">
        <is>
          <t>ABS0007</t>
        </is>
      </c>
      <c r="I579" t="inlineStr">
        <is>
          <t>EPM</t>
        </is>
      </c>
      <c r="J579" t="inlineStr">
        <is>
          <t>Attività di Pre-Sales</t>
        </is>
      </c>
      <c r="K579" t="inlineStr"/>
      <c r="L579" t="inlineStr">
        <is>
          <t>M. COCCHI</t>
        </is>
      </c>
      <c r="M579" t="inlineStr">
        <is>
          <t>A. Albanese</t>
        </is>
      </c>
      <c r="N579" t="inlineStr">
        <is>
          <t>Delivery Projects</t>
        </is>
      </c>
      <c r="O579" t="inlineStr">
        <is>
          <t>Analysis</t>
        </is>
      </c>
      <c r="P579" t="n">
        <v>0</v>
      </c>
      <c r="Q579" t="n">
        <v>0</v>
      </c>
      <c r="R579" t="inlineStr">
        <is>
          <t>ON GOING</t>
        </is>
      </c>
      <c r="S579" t="n">
        <v>0</v>
      </c>
      <c r="T579" t="n">
        <v>2024</v>
      </c>
      <c r="U579" t="n">
        <v>10</v>
      </c>
      <c r="V579" t="inlineStr"/>
      <c r="W579" t="n">
        <v>1</v>
      </c>
      <c r="X579" t="n">
        <v>1</v>
      </c>
      <c r="Y579" t="n">
        <v>1</v>
      </c>
      <c r="Z579" t="n">
        <v>3</v>
      </c>
      <c r="AA579" t="n">
        <v>3</v>
      </c>
      <c r="AB579" t="n">
        <v>1</v>
      </c>
      <c r="AC579" t="n">
        <v>1</v>
      </c>
      <c r="AD579" t="n">
        <v>1</v>
      </c>
      <c r="AE579" t="n">
        <v>1</v>
      </c>
      <c r="AF579" t="inlineStr"/>
      <c r="AG579" t="inlineStr"/>
      <c r="AH579" t="n">
        <v>0</v>
      </c>
      <c r="AI579" t="n">
        <v>0.05</v>
      </c>
      <c r="AJ579" t="n">
        <v>0.04761904761904762</v>
      </c>
      <c r="AK579" t="n">
        <v>0.04545454545454546</v>
      </c>
      <c r="AL579" t="n">
        <v>0.15</v>
      </c>
      <c r="AM579" t="n">
        <v>0.15</v>
      </c>
      <c r="AN579" t="n">
        <v>0.04347826086956522</v>
      </c>
      <c r="AO579" t="n">
        <v>0.08333333333333333</v>
      </c>
      <c r="AP579" t="n">
        <v>0.04761904761904762</v>
      </c>
      <c r="AQ579" t="n">
        <v>0.04347826086956522</v>
      </c>
      <c r="AR579" t="n">
        <v>0</v>
      </c>
      <c r="AS579" t="n">
        <v>0</v>
      </c>
      <c r="AT579" t="inlineStr"/>
      <c r="AU579" t="inlineStr"/>
    </row>
    <row r="580">
      <c r="A580" t="inlineStr">
        <is>
          <t>PRE-SALES</t>
        </is>
      </c>
      <c r="B580" t="inlineStr">
        <is>
          <t>PRESALES - GO TO MARKET</t>
        </is>
      </c>
      <c r="C580" t="inlineStr"/>
      <c r="D580" t="n">
        <v>2024</v>
      </c>
      <c r="E580" s="114" t="n">
        <v>45292</v>
      </c>
      <c r="F580" s="114" t="n">
        <v>45657</v>
      </c>
      <c r="G580" t="inlineStr"/>
      <c r="H580" t="inlineStr">
        <is>
          <t>ABS0007</t>
        </is>
      </c>
      <c r="I580" t="inlineStr">
        <is>
          <t>OTHER</t>
        </is>
      </c>
      <c r="J580" t="inlineStr">
        <is>
          <t>Attività di Pre-Sales</t>
        </is>
      </c>
      <c r="K580" t="inlineStr"/>
      <c r="L580" t="inlineStr">
        <is>
          <t>M. COCCHI</t>
        </is>
      </c>
      <c r="M580" t="inlineStr">
        <is>
          <t>F. Lombardini</t>
        </is>
      </c>
      <c r="N580" t="inlineStr">
        <is>
          <t>Consolidated &amp; Tax</t>
        </is>
      </c>
      <c r="O580" t="inlineStr">
        <is>
          <t>Analysis</t>
        </is>
      </c>
      <c r="P580" t="n">
        <v>0</v>
      </c>
      <c r="Q580" t="n">
        <v>0</v>
      </c>
      <c r="R580" t="inlineStr">
        <is>
          <t>ON GOING</t>
        </is>
      </c>
      <c r="S580" t="n">
        <v>0</v>
      </c>
      <c r="T580" t="n">
        <v>2024</v>
      </c>
      <c r="U580" t="n">
        <v>23</v>
      </c>
      <c r="V580" t="n">
        <v>2</v>
      </c>
      <c r="W580" t="n">
        <v>1</v>
      </c>
      <c r="X580" t="n">
        <v>2</v>
      </c>
      <c r="Y580" t="n">
        <v>1</v>
      </c>
      <c r="Z580" t="n">
        <v>2</v>
      </c>
      <c r="AA580" t="n">
        <v>1</v>
      </c>
      <c r="AB580" t="n">
        <v>2</v>
      </c>
      <c r="AC580" t="inlineStr"/>
      <c r="AD580" t="inlineStr"/>
      <c r="AE580" t="inlineStr"/>
      <c r="AF580" t="n">
        <v>9</v>
      </c>
      <c r="AG580" t="n">
        <v>9</v>
      </c>
      <c r="AH580" t="n">
        <v>0.1111111111111111</v>
      </c>
      <c r="AI580" t="n">
        <v>0.05</v>
      </c>
      <c r="AJ580" t="n">
        <v>0.09523809523809523</v>
      </c>
      <c r="AK580" t="n">
        <v>0.04545454545454546</v>
      </c>
      <c r="AL580" t="n">
        <v>0.1</v>
      </c>
      <c r="AM580" t="n">
        <v>0.05</v>
      </c>
      <c r="AN580" t="n">
        <v>0.08695652173913043</v>
      </c>
      <c r="AO580" t="n">
        <v>0</v>
      </c>
      <c r="AP580" t="n">
        <v>0</v>
      </c>
      <c r="AQ580" t="n">
        <v>0</v>
      </c>
      <c r="AR580" t="n">
        <v>0.4285714285714285</v>
      </c>
      <c r="AS580" t="n">
        <v>0.4090909090909091</v>
      </c>
      <c r="AT580" t="inlineStr"/>
      <c r="AU580" t="inlineStr"/>
    </row>
    <row r="581">
      <c r="A581" t="inlineStr">
        <is>
          <t>PRE-SALES</t>
        </is>
      </c>
      <c r="B581" t="inlineStr">
        <is>
          <t>PRESALES - GO TO MARKET</t>
        </is>
      </c>
      <c r="C581" t="inlineStr"/>
      <c r="D581" t="n">
        <v>2024</v>
      </c>
      <c r="E581" s="114" t="n">
        <v>45292</v>
      </c>
      <c r="F581" s="114" t="n">
        <v>45657</v>
      </c>
      <c r="G581" t="inlineStr"/>
      <c r="H581" t="inlineStr">
        <is>
          <t>ABS0007</t>
        </is>
      </c>
      <c r="I581" t="inlineStr">
        <is>
          <t>FINANCE</t>
        </is>
      </c>
      <c r="J581" t="inlineStr">
        <is>
          <t>Attività di Pre-Sales</t>
        </is>
      </c>
      <c r="K581" t="inlineStr"/>
      <c r="L581" t="inlineStr">
        <is>
          <t>M. COCCHI</t>
        </is>
      </c>
      <c r="M581" t="inlineStr">
        <is>
          <t>M. Cocchi</t>
        </is>
      </c>
      <c r="N581" t="inlineStr">
        <is>
          <t>Consolidated &amp; Tax</t>
        </is>
      </c>
      <c r="O581" t="inlineStr">
        <is>
          <t>PM - Project Governance</t>
        </is>
      </c>
      <c r="P581" t="n">
        <v>0</v>
      </c>
      <c r="Q581" t="n">
        <v>0</v>
      </c>
      <c r="R581" t="inlineStr">
        <is>
          <t>ON GOING</t>
        </is>
      </c>
      <c r="S581" t="n">
        <v>0</v>
      </c>
      <c r="T581" t="n">
        <v>2024</v>
      </c>
      <c r="U581" t="n">
        <v>46</v>
      </c>
      <c r="V581" t="n">
        <v>9</v>
      </c>
      <c r="W581" t="n">
        <v>11</v>
      </c>
      <c r="X581" t="n">
        <v>11</v>
      </c>
      <c r="Y581" t="n">
        <v>1</v>
      </c>
      <c r="Z581" t="n">
        <v>1</v>
      </c>
      <c r="AA581" t="n">
        <v>9</v>
      </c>
      <c r="AB581" t="n">
        <v>11</v>
      </c>
      <c r="AC581" t="n">
        <v>5</v>
      </c>
      <c r="AD581" t="n">
        <v>1</v>
      </c>
      <c r="AE581" t="n">
        <v>11</v>
      </c>
      <c r="AF581" t="n">
        <v>1</v>
      </c>
      <c r="AG581" t="n">
        <v>7</v>
      </c>
      <c r="AH581" t="n">
        <v>0.5</v>
      </c>
      <c r="AI581" t="n">
        <v>0.55</v>
      </c>
      <c r="AJ581" t="n">
        <v>0.5238095238095238</v>
      </c>
      <c r="AK581" t="n">
        <v>0.04545454545454546</v>
      </c>
      <c r="AL581" t="n">
        <v>0.05</v>
      </c>
      <c r="AM581" t="n">
        <v>0.45</v>
      </c>
      <c r="AN581" t="n">
        <v>0.4782608695652174</v>
      </c>
      <c r="AO581" t="n">
        <v>0.4166666666666667</v>
      </c>
      <c r="AP581" t="n">
        <v>0.04761904761904762</v>
      </c>
      <c r="AQ581" t="n">
        <v>0.4782608695652174</v>
      </c>
      <c r="AR581" t="n">
        <v>0.04761904761904762</v>
      </c>
      <c r="AS581" t="n">
        <v>0.3181818181818182</v>
      </c>
      <c r="AT581" t="inlineStr"/>
      <c r="AU581" t="inlineStr"/>
    </row>
    <row r="582">
      <c r="A582" t="inlineStr">
        <is>
          <t>CDC/AREA MANAGEMENT</t>
        </is>
      </c>
      <c r="B582" t="inlineStr">
        <is>
          <t>CDC GOVERNANCE</t>
        </is>
      </c>
      <c r="C582" t="inlineStr"/>
      <c r="D582" t="n">
        <v>2024</v>
      </c>
      <c r="E582" s="114" t="n">
        <v>45292</v>
      </c>
      <c r="F582" s="114" t="n">
        <v>45657</v>
      </c>
      <c r="G582" t="inlineStr"/>
      <c r="H582" t="inlineStr">
        <is>
          <t>ATD</t>
        </is>
      </c>
      <c r="I582" t="inlineStr">
        <is>
          <t>OTHER</t>
        </is>
      </c>
      <c r="J582" t="inlineStr">
        <is>
          <t>Carrier Manager Activities</t>
        </is>
      </c>
      <c r="K582" t="inlineStr">
        <is>
          <t>Abstract</t>
        </is>
      </c>
      <c r="L582" t="inlineStr">
        <is>
          <t>M. COCCHI</t>
        </is>
      </c>
      <c r="M582" t="inlineStr">
        <is>
          <t>F. Lombardini</t>
        </is>
      </c>
      <c r="N582" t="inlineStr">
        <is>
          <t>Consolidated &amp; Tax</t>
        </is>
      </c>
      <c r="O582" t="inlineStr">
        <is>
          <t>PM - Project Governance</t>
        </is>
      </c>
      <c r="P582" t="n">
        <v>0</v>
      </c>
      <c r="Q582" t="n">
        <v>0</v>
      </c>
      <c r="R582" t="inlineStr">
        <is>
          <t>ON GOING</t>
        </is>
      </c>
      <c r="S582" t="n">
        <v>0</v>
      </c>
      <c r="T582" t="n">
        <v>2024</v>
      </c>
      <c r="U582" t="n">
        <v>7</v>
      </c>
      <c r="V582" t="inlineStr"/>
      <c r="W582" t="inlineStr"/>
      <c r="X582" t="inlineStr"/>
      <c r="Y582" t="inlineStr"/>
      <c r="Z582" t="inlineStr"/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0.05</v>
      </c>
      <c r="AN582" t="n">
        <v>0.04347826086956522</v>
      </c>
      <c r="AO582" t="n">
        <v>0.08333333333333333</v>
      </c>
      <c r="AP582" t="n">
        <v>0.04761904761904762</v>
      </c>
      <c r="AQ582" t="n">
        <v>0.04347826086956522</v>
      </c>
      <c r="AR582" t="n">
        <v>0.04761904761904762</v>
      </c>
      <c r="AS582" t="n">
        <v>0.04545454545454546</v>
      </c>
      <c r="AT582" t="inlineStr"/>
      <c r="AU582" t="inlineStr"/>
    </row>
    <row r="583">
      <c r="A583" t="inlineStr">
        <is>
          <t>CDC/AREA MANAGEMENT</t>
        </is>
      </c>
      <c r="B583" t="inlineStr">
        <is>
          <t>CDC GOVERNANCE</t>
        </is>
      </c>
      <c r="C583" t="inlineStr"/>
      <c r="D583" t="n">
        <v>2024</v>
      </c>
      <c r="E583" s="114" t="n">
        <v>45292</v>
      </c>
      <c r="F583" s="114" t="n">
        <v>45657</v>
      </c>
      <c r="G583" t="inlineStr"/>
      <c r="H583" t="inlineStr">
        <is>
          <t>ATD</t>
        </is>
      </c>
      <c r="I583" t="inlineStr">
        <is>
          <t>OTHER</t>
        </is>
      </c>
      <c r="J583" t="inlineStr">
        <is>
          <t>Carrier Manager Activities</t>
        </is>
      </c>
      <c r="K583" t="inlineStr">
        <is>
          <t>Abstract</t>
        </is>
      </c>
      <c r="L583" t="inlineStr">
        <is>
          <t>M. COCCHI</t>
        </is>
      </c>
      <c r="M583" t="inlineStr">
        <is>
          <t>M. Cocchi</t>
        </is>
      </c>
      <c r="N583" t="inlineStr">
        <is>
          <t>Consolidated &amp; Tax</t>
        </is>
      </c>
      <c r="O583" t="inlineStr">
        <is>
          <t>PM - Project Governance</t>
        </is>
      </c>
      <c r="P583" t="n">
        <v>0</v>
      </c>
      <c r="Q583" t="n">
        <v>0</v>
      </c>
      <c r="R583" t="inlineStr">
        <is>
          <t>ON GOING</t>
        </is>
      </c>
      <c r="S583" t="n">
        <v>0</v>
      </c>
      <c r="T583" t="n">
        <v>2024</v>
      </c>
      <c r="U583" t="n">
        <v>7</v>
      </c>
      <c r="V583" t="inlineStr"/>
      <c r="W583" t="inlineStr"/>
      <c r="X583" t="inlineStr"/>
      <c r="Y583" t="inlineStr"/>
      <c r="Z583" t="inlineStr"/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0.05</v>
      </c>
      <c r="AN583" t="n">
        <v>0.04347826086956522</v>
      </c>
      <c r="AO583" t="n">
        <v>0.08333333333333333</v>
      </c>
      <c r="AP583" t="n">
        <v>0.04761904761904762</v>
      </c>
      <c r="AQ583" t="n">
        <v>0.04347826086956522</v>
      </c>
      <c r="AR583" t="n">
        <v>0.04761904761904762</v>
      </c>
      <c r="AS583" t="n">
        <v>0.04545454545454546</v>
      </c>
      <c r="AT583" t="inlineStr"/>
      <c r="AU583" t="inlineStr"/>
    </row>
    <row r="584">
      <c r="A584" t="inlineStr">
        <is>
          <t>CDC/AREA MANAGEMENT</t>
        </is>
      </c>
      <c r="B584" t="inlineStr">
        <is>
          <t>CDC GOVERNANCE</t>
        </is>
      </c>
      <c r="C584" t="inlineStr"/>
      <c r="D584" t="n">
        <v>2024</v>
      </c>
      <c r="E584" s="114" t="n">
        <v>45292</v>
      </c>
      <c r="F584" s="114" t="n">
        <v>45657</v>
      </c>
      <c r="G584" t="inlineStr"/>
      <c r="H584" t="inlineStr">
        <is>
          <t>ATD</t>
        </is>
      </c>
      <c r="I584" t="inlineStr">
        <is>
          <t>OTHER</t>
        </is>
      </c>
      <c r="J584" t="inlineStr">
        <is>
          <t>Carrier Manager Activities</t>
        </is>
      </c>
      <c r="K584" t="inlineStr">
        <is>
          <t>Abstract</t>
        </is>
      </c>
      <c r="L584" t="inlineStr">
        <is>
          <t>M. COCCHI</t>
        </is>
      </c>
      <c r="M584" t="inlineStr">
        <is>
          <t>S. Preziosa</t>
        </is>
      </c>
      <c r="N584" t="inlineStr">
        <is>
          <t>Delivery Projects</t>
        </is>
      </c>
      <c r="O584" t="inlineStr">
        <is>
          <t>PM - Project Governance</t>
        </is>
      </c>
      <c r="P584" t="n">
        <v>0</v>
      </c>
      <c r="Q584" t="n">
        <v>0</v>
      </c>
      <c r="R584" t="inlineStr">
        <is>
          <t>ON GOING</t>
        </is>
      </c>
      <c r="S584" t="n">
        <v>0</v>
      </c>
      <c r="T584" t="n">
        <v>2024</v>
      </c>
      <c r="U584" t="n">
        <v>6</v>
      </c>
      <c r="V584" t="inlineStr"/>
      <c r="W584" t="inlineStr"/>
      <c r="X584" t="inlineStr"/>
      <c r="Y584" t="inlineStr"/>
      <c r="Z584" t="inlineStr"/>
      <c r="AA584" t="n">
        <v>1</v>
      </c>
      <c r="AB584" t="n">
        <v>1</v>
      </c>
      <c r="AC584" t="inlineStr"/>
      <c r="AD584" t="n">
        <v>1</v>
      </c>
      <c r="AE584" t="n">
        <v>1</v>
      </c>
      <c r="AF584" t="n">
        <v>1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0.05</v>
      </c>
      <c r="AN584" t="n">
        <v>0.04347826086956522</v>
      </c>
      <c r="AO584" t="n">
        <v>0</v>
      </c>
      <c r="AP584" t="n">
        <v>0.04761904761904762</v>
      </c>
      <c r="AQ584" t="n">
        <v>0.04347826086956522</v>
      </c>
      <c r="AR584" t="n">
        <v>0.04761904761904762</v>
      </c>
      <c r="AS584" t="n">
        <v>0.04545454545454546</v>
      </c>
      <c r="AT584" t="inlineStr"/>
      <c r="AU584" t="inlineStr"/>
    </row>
    <row r="585">
      <c r="A585" t="inlineStr">
        <is>
          <t>INTERNAL PRJ</t>
        </is>
      </c>
      <c r="B585" t="inlineStr">
        <is>
          <t>PRJ</t>
        </is>
      </c>
      <c r="C585" t="inlineStr"/>
      <c r="D585" t="n">
        <v>2024</v>
      </c>
      <c r="E585" s="114" t="n">
        <v>45292</v>
      </c>
      <c r="F585" s="114" t="n">
        <v>45382</v>
      </c>
      <c r="G585" t="inlineStr"/>
      <c r="H585" t="inlineStr">
        <is>
          <t>EPM</t>
        </is>
      </c>
      <c r="I585" t="inlineStr">
        <is>
          <t>OTHER</t>
        </is>
      </c>
      <c r="J585" t="inlineStr">
        <is>
          <t>Corporate Performance Platform</t>
        </is>
      </c>
      <c r="K585" t="inlineStr">
        <is>
          <t>Abstract</t>
        </is>
      </c>
      <c r="L585" t="inlineStr">
        <is>
          <t>M. COCCHI</t>
        </is>
      </c>
      <c r="M585" t="inlineStr">
        <is>
          <t>C. Tiberti</t>
        </is>
      </c>
      <c r="N585" t="inlineStr">
        <is>
          <t>Operations</t>
        </is>
      </c>
      <c r="O585" t="inlineStr">
        <is>
          <t>Analysis</t>
        </is>
      </c>
      <c r="P585" t="n">
        <v>0</v>
      </c>
      <c r="Q585" t="n">
        <v>0</v>
      </c>
      <c r="R585" t="inlineStr">
        <is>
          <t>ON GOING</t>
        </is>
      </c>
      <c r="S585" t="n">
        <v>0</v>
      </c>
      <c r="T585" t="n">
        <v>2024</v>
      </c>
      <c r="U585" t="n">
        <v>8</v>
      </c>
      <c r="V585" t="n">
        <v>8</v>
      </c>
      <c r="W585" t="n">
        <v>8</v>
      </c>
      <c r="X585" t="n">
        <v>8</v>
      </c>
      <c r="Y585" t="n">
        <v>8</v>
      </c>
      <c r="Z585" t="n">
        <v>8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0.4444444444444444</v>
      </c>
      <c r="AI585" t="n">
        <v>0.4</v>
      </c>
      <c r="AJ585" t="n">
        <v>0.3809523809523809</v>
      </c>
      <c r="AK585" t="n">
        <v>0.3636363636363636</v>
      </c>
      <c r="AL585" t="n">
        <v>0.4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inlineStr"/>
      <c r="AU585" t="inlineStr"/>
    </row>
    <row r="586">
      <c r="A586" t="inlineStr">
        <is>
          <t>INTERNAL PRJ</t>
        </is>
      </c>
      <c r="B586" t="inlineStr">
        <is>
          <t>PRJ</t>
        </is>
      </c>
      <c r="C586" t="inlineStr"/>
      <c r="D586" t="n">
        <v>2024</v>
      </c>
      <c r="E586" s="114" t="n">
        <v>45292</v>
      </c>
      <c r="F586" s="114" t="n">
        <v>45382</v>
      </c>
      <c r="G586" t="inlineStr"/>
      <c r="H586" t="inlineStr">
        <is>
          <t>EPM</t>
        </is>
      </c>
      <c r="I586" t="inlineStr">
        <is>
          <t>OTHER</t>
        </is>
      </c>
      <c r="J586" t="inlineStr">
        <is>
          <t>Corporate Performance Platform</t>
        </is>
      </c>
      <c r="K586" t="inlineStr">
        <is>
          <t>Abstract</t>
        </is>
      </c>
      <c r="L586" t="inlineStr">
        <is>
          <t>M. COCCHI</t>
        </is>
      </c>
      <c r="M586" t="inlineStr">
        <is>
          <t>F. Lombardini</t>
        </is>
      </c>
      <c r="N586" t="inlineStr">
        <is>
          <t>Consolidated &amp; Tax</t>
        </is>
      </c>
      <c r="O586" t="inlineStr">
        <is>
          <t>Analysis</t>
        </is>
      </c>
      <c r="P586" t="n">
        <v>0</v>
      </c>
      <c r="Q586" t="n">
        <v>0</v>
      </c>
      <c r="R586" t="inlineStr">
        <is>
          <t>ON GOING</t>
        </is>
      </c>
      <c r="S586" t="n">
        <v>0</v>
      </c>
      <c r="T586" t="n">
        <v>2024</v>
      </c>
      <c r="U586" t="n">
        <v>11</v>
      </c>
      <c r="V586" t="n">
        <v>5</v>
      </c>
      <c r="W586" t="n">
        <v>1</v>
      </c>
      <c r="X586" t="n">
        <v>1</v>
      </c>
      <c r="Y586" t="n">
        <v>1</v>
      </c>
      <c r="Z586" t="n">
        <v>5</v>
      </c>
      <c r="AA586" t="n">
        <v>6</v>
      </c>
      <c r="AB586" t="inlineStr"/>
      <c r="AC586" t="inlineStr"/>
      <c r="AD586" t="inlineStr"/>
      <c r="AE586" t="inlineStr"/>
      <c r="AF586" t="inlineStr"/>
      <c r="AG586" t="inlineStr"/>
      <c r="AH586" t="n">
        <v>0.2777777777777778</v>
      </c>
      <c r="AI586" t="n">
        <v>0.05</v>
      </c>
      <c r="AJ586" t="n">
        <v>0.04761904761904762</v>
      </c>
      <c r="AK586" t="n">
        <v>0.04545454545454546</v>
      </c>
      <c r="AL586" t="n">
        <v>0.25</v>
      </c>
      <c r="AM586" t="n">
        <v>0.3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inlineStr"/>
      <c r="AU586" t="inlineStr"/>
    </row>
    <row r="587">
      <c r="A587" t="inlineStr">
        <is>
          <t>INTERNAL PRJ</t>
        </is>
      </c>
      <c r="B587" t="inlineStr">
        <is>
          <t>PRJ</t>
        </is>
      </c>
      <c r="C587" t="inlineStr"/>
      <c r="D587" t="n">
        <v>2024</v>
      </c>
      <c r="E587" s="114" t="n">
        <v>45292</v>
      </c>
      <c r="F587" s="114" t="n">
        <v>45448</v>
      </c>
      <c r="G587" t="inlineStr"/>
      <c r="H587" t="inlineStr">
        <is>
          <t>EPM</t>
        </is>
      </c>
      <c r="I587" t="inlineStr">
        <is>
          <t>CPP</t>
        </is>
      </c>
      <c r="J587" t="inlineStr">
        <is>
          <t>Corporate Performance Platform</t>
        </is>
      </c>
      <c r="K587" t="inlineStr">
        <is>
          <t>Abstract</t>
        </is>
      </c>
      <c r="L587" t="inlineStr">
        <is>
          <t>M. COCCHI</t>
        </is>
      </c>
      <c r="M587" t="inlineStr">
        <is>
          <t>G. Picerno</t>
        </is>
      </c>
      <c r="N587" t="inlineStr">
        <is>
          <t>Consolidated &amp; Tax</t>
        </is>
      </c>
      <c r="O587" t="inlineStr">
        <is>
          <t>Analysis</t>
        </is>
      </c>
      <c r="P587" t="n">
        <v>0</v>
      </c>
      <c r="Q587" t="n">
        <v>0</v>
      </c>
      <c r="R587" t="inlineStr">
        <is>
          <t>ON GOING</t>
        </is>
      </c>
      <c r="S587" t="n">
        <v>0</v>
      </c>
      <c r="T587" t="n">
        <v>2024</v>
      </c>
      <c r="U587" t="n">
        <v>10</v>
      </c>
      <c r="V587" t="n">
        <v>7</v>
      </c>
      <c r="W587" t="n">
        <v>14</v>
      </c>
      <c r="X587" t="n">
        <v>14</v>
      </c>
      <c r="Y587" t="n">
        <v>12</v>
      </c>
      <c r="Z587" t="n">
        <v>5</v>
      </c>
      <c r="AA587" t="n">
        <v>5</v>
      </c>
      <c r="AB587" t="inlineStr"/>
      <c r="AC587" t="inlineStr"/>
      <c r="AD587" t="inlineStr"/>
      <c r="AE587" t="inlineStr"/>
      <c r="AF587" t="inlineStr"/>
      <c r="AG587" t="inlineStr"/>
      <c r="AH587" t="n">
        <v>0.3888888888888889</v>
      </c>
      <c r="AI587" t="n">
        <v>0.7</v>
      </c>
      <c r="AJ587" t="n">
        <v>0.6666666666666666</v>
      </c>
      <c r="AK587" t="n">
        <v>0.5454545454545454</v>
      </c>
      <c r="AL587" t="n">
        <v>0.25</v>
      </c>
      <c r="AM587" t="n">
        <v>0.25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inlineStr"/>
      <c r="AU587" t="inlineStr"/>
    </row>
    <row r="588">
      <c r="A588" t="inlineStr">
        <is>
          <t>LEAD</t>
        </is>
      </c>
      <c r="B588" t="inlineStr">
        <is>
          <t>PRESALES - GO TO MARKET</t>
        </is>
      </c>
      <c r="C588" t="inlineStr"/>
      <c r="D588" t="n">
        <v>2024</v>
      </c>
      <c r="E588" t="inlineStr"/>
      <c r="F588" t="inlineStr"/>
      <c r="G588" t="inlineStr"/>
      <c r="H588" t="inlineStr"/>
      <c r="I588" t="inlineStr">
        <is>
          <t>CPP</t>
        </is>
      </c>
      <c r="J588" t="inlineStr">
        <is>
          <t>CPP - ML forecasting</t>
        </is>
      </c>
      <c r="K588" t="inlineStr">
        <is>
          <t>EssilorLuxottica</t>
        </is>
      </c>
      <c r="L588" t="inlineStr">
        <is>
          <t>M. COCCHI</t>
        </is>
      </c>
      <c r="M588" t="inlineStr">
        <is>
          <t>G. Sironi</t>
        </is>
      </c>
      <c r="N588" t="inlineStr">
        <is>
          <t>Operations</t>
        </is>
      </c>
      <c r="O588" t="inlineStr">
        <is>
          <t>Team Leadership</t>
        </is>
      </c>
      <c r="P588" t="n">
        <v>0</v>
      </c>
      <c r="Q588" t="n">
        <v>0</v>
      </c>
      <c r="R588" t="inlineStr">
        <is>
          <t>PROPOSAL</t>
        </is>
      </c>
      <c r="S588" t="n">
        <v>0</v>
      </c>
      <c r="T588" t="n">
        <v>2024</v>
      </c>
      <c r="U588" t="n">
        <v>0</v>
      </c>
      <c r="V588" t="inlineStr"/>
      <c r="W588" t="n">
        <v>1</v>
      </c>
      <c r="X588" t="n">
        <v>1</v>
      </c>
      <c r="Y588" t="n">
        <v>1</v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n">
        <v>0</v>
      </c>
      <c r="AI588" t="n">
        <v>0.05</v>
      </c>
      <c r="AJ588" t="n">
        <v>0.04761904761904762</v>
      </c>
      <c r="AK588" t="n">
        <v>0.04545454545454546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inlineStr"/>
      <c r="AU588" t="inlineStr"/>
    </row>
    <row r="589">
      <c r="A589" t="inlineStr">
        <is>
          <t>LEAD</t>
        </is>
      </c>
      <c r="B589" t="inlineStr">
        <is>
          <t>PRESALES - GO TO MARKET</t>
        </is>
      </c>
      <c r="C589" t="inlineStr"/>
      <c r="D589" t="n">
        <v>2024</v>
      </c>
      <c r="E589" t="inlineStr"/>
      <c r="F589" t="inlineStr"/>
      <c r="G589" t="inlineStr"/>
      <c r="H589" t="inlineStr"/>
      <c r="I589" t="inlineStr">
        <is>
          <t>CPP</t>
        </is>
      </c>
      <c r="J589" t="inlineStr">
        <is>
          <t>CPP - ML forecasting</t>
        </is>
      </c>
      <c r="K589" t="inlineStr">
        <is>
          <t>EssilorLuxottica</t>
        </is>
      </c>
      <c r="L589" t="inlineStr">
        <is>
          <t>M. COCCHI</t>
        </is>
      </c>
      <c r="M589" t="inlineStr">
        <is>
          <t>M. Gomitoni</t>
        </is>
      </c>
      <c r="N589" t="inlineStr">
        <is>
          <t>Operations</t>
        </is>
      </c>
      <c r="O589" t="inlineStr">
        <is>
          <t>Tech Lead</t>
        </is>
      </c>
      <c r="P589" t="n">
        <v>0</v>
      </c>
      <c r="Q589" t="n">
        <v>0</v>
      </c>
      <c r="R589" t="inlineStr">
        <is>
          <t>PROPOSAL</t>
        </is>
      </c>
      <c r="S589" t="n">
        <v>0</v>
      </c>
      <c r="T589" t="n">
        <v>2024</v>
      </c>
      <c r="U589" t="n">
        <v>0</v>
      </c>
      <c r="V589" t="inlineStr"/>
      <c r="W589" t="n">
        <v>1</v>
      </c>
      <c r="X589" t="n">
        <v>2</v>
      </c>
      <c r="Y589" t="n">
        <v>2</v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n">
        <v>0</v>
      </c>
      <c r="AI589" t="n">
        <v>0.05</v>
      </c>
      <c r="AJ589" t="n">
        <v>0.09523809523809523</v>
      </c>
      <c r="AK589" t="n">
        <v>0.09090909090909091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inlineStr"/>
      <c r="AU589" t="inlineStr"/>
    </row>
    <row r="590">
      <c r="A590" t="inlineStr">
        <is>
          <t>PROSPECT</t>
        </is>
      </c>
      <c r="B590" t="inlineStr">
        <is>
          <t>PRJ</t>
        </is>
      </c>
      <c r="C590" t="inlineStr"/>
      <c r="D590" t="n">
        <v>2024</v>
      </c>
      <c r="E590" t="inlineStr"/>
      <c r="F590" t="inlineStr"/>
      <c r="G590" t="inlineStr"/>
      <c r="H590" t="inlineStr"/>
      <c r="I590" t="inlineStr">
        <is>
          <t>EPM</t>
        </is>
      </c>
      <c r="J590" t="inlineStr">
        <is>
          <t>EPM - Time series forecasting</t>
        </is>
      </c>
      <c r="K590" t="inlineStr">
        <is>
          <t>EssilorLuxottica</t>
        </is>
      </c>
      <c r="L590" t="inlineStr">
        <is>
          <t>M. COCCHI</t>
        </is>
      </c>
      <c r="M590" t="inlineStr">
        <is>
          <t>A. Imbimbo</t>
        </is>
      </c>
      <c r="N590" t="inlineStr">
        <is>
          <t>Operations</t>
        </is>
      </c>
      <c r="O590" t="inlineStr">
        <is>
          <t>Data Scientist</t>
        </is>
      </c>
      <c r="P590" t="n">
        <v>0</v>
      </c>
      <c r="Q590" t="n">
        <v>0</v>
      </c>
      <c r="R590" t="inlineStr">
        <is>
          <t>CLOSED</t>
        </is>
      </c>
      <c r="S590" t="n">
        <v>0</v>
      </c>
      <c r="T590" t="n">
        <v>2024</v>
      </c>
      <c r="U590" t="n">
        <v>0</v>
      </c>
      <c r="V590" t="n">
        <v>2</v>
      </c>
      <c r="W590" t="n">
        <v>4</v>
      </c>
      <c r="X590" t="n">
        <v>2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n">
        <v>0.1111111111111111</v>
      </c>
      <c r="AI590" t="n">
        <v>0.2</v>
      </c>
      <c r="AJ590" t="n">
        <v>0.09523809523809523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inlineStr"/>
      <c r="AU590" t="inlineStr"/>
    </row>
    <row r="591">
      <c r="A591" t="inlineStr">
        <is>
          <t>PROSPECT</t>
        </is>
      </c>
      <c r="B591" t="inlineStr">
        <is>
          <t>PRJ</t>
        </is>
      </c>
      <c r="C591" t="inlineStr"/>
      <c r="D591" t="n">
        <v>2024</v>
      </c>
      <c r="E591" t="inlineStr"/>
      <c r="F591" t="inlineStr"/>
      <c r="G591" t="inlineStr"/>
      <c r="H591" t="inlineStr"/>
      <c r="I591" t="inlineStr">
        <is>
          <t>EPM</t>
        </is>
      </c>
      <c r="J591" t="inlineStr">
        <is>
          <t>EPM - Time series forecasting</t>
        </is>
      </c>
      <c r="K591" t="inlineStr">
        <is>
          <t>EssilorLuxottica</t>
        </is>
      </c>
      <c r="L591" t="inlineStr">
        <is>
          <t>M. COCCHI</t>
        </is>
      </c>
      <c r="M591" t="inlineStr">
        <is>
          <t>F. Malvezzi</t>
        </is>
      </c>
      <c r="N591" t="inlineStr">
        <is>
          <t>Operations</t>
        </is>
      </c>
      <c r="O591" t="inlineStr">
        <is>
          <t>Data Scientist</t>
        </is>
      </c>
      <c r="P591" t="n">
        <v>0</v>
      </c>
      <c r="Q591" t="n">
        <v>0</v>
      </c>
      <c r="R591" t="inlineStr">
        <is>
          <t>CLOSED</t>
        </is>
      </c>
      <c r="S591" t="n">
        <v>0</v>
      </c>
      <c r="T591" t="n">
        <v>2024</v>
      </c>
      <c r="U591" t="n">
        <v>0</v>
      </c>
      <c r="V591" t="n">
        <v>4</v>
      </c>
      <c r="W591" t="n">
        <v>7</v>
      </c>
      <c r="X591" t="n">
        <v>4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n">
        <v>0.2222222222222222</v>
      </c>
      <c r="AI591" t="n">
        <v>0.35</v>
      </c>
      <c r="AJ591" t="n">
        <v>0.1904761904761905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inlineStr"/>
      <c r="AU591" t="inlineStr"/>
    </row>
    <row r="592">
      <c r="A592" t="inlineStr">
        <is>
          <t>PROSPECT</t>
        </is>
      </c>
      <c r="B592" t="inlineStr">
        <is>
          <t>PRJ</t>
        </is>
      </c>
      <c r="C592" t="inlineStr"/>
      <c r="D592" t="n">
        <v>2024</v>
      </c>
      <c r="E592" t="inlineStr"/>
      <c r="F592" t="inlineStr"/>
      <c r="G592" t="inlineStr"/>
      <c r="H592" t="inlineStr"/>
      <c r="I592" t="inlineStr">
        <is>
          <t>EPM</t>
        </is>
      </c>
      <c r="J592" t="inlineStr">
        <is>
          <t>EPM - Time series forecasting</t>
        </is>
      </c>
      <c r="K592" t="inlineStr">
        <is>
          <t>EssilorLuxottica</t>
        </is>
      </c>
      <c r="L592" t="inlineStr">
        <is>
          <t>M. COCCHI</t>
        </is>
      </c>
      <c r="M592" t="inlineStr">
        <is>
          <t>G. Sabbatini</t>
        </is>
      </c>
      <c r="N592" t="inlineStr">
        <is>
          <t>Operations</t>
        </is>
      </c>
      <c r="O592" t="inlineStr">
        <is>
          <t>Data Engineering</t>
        </is>
      </c>
      <c r="P592" t="n">
        <v>0</v>
      </c>
      <c r="Q592" t="n">
        <v>0</v>
      </c>
      <c r="R592" t="inlineStr">
        <is>
          <t>CLOSED</t>
        </is>
      </c>
      <c r="S592" t="n">
        <v>0</v>
      </c>
      <c r="T592" t="n">
        <v>2024</v>
      </c>
      <c r="U592" t="n">
        <v>0</v>
      </c>
      <c r="V592" t="n">
        <v>2</v>
      </c>
      <c r="W592" t="n">
        <v>3</v>
      </c>
      <c r="X592" t="n">
        <v>2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n">
        <v>0.1111111111111111</v>
      </c>
      <c r="AI592" t="n">
        <v>0.15</v>
      </c>
      <c r="AJ592" t="n">
        <v>0.09523809523809523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inlineStr"/>
      <c r="AU592" t="inlineStr"/>
    </row>
    <row r="593">
      <c r="A593" t="inlineStr">
        <is>
          <t>PROSPECT</t>
        </is>
      </c>
      <c r="B593" t="inlineStr">
        <is>
          <t>PRJ</t>
        </is>
      </c>
      <c r="C593" t="inlineStr"/>
      <c r="D593" t="n">
        <v>2024</v>
      </c>
      <c r="E593" t="inlineStr"/>
      <c r="F593" t="inlineStr"/>
      <c r="G593" t="inlineStr"/>
      <c r="H593" t="inlineStr"/>
      <c r="I593" t="inlineStr">
        <is>
          <t>EPM</t>
        </is>
      </c>
      <c r="J593" t="inlineStr">
        <is>
          <t>EPM - Time series forecasting</t>
        </is>
      </c>
      <c r="K593" t="inlineStr">
        <is>
          <t>EssilorLuxottica</t>
        </is>
      </c>
      <c r="L593" t="inlineStr">
        <is>
          <t>M. COCCHI</t>
        </is>
      </c>
      <c r="M593" t="inlineStr">
        <is>
          <t>G. Sironi</t>
        </is>
      </c>
      <c r="N593" t="inlineStr">
        <is>
          <t>Operations</t>
        </is>
      </c>
      <c r="O593" t="inlineStr">
        <is>
          <t>Team Leadership</t>
        </is>
      </c>
      <c r="P593" t="n">
        <v>0</v>
      </c>
      <c r="Q593" t="n">
        <v>0</v>
      </c>
      <c r="R593" t="inlineStr">
        <is>
          <t>CLOSED</t>
        </is>
      </c>
      <c r="S593" t="n">
        <v>0</v>
      </c>
      <c r="T593" t="n">
        <v>2024</v>
      </c>
      <c r="U593" t="n">
        <v>0</v>
      </c>
      <c r="V593" t="n">
        <v>2</v>
      </c>
      <c r="W593" t="n">
        <v>3</v>
      </c>
      <c r="X593" t="n">
        <v>2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n">
        <v>0.1111111111111111</v>
      </c>
      <c r="AI593" t="n">
        <v>0.15</v>
      </c>
      <c r="AJ593" t="n">
        <v>0.09523809523809523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inlineStr"/>
      <c r="AU593" t="inlineStr"/>
    </row>
    <row r="594">
      <c r="A594" t="inlineStr">
        <is>
          <t>PROSPECT</t>
        </is>
      </c>
      <c r="B594" t="inlineStr">
        <is>
          <t>PRJ</t>
        </is>
      </c>
      <c r="C594" t="inlineStr"/>
      <c r="D594" t="n">
        <v>2024</v>
      </c>
      <c r="E594" t="inlineStr"/>
      <c r="F594" t="inlineStr"/>
      <c r="G594" t="inlineStr"/>
      <c r="H594" t="inlineStr"/>
      <c r="I594" t="inlineStr">
        <is>
          <t>EPM</t>
        </is>
      </c>
      <c r="J594" t="inlineStr">
        <is>
          <t>EPM - Time series forecasting</t>
        </is>
      </c>
      <c r="K594" t="inlineStr">
        <is>
          <t>EssilorLuxottica</t>
        </is>
      </c>
      <c r="L594" t="inlineStr">
        <is>
          <t>M. COCCHI</t>
        </is>
      </c>
      <c r="M594" t="inlineStr">
        <is>
          <t>M. Gomitoni</t>
        </is>
      </c>
      <c r="N594" t="inlineStr">
        <is>
          <t>Operations</t>
        </is>
      </c>
      <c r="O594" t="inlineStr">
        <is>
          <t>Tech Lead</t>
        </is>
      </c>
      <c r="P594" t="n">
        <v>0</v>
      </c>
      <c r="Q594" t="n">
        <v>0</v>
      </c>
      <c r="R594" t="inlineStr">
        <is>
          <t>CLOSED</t>
        </is>
      </c>
      <c r="S594" t="n">
        <v>0</v>
      </c>
      <c r="T594" t="n">
        <v>2024</v>
      </c>
      <c r="U594" t="n">
        <v>0</v>
      </c>
      <c r="V594" t="n">
        <v>5</v>
      </c>
      <c r="W594" t="n">
        <v>1</v>
      </c>
      <c r="X594" t="n">
        <v>5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0.2777777777777778</v>
      </c>
      <c r="AI594" t="n">
        <v>0.05</v>
      </c>
      <c r="AJ594" t="n">
        <v>0.2380952380952381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inlineStr"/>
      <c r="AU594" t="inlineStr"/>
    </row>
    <row r="595">
      <c r="A595" t="inlineStr">
        <is>
          <t>PROSPECT</t>
        </is>
      </c>
      <c r="B595" t="inlineStr">
        <is>
          <t>PRJ</t>
        </is>
      </c>
      <c r="C595" t="inlineStr"/>
      <c r="D595" t="n">
        <v>2024</v>
      </c>
      <c r="E595" t="inlineStr"/>
      <c r="F595" t="inlineStr"/>
      <c r="G595" t="inlineStr"/>
      <c r="H595" t="inlineStr"/>
      <c r="I595" t="inlineStr">
        <is>
          <t>EPM</t>
        </is>
      </c>
      <c r="J595" t="inlineStr">
        <is>
          <t>EPM - Time series forecasting</t>
        </is>
      </c>
      <c r="K595" t="inlineStr">
        <is>
          <t>EssilorLuxottica</t>
        </is>
      </c>
      <c r="L595" t="inlineStr">
        <is>
          <t>M. COCCHI</t>
        </is>
      </c>
      <c r="M595" t="inlineStr">
        <is>
          <t>V. Echarry</t>
        </is>
      </c>
      <c r="N595" t="inlineStr">
        <is>
          <t>Operations</t>
        </is>
      </c>
      <c r="O595" t="inlineStr">
        <is>
          <t>Data Scientist</t>
        </is>
      </c>
      <c r="P595" t="n">
        <v>0</v>
      </c>
      <c r="Q595" t="n">
        <v>0</v>
      </c>
      <c r="R595" t="inlineStr">
        <is>
          <t>CLOSED</t>
        </is>
      </c>
      <c r="S595" t="n">
        <v>0</v>
      </c>
      <c r="T595" t="n">
        <v>2024</v>
      </c>
      <c r="U595" t="n">
        <v>0</v>
      </c>
      <c r="V595" t="n">
        <v>4</v>
      </c>
      <c r="W595" t="n">
        <v>7</v>
      </c>
      <c r="X595" t="n">
        <v>4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n">
        <v>0.2222222222222222</v>
      </c>
      <c r="AI595" t="n">
        <v>0.35</v>
      </c>
      <c r="AJ595" t="n">
        <v>0.1904761904761905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inlineStr"/>
      <c r="AU595" t="inlineStr"/>
    </row>
    <row r="596">
      <c r="A596" t="inlineStr">
        <is>
          <t>INTERNAL TRAINING</t>
        </is>
      </c>
      <c r="B596" t="inlineStr">
        <is>
          <t>FORMAZIONE</t>
        </is>
      </c>
      <c r="C596" t="inlineStr"/>
      <c r="D596" t="n">
        <v>2024</v>
      </c>
      <c r="E596" s="114" t="n">
        <v>45292</v>
      </c>
      <c r="F596" s="114" t="n">
        <v>45657</v>
      </c>
      <c r="G596" t="inlineStr"/>
      <c r="H596" t="inlineStr">
        <is>
          <t>ATD</t>
        </is>
      </c>
      <c r="I596" t="inlineStr">
        <is>
          <t>OTHER</t>
        </is>
      </c>
      <c r="J596" t="inlineStr">
        <is>
          <t>Formazione</t>
        </is>
      </c>
      <c r="K596" t="inlineStr">
        <is>
          <t>Abstract</t>
        </is>
      </c>
      <c r="L596" t="inlineStr">
        <is>
          <t>M. COCCHI</t>
        </is>
      </c>
      <c r="M596" t="inlineStr">
        <is>
          <t>C. Di Lorenzo</t>
        </is>
      </c>
      <c r="N596" t="inlineStr">
        <is>
          <t>Delivery Projects</t>
        </is>
      </c>
      <c r="O596" t="inlineStr">
        <is>
          <t>Training</t>
        </is>
      </c>
      <c r="P596" t="n">
        <v>19</v>
      </c>
      <c r="Q596" t="n">
        <v>0</v>
      </c>
      <c r="R596" t="inlineStr">
        <is>
          <t>ON GOING</t>
        </is>
      </c>
      <c r="S596" t="n">
        <v>0.5</v>
      </c>
      <c r="T596" t="n">
        <v>2024</v>
      </c>
      <c r="U596" t="n">
        <v>18</v>
      </c>
      <c r="V596" t="inlineStr"/>
      <c r="W596" t="inlineStr"/>
      <c r="X596" t="inlineStr"/>
      <c r="Y596" t="inlineStr"/>
      <c r="Z596" t="inlineStr"/>
      <c r="AA596" t="n">
        <v>2</v>
      </c>
      <c r="AB596" t="n">
        <v>5</v>
      </c>
      <c r="AC596" t="inlineStr"/>
      <c r="AD596" t="n">
        <v>3</v>
      </c>
      <c r="AE596" t="n">
        <v>3</v>
      </c>
      <c r="AF596" t="n">
        <v>3</v>
      </c>
      <c r="AG596" t="n">
        <v>2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0.1</v>
      </c>
      <c r="AN596" t="n">
        <v>0.2173913043478261</v>
      </c>
      <c r="AO596" t="n">
        <v>0</v>
      </c>
      <c r="AP596" t="n">
        <v>0.1428571428571428</v>
      </c>
      <c r="AQ596" t="n">
        <v>0.1304347826086956</v>
      </c>
      <c r="AR596" t="n">
        <v>0.1428571428571428</v>
      </c>
      <c r="AS596" t="n">
        <v>0.09090909090909091</v>
      </c>
      <c r="AT596" t="inlineStr"/>
      <c r="AU596" t="inlineStr"/>
    </row>
    <row r="597">
      <c r="A597" t="inlineStr">
        <is>
          <t>INTERNAL TRAINING</t>
        </is>
      </c>
      <c r="B597" t="inlineStr">
        <is>
          <t>FORMAZIONE</t>
        </is>
      </c>
      <c r="C597" t="inlineStr"/>
      <c r="D597" t="n">
        <v>2024</v>
      </c>
      <c r="E597" s="114" t="n">
        <v>45292</v>
      </c>
      <c r="F597" s="114" t="n">
        <v>45657</v>
      </c>
      <c r="G597" t="inlineStr"/>
      <c r="H597" t="inlineStr">
        <is>
          <t>ATD</t>
        </is>
      </c>
      <c r="I597" t="inlineStr">
        <is>
          <t>OTHER</t>
        </is>
      </c>
      <c r="J597" t="inlineStr">
        <is>
          <t>Formazione</t>
        </is>
      </c>
      <c r="K597" t="inlineStr">
        <is>
          <t>Abstract</t>
        </is>
      </c>
      <c r="L597" t="inlineStr">
        <is>
          <t>M. COCCHI</t>
        </is>
      </c>
      <c r="M597" t="inlineStr">
        <is>
          <t>E. Storti</t>
        </is>
      </c>
      <c r="N597" t="inlineStr">
        <is>
          <t>Delivery Projects</t>
        </is>
      </c>
      <c r="O597" t="inlineStr">
        <is>
          <t>Training</t>
        </is>
      </c>
      <c r="P597" t="n">
        <v>14</v>
      </c>
      <c r="Q597" t="n">
        <v>0</v>
      </c>
      <c r="R597" t="inlineStr">
        <is>
          <t>ON GOING</t>
        </is>
      </c>
      <c r="S597" t="n">
        <v>0.5</v>
      </c>
      <c r="T597" t="n">
        <v>2024</v>
      </c>
      <c r="U597" t="n">
        <v>13</v>
      </c>
      <c r="V597" t="inlineStr"/>
      <c r="W597" t="inlineStr"/>
      <c r="X597" t="inlineStr"/>
      <c r="Y597" t="inlineStr"/>
      <c r="Z597" t="inlineStr"/>
      <c r="AA597" t="n">
        <v>1</v>
      </c>
      <c r="AB597" t="n">
        <v>2</v>
      </c>
      <c r="AC597" t="inlineStr"/>
      <c r="AD597" t="n">
        <v>4</v>
      </c>
      <c r="AE597" t="n">
        <v>2</v>
      </c>
      <c r="AF597" t="n">
        <v>2</v>
      </c>
      <c r="AG597" t="n">
        <v>2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0.05</v>
      </c>
      <c r="AN597" t="n">
        <v>0.08695652173913043</v>
      </c>
      <c r="AO597" t="n">
        <v>0</v>
      </c>
      <c r="AP597" t="n">
        <v>0.1904761904761905</v>
      </c>
      <c r="AQ597" t="n">
        <v>0.08695652173913043</v>
      </c>
      <c r="AR597" t="n">
        <v>0.09523809523809523</v>
      </c>
      <c r="AS597" t="n">
        <v>0.09090909090909091</v>
      </c>
      <c r="AT597" t="inlineStr"/>
      <c r="AU597" t="inlineStr"/>
    </row>
    <row r="598">
      <c r="A598" t="inlineStr">
        <is>
          <t>INTERNAL TRAINING</t>
        </is>
      </c>
      <c r="B598" t="inlineStr">
        <is>
          <t>FORMAZIONE</t>
        </is>
      </c>
      <c r="C598" t="inlineStr"/>
      <c r="D598" t="n">
        <v>2024</v>
      </c>
      <c r="E598" s="114" t="n">
        <v>45292</v>
      </c>
      <c r="F598" s="114" t="n">
        <v>45657</v>
      </c>
      <c r="G598" t="inlineStr"/>
      <c r="H598" t="inlineStr">
        <is>
          <t>ATD</t>
        </is>
      </c>
      <c r="I598" t="inlineStr">
        <is>
          <t>OTHER</t>
        </is>
      </c>
      <c r="J598" t="inlineStr">
        <is>
          <t>Formazione</t>
        </is>
      </c>
      <c r="K598" t="inlineStr">
        <is>
          <t>Abstract</t>
        </is>
      </c>
      <c r="L598" t="inlineStr">
        <is>
          <t>M. COCCHI</t>
        </is>
      </c>
      <c r="M598" t="inlineStr">
        <is>
          <t>F. Lombardini</t>
        </is>
      </c>
      <c r="N598" t="inlineStr">
        <is>
          <t>Consolidated &amp; Tax</t>
        </is>
      </c>
      <c r="O598" t="inlineStr">
        <is>
          <t>Training</t>
        </is>
      </c>
      <c r="P598" t="n">
        <v>3</v>
      </c>
      <c r="Q598" t="n">
        <v>0</v>
      </c>
      <c r="R598" t="inlineStr">
        <is>
          <t>ON GOING</t>
        </is>
      </c>
      <c r="S598" t="n">
        <v>0.5</v>
      </c>
      <c r="T598" t="n">
        <v>2024</v>
      </c>
      <c r="U598" t="n">
        <v>3</v>
      </c>
      <c r="V598" t="inlineStr"/>
      <c r="W598" t="inlineStr"/>
      <c r="X598" t="inlineStr"/>
      <c r="Y598" t="inlineStr"/>
      <c r="Z598" t="inlineStr"/>
      <c r="AA598" t="n">
        <v>1</v>
      </c>
      <c r="AB598" t="inlineStr"/>
      <c r="AC598" t="inlineStr"/>
      <c r="AD598" t="inlineStr"/>
      <c r="AE598" t="n">
        <v>1</v>
      </c>
      <c r="AF598" t="n">
        <v>1</v>
      </c>
      <c r="AG598" t="inlineStr"/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0.05</v>
      </c>
      <c r="AN598" t="n">
        <v>0</v>
      </c>
      <c r="AO598" t="n">
        <v>0</v>
      </c>
      <c r="AP598" t="n">
        <v>0</v>
      </c>
      <c r="AQ598" t="n">
        <v>0.04347826086956522</v>
      </c>
      <c r="AR598" t="n">
        <v>0.04761904761904762</v>
      </c>
      <c r="AS598" t="n">
        <v>0</v>
      </c>
      <c r="AT598" t="inlineStr"/>
      <c r="AU598" t="inlineStr"/>
    </row>
    <row r="599">
      <c r="A599" t="inlineStr">
        <is>
          <t>INTERNAL TRAINING</t>
        </is>
      </c>
      <c r="B599" t="inlineStr">
        <is>
          <t>FORMAZIONE</t>
        </is>
      </c>
      <c r="C599" t="inlineStr"/>
      <c r="D599" t="n">
        <v>2024</v>
      </c>
      <c r="E599" s="114" t="n">
        <v>45292</v>
      </c>
      <c r="F599" s="114" t="n">
        <v>45657</v>
      </c>
      <c r="G599" t="inlineStr"/>
      <c r="H599" t="inlineStr">
        <is>
          <t>ATD</t>
        </is>
      </c>
      <c r="I599" t="inlineStr">
        <is>
          <t>OTHER</t>
        </is>
      </c>
      <c r="J599" t="inlineStr">
        <is>
          <t>Formazione</t>
        </is>
      </c>
      <c r="K599" t="inlineStr">
        <is>
          <t>Abstract</t>
        </is>
      </c>
      <c r="L599" t="inlineStr">
        <is>
          <t>M. COCCHI</t>
        </is>
      </c>
      <c r="M599" t="inlineStr">
        <is>
          <t>M. Salcini</t>
        </is>
      </c>
      <c r="N599" t="inlineStr">
        <is>
          <t>Consolidated &amp; Tax</t>
        </is>
      </c>
      <c r="O599" t="inlineStr">
        <is>
          <t>Training</t>
        </is>
      </c>
      <c r="P599" t="n">
        <v>3</v>
      </c>
      <c r="Q599" t="n">
        <v>0</v>
      </c>
      <c r="R599" t="inlineStr">
        <is>
          <t>ON GOING</t>
        </is>
      </c>
      <c r="S599" t="n">
        <v>0.5</v>
      </c>
      <c r="T599" t="n">
        <v>2024</v>
      </c>
      <c r="U599" t="n">
        <v>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n">
        <v>2</v>
      </c>
      <c r="AF599" t="n">
        <v>1</v>
      </c>
      <c r="AG599" t="inlineStr"/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0.08695652173913043</v>
      </c>
      <c r="AR599" t="n">
        <v>0.04761904761904762</v>
      </c>
      <c r="AS599" t="n">
        <v>0</v>
      </c>
      <c r="AT599" t="inlineStr"/>
      <c r="AU599" t="inlineStr"/>
    </row>
    <row r="600">
      <c r="A600" t="inlineStr">
        <is>
          <t>INTERNAL TRAINING</t>
        </is>
      </c>
      <c r="B600" t="inlineStr">
        <is>
          <t>FORMAZIONE</t>
        </is>
      </c>
      <c r="C600" t="inlineStr"/>
      <c r="D600" t="n">
        <v>2024</v>
      </c>
      <c r="E600" s="114" t="n">
        <v>45292</v>
      </c>
      <c r="F600" s="114" t="n">
        <v>45657</v>
      </c>
      <c r="G600" t="inlineStr"/>
      <c r="H600" t="inlineStr">
        <is>
          <t>ATD</t>
        </is>
      </c>
      <c r="I600" t="inlineStr">
        <is>
          <t>OTHER</t>
        </is>
      </c>
      <c r="J600" t="inlineStr">
        <is>
          <t>Formazione nuovo assunto</t>
        </is>
      </c>
      <c r="K600" t="inlineStr">
        <is>
          <t>Abstract</t>
        </is>
      </c>
      <c r="L600" t="inlineStr">
        <is>
          <t>M. COCCHI</t>
        </is>
      </c>
      <c r="M600" t="inlineStr">
        <is>
          <t>P. Galvagni</t>
        </is>
      </c>
      <c r="N600" t="inlineStr">
        <is>
          <t>Consolidated &amp; Tax</t>
        </is>
      </c>
      <c r="O600" t="inlineStr">
        <is>
          <t>Training</t>
        </is>
      </c>
      <c r="P600" t="n">
        <v>1.5</v>
      </c>
      <c r="Q600" t="n">
        <v>0</v>
      </c>
      <c r="R600" t="inlineStr">
        <is>
          <t>CLOSED</t>
        </is>
      </c>
      <c r="S600" t="n">
        <v>0.2</v>
      </c>
      <c r="T600" t="n">
        <v>2024</v>
      </c>
      <c r="U600" t="n">
        <v>1.5</v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n">
        <v>0.5</v>
      </c>
      <c r="AE600" t="n">
        <v>1</v>
      </c>
      <c r="AF600" t="inlineStr"/>
      <c r="AG600" t="inlineStr"/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0.02380952380952381</v>
      </c>
      <c r="AQ600" t="n">
        <v>0.04347826086956522</v>
      </c>
      <c r="AR600" t="n">
        <v>0</v>
      </c>
      <c r="AS600" t="n">
        <v>0</v>
      </c>
      <c r="AT600" t="inlineStr"/>
      <c r="AU600" t="inlineStr"/>
    </row>
    <row r="601">
      <c r="A601" t="inlineStr">
        <is>
          <t>CDC/AREA MANAGEMENT</t>
        </is>
      </c>
      <c r="B601" t="inlineStr">
        <is>
          <t>CDC GOVERNANCE</t>
        </is>
      </c>
      <c r="C601" t="inlineStr"/>
      <c r="D601" t="n">
        <v>2024</v>
      </c>
      <c r="E601" s="114" t="n">
        <v>45292</v>
      </c>
      <c r="F601" s="114" t="n">
        <v>45657</v>
      </c>
      <c r="G601" t="inlineStr"/>
      <c r="H601" t="inlineStr">
        <is>
          <t>IAA</t>
        </is>
      </c>
      <c r="I601" t="inlineStr">
        <is>
          <t>FINANCE</t>
        </is>
      </c>
      <c r="J601" t="inlineStr">
        <is>
          <t>Gestione Consulting</t>
        </is>
      </c>
      <c r="K601" t="inlineStr">
        <is>
          <t>ABSTRACT</t>
        </is>
      </c>
      <c r="L601" t="inlineStr">
        <is>
          <t>M. COCCHI</t>
        </is>
      </c>
      <c r="M601" t="inlineStr">
        <is>
          <t>M. Cocchi</t>
        </is>
      </c>
      <c r="N601" t="inlineStr">
        <is>
          <t>Consolidated &amp; Tax</t>
        </is>
      </c>
      <c r="O601" t="inlineStr">
        <is>
          <t>PM - Project Governance</t>
        </is>
      </c>
      <c r="P601" t="n">
        <v>0</v>
      </c>
      <c r="Q601" t="n">
        <v>0</v>
      </c>
      <c r="R601" t="inlineStr">
        <is>
          <t>ON GOING</t>
        </is>
      </c>
      <c r="S601" t="n">
        <v>1</v>
      </c>
      <c r="T601" t="n">
        <v>2024</v>
      </c>
      <c r="U601" t="n">
        <v>34</v>
      </c>
      <c r="V601" t="n">
        <v>9</v>
      </c>
      <c r="W601" t="n">
        <v>1</v>
      </c>
      <c r="X601" t="n">
        <v>1</v>
      </c>
      <c r="Y601" t="n">
        <v>9</v>
      </c>
      <c r="Z601" t="n">
        <v>6</v>
      </c>
      <c r="AA601" t="n">
        <v>5</v>
      </c>
      <c r="AB601" t="n">
        <v>5</v>
      </c>
      <c r="AC601" t="inlineStr"/>
      <c r="AD601" t="n">
        <v>5</v>
      </c>
      <c r="AE601" t="n">
        <v>5</v>
      </c>
      <c r="AF601" t="n">
        <v>4</v>
      </c>
      <c r="AG601" t="n">
        <v>4</v>
      </c>
      <c r="AH601" t="n">
        <v>0.5</v>
      </c>
      <c r="AI601" t="n">
        <v>0.05</v>
      </c>
      <c r="AJ601" t="n">
        <v>0.04761904761904762</v>
      </c>
      <c r="AK601" t="n">
        <v>0.4090909090909091</v>
      </c>
      <c r="AL601" t="n">
        <v>0.3</v>
      </c>
      <c r="AM601" t="n">
        <v>0.25</v>
      </c>
      <c r="AN601" t="n">
        <v>0.2173913043478261</v>
      </c>
      <c r="AO601" t="n">
        <v>0</v>
      </c>
      <c r="AP601" t="n">
        <v>0.2380952380952381</v>
      </c>
      <c r="AQ601" t="n">
        <v>0.2173913043478261</v>
      </c>
      <c r="AR601" t="n">
        <v>0.1904761904761905</v>
      </c>
      <c r="AS601" t="n">
        <v>0.1818181818181818</v>
      </c>
      <c r="AT601" t="inlineStr"/>
      <c r="AU601" t="inlineStr"/>
    </row>
    <row r="602">
      <c r="A602" t="inlineStr">
        <is>
          <t>CONTRACT</t>
        </is>
      </c>
      <c r="B602" t="inlineStr">
        <is>
          <t>PRJ</t>
        </is>
      </c>
      <c r="C602" t="inlineStr"/>
      <c r="D602" t="inlineStr">
        <is>
          <t>2024-2025</t>
        </is>
      </c>
      <c r="E602" s="114" t="n">
        <v>45597</v>
      </c>
      <c r="F602" s="114" t="n">
        <v>45473</v>
      </c>
      <c r="G602" t="inlineStr">
        <is>
          <t>ABS24604</t>
        </is>
      </c>
      <c r="H602" t="inlineStr"/>
      <c r="I602" t="inlineStr">
        <is>
          <t>EPM</t>
        </is>
      </c>
      <c r="J602" t="inlineStr">
        <is>
          <t>KPMG - Ferrero - Supporto + CR</t>
        </is>
      </c>
      <c r="K602" t="inlineStr">
        <is>
          <t>FERRERO</t>
        </is>
      </c>
      <c r="L602" t="inlineStr">
        <is>
          <t>M. COCCHI</t>
        </is>
      </c>
      <c r="M602" t="inlineStr">
        <is>
          <t>A. Albanese</t>
        </is>
      </c>
      <c r="N602" t="inlineStr">
        <is>
          <t>Delivery Projects</t>
        </is>
      </c>
      <c r="O602" t="inlineStr">
        <is>
          <t>PM - Project Governance</t>
        </is>
      </c>
      <c r="P602" t="n">
        <v>110</v>
      </c>
      <c r="Q602" t="n">
        <v>40</v>
      </c>
      <c r="R602" t="inlineStr">
        <is>
          <t>ON GOING</t>
        </is>
      </c>
      <c r="S602" t="n">
        <v>0.4</v>
      </c>
      <c r="T602" t="n">
        <v>2024</v>
      </c>
      <c r="U602" t="n">
        <v>1</v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n">
        <v>0.5</v>
      </c>
      <c r="AF602" t="n">
        <v>0.5</v>
      </c>
      <c r="AG602" t="inlineStr"/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0.02173913043478261</v>
      </c>
      <c r="AR602" t="n">
        <v>0.02380952380952381</v>
      </c>
      <c r="AS602" t="n">
        <v>0</v>
      </c>
      <c r="AT602" t="inlineStr"/>
      <c r="AU602" t="inlineStr"/>
    </row>
    <row r="603">
      <c r="A603" t="inlineStr">
        <is>
          <t>CONTRACT</t>
        </is>
      </c>
      <c r="B603" t="inlineStr">
        <is>
          <t>PRJ</t>
        </is>
      </c>
      <c r="C603" t="inlineStr"/>
      <c r="D603" t="inlineStr">
        <is>
          <t>2024-2025</t>
        </is>
      </c>
      <c r="E603" s="114" t="n">
        <v>45597</v>
      </c>
      <c r="F603" s="114" t="n">
        <v>45473</v>
      </c>
      <c r="G603" t="inlineStr">
        <is>
          <t>ABS24604</t>
        </is>
      </c>
      <c r="H603" t="inlineStr"/>
      <c r="I603" t="inlineStr">
        <is>
          <t>EPM</t>
        </is>
      </c>
      <c r="J603" t="inlineStr">
        <is>
          <t>KPMG - Ferrero - Supporto + CR</t>
        </is>
      </c>
      <c r="K603" t="inlineStr">
        <is>
          <t>FERRERO</t>
        </is>
      </c>
      <c r="L603" t="inlineStr">
        <is>
          <t>M. COCCHI</t>
        </is>
      </c>
      <c r="M603" t="inlineStr">
        <is>
          <t>A. Albanese</t>
        </is>
      </c>
      <c r="N603" t="inlineStr">
        <is>
          <t>Delivery Projects</t>
        </is>
      </c>
      <c r="O603" t="inlineStr">
        <is>
          <t>PM - Project Governance</t>
        </is>
      </c>
      <c r="P603" t="n">
        <v>110</v>
      </c>
      <c r="Q603" t="n">
        <v>40</v>
      </c>
      <c r="R603" t="inlineStr">
        <is>
          <t>ON GOING</t>
        </is>
      </c>
      <c r="S603" t="n">
        <v>0.4</v>
      </c>
      <c r="T603" t="n">
        <v>2024</v>
      </c>
      <c r="U603" t="n">
        <v>5</v>
      </c>
      <c r="V603" t="n">
        <v>0.5</v>
      </c>
      <c r="W603" t="n">
        <v>0.5</v>
      </c>
      <c r="X603" t="n">
        <v>0.5</v>
      </c>
      <c r="Y603" t="n">
        <v>0.5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n">
        <v>5</v>
      </c>
      <c r="AH603" t="n">
        <v>0.02777777777777778</v>
      </c>
      <c r="AI603" t="n">
        <v>0.025</v>
      </c>
      <c r="AJ603" t="n">
        <v>0.02380952380952381</v>
      </c>
      <c r="AK603" t="n">
        <v>0.02272727272727273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0.2272727272727273</v>
      </c>
      <c r="AT603" t="inlineStr"/>
      <c r="AU603" t="inlineStr"/>
    </row>
    <row r="604">
      <c r="A604" t="inlineStr">
        <is>
          <t>CONTRACT</t>
        </is>
      </c>
      <c r="B604" t="inlineStr">
        <is>
          <t>PRJ</t>
        </is>
      </c>
      <c r="C604" t="inlineStr"/>
      <c r="D604" t="inlineStr">
        <is>
          <t>2024-2025</t>
        </is>
      </c>
      <c r="E604" s="114" t="n">
        <v>45597</v>
      </c>
      <c r="F604" s="114" t="n">
        <v>45473</v>
      </c>
      <c r="G604" t="inlineStr">
        <is>
          <t>ABS24604</t>
        </is>
      </c>
      <c r="H604" t="inlineStr"/>
      <c r="I604" t="inlineStr">
        <is>
          <t>EPM</t>
        </is>
      </c>
      <c r="J604" t="inlineStr">
        <is>
          <t>KPMG - Ferrero - Supporto + CR</t>
        </is>
      </c>
      <c r="K604" t="inlineStr">
        <is>
          <t>FERRERO</t>
        </is>
      </c>
      <c r="L604" t="inlineStr">
        <is>
          <t>M. COCCHI</t>
        </is>
      </c>
      <c r="M604" t="inlineStr">
        <is>
          <t>A. Di Pietro</t>
        </is>
      </c>
      <c r="N604" t="inlineStr">
        <is>
          <t>Operations</t>
        </is>
      </c>
      <c r="O604" t="inlineStr">
        <is>
          <t>BackEnd</t>
        </is>
      </c>
      <c r="P604" t="n">
        <v>110</v>
      </c>
      <c r="Q604" t="n">
        <v>40</v>
      </c>
      <c r="R604" t="inlineStr">
        <is>
          <t>ON GOING</t>
        </is>
      </c>
      <c r="S604" t="n">
        <v>0.4</v>
      </c>
      <c r="T604" t="n">
        <v>2024</v>
      </c>
      <c r="U604" t="n">
        <v>24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n">
        <v>13</v>
      </c>
      <c r="AF604" t="n">
        <v>11</v>
      </c>
      <c r="AG604" t="inlineStr"/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0.5652173913043478</v>
      </c>
      <c r="AR604" t="n">
        <v>0.5238095238095238</v>
      </c>
      <c r="AS604" t="n">
        <v>0</v>
      </c>
      <c r="AT604" t="inlineStr"/>
      <c r="AU604" t="inlineStr"/>
    </row>
    <row r="605">
      <c r="A605" t="inlineStr">
        <is>
          <t>CONTRACT</t>
        </is>
      </c>
      <c r="B605" t="inlineStr">
        <is>
          <t>PRJ</t>
        </is>
      </c>
      <c r="C605" t="inlineStr"/>
      <c r="D605" t="inlineStr">
        <is>
          <t>2024-2025</t>
        </is>
      </c>
      <c r="E605" s="114" t="n">
        <v>45597</v>
      </c>
      <c r="F605" s="114" t="n">
        <v>45473</v>
      </c>
      <c r="G605" t="inlineStr">
        <is>
          <t>ABS24604</t>
        </is>
      </c>
      <c r="H605" t="inlineStr"/>
      <c r="I605" t="inlineStr">
        <is>
          <t>EPM</t>
        </is>
      </c>
      <c r="J605" t="inlineStr">
        <is>
          <t>KPMG - Ferrero - Supporto + CR</t>
        </is>
      </c>
      <c r="K605" t="inlineStr">
        <is>
          <t>FERRERO</t>
        </is>
      </c>
      <c r="L605" t="inlineStr">
        <is>
          <t>M. COCCHI</t>
        </is>
      </c>
      <c r="M605" t="inlineStr">
        <is>
          <t>I. Bressan</t>
        </is>
      </c>
      <c r="N605" t="inlineStr">
        <is>
          <t>Operations</t>
        </is>
      </c>
      <c r="O605" t="inlineStr">
        <is>
          <t>BackEnd</t>
        </is>
      </c>
      <c r="P605" t="n">
        <v>110</v>
      </c>
      <c r="Q605" t="n">
        <v>40</v>
      </c>
      <c r="R605" t="inlineStr">
        <is>
          <t>ON GOING</t>
        </is>
      </c>
      <c r="S605" t="n">
        <v>0.4</v>
      </c>
      <c r="T605" t="n">
        <v>2024</v>
      </c>
      <c r="U605" t="n">
        <v>17</v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n">
        <v>17</v>
      </c>
      <c r="AG605" t="inlineStr"/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0.8095238095238095</v>
      </c>
      <c r="AS605" t="n">
        <v>0</v>
      </c>
      <c r="AT605" t="inlineStr"/>
      <c r="AU605" t="inlineStr"/>
    </row>
    <row r="606">
      <c r="A606" t="inlineStr">
        <is>
          <t>CONTRACT</t>
        </is>
      </c>
      <c r="B606" t="inlineStr">
        <is>
          <t>PRJ</t>
        </is>
      </c>
      <c r="C606" t="inlineStr"/>
      <c r="D606" t="inlineStr">
        <is>
          <t>2024-2025</t>
        </is>
      </c>
      <c r="E606" s="114" t="n">
        <v>45597</v>
      </c>
      <c r="F606" s="114" t="n">
        <v>45473</v>
      </c>
      <c r="G606" t="inlineStr">
        <is>
          <t>ABS24604</t>
        </is>
      </c>
      <c r="H606" t="inlineStr"/>
      <c r="I606" t="inlineStr">
        <is>
          <t>EPM</t>
        </is>
      </c>
      <c r="J606" t="inlineStr">
        <is>
          <t>KPMG - Ferrero - Supporto + CR</t>
        </is>
      </c>
      <c r="K606" t="inlineStr">
        <is>
          <t>FERRERO</t>
        </is>
      </c>
      <c r="L606" t="inlineStr">
        <is>
          <t>M. COCCHI</t>
        </is>
      </c>
      <c r="M606" t="inlineStr">
        <is>
          <t>M. Favalli</t>
        </is>
      </c>
      <c r="N606" t="inlineStr">
        <is>
          <t>Operations</t>
        </is>
      </c>
      <c r="O606" t="inlineStr">
        <is>
          <t>BackEnd</t>
        </is>
      </c>
      <c r="P606" t="n">
        <v>110</v>
      </c>
      <c r="Q606" t="n">
        <v>40</v>
      </c>
      <c r="R606" t="inlineStr">
        <is>
          <t>ON GOING</t>
        </is>
      </c>
      <c r="S606" t="n">
        <v>0.4</v>
      </c>
      <c r="T606" t="n">
        <v>2024</v>
      </c>
      <c r="U606" t="n">
        <v>0</v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inlineStr"/>
      <c r="AU606" t="inlineStr"/>
    </row>
    <row r="607">
      <c r="A607" t="inlineStr">
        <is>
          <t>CONTRACT</t>
        </is>
      </c>
      <c r="B607" t="inlineStr">
        <is>
          <t>PRJ</t>
        </is>
      </c>
      <c r="C607" t="inlineStr"/>
      <c r="D607" t="inlineStr">
        <is>
          <t>2024-2025</t>
        </is>
      </c>
      <c r="E607" s="114" t="n">
        <v>45352</v>
      </c>
      <c r="F607" s="114" t="n">
        <v>45565</v>
      </c>
      <c r="G607" t="inlineStr">
        <is>
          <t>ABS24207</t>
        </is>
      </c>
      <c r="H607" t="inlineStr">
        <is>
          <t>AKFWS</t>
        </is>
      </c>
      <c r="I607" t="inlineStr">
        <is>
          <t>EPM</t>
        </is>
      </c>
      <c r="J607" t="inlineStr">
        <is>
          <t>KPMG - Ferrero - Tax Control Framework</t>
        </is>
      </c>
      <c r="K607" t="inlineStr">
        <is>
          <t>FERRERO</t>
        </is>
      </c>
      <c r="L607" t="inlineStr">
        <is>
          <t>M. COCCHI</t>
        </is>
      </c>
      <c r="M607" t="inlineStr">
        <is>
          <t>A. Albanese</t>
        </is>
      </c>
      <c r="N607" t="inlineStr">
        <is>
          <t>Delivery Projects</t>
        </is>
      </c>
      <c r="O607" t="inlineStr">
        <is>
          <t>PM - Project Governance</t>
        </is>
      </c>
      <c r="P607" t="n">
        <v>305</v>
      </c>
      <c r="Q607" t="n">
        <v>300</v>
      </c>
      <c r="R607" t="inlineStr">
        <is>
          <t>ON GOING</t>
        </is>
      </c>
      <c r="S607" t="n">
        <v>0.98</v>
      </c>
      <c r="T607" t="n">
        <v>2024</v>
      </c>
      <c r="U607" t="n">
        <v>19</v>
      </c>
      <c r="V607" t="inlineStr"/>
      <c r="W607" t="inlineStr"/>
      <c r="X607" t="inlineStr"/>
      <c r="Y607" t="n">
        <v>2</v>
      </c>
      <c r="Z607" t="n">
        <v>2</v>
      </c>
      <c r="AA607" t="n">
        <v>3</v>
      </c>
      <c r="AB607" t="n">
        <v>3</v>
      </c>
      <c r="AC607" t="inlineStr"/>
      <c r="AD607" t="n">
        <v>3</v>
      </c>
      <c r="AE607" t="n">
        <v>3</v>
      </c>
      <c r="AF607" t="n">
        <v>3</v>
      </c>
      <c r="AG607" t="n">
        <v>2</v>
      </c>
      <c r="AH607" t="n">
        <v>0</v>
      </c>
      <c r="AI607" t="n">
        <v>0</v>
      </c>
      <c r="AJ607" t="n">
        <v>0</v>
      </c>
      <c r="AK607" t="n">
        <v>0.09090909090909091</v>
      </c>
      <c r="AL607" t="n">
        <v>0.1</v>
      </c>
      <c r="AM607" t="n">
        <v>0.15</v>
      </c>
      <c r="AN607" t="n">
        <v>0.1304347826086956</v>
      </c>
      <c r="AO607" t="n">
        <v>0</v>
      </c>
      <c r="AP607" t="n">
        <v>0.1428571428571428</v>
      </c>
      <c r="AQ607" t="n">
        <v>0.1304347826086956</v>
      </c>
      <c r="AR607" t="n">
        <v>0.1428571428571428</v>
      </c>
      <c r="AS607" t="n">
        <v>0.09090909090909091</v>
      </c>
      <c r="AT607" t="inlineStr"/>
      <c r="AU607" t="inlineStr"/>
    </row>
    <row r="608">
      <c r="A608" t="inlineStr">
        <is>
          <t>CONTRACT</t>
        </is>
      </c>
      <c r="B608" t="inlineStr">
        <is>
          <t>PRJ</t>
        </is>
      </c>
      <c r="C608" t="inlineStr"/>
      <c r="D608" t="inlineStr">
        <is>
          <t>2024-2025</t>
        </is>
      </c>
      <c r="E608" s="114" t="n">
        <v>45352</v>
      </c>
      <c r="F608" s="114" t="n">
        <v>45565</v>
      </c>
      <c r="G608" t="inlineStr">
        <is>
          <t>ABS24207</t>
        </is>
      </c>
      <c r="H608" t="inlineStr">
        <is>
          <t>AKFWS</t>
        </is>
      </c>
      <c r="I608" t="inlineStr">
        <is>
          <t>EPM</t>
        </is>
      </c>
      <c r="J608" t="inlineStr">
        <is>
          <t>KPMG - Ferrero - Tax Control Framework</t>
        </is>
      </c>
      <c r="K608" t="inlineStr">
        <is>
          <t>FERRERO</t>
        </is>
      </c>
      <c r="L608" t="inlineStr">
        <is>
          <t>M. COCCHI</t>
        </is>
      </c>
      <c r="M608" t="inlineStr">
        <is>
          <t>F. Atanasio</t>
        </is>
      </c>
      <c r="N608" t="inlineStr">
        <is>
          <t>Operations</t>
        </is>
      </c>
      <c r="O608" t="inlineStr">
        <is>
          <t>BackEnd</t>
        </is>
      </c>
      <c r="P608" t="n">
        <v>305</v>
      </c>
      <c r="Q608" t="n">
        <v>300</v>
      </c>
      <c r="R608" t="inlineStr">
        <is>
          <t>ON GOING</t>
        </is>
      </c>
      <c r="S608" t="n">
        <v>0.95</v>
      </c>
      <c r="T608" t="n">
        <v>2024</v>
      </c>
      <c r="U608" t="n">
        <v>24</v>
      </c>
      <c r="V608" t="inlineStr"/>
      <c r="W608" t="inlineStr"/>
      <c r="X608" t="inlineStr"/>
      <c r="Y608" t="inlineStr"/>
      <c r="Z608" t="n">
        <v>3</v>
      </c>
      <c r="AA608" t="n">
        <v>2</v>
      </c>
      <c r="AB608" t="n">
        <v>16</v>
      </c>
      <c r="AC608" t="n">
        <v>0.5</v>
      </c>
      <c r="AD608" t="n">
        <v>1.5</v>
      </c>
      <c r="AE608" t="inlineStr"/>
      <c r="AF608" t="n">
        <v>1</v>
      </c>
      <c r="AG608" t="inlineStr"/>
      <c r="AH608" t="n">
        <v>0</v>
      </c>
      <c r="AI608" t="n">
        <v>0</v>
      </c>
      <c r="AJ608" t="n">
        <v>0</v>
      </c>
      <c r="AK608" t="n">
        <v>0</v>
      </c>
      <c r="AL608" t="n">
        <v>0.15</v>
      </c>
      <c r="AM608" t="n">
        <v>0.1</v>
      </c>
      <c r="AN608" t="n">
        <v>0.6956521739130435</v>
      </c>
      <c r="AO608" t="n">
        <v>0.04166666666666666</v>
      </c>
      <c r="AP608" t="n">
        <v>0.07142857142857142</v>
      </c>
      <c r="AQ608" t="n">
        <v>0</v>
      </c>
      <c r="AR608" t="n">
        <v>0.04761904761904762</v>
      </c>
      <c r="AS608" t="n">
        <v>0</v>
      </c>
      <c r="AT608" t="inlineStr"/>
      <c r="AU608" t="inlineStr"/>
    </row>
    <row r="609">
      <c r="A609" t="inlineStr">
        <is>
          <t>CONTRACT</t>
        </is>
      </c>
      <c r="B609" t="inlineStr">
        <is>
          <t>PRJ</t>
        </is>
      </c>
      <c r="C609" t="inlineStr"/>
      <c r="D609" t="inlineStr">
        <is>
          <t>2024-2025</t>
        </is>
      </c>
      <c r="E609" s="114" t="n">
        <v>45352</v>
      </c>
      <c r="F609" s="114" t="n">
        <v>45565</v>
      </c>
      <c r="G609" t="inlineStr">
        <is>
          <t>ABS24207</t>
        </is>
      </c>
      <c r="H609" t="inlineStr">
        <is>
          <t>AKFWS</t>
        </is>
      </c>
      <c r="I609" t="inlineStr">
        <is>
          <t>EPM</t>
        </is>
      </c>
      <c r="J609" t="inlineStr">
        <is>
          <t>KPMG - Ferrero - Tax Control Framework</t>
        </is>
      </c>
      <c r="K609" t="inlineStr">
        <is>
          <t>FERRERO</t>
        </is>
      </c>
      <c r="L609" t="inlineStr">
        <is>
          <t>M. COCCHI</t>
        </is>
      </c>
      <c r="M609" t="inlineStr">
        <is>
          <t>F. Lombardini</t>
        </is>
      </c>
      <c r="N609" t="inlineStr">
        <is>
          <t>Consolidated &amp; Tax</t>
        </is>
      </c>
      <c r="O609" t="inlineStr">
        <is>
          <t>Analysis</t>
        </is>
      </c>
      <c r="P609" t="n">
        <v>305</v>
      </c>
      <c r="Q609" t="n">
        <v>300</v>
      </c>
      <c r="R609" t="inlineStr">
        <is>
          <t>ON GOING</t>
        </is>
      </c>
      <c r="S609" t="n">
        <v>0.95</v>
      </c>
      <c r="T609" t="n">
        <v>2024</v>
      </c>
      <c r="U609" t="n">
        <v>15</v>
      </c>
      <c r="V609" t="inlineStr"/>
      <c r="W609" t="inlineStr"/>
      <c r="X609" t="inlineStr"/>
      <c r="Y609" t="inlineStr"/>
      <c r="Z609" t="n">
        <v>1</v>
      </c>
      <c r="AA609" t="n">
        <v>7</v>
      </c>
      <c r="AB609" t="n">
        <v>4</v>
      </c>
      <c r="AC609" t="n">
        <v>3</v>
      </c>
      <c r="AD609" t="inlineStr"/>
      <c r="AE609" t="inlineStr"/>
      <c r="AF609" t="inlineStr"/>
      <c r="AG609" t="inlineStr"/>
      <c r="AH609" t="n">
        <v>0</v>
      </c>
      <c r="AI609" t="n">
        <v>0</v>
      </c>
      <c r="AJ609" t="n">
        <v>0</v>
      </c>
      <c r="AK609" t="n">
        <v>0</v>
      </c>
      <c r="AL609" t="n">
        <v>0.05</v>
      </c>
      <c r="AM609" t="n">
        <v>0.35</v>
      </c>
      <c r="AN609" t="n">
        <v>0.1739130434782609</v>
      </c>
      <c r="AO609" t="n">
        <v>0.25</v>
      </c>
      <c r="AP609" t="n">
        <v>0</v>
      </c>
      <c r="AQ609" t="n">
        <v>0</v>
      </c>
      <c r="AR609" t="n">
        <v>0</v>
      </c>
      <c r="AS609" t="n">
        <v>0</v>
      </c>
      <c r="AT609" t="inlineStr"/>
      <c r="AU609" t="inlineStr"/>
    </row>
    <row r="610">
      <c r="A610" t="inlineStr">
        <is>
          <t>CONTRACT</t>
        </is>
      </c>
      <c r="B610" t="inlineStr">
        <is>
          <t>PRJ</t>
        </is>
      </c>
      <c r="C610" t="inlineStr"/>
      <c r="D610" t="inlineStr">
        <is>
          <t>2024-2025</t>
        </is>
      </c>
      <c r="E610" s="114" t="n">
        <v>45352</v>
      </c>
      <c r="F610" s="114" t="n">
        <v>45565</v>
      </c>
      <c r="G610" t="inlineStr">
        <is>
          <t>ABS24207</t>
        </is>
      </c>
      <c r="H610" t="inlineStr">
        <is>
          <t>AKFWS</t>
        </is>
      </c>
      <c r="I610" t="inlineStr">
        <is>
          <t>EPM</t>
        </is>
      </c>
      <c r="J610" t="inlineStr">
        <is>
          <t>KPMG - Ferrero - Tax Control Framework</t>
        </is>
      </c>
      <c r="K610" t="inlineStr">
        <is>
          <t>FERRERO</t>
        </is>
      </c>
      <c r="L610" t="inlineStr">
        <is>
          <t>M. COCCHI</t>
        </is>
      </c>
      <c r="M610" t="inlineStr">
        <is>
          <t>I. Bressan</t>
        </is>
      </c>
      <c r="N610" t="inlineStr">
        <is>
          <t>Operations</t>
        </is>
      </c>
      <c r="O610" t="inlineStr">
        <is>
          <t>Tech Lead</t>
        </is>
      </c>
      <c r="P610" t="n">
        <v>305</v>
      </c>
      <c r="Q610" t="n">
        <v>300</v>
      </c>
      <c r="R610" t="inlineStr">
        <is>
          <t>ON GOING</t>
        </is>
      </c>
      <c r="S610" t="n">
        <v>0.95</v>
      </c>
      <c r="T610" t="n">
        <v>2024</v>
      </c>
      <c r="U610" t="n">
        <v>27</v>
      </c>
      <c r="V610" t="inlineStr"/>
      <c r="W610" t="inlineStr"/>
      <c r="X610" t="inlineStr"/>
      <c r="Y610" t="inlineStr"/>
      <c r="Z610" t="n">
        <v>1</v>
      </c>
      <c r="AA610" t="n">
        <v>16</v>
      </c>
      <c r="AB610" t="n">
        <v>7</v>
      </c>
      <c r="AC610" t="inlineStr"/>
      <c r="AD610" t="n">
        <v>1.5</v>
      </c>
      <c r="AE610" t="n">
        <v>1</v>
      </c>
      <c r="AF610" t="n">
        <v>0.5</v>
      </c>
      <c r="AG610" t="inlineStr"/>
      <c r="AH610" t="n">
        <v>0</v>
      </c>
      <c r="AI610" t="n">
        <v>0</v>
      </c>
      <c r="AJ610" t="n">
        <v>0</v>
      </c>
      <c r="AK610" t="n">
        <v>0</v>
      </c>
      <c r="AL610" t="n">
        <v>0.05</v>
      </c>
      <c r="AM610" t="n">
        <v>0.8</v>
      </c>
      <c r="AN610" t="n">
        <v>0.3043478260869565</v>
      </c>
      <c r="AO610" t="n">
        <v>0</v>
      </c>
      <c r="AP610" t="n">
        <v>0.07142857142857142</v>
      </c>
      <c r="AQ610" t="n">
        <v>0.04347826086956522</v>
      </c>
      <c r="AR610" t="n">
        <v>0.02380952380952381</v>
      </c>
      <c r="AS610" t="n">
        <v>0</v>
      </c>
      <c r="AT610" t="inlineStr"/>
      <c r="AU610" t="inlineStr"/>
    </row>
    <row r="611">
      <c r="A611" t="inlineStr">
        <is>
          <t>CONTRACT</t>
        </is>
      </c>
      <c r="B611" t="inlineStr">
        <is>
          <t>PRJ</t>
        </is>
      </c>
      <c r="C611" t="inlineStr"/>
      <c r="D611" t="inlineStr">
        <is>
          <t>2024-2025</t>
        </is>
      </c>
      <c r="E611" s="114" t="n">
        <v>45352</v>
      </c>
      <c r="F611" s="114" t="n">
        <v>45565</v>
      </c>
      <c r="G611" t="inlineStr">
        <is>
          <t>ABS24207</t>
        </is>
      </c>
      <c r="H611" t="inlineStr">
        <is>
          <t>AKFWS</t>
        </is>
      </c>
      <c r="I611" t="inlineStr">
        <is>
          <t>EPM</t>
        </is>
      </c>
      <c r="J611" t="inlineStr">
        <is>
          <t>KPMG - Ferrero - Tax Control Framework</t>
        </is>
      </c>
      <c r="K611" t="inlineStr">
        <is>
          <t>FERRERO</t>
        </is>
      </c>
      <c r="L611" t="inlineStr">
        <is>
          <t>M. COCCHI</t>
        </is>
      </c>
      <c r="M611" t="inlineStr">
        <is>
          <t>P. Galvagni</t>
        </is>
      </c>
      <c r="N611" t="inlineStr">
        <is>
          <t>Consolidated &amp; Tax</t>
        </is>
      </c>
      <c r="O611" t="inlineStr">
        <is>
          <t>Analysis</t>
        </is>
      </c>
      <c r="P611" t="n">
        <v>305</v>
      </c>
      <c r="Q611" t="n">
        <v>300</v>
      </c>
      <c r="R611" t="inlineStr">
        <is>
          <t>ON GOING</t>
        </is>
      </c>
      <c r="S611" t="n">
        <v>0.95</v>
      </c>
      <c r="T611" t="n">
        <v>2024</v>
      </c>
      <c r="U611" t="n">
        <v>68</v>
      </c>
      <c r="V611" t="inlineStr"/>
      <c r="W611" t="inlineStr"/>
      <c r="X611" t="inlineStr"/>
      <c r="Y611" t="inlineStr"/>
      <c r="Z611" t="n">
        <v>22</v>
      </c>
      <c r="AA611" t="n">
        <v>2</v>
      </c>
      <c r="AB611" t="n">
        <v>23</v>
      </c>
      <c r="AC611" t="inlineStr"/>
      <c r="AD611" t="n">
        <v>21</v>
      </c>
      <c r="AE611" t="inlineStr"/>
      <c r="AF611" t="inlineStr"/>
      <c r="AG611" t="inlineStr"/>
      <c r="AH611" t="n">
        <v>0</v>
      </c>
      <c r="AI611" t="n">
        <v>0</v>
      </c>
      <c r="AJ611" t="n">
        <v>0</v>
      </c>
      <c r="AK611" t="n">
        <v>0</v>
      </c>
      <c r="AL611" t="n">
        <v>1.1</v>
      </c>
      <c r="AM611" t="n">
        <v>0.1</v>
      </c>
      <c r="AN611" t="n">
        <v>1</v>
      </c>
      <c r="AO611" t="n">
        <v>0</v>
      </c>
      <c r="AP611" t="n">
        <v>1</v>
      </c>
      <c r="AQ611" t="n">
        <v>0</v>
      </c>
      <c r="AR611" t="n">
        <v>0</v>
      </c>
      <c r="AS611" t="n">
        <v>0</v>
      </c>
      <c r="AT611" t="inlineStr"/>
      <c r="AU611" t="inlineStr"/>
    </row>
    <row r="612">
      <c r="A612" t="inlineStr">
        <is>
          <t>CONTRACT</t>
        </is>
      </c>
      <c r="B612" t="inlineStr">
        <is>
          <t>PRJ</t>
        </is>
      </c>
      <c r="C612" t="inlineStr"/>
      <c r="D612" t="inlineStr">
        <is>
          <t>2024-2025</t>
        </is>
      </c>
      <c r="E612" s="114" t="n">
        <v>45352</v>
      </c>
      <c r="F612" s="114" t="n">
        <v>45565</v>
      </c>
      <c r="G612" t="inlineStr">
        <is>
          <t>ABS24207</t>
        </is>
      </c>
      <c r="H612" t="inlineStr">
        <is>
          <t>AKFWS</t>
        </is>
      </c>
      <c r="I612" t="inlineStr">
        <is>
          <t>EPM</t>
        </is>
      </c>
      <c r="J612" t="inlineStr">
        <is>
          <t>KPMG - Ferrero - Value Chain</t>
        </is>
      </c>
      <c r="K612" t="inlineStr">
        <is>
          <t>FERRERO</t>
        </is>
      </c>
      <c r="L612" t="inlineStr">
        <is>
          <t>M. COCCHI</t>
        </is>
      </c>
      <c r="M612" t="inlineStr">
        <is>
          <t>A. Di Pietro</t>
        </is>
      </c>
      <c r="N612" t="inlineStr">
        <is>
          <t>Operations</t>
        </is>
      </c>
      <c r="O612" t="inlineStr">
        <is>
          <t>BackEnd</t>
        </is>
      </c>
      <c r="P612" t="n">
        <v>305</v>
      </c>
      <c r="Q612" t="n">
        <v>300</v>
      </c>
      <c r="R612" t="inlineStr">
        <is>
          <t>ON GOING</t>
        </is>
      </c>
      <c r="S612" t="n">
        <v>0.4</v>
      </c>
      <c r="T612" t="n">
        <v>2024</v>
      </c>
      <c r="U612" t="n">
        <v>36</v>
      </c>
      <c r="V612" t="inlineStr"/>
      <c r="W612" t="inlineStr"/>
      <c r="X612" t="inlineStr"/>
      <c r="Y612" t="inlineStr"/>
      <c r="Z612" t="n">
        <v>2</v>
      </c>
      <c r="AA612" t="n">
        <v>1</v>
      </c>
      <c r="AB612" t="n">
        <v>7</v>
      </c>
      <c r="AC612" t="n">
        <v>5.5</v>
      </c>
      <c r="AD612" t="n">
        <v>6</v>
      </c>
      <c r="AE612" t="n">
        <v>1.5</v>
      </c>
      <c r="AF612" t="n">
        <v>8</v>
      </c>
      <c r="AG612" t="n">
        <v>5</v>
      </c>
      <c r="AH612" t="n">
        <v>0</v>
      </c>
      <c r="AI612" t="n">
        <v>0</v>
      </c>
      <c r="AJ612" t="n">
        <v>0</v>
      </c>
      <c r="AK612" t="n">
        <v>0</v>
      </c>
      <c r="AL612" t="n">
        <v>0.1</v>
      </c>
      <c r="AM612" t="n">
        <v>0.05</v>
      </c>
      <c r="AN612" t="n">
        <v>0.3043478260869565</v>
      </c>
      <c r="AO612" t="n">
        <v>0.4583333333333333</v>
      </c>
      <c r="AP612" t="n">
        <v>0.2857142857142857</v>
      </c>
      <c r="AQ612" t="n">
        <v>0.06521739130434782</v>
      </c>
      <c r="AR612" t="n">
        <v>0.3809523809523809</v>
      </c>
      <c r="AS612" t="n">
        <v>0.2272727272727273</v>
      </c>
      <c r="AT612" t="inlineStr"/>
      <c r="AU612" t="inlineStr"/>
    </row>
    <row r="613">
      <c r="A613" t="inlineStr">
        <is>
          <t>CONTRACT</t>
        </is>
      </c>
      <c r="B613" t="inlineStr">
        <is>
          <t>PRJ</t>
        </is>
      </c>
      <c r="C613" t="inlineStr"/>
      <c r="D613" t="inlineStr">
        <is>
          <t>2024-2025</t>
        </is>
      </c>
      <c r="E613" s="114" t="n">
        <v>45352</v>
      </c>
      <c r="F613" s="114" t="n">
        <v>45565</v>
      </c>
      <c r="G613" t="inlineStr">
        <is>
          <t>ABS24207</t>
        </is>
      </c>
      <c r="H613" t="inlineStr">
        <is>
          <t>AKFWS</t>
        </is>
      </c>
      <c r="I613" t="inlineStr">
        <is>
          <t>EPM</t>
        </is>
      </c>
      <c r="J613" t="inlineStr">
        <is>
          <t>KPMG - Ferrero - Value Chain</t>
        </is>
      </c>
      <c r="K613" t="inlineStr">
        <is>
          <t>FERRERO</t>
        </is>
      </c>
      <c r="L613" t="inlineStr">
        <is>
          <t>M. COCCHI</t>
        </is>
      </c>
      <c r="M613" t="inlineStr">
        <is>
          <t>L. Mangili</t>
        </is>
      </c>
      <c r="N613" t="inlineStr">
        <is>
          <t>Operations</t>
        </is>
      </c>
      <c r="O613" t="inlineStr">
        <is>
          <t>BackEnd</t>
        </is>
      </c>
      <c r="P613" t="n">
        <v>305</v>
      </c>
      <c r="Q613" t="n">
        <v>300</v>
      </c>
      <c r="R613" t="inlineStr">
        <is>
          <t>ON GOING</t>
        </is>
      </c>
      <c r="S613" t="n">
        <v>0.4</v>
      </c>
      <c r="T613" t="n">
        <v>2024</v>
      </c>
      <c r="U613" t="n">
        <v>10</v>
      </c>
      <c r="V613" t="inlineStr"/>
      <c r="W613" t="inlineStr"/>
      <c r="X613" t="inlineStr"/>
      <c r="Y613" t="inlineStr"/>
      <c r="Z613" t="n">
        <v>2</v>
      </c>
      <c r="AA613" t="n">
        <v>1</v>
      </c>
      <c r="AB613" t="n">
        <v>7</v>
      </c>
      <c r="AC613" t="inlineStr"/>
      <c r="AD613" t="inlineStr"/>
      <c r="AE613" t="inlineStr"/>
      <c r="AF613" t="inlineStr"/>
      <c r="AG613" t="inlineStr"/>
      <c r="AH613" t="n">
        <v>0</v>
      </c>
      <c r="AI613" t="n">
        <v>0</v>
      </c>
      <c r="AJ613" t="n">
        <v>0</v>
      </c>
      <c r="AK613" t="n">
        <v>0</v>
      </c>
      <c r="AL613" t="n">
        <v>0.1</v>
      </c>
      <c r="AM613" t="n">
        <v>0.05</v>
      </c>
      <c r="AN613" t="n">
        <v>0.3043478260869565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inlineStr"/>
      <c r="AU613" t="inlineStr"/>
    </row>
    <row r="614">
      <c r="A614" t="inlineStr">
        <is>
          <t>CONTRACT</t>
        </is>
      </c>
      <c r="B614" t="inlineStr">
        <is>
          <t>PRJ</t>
        </is>
      </c>
      <c r="C614" t="inlineStr"/>
      <c r="D614" t="inlineStr">
        <is>
          <t>2024-2025</t>
        </is>
      </c>
      <c r="E614" s="114" t="n">
        <v>45352</v>
      </c>
      <c r="F614" s="114" t="n">
        <v>45565</v>
      </c>
      <c r="G614" t="inlineStr">
        <is>
          <t>ABS24207</t>
        </is>
      </c>
      <c r="H614" t="inlineStr">
        <is>
          <t>AKFWS</t>
        </is>
      </c>
      <c r="I614" t="inlineStr">
        <is>
          <t>EPM</t>
        </is>
      </c>
      <c r="J614" t="inlineStr">
        <is>
          <t>KPMG - Ferrero - VBA Support</t>
        </is>
      </c>
      <c r="K614" t="inlineStr">
        <is>
          <t>FERRERO</t>
        </is>
      </c>
      <c r="L614" t="inlineStr">
        <is>
          <t>M. COCCHI</t>
        </is>
      </c>
      <c r="M614" t="inlineStr">
        <is>
          <t>F. De Pedis</t>
        </is>
      </c>
      <c r="N614" t="inlineStr">
        <is>
          <t>Operations</t>
        </is>
      </c>
      <c r="O614" t="inlineStr">
        <is>
          <t>BackEnd</t>
        </is>
      </c>
      <c r="P614" t="n">
        <v>305</v>
      </c>
      <c r="Q614" t="n">
        <v>300</v>
      </c>
      <c r="R614" t="inlineStr">
        <is>
          <t>CLOSED</t>
        </is>
      </c>
      <c r="S614" t="n">
        <v>1</v>
      </c>
      <c r="T614" t="n">
        <v>2024</v>
      </c>
      <c r="U614" t="n">
        <v>0</v>
      </c>
      <c r="V614" t="inlineStr"/>
      <c r="W614" t="inlineStr"/>
      <c r="X614" t="n">
        <v>3</v>
      </c>
      <c r="Y614" t="n">
        <v>2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n">
        <v>0</v>
      </c>
      <c r="AI614" t="n">
        <v>0</v>
      </c>
      <c r="AJ614" t="n">
        <v>0.1428571428571428</v>
      </c>
      <c r="AK614" t="n">
        <v>0.09090909090909091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inlineStr"/>
      <c r="AU614" t="inlineStr"/>
    </row>
    <row r="615">
      <c r="A615" t="inlineStr">
        <is>
          <t>CONTRACT</t>
        </is>
      </c>
      <c r="B615" t="inlineStr">
        <is>
          <t>PRJ</t>
        </is>
      </c>
      <c r="C615" t="inlineStr"/>
      <c r="D615" t="inlineStr">
        <is>
          <t>2024-2025</t>
        </is>
      </c>
      <c r="E615" s="114" t="n">
        <v>45352</v>
      </c>
      <c r="F615" s="114" t="n">
        <v>45565</v>
      </c>
      <c r="G615" t="inlineStr">
        <is>
          <t>ABS24207</t>
        </is>
      </c>
      <c r="H615" t="inlineStr">
        <is>
          <t>AKFWS</t>
        </is>
      </c>
      <c r="I615" t="inlineStr">
        <is>
          <t>EPM</t>
        </is>
      </c>
      <c r="J615" t="inlineStr">
        <is>
          <t>KPMG - Ferrero - VBA Support</t>
        </is>
      </c>
      <c r="K615" t="inlineStr">
        <is>
          <t>FERRERO</t>
        </is>
      </c>
      <c r="L615" t="inlineStr">
        <is>
          <t>M. COCCHI</t>
        </is>
      </c>
      <c r="M615" t="inlineStr">
        <is>
          <t>P. Pieroni</t>
        </is>
      </c>
      <c r="N615" t="inlineStr">
        <is>
          <t>Operations</t>
        </is>
      </c>
      <c r="O615" t="inlineStr">
        <is>
          <t>BackEnd</t>
        </is>
      </c>
      <c r="P615" t="n">
        <v>305</v>
      </c>
      <c r="Q615" t="n">
        <v>300</v>
      </c>
      <c r="R615" t="inlineStr">
        <is>
          <t>CLOSED</t>
        </is>
      </c>
      <c r="S615" t="n">
        <v>1</v>
      </c>
      <c r="T615" t="n">
        <v>2024</v>
      </c>
      <c r="U615" t="n">
        <v>0</v>
      </c>
      <c r="V615" t="inlineStr"/>
      <c r="W615" t="inlineStr"/>
      <c r="X615" t="n">
        <v>2</v>
      </c>
      <c r="Y615" t="n">
        <v>1.5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n">
        <v>0</v>
      </c>
      <c r="AI615" t="n">
        <v>0</v>
      </c>
      <c r="AJ615" t="n">
        <v>0.09523809523809523</v>
      </c>
      <c r="AK615" t="n">
        <v>0.06818181818181818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inlineStr"/>
      <c r="AU615" t="inlineStr"/>
    </row>
    <row r="616">
      <c r="A616" t="inlineStr">
        <is>
          <t>CONTRACT</t>
        </is>
      </c>
      <c r="B616" t="inlineStr">
        <is>
          <t>PRJ</t>
        </is>
      </c>
      <c r="C616" t="inlineStr"/>
      <c r="D616" t="inlineStr">
        <is>
          <t>2024-2025</t>
        </is>
      </c>
      <c r="E616" s="114" t="n">
        <v>45352</v>
      </c>
      <c r="F616" s="114" t="n">
        <v>45565</v>
      </c>
      <c r="G616" t="inlineStr">
        <is>
          <t>ABS24207</t>
        </is>
      </c>
      <c r="H616" t="inlineStr">
        <is>
          <t>AKFWS</t>
        </is>
      </c>
      <c r="I616" t="inlineStr">
        <is>
          <t>EPM</t>
        </is>
      </c>
      <c r="J616" t="inlineStr">
        <is>
          <t>KPMG - Ferrero - Weekly Sales</t>
        </is>
      </c>
      <c r="K616" t="inlineStr">
        <is>
          <t>FERRERO</t>
        </is>
      </c>
      <c r="L616" t="inlineStr">
        <is>
          <t>M. COCCHI</t>
        </is>
      </c>
      <c r="M616" t="inlineStr">
        <is>
          <t>F. Atanasio</t>
        </is>
      </c>
      <c r="N616" t="inlineStr">
        <is>
          <t>Operations</t>
        </is>
      </c>
      <c r="O616" t="inlineStr">
        <is>
          <t>BackEnd</t>
        </is>
      </c>
      <c r="P616" t="n">
        <v>305</v>
      </c>
      <c r="Q616" t="n">
        <v>300</v>
      </c>
      <c r="R616" t="inlineStr">
        <is>
          <t>ON GOING</t>
        </is>
      </c>
      <c r="S616" t="n">
        <v>0.9</v>
      </c>
      <c r="T616" t="n">
        <v>2024</v>
      </c>
      <c r="U616" t="n">
        <v>19</v>
      </c>
      <c r="V616" t="inlineStr"/>
      <c r="W616" t="inlineStr"/>
      <c r="X616" t="inlineStr"/>
      <c r="Y616" t="n">
        <v>16</v>
      </c>
      <c r="Z616" t="n">
        <v>19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n">
        <v>0</v>
      </c>
      <c r="AI616" t="n">
        <v>0</v>
      </c>
      <c r="AJ616" t="n">
        <v>0</v>
      </c>
      <c r="AK616" t="n">
        <v>0.7272727272727273</v>
      </c>
      <c r="AL616" t="n">
        <v>0.95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inlineStr"/>
      <c r="AU616" t="inlineStr"/>
    </row>
    <row r="617">
      <c r="A617" t="inlineStr">
        <is>
          <t>CONTRACT</t>
        </is>
      </c>
      <c r="B617" t="inlineStr">
        <is>
          <t>PRJ</t>
        </is>
      </c>
      <c r="C617" t="inlineStr"/>
      <c r="D617" t="inlineStr">
        <is>
          <t>2024-2025</t>
        </is>
      </c>
      <c r="E617" s="114" t="n">
        <v>45352</v>
      </c>
      <c r="F617" s="114" t="n">
        <v>45565</v>
      </c>
      <c r="G617" t="inlineStr">
        <is>
          <t>ABS24207</t>
        </is>
      </c>
      <c r="H617" t="inlineStr">
        <is>
          <t>AKFWS</t>
        </is>
      </c>
      <c r="I617" t="inlineStr">
        <is>
          <t>EPM</t>
        </is>
      </c>
      <c r="J617" t="inlineStr">
        <is>
          <t>KPMG - Ferrero - Weekly Sales</t>
        </is>
      </c>
      <c r="K617" t="inlineStr">
        <is>
          <t>FERRERO</t>
        </is>
      </c>
      <c r="L617" t="inlineStr">
        <is>
          <t>M. COCCHI</t>
        </is>
      </c>
      <c r="M617" t="inlineStr">
        <is>
          <t>L. Mangili</t>
        </is>
      </c>
      <c r="N617" t="inlineStr">
        <is>
          <t>Operations</t>
        </is>
      </c>
      <c r="O617" t="inlineStr">
        <is>
          <t>BackEnd</t>
        </is>
      </c>
      <c r="P617" t="n">
        <v>305</v>
      </c>
      <c r="Q617" t="n">
        <v>300</v>
      </c>
      <c r="R617" t="inlineStr">
        <is>
          <t>ON GOING</t>
        </is>
      </c>
      <c r="S617" t="n">
        <v>0.9</v>
      </c>
      <c r="T617" t="n">
        <v>2024</v>
      </c>
      <c r="U617" t="n">
        <v>41.5</v>
      </c>
      <c r="V617" t="inlineStr"/>
      <c r="W617" t="inlineStr"/>
      <c r="X617" t="inlineStr"/>
      <c r="Y617" t="n">
        <v>14.5</v>
      </c>
      <c r="Z617" t="n">
        <v>18</v>
      </c>
      <c r="AA617" t="n">
        <v>1</v>
      </c>
      <c r="AB617" t="n">
        <v>11</v>
      </c>
      <c r="AC617" t="n">
        <v>2</v>
      </c>
      <c r="AD617" t="n">
        <v>8</v>
      </c>
      <c r="AE617" t="n">
        <v>1.5</v>
      </c>
      <c r="AF617" t="inlineStr"/>
      <c r="AG617" t="inlineStr"/>
      <c r="AH617" t="n">
        <v>0</v>
      </c>
      <c r="AI617" t="n">
        <v>0</v>
      </c>
      <c r="AJ617" t="n">
        <v>0</v>
      </c>
      <c r="AK617" t="n">
        <v>0.6590909090909091</v>
      </c>
      <c r="AL617" t="n">
        <v>0.9</v>
      </c>
      <c r="AM617" t="n">
        <v>0.05</v>
      </c>
      <c r="AN617" t="n">
        <v>0.4782608695652174</v>
      </c>
      <c r="AO617" t="n">
        <v>0.1666666666666667</v>
      </c>
      <c r="AP617" t="n">
        <v>0.3809523809523809</v>
      </c>
      <c r="AQ617" t="n">
        <v>0.06521739130434782</v>
      </c>
      <c r="AR617" t="n">
        <v>0</v>
      </c>
      <c r="AS617" t="n">
        <v>0</v>
      </c>
      <c r="AT617" t="inlineStr"/>
      <c r="AU617" t="inlineStr"/>
    </row>
    <row r="618">
      <c r="A618" t="inlineStr">
        <is>
          <t>CONTRACT</t>
        </is>
      </c>
      <c r="B618" t="inlineStr">
        <is>
          <t>PRJ</t>
        </is>
      </c>
      <c r="C618" t="inlineStr"/>
      <c r="D618" t="inlineStr">
        <is>
          <t>2024-2025</t>
        </is>
      </c>
      <c r="E618" s="114" t="n">
        <v>45352</v>
      </c>
      <c r="F618" s="114" t="n">
        <v>45565</v>
      </c>
      <c r="G618" t="inlineStr">
        <is>
          <t>ABS24207</t>
        </is>
      </c>
      <c r="H618" t="inlineStr">
        <is>
          <t>AKFWS</t>
        </is>
      </c>
      <c r="I618" t="inlineStr">
        <is>
          <t>EPM</t>
        </is>
      </c>
      <c r="J618" t="inlineStr">
        <is>
          <t>KPMG - Ferrero - Weekly Sales (CR Plus)</t>
        </is>
      </c>
      <c r="K618" t="inlineStr">
        <is>
          <t>FERRERO</t>
        </is>
      </c>
      <c r="L618" t="inlineStr">
        <is>
          <t>M. COCCHI</t>
        </is>
      </c>
      <c r="M618" t="inlineStr">
        <is>
          <t>L. Mangili</t>
        </is>
      </c>
      <c r="N618" t="inlineStr">
        <is>
          <t>Operations</t>
        </is>
      </c>
      <c r="O618" t="inlineStr">
        <is>
          <t>BackEnd</t>
        </is>
      </c>
      <c r="P618" t="n">
        <v>305</v>
      </c>
      <c r="Q618" t="n">
        <v>300</v>
      </c>
      <c r="R618" t="inlineStr">
        <is>
          <t>ON GOING</t>
        </is>
      </c>
      <c r="S618" t="n">
        <v>0.9</v>
      </c>
      <c r="T618" t="n">
        <v>2024</v>
      </c>
      <c r="U618" t="n">
        <v>35</v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n">
        <v>15</v>
      </c>
      <c r="AF618" t="n">
        <v>15</v>
      </c>
      <c r="AG618" t="n">
        <v>5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0.6521739130434783</v>
      </c>
      <c r="AR618" t="n">
        <v>0.7142857142857143</v>
      </c>
      <c r="AS618" t="n">
        <v>0.2272727272727273</v>
      </c>
      <c r="AT618" t="inlineStr"/>
      <c r="AU618" t="inlineStr"/>
    </row>
    <row r="619">
      <c r="A619" t="inlineStr">
        <is>
          <t>INTERNAL PRJ</t>
        </is>
      </c>
      <c r="B619" t="inlineStr">
        <is>
          <t>PRJ</t>
        </is>
      </c>
      <c r="C619" t="inlineStr"/>
      <c r="D619" t="n">
        <v>2024</v>
      </c>
      <c r="E619" t="inlineStr"/>
      <c r="F619" t="inlineStr"/>
      <c r="G619" t="inlineStr"/>
      <c r="H619" t="inlineStr">
        <is>
          <t>DSL</t>
        </is>
      </c>
      <c r="I619" t="inlineStr">
        <is>
          <t>EPM</t>
        </is>
      </c>
      <c r="J619" t="inlineStr">
        <is>
          <t>Laboratorio AI per Lux</t>
        </is>
      </c>
      <c r="K619" t="inlineStr">
        <is>
          <t>EssilorLuxottica</t>
        </is>
      </c>
      <c r="L619" t="inlineStr">
        <is>
          <t>M. COCCHI</t>
        </is>
      </c>
      <c r="M619" t="inlineStr">
        <is>
          <t>L. Franco</t>
        </is>
      </c>
      <c r="N619" t="inlineStr">
        <is>
          <t>Operations</t>
        </is>
      </c>
      <c r="O619" t="inlineStr">
        <is>
          <t>Analysis</t>
        </is>
      </c>
      <c r="P619" t="n">
        <v>0</v>
      </c>
      <c r="Q619" t="n">
        <v>0</v>
      </c>
      <c r="R619" t="inlineStr">
        <is>
          <t>CLOSED</t>
        </is>
      </c>
      <c r="S619" t="n">
        <v>1</v>
      </c>
      <c r="T619" t="n">
        <v>2024</v>
      </c>
      <c r="U619" t="n">
        <v>0</v>
      </c>
      <c r="V619" t="n">
        <v>5</v>
      </c>
      <c r="W619" t="n">
        <v>5</v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n">
        <v>0.2777777777777778</v>
      </c>
      <c r="AI619" t="n">
        <v>0.25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inlineStr"/>
      <c r="AU619" t="inlineStr"/>
    </row>
    <row r="620">
      <c r="A620" t="inlineStr">
        <is>
          <t>INTERNAL TRAINING</t>
        </is>
      </c>
      <c r="B620" t="inlineStr">
        <is>
          <t>FORMAZIONE</t>
        </is>
      </c>
      <c r="C620" t="inlineStr"/>
      <c r="D620" t="n">
        <v>2024</v>
      </c>
      <c r="E620" s="114" t="n">
        <v>45292</v>
      </c>
      <c r="F620" s="114" t="n">
        <v>45657</v>
      </c>
      <c r="G620" t="inlineStr"/>
      <c r="H620" t="inlineStr">
        <is>
          <t>ATD</t>
        </is>
      </c>
      <c r="I620" t="inlineStr">
        <is>
          <t>OTHER</t>
        </is>
      </c>
      <c r="J620" t="inlineStr">
        <is>
          <t>Skill Acceleration Ed. 2</t>
        </is>
      </c>
      <c r="K620" t="inlineStr">
        <is>
          <t>Abstract</t>
        </is>
      </c>
      <c r="L620" t="inlineStr">
        <is>
          <t>M. COCCHI</t>
        </is>
      </c>
      <c r="M620" t="inlineStr">
        <is>
          <t>G. Picerno</t>
        </is>
      </c>
      <c r="N620" t="inlineStr">
        <is>
          <t>Consolidated &amp; Tax</t>
        </is>
      </c>
      <c r="O620" t="inlineStr">
        <is>
          <t>Training</t>
        </is>
      </c>
      <c r="P620" t="n">
        <v>5</v>
      </c>
      <c r="Q620" t="n">
        <v>0</v>
      </c>
      <c r="R620" t="inlineStr">
        <is>
          <t>ON GOING</t>
        </is>
      </c>
      <c r="S620" t="n">
        <v>0.2</v>
      </c>
      <c r="T620" t="n">
        <v>2024</v>
      </c>
      <c r="U620" t="n">
        <v>5</v>
      </c>
      <c r="V620" t="inlineStr"/>
      <c r="W620" t="inlineStr"/>
      <c r="X620" t="inlineStr"/>
      <c r="Y620" t="inlineStr"/>
      <c r="Z620" t="inlineStr"/>
      <c r="AA620" t="n">
        <v>1</v>
      </c>
      <c r="AB620" t="n">
        <v>1</v>
      </c>
      <c r="AC620" t="inlineStr"/>
      <c r="AD620" t="n">
        <v>1</v>
      </c>
      <c r="AE620" t="n">
        <v>1</v>
      </c>
      <c r="AF620" t="n">
        <v>1</v>
      </c>
      <c r="AG620" t="inlineStr"/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0.05</v>
      </c>
      <c r="AN620" t="n">
        <v>0.04347826086956522</v>
      </c>
      <c r="AO620" t="n">
        <v>0</v>
      </c>
      <c r="AP620" t="n">
        <v>0.04761904761904762</v>
      </c>
      <c r="AQ620" t="n">
        <v>0.04347826086956522</v>
      </c>
      <c r="AR620" t="n">
        <v>0.04761904761904762</v>
      </c>
      <c r="AS620" t="n">
        <v>0</v>
      </c>
      <c r="AT620" t="inlineStr"/>
      <c r="AU620" t="inlineStr"/>
    </row>
    <row r="621">
      <c r="A621" t="inlineStr">
        <is>
          <t>INTERNAL TRAINING</t>
        </is>
      </c>
      <c r="B621" t="inlineStr">
        <is>
          <t>FORMAZIONE</t>
        </is>
      </c>
      <c r="C621" t="inlineStr"/>
      <c r="D621" t="n">
        <v>2024</v>
      </c>
      <c r="E621" s="114" t="n">
        <v>45536</v>
      </c>
      <c r="F621" s="114" t="n">
        <v>45626</v>
      </c>
      <c r="G621" t="inlineStr"/>
      <c r="H621" t="inlineStr">
        <is>
          <t>ATD</t>
        </is>
      </c>
      <c r="I621" t="inlineStr">
        <is>
          <t>OTHER</t>
        </is>
      </c>
      <c r="J621" t="inlineStr">
        <is>
          <t>Training on the Job FCCS - Pro Vision Group (xView)</t>
        </is>
      </c>
      <c r="K621" t="inlineStr">
        <is>
          <t>Abstract</t>
        </is>
      </c>
      <c r="L621" t="inlineStr">
        <is>
          <t>M. COCCHI</t>
        </is>
      </c>
      <c r="M621" t="inlineStr">
        <is>
          <t>M. Salcini</t>
        </is>
      </c>
      <c r="N621" t="inlineStr">
        <is>
          <t>Consolidated &amp; Tax</t>
        </is>
      </c>
      <c r="O621" t="inlineStr">
        <is>
          <t>BackEnd</t>
        </is>
      </c>
      <c r="P621" t="n">
        <v>10</v>
      </c>
      <c r="Q621" t="n">
        <v>0</v>
      </c>
      <c r="R621" t="inlineStr">
        <is>
          <t>ON GOING</t>
        </is>
      </c>
      <c r="S621" t="n">
        <v>0</v>
      </c>
      <c r="T621" t="n">
        <v>2024</v>
      </c>
      <c r="U621" t="n">
        <v>10</v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n">
        <v>3</v>
      </c>
      <c r="AE621" t="n">
        <v>5</v>
      </c>
      <c r="AF621" t="n">
        <v>2</v>
      </c>
      <c r="AG621" t="inlineStr"/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0.1428571428571428</v>
      </c>
      <c r="AQ621" t="n">
        <v>0.2173913043478261</v>
      </c>
      <c r="AR621" t="n">
        <v>0.09523809523809523</v>
      </c>
      <c r="AS621" t="n">
        <v>0</v>
      </c>
      <c r="AT621" t="inlineStr"/>
      <c r="AU621" t="inlineStr"/>
    </row>
    <row r="622">
      <c r="A622" t="inlineStr">
        <is>
          <t>CONTRACT</t>
        </is>
      </c>
      <c r="B622" t="inlineStr">
        <is>
          <t>PRJ</t>
        </is>
      </c>
      <c r="C622" t="inlineStr"/>
      <c r="D622" t="inlineStr">
        <is>
          <t>2024-2025</t>
        </is>
      </c>
      <c r="E622" s="114" t="n">
        <v>45580</v>
      </c>
      <c r="F622" s="114" t="n">
        <v>45442</v>
      </c>
      <c r="G622" t="inlineStr">
        <is>
          <t>ABS24025</t>
        </is>
      </c>
      <c r="H622" t="inlineStr">
        <is>
          <t>ABS24025</t>
        </is>
      </c>
      <c r="I622" t="inlineStr">
        <is>
          <t>EPM</t>
        </is>
      </c>
      <c r="J622" t="inlineStr">
        <is>
          <t>Webuild - Migrazione HFM</t>
        </is>
      </c>
      <c r="K622" t="inlineStr">
        <is>
          <t>WeBuild</t>
        </is>
      </c>
      <c r="L622" t="inlineStr">
        <is>
          <t>M. COCCHI</t>
        </is>
      </c>
      <c r="M622" t="inlineStr">
        <is>
          <t>A. Albanese</t>
        </is>
      </c>
      <c r="N622" t="inlineStr">
        <is>
          <t>Delivery Projects</t>
        </is>
      </c>
      <c r="O622" t="inlineStr">
        <is>
          <t>PM - Project Governance</t>
        </is>
      </c>
      <c r="P622" t="n">
        <v>115</v>
      </c>
      <c r="Q622" t="n">
        <v>15</v>
      </c>
      <c r="R622" t="inlineStr">
        <is>
          <t>ON GOING</t>
        </is>
      </c>
      <c r="S622" t="n">
        <v>0</v>
      </c>
      <c r="T622" t="n">
        <v>2024</v>
      </c>
      <c r="U622" t="n">
        <v>1.5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n">
        <v>0.5</v>
      </c>
      <c r="AF622" t="n">
        <v>0.5</v>
      </c>
      <c r="AG622" t="n">
        <v>0.5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0.02173913043478261</v>
      </c>
      <c r="AR622" t="n">
        <v>0.02380952380952381</v>
      </c>
      <c r="AS622" t="n">
        <v>0.02272727272727273</v>
      </c>
      <c r="AT622" t="inlineStr"/>
      <c r="AU622" t="inlineStr"/>
    </row>
    <row r="623">
      <c r="A623" t="inlineStr">
        <is>
          <t>CONTRACT</t>
        </is>
      </c>
      <c r="B623" t="inlineStr">
        <is>
          <t>PRJ</t>
        </is>
      </c>
      <c r="C623" t="inlineStr"/>
      <c r="D623" t="inlineStr">
        <is>
          <t>2024-2025</t>
        </is>
      </c>
      <c r="E623" s="114" t="n">
        <v>45580</v>
      </c>
      <c r="F623" s="114" t="n">
        <v>45442</v>
      </c>
      <c r="G623" t="inlineStr">
        <is>
          <t>ABS24025</t>
        </is>
      </c>
      <c r="H623" t="inlineStr">
        <is>
          <t>ABS24025</t>
        </is>
      </c>
      <c r="I623" t="inlineStr">
        <is>
          <t>EPM</t>
        </is>
      </c>
      <c r="J623" t="inlineStr">
        <is>
          <t>Webuild - Migrazione HFM</t>
        </is>
      </c>
      <c r="K623" t="inlineStr">
        <is>
          <t>WeBuild</t>
        </is>
      </c>
      <c r="L623" t="inlineStr">
        <is>
          <t>M. COCCHI</t>
        </is>
      </c>
      <c r="M623" t="inlineStr">
        <is>
          <t>Esterno Oracle</t>
        </is>
      </c>
      <c r="N623" t="inlineStr"/>
      <c r="O623" t="inlineStr">
        <is>
          <t>PM - Project Governance</t>
        </is>
      </c>
      <c r="P623" t="n">
        <v>115</v>
      </c>
      <c r="Q623" t="n">
        <v>15</v>
      </c>
      <c r="R623" t="inlineStr">
        <is>
          <t>ON GOING</t>
        </is>
      </c>
      <c r="S623" t="n">
        <v>0</v>
      </c>
      <c r="T623" t="n">
        <v>2024</v>
      </c>
      <c r="U623" t="n">
        <v>1</v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n">
        <v>1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0.04545454545454546</v>
      </c>
      <c r="AT623" t="inlineStr"/>
      <c r="AU623" t="inlineStr"/>
    </row>
    <row r="624">
      <c r="A624" t="inlineStr">
        <is>
          <t>CONTRACT</t>
        </is>
      </c>
      <c r="B624" t="inlineStr">
        <is>
          <t>PRJ</t>
        </is>
      </c>
      <c r="C624" t="inlineStr"/>
      <c r="D624" t="inlineStr">
        <is>
          <t>2024-2025</t>
        </is>
      </c>
      <c r="E624" s="114" t="n">
        <v>45580</v>
      </c>
      <c r="F624" s="114" t="n">
        <v>45442</v>
      </c>
      <c r="G624" t="inlineStr">
        <is>
          <t>ABS24025</t>
        </is>
      </c>
      <c r="H624" t="inlineStr">
        <is>
          <t>ABS24025</t>
        </is>
      </c>
      <c r="I624" t="inlineStr">
        <is>
          <t>EPM</t>
        </is>
      </c>
      <c r="J624" t="inlineStr">
        <is>
          <t>Webuild - Migrazione HFM</t>
        </is>
      </c>
      <c r="K624" t="inlineStr">
        <is>
          <t>WeBuild</t>
        </is>
      </c>
      <c r="L624" t="inlineStr">
        <is>
          <t>M. COCCHI</t>
        </is>
      </c>
      <c r="M624" t="inlineStr">
        <is>
          <t>F. De Pedis</t>
        </is>
      </c>
      <c r="N624" t="inlineStr">
        <is>
          <t>Operations</t>
        </is>
      </c>
      <c r="O624" t="inlineStr">
        <is>
          <t>BackEnd</t>
        </is>
      </c>
      <c r="P624" t="n">
        <v>115</v>
      </c>
      <c r="Q624" t="n">
        <v>15</v>
      </c>
      <c r="R624" t="inlineStr">
        <is>
          <t>ON GOING</t>
        </is>
      </c>
      <c r="S624" t="n">
        <v>0</v>
      </c>
      <c r="T624" t="n">
        <v>2024</v>
      </c>
      <c r="U624" t="n">
        <v>2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2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0.09090909090909091</v>
      </c>
      <c r="AT624" t="inlineStr"/>
      <c r="AU624" t="inlineStr"/>
    </row>
    <row r="625">
      <c r="A625" t="inlineStr">
        <is>
          <t>CONTRACT</t>
        </is>
      </c>
      <c r="B625" t="inlineStr">
        <is>
          <t>PRJ</t>
        </is>
      </c>
      <c r="C625" t="inlineStr"/>
      <c r="D625" t="inlineStr">
        <is>
          <t>2024-2025</t>
        </is>
      </c>
      <c r="E625" s="114" t="n">
        <v>45580</v>
      </c>
      <c r="F625" s="114" t="n">
        <v>45442</v>
      </c>
      <c r="G625" t="inlineStr">
        <is>
          <t>ABS24025</t>
        </is>
      </c>
      <c r="H625" t="inlineStr">
        <is>
          <t>ABS24025</t>
        </is>
      </c>
      <c r="I625" t="inlineStr">
        <is>
          <t>EPM</t>
        </is>
      </c>
      <c r="J625" t="inlineStr">
        <is>
          <t>Webuild - Migrazione HFM</t>
        </is>
      </c>
      <c r="K625" t="inlineStr">
        <is>
          <t>WeBuild</t>
        </is>
      </c>
      <c r="L625" t="inlineStr">
        <is>
          <t>M. COCCHI</t>
        </is>
      </c>
      <c r="M625" t="inlineStr">
        <is>
          <t>I. Bressan</t>
        </is>
      </c>
      <c r="N625" t="inlineStr">
        <is>
          <t>Operations</t>
        </is>
      </c>
      <c r="O625" t="inlineStr">
        <is>
          <t>Technical Leader</t>
        </is>
      </c>
      <c r="P625" t="n">
        <v>115</v>
      </c>
      <c r="Q625" t="n">
        <v>15</v>
      </c>
      <c r="R625" t="inlineStr">
        <is>
          <t>ON GOING</t>
        </is>
      </c>
      <c r="S625" t="n">
        <v>0</v>
      </c>
      <c r="T625" t="n">
        <v>2024</v>
      </c>
      <c r="U625" t="n">
        <v>3</v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3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0.1363636363636364</v>
      </c>
      <c r="AT625" t="inlineStr"/>
      <c r="AU625" t="inlineStr"/>
    </row>
    <row r="626">
      <c r="A626" t="inlineStr">
        <is>
          <t>CONTRACT</t>
        </is>
      </c>
      <c r="B626" t="inlineStr">
        <is>
          <t>PRJ</t>
        </is>
      </c>
      <c r="C626" t="inlineStr"/>
      <c r="D626" t="inlineStr">
        <is>
          <t>2024-2025</t>
        </is>
      </c>
      <c r="E626" s="114" t="n">
        <v>45580</v>
      </c>
      <c r="F626" s="114" t="n">
        <v>45442</v>
      </c>
      <c r="G626" t="inlineStr">
        <is>
          <t>ABS24025</t>
        </is>
      </c>
      <c r="H626" t="inlineStr">
        <is>
          <t>ABS24025</t>
        </is>
      </c>
      <c r="I626" t="inlineStr">
        <is>
          <t>EPM</t>
        </is>
      </c>
      <c r="J626" t="inlineStr">
        <is>
          <t>Webuild - Migrazione HFM</t>
        </is>
      </c>
      <c r="K626" t="inlineStr">
        <is>
          <t>WeBuild</t>
        </is>
      </c>
      <c r="L626" t="inlineStr">
        <is>
          <t>M. COCCHI</t>
        </is>
      </c>
      <c r="M626" t="inlineStr">
        <is>
          <t>M. Salcini</t>
        </is>
      </c>
      <c r="N626" t="inlineStr">
        <is>
          <t>Consolidated &amp; Tax</t>
        </is>
      </c>
      <c r="O626" t="inlineStr">
        <is>
          <t>Analysis</t>
        </is>
      </c>
      <c r="P626" t="n">
        <v>115</v>
      </c>
      <c r="Q626" t="n">
        <v>15</v>
      </c>
      <c r="R626" t="inlineStr">
        <is>
          <t>ON GOING</t>
        </is>
      </c>
      <c r="S626" t="n">
        <v>0</v>
      </c>
      <c r="T626" t="n">
        <v>2024</v>
      </c>
      <c r="U626" t="n">
        <v>2</v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n">
        <v>2</v>
      </c>
      <c r="AG626" t="inlineStr"/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0.09523809523809523</v>
      </c>
      <c r="AS626" t="n">
        <v>0</v>
      </c>
      <c r="AT626" t="inlineStr"/>
      <c r="AU626" t="inlineStr"/>
    </row>
    <row r="627">
      <c r="A627" t="inlineStr">
        <is>
          <t>INTERNAL PRJ</t>
        </is>
      </c>
      <c r="B627" t="inlineStr">
        <is>
          <t>PRJ</t>
        </is>
      </c>
      <c r="C627" t="inlineStr"/>
      <c r="D627" t="n">
        <v>2024</v>
      </c>
      <c r="E627" s="114" t="n">
        <v>45383</v>
      </c>
      <c r="F627" s="114" t="n">
        <v>45657</v>
      </c>
      <c r="G627" t="inlineStr"/>
      <c r="H627" t="inlineStr">
        <is>
          <t>ABS0008</t>
        </is>
      </c>
      <c r="I627" t="inlineStr">
        <is>
          <t>ECC</t>
        </is>
      </c>
      <c r="J627" t="inlineStr">
        <is>
          <t>ELETTRA JIRA</t>
        </is>
      </c>
      <c r="K627" t="inlineStr"/>
      <c r="L627" t="inlineStr">
        <is>
          <t>M. Pallotti</t>
        </is>
      </c>
      <c r="M627" t="inlineStr">
        <is>
          <t>A. Torone</t>
        </is>
      </c>
      <c r="N627" t="inlineStr">
        <is>
          <t>Delivery AMS</t>
        </is>
      </c>
      <c r="O627" t="inlineStr">
        <is>
          <t>PM - Project Governance</t>
        </is>
      </c>
      <c r="P627" t="n">
        <v>24</v>
      </c>
      <c r="Q627" t="n">
        <v>11</v>
      </c>
      <c r="R627" t="inlineStr">
        <is>
          <t>ON GOING</t>
        </is>
      </c>
      <c r="S627" t="n">
        <v>0.5</v>
      </c>
      <c r="T627" t="n">
        <v>2024</v>
      </c>
      <c r="U627" t="n">
        <v>17</v>
      </c>
      <c r="V627" t="inlineStr"/>
      <c r="W627" t="inlineStr"/>
      <c r="X627" t="inlineStr"/>
      <c r="Y627" t="n">
        <v>2</v>
      </c>
      <c r="Z627" t="n">
        <v>2</v>
      </c>
      <c r="AA627" t="n">
        <v>2</v>
      </c>
      <c r="AB627" t="n">
        <v>2</v>
      </c>
      <c r="AC627" t="n">
        <v>2</v>
      </c>
      <c r="AD627" t="n">
        <v>2</v>
      </c>
      <c r="AE627" t="n">
        <v>4</v>
      </c>
      <c r="AF627" t="n">
        <v>1</v>
      </c>
      <c r="AG627" t="n">
        <v>2</v>
      </c>
      <c r="AH627" t="n">
        <v>0</v>
      </c>
      <c r="AI627" t="n">
        <v>0</v>
      </c>
      <c r="AJ627" t="n">
        <v>0</v>
      </c>
      <c r="AK627" t="n">
        <v>0.09090909090909091</v>
      </c>
      <c r="AL627" t="n">
        <v>0.1</v>
      </c>
      <c r="AM627" t="n">
        <v>0.1</v>
      </c>
      <c r="AN627" t="n">
        <v>0.08695652173913043</v>
      </c>
      <c r="AO627" t="n">
        <v>0.1666666666666667</v>
      </c>
      <c r="AP627" t="n">
        <v>0.09523809523809523</v>
      </c>
      <c r="AQ627" t="n">
        <v>0.1739130434782609</v>
      </c>
      <c r="AR627" t="n">
        <v>0.04761904761904762</v>
      </c>
      <c r="AS627" t="n">
        <v>0.09090909090909091</v>
      </c>
      <c r="AT627" t="inlineStr"/>
      <c r="AU627" t="inlineStr"/>
    </row>
    <row r="628">
      <c r="A628" t="inlineStr">
        <is>
          <t>INTERNAL PRJ</t>
        </is>
      </c>
      <c r="B628" t="inlineStr">
        <is>
          <t>PRJ</t>
        </is>
      </c>
      <c r="C628" t="inlineStr"/>
      <c r="D628" t="n">
        <v>2025</v>
      </c>
      <c r="E628" s="114" t="n">
        <v>45658</v>
      </c>
      <c r="F628" s="114" t="n">
        <v>46022</v>
      </c>
      <c r="G628" t="inlineStr"/>
      <c r="H628" t="inlineStr">
        <is>
          <t>ABS0008</t>
        </is>
      </c>
      <c r="I628" t="inlineStr">
        <is>
          <t>ECC</t>
        </is>
      </c>
      <c r="J628" t="inlineStr">
        <is>
          <t>ELETTRA JIRA</t>
        </is>
      </c>
      <c r="K628" t="inlineStr"/>
      <c r="L628" t="inlineStr">
        <is>
          <t>M. Pallotti</t>
        </is>
      </c>
      <c r="M628" t="inlineStr">
        <is>
          <t>A. Torone</t>
        </is>
      </c>
      <c r="N628" t="inlineStr">
        <is>
          <t>Delivery AMS</t>
        </is>
      </c>
      <c r="O628" t="inlineStr">
        <is>
          <t>PM - Project Governance</t>
        </is>
      </c>
      <c r="P628" t="n">
        <v>24</v>
      </c>
      <c r="Q628" t="n">
        <v>0</v>
      </c>
      <c r="R628" t="inlineStr">
        <is>
          <t>ON GOING</t>
        </is>
      </c>
      <c r="S628" t="n">
        <v>0</v>
      </c>
      <c r="T628" t="n">
        <v>2024</v>
      </c>
      <c r="U628" t="n">
        <v>8</v>
      </c>
      <c r="V628" t="n">
        <v>2</v>
      </c>
      <c r="W628" t="n">
        <v>2</v>
      </c>
      <c r="X628" t="n">
        <v>2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0.1111111111111111</v>
      </c>
      <c r="AI628" t="n">
        <v>0.1</v>
      </c>
      <c r="AJ628" t="n">
        <v>0.09523809523809523</v>
      </c>
      <c r="AK628" t="n">
        <v>0.04545454545454546</v>
      </c>
      <c r="AL628" t="n">
        <v>0.05</v>
      </c>
      <c r="AM628" t="n">
        <v>0.05</v>
      </c>
      <c r="AN628" t="n">
        <v>0.04347826086956522</v>
      </c>
      <c r="AO628" t="n">
        <v>0.08333333333333333</v>
      </c>
      <c r="AP628" t="n">
        <v>0.04761904761904762</v>
      </c>
      <c r="AQ628" t="n">
        <v>0.04347826086956522</v>
      </c>
      <c r="AR628" t="n">
        <v>0.04761904761904762</v>
      </c>
      <c r="AS628" t="n">
        <v>0.04545454545454546</v>
      </c>
      <c r="AT628" t="inlineStr"/>
      <c r="AU628" t="inlineStr"/>
    </row>
    <row r="629">
      <c r="A629" t="inlineStr">
        <is>
          <t>INTERNAL PRJ</t>
        </is>
      </c>
      <c r="B629" t="inlineStr">
        <is>
          <t>PRJ</t>
        </is>
      </c>
      <c r="C629" t="inlineStr"/>
      <c r="D629" t="n">
        <v>2025</v>
      </c>
      <c r="E629" s="114" t="n">
        <v>45658</v>
      </c>
      <c r="F629" s="114" t="n">
        <v>46022</v>
      </c>
      <c r="G629" t="inlineStr"/>
      <c r="H629" t="inlineStr">
        <is>
          <t>ABS0008</t>
        </is>
      </c>
      <c r="I629" t="inlineStr">
        <is>
          <t>ECC</t>
        </is>
      </c>
      <c r="J629" t="inlineStr">
        <is>
          <t>ELETTRA JIRA</t>
        </is>
      </c>
      <c r="K629" t="inlineStr"/>
      <c r="L629" t="inlineStr">
        <is>
          <t>M. Pallotti</t>
        </is>
      </c>
      <c r="M629" t="inlineStr">
        <is>
          <t>C. Paz</t>
        </is>
      </c>
      <c r="N629" t="inlineStr">
        <is>
          <t>Delivery Projects</t>
        </is>
      </c>
      <c r="O629" t="inlineStr">
        <is>
          <t>PMO</t>
        </is>
      </c>
      <c r="P629" t="n">
        <v>24</v>
      </c>
      <c r="Q629" t="n">
        <v>0</v>
      </c>
      <c r="R629" t="inlineStr">
        <is>
          <t>ON GOING</t>
        </is>
      </c>
      <c r="S629" t="n">
        <v>0</v>
      </c>
      <c r="T629" t="n">
        <v>2024</v>
      </c>
      <c r="U629" t="n">
        <v>15</v>
      </c>
      <c r="V629" t="n">
        <v>2</v>
      </c>
      <c r="W629" t="n">
        <v>2</v>
      </c>
      <c r="X629" t="n">
        <v>2</v>
      </c>
      <c r="Y629" t="n">
        <v>2</v>
      </c>
      <c r="Z629" t="n">
        <v>2</v>
      </c>
      <c r="AA629" t="n">
        <v>2</v>
      </c>
      <c r="AB629" t="n">
        <v>2</v>
      </c>
      <c r="AC629" t="n">
        <v>1</v>
      </c>
      <c r="AD629" t="n">
        <v>2</v>
      </c>
      <c r="AE629" t="n">
        <v>2</v>
      </c>
      <c r="AF629" t="n">
        <v>2</v>
      </c>
      <c r="AG629" t="n">
        <v>2</v>
      </c>
      <c r="AH629" t="n">
        <v>0.1111111111111111</v>
      </c>
      <c r="AI629" t="n">
        <v>0.1</v>
      </c>
      <c r="AJ629" t="n">
        <v>0.09523809523809523</v>
      </c>
      <c r="AK629" t="n">
        <v>0.09090909090909091</v>
      </c>
      <c r="AL629" t="n">
        <v>0.1</v>
      </c>
      <c r="AM629" t="n">
        <v>0.1</v>
      </c>
      <c r="AN629" t="n">
        <v>0.08695652173913043</v>
      </c>
      <c r="AO629" t="n">
        <v>0.08333333333333333</v>
      </c>
      <c r="AP629" t="n">
        <v>0.09523809523809523</v>
      </c>
      <c r="AQ629" t="n">
        <v>0.08695652173913043</v>
      </c>
      <c r="AR629" t="n">
        <v>0.09523809523809523</v>
      </c>
      <c r="AS629" t="n">
        <v>0.09090909090909091</v>
      </c>
      <c r="AT629" t="inlineStr"/>
      <c r="AU629" t="inlineStr"/>
    </row>
    <row r="630">
      <c r="A630" t="inlineStr">
        <is>
          <t>CONTRACT</t>
        </is>
      </c>
      <c r="B630" t="inlineStr">
        <is>
          <t>AMS</t>
        </is>
      </c>
      <c r="C630" t="inlineStr"/>
      <c r="D630" t="n">
        <v>2024</v>
      </c>
      <c r="E630" s="114" t="n">
        <v>45292</v>
      </c>
      <c r="F630" s="114" t="n">
        <v>45473</v>
      </c>
      <c r="G630" t="inlineStr">
        <is>
          <t>ABS24009</t>
        </is>
      </c>
      <c r="H630" t="inlineStr">
        <is>
          <t>AEAA1</t>
        </is>
      </c>
      <c r="I630" t="inlineStr">
        <is>
          <t>EPM</t>
        </is>
      </c>
      <c r="J630" t="inlineStr">
        <is>
          <t>HFM Ariston AMS 2024 1 Semestre</t>
        </is>
      </c>
      <c r="K630" t="inlineStr">
        <is>
          <t>ARISTON</t>
        </is>
      </c>
      <c r="L630" t="inlineStr">
        <is>
          <t>M. Salcini</t>
        </is>
      </c>
      <c r="M630" t="inlineStr">
        <is>
          <t>G. Galati</t>
        </is>
      </c>
      <c r="N630" t="inlineStr">
        <is>
          <t>Delivery AMS</t>
        </is>
      </c>
      <c r="O630" t="inlineStr">
        <is>
          <t>BackEnd</t>
        </is>
      </c>
      <c r="P630" t="n">
        <v>60</v>
      </c>
      <c r="Q630" t="n">
        <v>0</v>
      </c>
      <c r="R630" t="inlineStr">
        <is>
          <t>CLOSED</t>
        </is>
      </c>
      <c r="S630" t="n">
        <v>1</v>
      </c>
      <c r="T630" t="n">
        <v>2024</v>
      </c>
      <c r="U630" t="n">
        <v>8</v>
      </c>
      <c r="V630" t="n">
        <v>3.6</v>
      </c>
      <c r="W630" t="n">
        <v>4.2</v>
      </c>
      <c r="X630" t="n">
        <v>4.2</v>
      </c>
      <c r="Y630" t="n">
        <v>3.8</v>
      </c>
      <c r="Z630" t="n">
        <v>4</v>
      </c>
      <c r="AA630" t="n">
        <v>4</v>
      </c>
      <c r="AB630" t="inlineStr"/>
      <c r="AC630" t="inlineStr"/>
      <c r="AD630" t="inlineStr"/>
      <c r="AE630" t="inlineStr"/>
      <c r="AF630" t="inlineStr"/>
      <c r="AG630" t="inlineStr"/>
      <c r="AH630" t="n">
        <v>0.2</v>
      </c>
      <c r="AI630" t="n">
        <v>0.21</v>
      </c>
      <c r="AJ630" t="n">
        <v>0.2</v>
      </c>
      <c r="AK630" t="n">
        <v>0.1727272727272727</v>
      </c>
      <c r="AL630" t="n">
        <v>0.2</v>
      </c>
      <c r="AM630" t="n">
        <v>0.2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inlineStr"/>
      <c r="AU630" t="inlineStr"/>
    </row>
    <row r="631">
      <c r="A631" t="inlineStr">
        <is>
          <t>CONTRACT</t>
        </is>
      </c>
      <c r="B631" t="inlineStr">
        <is>
          <t>AMS</t>
        </is>
      </c>
      <c r="C631" t="inlineStr"/>
      <c r="D631" t="n">
        <v>2024</v>
      </c>
      <c r="E631" s="114" t="n">
        <v>45292</v>
      </c>
      <c r="F631" s="114" t="n">
        <v>45473</v>
      </c>
      <c r="G631" t="inlineStr">
        <is>
          <t>ABS24009</t>
        </is>
      </c>
      <c r="H631" t="inlineStr">
        <is>
          <t>AEAA1</t>
        </is>
      </c>
      <c r="I631" t="inlineStr">
        <is>
          <t>EPM</t>
        </is>
      </c>
      <c r="J631" t="inlineStr">
        <is>
          <t>HFM Ariston AMS 2024 1 Semestre</t>
        </is>
      </c>
      <c r="K631" t="inlineStr">
        <is>
          <t>ARISTON</t>
        </is>
      </c>
      <c r="L631" t="inlineStr">
        <is>
          <t>M. Salcini</t>
        </is>
      </c>
      <c r="M631" t="inlineStr">
        <is>
          <t>M. Salcini</t>
        </is>
      </c>
      <c r="N631" t="inlineStr">
        <is>
          <t>Consolidated &amp; Tax</t>
        </is>
      </c>
      <c r="O631" t="inlineStr">
        <is>
          <t>PM - Project Governance</t>
        </is>
      </c>
      <c r="P631" t="n">
        <v>60</v>
      </c>
      <c r="Q631" t="n">
        <v>0</v>
      </c>
      <c r="R631" t="inlineStr">
        <is>
          <t>CLOSED</t>
        </is>
      </c>
      <c r="S631" t="n">
        <v>1</v>
      </c>
      <c r="T631" t="n">
        <v>2024</v>
      </c>
      <c r="U631" t="n">
        <v>3</v>
      </c>
      <c r="V631" t="n">
        <v>2</v>
      </c>
      <c r="W631" t="n">
        <v>2</v>
      </c>
      <c r="X631" t="n">
        <v>2</v>
      </c>
      <c r="Y631" t="n">
        <v>2</v>
      </c>
      <c r="Z631" t="n">
        <v>2</v>
      </c>
      <c r="AA631" t="n">
        <v>1</v>
      </c>
      <c r="AB631" t="inlineStr"/>
      <c r="AC631" t="inlineStr"/>
      <c r="AD631" t="inlineStr"/>
      <c r="AE631" t="inlineStr"/>
      <c r="AF631" t="inlineStr"/>
      <c r="AG631" t="inlineStr"/>
      <c r="AH631" t="n">
        <v>0.1111111111111111</v>
      </c>
      <c r="AI631" t="n">
        <v>0.1</v>
      </c>
      <c r="AJ631" t="n">
        <v>0.09523809523809523</v>
      </c>
      <c r="AK631" t="n">
        <v>0.09090909090909091</v>
      </c>
      <c r="AL631" t="n">
        <v>0.1</v>
      </c>
      <c r="AM631" t="n">
        <v>0.05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inlineStr"/>
      <c r="AU631" t="inlineStr"/>
    </row>
    <row r="632">
      <c r="A632" t="inlineStr">
        <is>
          <t>CONTRACT</t>
        </is>
      </c>
      <c r="B632" t="inlineStr">
        <is>
          <t>AMS</t>
        </is>
      </c>
      <c r="C632" t="inlineStr"/>
      <c r="D632" t="n">
        <v>2024</v>
      </c>
      <c r="E632" s="114" t="n">
        <v>45292</v>
      </c>
      <c r="F632" s="114" t="n">
        <v>45473</v>
      </c>
      <c r="G632" t="inlineStr">
        <is>
          <t>ABS24009</t>
        </is>
      </c>
      <c r="H632" t="inlineStr">
        <is>
          <t>AEAA1</t>
        </is>
      </c>
      <c r="I632" t="inlineStr">
        <is>
          <t>EPM</t>
        </is>
      </c>
      <c r="J632" t="inlineStr">
        <is>
          <t>HFM Ariston AMS 2024 1 Semestre</t>
        </is>
      </c>
      <c r="K632" t="inlineStr">
        <is>
          <t>ARISTON</t>
        </is>
      </c>
      <c r="L632" t="inlineStr">
        <is>
          <t>M. Salcini</t>
        </is>
      </c>
      <c r="M632" t="inlineStr">
        <is>
          <t>M. Sorrentino</t>
        </is>
      </c>
      <c r="N632" t="inlineStr">
        <is>
          <t>Consolidated &amp; Tax</t>
        </is>
      </c>
      <c r="O632" t="inlineStr">
        <is>
          <t>Analysis</t>
        </is>
      </c>
      <c r="P632" t="n">
        <v>60</v>
      </c>
      <c r="Q632" t="n">
        <v>0</v>
      </c>
      <c r="R632" t="inlineStr">
        <is>
          <t>CLOSED</t>
        </is>
      </c>
      <c r="S632" t="n">
        <v>1</v>
      </c>
      <c r="T632" t="n">
        <v>2024</v>
      </c>
      <c r="U632" t="n">
        <v>6</v>
      </c>
      <c r="V632" t="n">
        <v>1.8</v>
      </c>
      <c r="W632" t="n">
        <v>2.1</v>
      </c>
      <c r="X632" t="n">
        <v>2.1</v>
      </c>
      <c r="Y632" t="n">
        <v>1.9</v>
      </c>
      <c r="Z632" t="n">
        <v>2</v>
      </c>
      <c r="AA632" t="n">
        <v>4</v>
      </c>
      <c r="AB632" t="inlineStr"/>
      <c r="AC632" t="inlineStr"/>
      <c r="AD632" t="inlineStr"/>
      <c r="AE632" t="inlineStr"/>
      <c r="AF632" t="inlineStr"/>
      <c r="AG632" t="inlineStr"/>
      <c r="AH632" t="n">
        <v>0.1</v>
      </c>
      <c r="AI632" t="n">
        <v>0.105</v>
      </c>
      <c r="AJ632" t="n">
        <v>0.1</v>
      </c>
      <c r="AK632" t="n">
        <v>0.08636363636363636</v>
      </c>
      <c r="AL632" t="n">
        <v>0.1</v>
      </c>
      <c r="AM632" t="n">
        <v>0.2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inlineStr"/>
      <c r="AU632" t="inlineStr"/>
    </row>
    <row r="633">
      <c r="A633" t="inlineStr">
        <is>
          <t>CONTRACT</t>
        </is>
      </c>
      <c r="B633" t="inlineStr">
        <is>
          <t>AMS</t>
        </is>
      </c>
      <c r="C633" t="inlineStr"/>
      <c r="D633" t="n">
        <v>2024</v>
      </c>
      <c r="E633" s="114" t="n">
        <v>45292</v>
      </c>
      <c r="F633" s="114" t="n">
        <v>45473</v>
      </c>
      <c r="G633" t="inlineStr">
        <is>
          <t>ABS24009</t>
        </is>
      </c>
      <c r="H633" t="inlineStr">
        <is>
          <t>AEAA1</t>
        </is>
      </c>
      <c r="I633" t="inlineStr">
        <is>
          <t>EPM</t>
        </is>
      </c>
      <c r="J633" t="inlineStr">
        <is>
          <t>HFM Ariston AMS 2024 1 Semestre</t>
        </is>
      </c>
      <c r="K633" t="inlineStr">
        <is>
          <t>ARISTON</t>
        </is>
      </c>
      <c r="L633" t="inlineStr">
        <is>
          <t>M. Salcini</t>
        </is>
      </c>
      <c r="M633" t="inlineStr">
        <is>
          <t>R. Freddi</t>
        </is>
      </c>
      <c r="N633" t="inlineStr">
        <is>
          <t>Operations</t>
        </is>
      </c>
      <c r="O633" t="inlineStr">
        <is>
          <t>BackEnd</t>
        </is>
      </c>
      <c r="P633" t="n">
        <v>60</v>
      </c>
      <c r="Q633" t="n">
        <v>0</v>
      </c>
      <c r="R633" t="inlineStr">
        <is>
          <t>CLOSED</t>
        </is>
      </c>
      <c r="S633" t="n">
        <v>1</v>
      </c>
      <c r="T633" t="n">
        <v>2024</v>
      </c>
      <c r="U633" t="n">
        <v>0</v>
      </c>
      <c r="V633" t="n">
        <v>1.8</v>
      </c>
      <c r="W633" t="n">
        <v>2.1</v>
      </c>
      <c r="X633" t="n">
        <v>2.1</v>
      </c>
      <c r="Y633" t="n">
        <v>1.9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n">
        <v>0.1</v>
      </c>
      <c r="AI633" t="n">
        <v>0.105</v>
      </c>
      <c r="AJ633" t="n">
        <v>0.1</v>
      </c>
      <c r="AK633" t="n">
        <v>0.08636363636363636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inlineStr"/>
      <c r="AU633" t="inlineStr"/>
    </row>
    <row r="634">
      <c r="A634" t="inlineStr">
        <is>
          <t>CONTRACT</t>
        </is>
      </c>
      <c r="B634" t="inlineStr">
        <is>
          <t>AMS</t>
        </is>
      </c>
      <c r="C634" t="inlineStr"/>
      <c r="D634" t="n">
        <v>2024</v>
      </c>
      <c r="E634" s="114" t="n">
        <v>45292</v>
      </c>
      <c r="F634" s="114" t="n">
        <v>45473</v>
      </c>
      <c r="G634" t="inlineStr">
        <is>
          <t>ABS23317</t>
        </is>
      </c>
      <c r="H634" t="inlineStr">
        <is>
          <t>AETHA</t>
        </is>
      </c>
      <c r="I634" t="inlineStr">
        <is>
          <t>EPM</t>
        </is>
      </c>
      <c r="J634" t="inlineStr">
        <is>
          <t>Transmec AMS HFM 2023/2024</t>
        </is>
      </c>
      <c r="K634" t="inlineStr">
        <is>
          <t>Transmec</t>
        </is>
      </c>
      <c r="L634" t="inlineStr">
        <is>
          <t>M. Salcini</t>
        </is>
      </c>
      <c r="M634" t="inlineStr">
        <is>
          <t>G. Galati</t>
        </is>
      </c>
      <c r="N634" t="inlineStr">
        <is>
          <t>Delivery AMS</t>
        </is>
      </c>
      <c r="O634" t="inlineStr">
        <is>
          <t>BackEnd</t>
        </is>
      </c>
      <c r="P634" t="n">
        <v>30</v>
      </c>
      <c r="Q634" t="n">
        <v>0</v>
      </c>
      <c r="R634" t="inlineStr">
        <is>
          <t>CLOSED</t>
        </is>
      </c>
      <c r="S634" t="n">
        <v>0</v>
      </c>
      <c r="T634" t="n">
        <v>2024</v>
      </c>
      <c r="U634" t="n">
        <v>14</v>
      </c>
      <c r="V634" t="n">
        <v>1.8</v>
      </c>
      <c r="W634" t="n">
        <v>2.1</v>
      </c>
      <c r="X634" t="n">
        <v>2.1</v>
      </c>
      <c r="Y634" t="n">
        <v>1.9</v>
      </c>
      <c r="Z634" t="n">
        <v>2</v>
      </c>
      <c r="AA634" t="n">
        <v>2</v>
      </c>
      <c r="AB634" t="n">
        <v>2</v>
      </c>
      <c r="AC634" t="inlineStr"/>
      <c r="AD634" t="n">
        <v>2</v>
      </c>
      <c r="AE634" t="n">
        <v>2</v>
      </c>
      <c r="AF634" t="n">
        <v>2</v>
      </c>
      <c r="AG634" t="n">
        <v>2</v>
      </c>
      <c r="AH634" t="n">
        <v>0.1</v>
      </c>
      <c r="AI634" t="n">
        <v>0.105</v>
      </c>
      <c r="AJ634" t="n">
        <v>0.1</v>
      </c>
      <c r="AK634" t="n">
        <v>0.08636363636363636</v>
      </c>
      <c r="AL634" t="n">
        <v>0.1</v>
      </c>
      <c r="AM634" t="n">
        <v>0.1</v>
      </c>
      <c r="AN634" t="n">
        <v>0.08695652173913043</v>
      </c>
      <c r="AO634" t="n">
        <v>0</v>
      </c>
      <c r="AP634" t="n">
        <v>0.09523809523809523</v>
      </c>
      <c r="AQ634" t="n">
        <v>0.08695652173913043</v>
      </c>
      <c r="AR634" t="n">
        <v>0.09523809523809523</v>
      </c>
      <c r="AS634" t="n">
        <v>0.09090909090909091</v>
      </c>
      <c r="AT634" t="inlineStr"/>
      <c r="AU634" t="inlineStr"/>
    </row>
    <row r="635">
      <c r="A635" t="inlineStr">
        <is>
          <t>CONTRACT</t>
        </is>
      </c>
      <c r="B635" t="inlineStr">
        <is>
          <t>AMS</t>
        </is>
      </c>
      <c r="C635" t="inlineStr"/>
      <c r="D635" t="n">
        <v>2024</v>
      </c>
      <c r="E635" s="114" t="n">
        <v>45292</v>
      </c>
      <c r="F635" s="114" t="n">
        <v>45473</v>
      </c>
      <c r="G635" t="inlineStr">
        <is>
          <t>ABS23317</t>
        </is>
      </c>
      <c r="H635" t="inlineStr">
        <is>
          <t>AETHA</t>
        </is>
      </c>
      <c r="I635" t="inlineStr">
        <is>
          <t>EPM</t>
        </is>
      </c>
      <c r="J635" t="inlineStr">
        <is>
          <t>Transmec AMS HFM 2023/2024</t>
        </is>
      </c>
      <c r="K635" t="inlineStr">
        <is>
          <t>Transmec</t>
        </is>
      </c>
      <c r="L635" t="inlineStr">
        <is>
          <t>M. Salcini</t>
        </is>
      </c>
      <c r="M635" t="inlineStr">
        <is>
          <t>M. Salcini</t>
        </is>
      </c>
      <c r="N635" t="inlineStr">
        <is>
          <t>Consolidated &amp; Tax</t>
        </is>
      </c>
      <c r="O635" t="inlineStr">
        <is>
          <t>PM - Project Governance</t>
        </is>
      </c>
      <c r="P635" t="n">
        <v>30</v>
      </c>
      <c r="Q635" t="n">
        <v>0</v>
      </c>
      <c r="R635" t="inlineStr">
        <is>
          <t>CLOSED</t>
        </is>
      </c>
      <c r="S635" t="n">
        <v>0</v>
      </c>
      <c r="T635" t="n">
        <v>2024</v>
      </c>
      <c r="U635" t="n">
        <v>7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inlineStr"/>
      <c r="AD635" t="n">
        <v>1</v>
      </c>
      <c r="AE635" t="n">
        <v>1</v>
      </c>
      <c r="AF635" t="n">
        <v>1</v>
      </c>
      <c r="AG635" t="n">
        <v>1</v>
      </c>
      <c r="AH635" t="n">
        <v>0.05555555555555555</v>
      </c>
      <c r="AI635" t="n">
        <v>0.05</v>
      </c>
      <c r="AJ635" t="n">
        <v>0.04761904761904762</v>
      </c>
      <c r="AK635" t="n">
        <v>0.04545454545454546</v>
      </c>
      <c r="AL635" t="n">
        <v>0.05</v>
      </c>
      <c r="AM635" t="n">
        <v>0.05</v>
      </c>
      <c r="AN635" t="n">
        <v>0.04347826086956522</v>
      </c>
      <c r="AO635" t="n">
        <v>0</v>
      </c>
      <c r="AP635" t="n">
        <v>0.04761904761904762</v>
      </c>
      <c r="AQ635" t="n">
        <v>0.04347826086956522</v>
      </c>
      <c r="AR635" t="n">
        <v>0.04761904761904762</v>
      </c>
      <c r="AS635" t="n">
        <v>0.04545454545454546</v>
      </c>
      <c r="AT635" t="inlineStr"/>
      <c r="AU635" t="inlineStr"/>
    </row>
    <row r="636">
      <c r="A636" t="inlineStr">
        <is>
          <t>CONTRACT</t>
        </is>
      </c>
      <c r="B636" t="inlineStr">
        <is>
          <t>AMS</t>
        </is>
      </c>
      <c r="C636" t="inlineStr"/>
      <c r="D636" t="n">
        <v>2024</v>
      </c>
      <c r="E636" s="114" t="n">
        <v>45292</v>
      </c>
      <c r="F636" s="114" t="n">
        <v>45473</v>
      </c>
      <c r="G636" t="inlineStr">
        <is>
          <t>ABS23317</t>
        </is>
      </c>
      <c r="H636" t="inlineStr">
        <is>
          <t>AETHA</t>
        </is>
      </c>
      <c r="I636" t="inlineStr">
        <is>
          <t>EPM</t>
        </is>
      </c>
      <c r="J636" t="inlineStr">
        <is>
          <t>Transmec AMS HFM 2023/2024</t>
        </is>
      </c>
      <c r="K636" t="inlineStr">
        <is>
          <t>Transmec</t>
        </is>
      </c>
      <c r="L636" t="inlineStr">
        <is>
          <t>M. Salcini</t>
        </is>
      </c>
      <c r="M636" t="inlineStr">
        <is>
          <t>M. Sorrentino</t>
        </is>
      </c>
      <c r="N636" t="inlineStr">
        <is>
          <t>Consolidated &amp; Tax</t>
        </is>
      </c>
      <c r="O636" t="inlineStr">
        <is>
          <t>Analysis</t>
        </is>
      </c>
      <c r="P636" t="n">
        <v>30</v>
      </c>
      <c r="Q636" t="n">
        <v>0</v>
      </c>
      <c r="R636" t="inlineStr">
        <is>
          <t>CLOSED</t>
        </is>
      </c>
      <c r="S636" t="n">
        <v>0</v>
      </c>
      <c r="T636" t="n">
        <v>2024</v>
      </c>
      <c r="U636" t="n">
        <v>6</v>
      </c>
      <c r="V636" t="n">
        <v>1.8</v>
      </c>
      <c r="W636" t="n">
        <v>2.1</v>
      </c>
      <c r="X636" t="n">
        <v>2.1</v>
      </c>
      <c r="Y636" t="n">
        <v>1.9</v>
      </c>
      <c r="Z636" t="n">
        <v>3</v>
      </c>
      <c r="AA636" t="n">
        <v>3</v>
      </c>
      <c r="AB636" t="inlineStr"/>
      <c r="AC636" t="inlineStr"/>
      <c r="AD636" t="inlineStr"/>
      <c r="AE636" t="inlineStr"/>
      <c r="AF636" t="inlineStr"/>
      <c r="AG636" t="inlineStr"/>
      <c r="AH636" t="n">
        <v>0.1</v>
      </c>
      <c r="AI636" t="n">
        <v>0.105</v>
      </c>
      <c r="AJ636" t="n">
        <v>0.1</v>
      </c>
      <c r="AK636" t="n">
        <v>0.08636363636363636</v>
      </c>
      <c r="AL636" t="n">
        <v>0.15</v>
      </c>
      <c r="AM636" t="n">
        <v>0.15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inlineStr"/>
      <c r="AU636" t="inlineStr"/>
    </row>
    <row r="637">
      <c r="A637" t="inlineStr">
        <is>
          <t>INTERNAL TRAINING</t>
        </is>
      </c>
      <c r="B637" t="inlineStr">
        <is>
          <t>FORMAZIONE</t>
        </is>
      </c>
      <c r="C637" t="inlineStr"/>
      <c r="D637" t="n">
        <v>2024</v>
      </c>
      <c r="E637" s="114" t="n">
        <v>45536</v>
      </c>
      <c r="F637" s="114" t="n">
        <v>45626</v>
      </c>
      <c r="G637" t="inlineStr"/>
      <c r="H637" t="inlineStr">
        <is>
          <t>ATD</t>
        </is>
      </c>
      <c r="I637" t="inlineStr">
        <is>
          <t>OTHER</t>
        </is>
      </c>
      <c r="J637" t="inlineStr">
        <is>
          <t>Corsi OneStream - Essentials</t>
        </is>
      </c>
      <c r="K637" t="inlineStr">
        <is>
          <t>Abstract</t>
        </is>
      </c>
      <c r="L637" t="inlineStr">
        <is>
          <t>M. SORRENTINO</t>
        </is>
      </c>
      <c r="M637" t="inlineStr">
        <is>
          <t>C. Tiberti</t>
        </is>
      </c>
      <c r="N637" t="inlineStr">
        <is>
          <t>Operations</t>
        </is>
      </c>
      <c r="O637" t="inlineStr">
        <is>
          <t>Solution Architect</t>
        </is>
      </c>
      <c r="P637" t="n">
        <v>4</v>
      </c>
      <c r="Q637" t="n">
        <v>0</v>
      </c>
      <c r="R637" t="inlineStr">
        <is>
          <t>ON GOING</t>
        </is>
      </c>
      <c r="S637" t="n">
        <v>0</v>
      </c>
      <c r="T637" t="n">
        <v>2024</v>
      </c>
      <c r="U637" t="n">
        <v>10</v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n">
        <v>4</v>
      </c>
      <c r="AF637" t="n">
        <v>4</v>
      </c>
      <c r="AG637" t="n">
        <v>2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0.1739130434782609</v>
      </c>
      <c r="AR637" t="n">
        <v>0.1904761904761905</v>
      </c>
      <c r="AS637" t="n">
        <v>0.09090909090909091</v>
      </c>
      <c r="AT637" t="inlineStr"/>
      <c r="AU637" t="inlineStr"/>
    </row>
    <row r="638">
      <c r="A638" t="inlineStr">
        <is>
          <t>INTERNAL TRAINING</t>
        </is>
      </c>
      <c r="B638" t="inlineStr">
        <is>
          <t>FORMAZIONE</t>
        </is>
      </c>
      <c r="C638" t="inlineStr"/>
      <c r="D638" t="n">
        <v>2024</v>
      </c>
      <c r="E638" t="inlineStr"/>
      <c r="F638" t="inlineStr"/>
      <c r="G638" t="inlineStr"/>
      <c r="H638" t="inlineStr">
        <is>
          <t>ATD</t>
        </is>
      </c>
      <c r="I638" t="inlineStr">
        <is>
          <t>Formazione</t>
        </is>
      </c>
      <c r="J638" t="inlineStr">
        <is>
          <t>Formazione HFM Consolidato</t>
        </is>
      </c>
      <c r="K638" t="inlineStr">
        <is>
          <t>EssilorLuxottica</t>
        </is>
      </c>
      <c r="L638" t="inlineStr">
        <is>
          <t>M. SORRENTINO</t>
        </is>
      </c>
      <c r="M638" t="inlineStr">
        <is>
          <t>C. Tiberti</t>
        </is>
      </c>
      <c r="N638" t="inlineStr">
        <is>
          <t>Operations</t>
        </is>
      </c>
      <c r="O638" t="inlineStr">
        <is>
          <t>BackEnd</t>
        </is>
      </c>
      <c r="P638" t="n">
        <v>0</v>
      </c>
      <c r="Q638" t="n">
        <v>0</v>
      </c>
      <c r="R638" t="inlineStr">
        <is>
          <t>PROPOSAL</t>
        </is>
      </c>
      <c r="S638" t="n">
        <v>0</v>
      </c>
      <c r="T638" t="n">
        <v>2024</v>
      </c>
      <c r="U638" t="n">
        <v>12</v>
      </c>
      <c r="V638" t="inlineStr"/>
      <c r="W638" t="inlineStr"/>
      <c r="X638" t="inlineStr"/>
      <c r="Y638" t="inlineStr"/>
      <c r="Z638" t="inlineStr"/>
      <c r="AA638" t="n">
        <v>9</v>
      </c>
      <c r="AB638" t="n">
        <v>3</v>
      </c>
      <c r="AC638" t="inlineStr"/>
      <c r="AD638" t="inlineStr"/>
      <c r="AE638" t="inlineStr"/>
      <c r="AF638" t="inlineStr"/>
      <c r="AG638" t="inlineStr"/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0.45</v>
      </c>
      <c r="AN638" t="n">
        <v>0.1304347826086956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inlineStr"/>
      <c r="AU638" t="inlineStr"/>
    </row>
    <row r="639">
      <c r="A639" t="inlineStr">
        <is>
          <t>INTERNAL TRAINING</t>
        </is>
      </c>
      <c r="B639" t="inlineStr">
        <is>
          <t>FORMAZIONE</t>
        </is>
      </c>
      <c r="C639" t="inlineStr"/>
      <c r="D639" t="n">
        <v>2024</v>
      </c>
      <c r="E639" s="114" t="n">
        <v>45292</v>
      </c>
      <c r="F639" s="114" t="n">
        <v>45657</v>
      </c>
      <c r="G639" t="inlineStr"/>
      <c r="H639" t="inlineStr">
        <is>
          <t>ATD</t>
        </is>
      </c>
      <c r="I639" t="inlineStr">
        <is>
          <t>OTHER</t>
        </is>
      </c>
      <c r="J639" t="inlineStr">
        <is>
          <t>Formazione Oracle FCCS</t>
        </is>
      </c>
      <c r="K639" t="inlineStr">
        <is>
          <t>Abstract</t>
        </is>
      </c>
      <c r="L639" t="inlineStr">
        <is>
          <t>M. SORRENTINO</t>
        </is>
      </c>
      <c r="M639" t="inlineStr">
        <is>
          <t>C. Esposito</t>
        </is>
      </c>
      <c r="N639" t="inlineStr">
        <is>
          <t>Consolidated &amp; Tax</t>
        </is>
      </c>
      <c r="O639" t="inlineStr">
        <is>
          <t>BackEnd</t>
        </is>
      </c>
      <c r="P639" t="n">
        <v>3</v>
      </c>
      <c r="Q639" t="n">
        <v>0</v>
      </c>
      <c r="R639" t="inlineStr">
        <is>
          <t>ON GOING</t>
        </is>
      </c>
      <c r="S639" t="n">
        <v>0</v>
      </c>
      <c r="T639" t="n">
        <v>2024</v>
      </c>
      <c r="U639" t="n">
        <v>5</v>
      </c>
      <c r="V639" t="inlineStr"/>
      <c r="W639" t="inlineStr"/>
      <c r="X639" t="inlineStr"/>
      <c r="Y639" t="inlineStr"/>
      <c r="Z639" t="inlineStr"/>
      <c r="AA639" t="inlineStr"/>
      <c r="AB639" t="n">
        <v>3</v>
      </c>
      <c r="AC639" t="inlineStr"/>
      <c r="AD639" t="inlineStr"/>
      <c r="AE639" t="n">
        <v>2</v>
      </c>
      <c r="AF639" t="inlineStr"/>
      <c r="AG639" t="inlineStr"/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0.1304347826086956</v>
      </c>
      <c r="AO639" t="n">
        <v>0</v>
      </c>
      <c r="AP639" t="n">
        <v>0</v>
      </c>
      <c r="AQ639" t="n">
        <v>0.08695652173913043</v>
      </c>
      <c r="AR639" t="n">
        <v>0</v>
      </c>
      <c r="AS639" t="n">
        <v>0</v>
      </c>
      <c r="AT639" t="inlineStr"/>
      <c r="AU639" t="inlineStr"/>
    </row>
    <row r="640">
      <c r="A640" t="inlineStr">
        <is>
          <t>INTERNAL TRAINING</t>
        </is>
      </c>
      <c r="B640" t="inlineStr">
        <is>
          <t>FORMAZIONE</t>
        </is>
      </c>
      <c r="C640" t="inlineStr"/>
      <c r="D640" t="n">
        <v>2024</v>
      </c>
      <c r="E640" s="114" t="n">
        <v>45292</v>
      </c>
      <c r="F640" s="114" t="n">
        <v>45657</v>
      </c>
      <c r="G640" t="inlineStr"/>
      <c r="H640" t="inlineStr">
        <is>
          <t>ATD</t>
        </is>
      </c>
      <c r="I640" t="inlineStr">
        <is>
          <t>OTHER</t>
        </is>
      </c>
      <c r="J640" t="inlineStr">
        <is>
          <t>Formazione Oracle FCCS</t>
        </is>
      </c>
      <c r="K640" t="inlineStr">
        <is>
          <t>Abstract</t>
        </is>
      </c>
      <c r="L640" t="inlineStr">
        <is>
          <t>M. SORRENTINO</t>
        </is>
      </c>
      <c r="M640" t="inlineStr">
        <is>
          <t>C. Tiberti</t>
        </is>
      </c>
      <c r="N640" t="inlineStr">
        <is>
          <t>Operations</t>
        </is>
      </c>
      <c r="O640" t="inlineStr">
        <is>
          <t>BackEnd</t>
        </is>
      </c>
      <c r="P640" t="n">
        <v>3</v>
      </c>
      <c r="Q640" t="n">
        <v>0</v>
      </c>
      <c r="R640" t="inlineStr">
        <is>
          <t>ON GOING</t>
        </is>
      </c>
      <c r="S640" t="n">
        <v>0</v>
      </c>
      <c r="T640" t="n">
        <v>2024</v>
      </c>
      <c r="U640" t="n">
        <v>5</v>
      </c>
      <c r="V640" t="inlineStr"/>
      <c r="W640" t="inlineStr"/>
      <c r="X640" t="inlineStr"/>
      <c r="Y640" t="inlineStr"/>
      <c r="Z640" t="inlineStr"/>
      <c r="AA640" t="inlineStr"/>
      <c r="AB640" t="n">
        <v>3</v>
      </c>
      <c r="AC640" t="inlineStr"/>
      <c r="AD640" t="inlineStr"/>
      <c r="AE640" t="n">
        <v>2</v>
      </c>
      <c r="AF640" t="inlineStr"/>
      <c r="AG640" t="inlineStr"/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0.1304347826086956</v>
      </c>
      <c r="AO640" t="n">
        <v>0</v>
      </c>
      <c r="AP640" t="n">
        <v>0</v>
      </c>
      <c r="AQ640" t="n">
        <v>0.08695652173913043</v>
      </c>
      <c r="AR640" t="n">
        <v>0</v>
      </c>
      <c r="AS640" t="n">
        <v>0</v>
      </c>
      <c r="AT640" t="inlineStr"/>
      <c r="AU640" t="inlineStr"/>
    </row>
    <row r="641">
      <c r="A641" t="inlineStr">
        <is>
          <t>INTERNAL TRAINING</t>
        </is>
      </c>
      <c r="B641" t="inlineStr">
        <is>
          <t>FORMAZIONE</t>
        </is>
      </c>
      <c r="C641" t="inlineStr"/>
      <c r="D641" t="n">
        <v>2024</v>
      </c>
      <c r="E641" s="114" t="n">
        <v>45292</v>
      </c>
      <c r="F641" s="114" t="n">
        <v>45657</v>
      </c>
      <c r="G641" t="inlineStr"/>
      <c r="H641" t="inlineStr">
        <is>
          <t>ATD</t>
        </is>
      </c>
      <c r="I641" t="inlineStr">
        <is>
          <t>OTHER</t>
        </is>
      </c>
      <c r="J641" t="inlineStr">
        <is>
          <t>Formazione Oracle FCCS</t>
        </is>
      </c>
      <c r="K641" t="inlineStr">
        <is>
          <t>Abstract</t>
        </is>
      </c>
      <c r="L641" t="inlineStr">
        <is>
          <t>M. SORRENTINO</t>
        </is>
      </c>
      <c r="M641" t="inlineStr">
        <is>
          <t>E. Tosetto</t>
        </is>
      </c>
      <c r="N641" t="inlineStr">
        <is>
          <t>Consolidated &amp; Tax</t>
        </is>
      </c>
      <c r="O641" t="inlineStr">
        <is>
          <t>BackEnd</t>
        </is>
      </c>
      <c r="P641" t="n">
        <v>3</v>
      </c>
      <c r="Q641" t="n">
        <v>0</v>
      </c>
      <c r="R641" t="inlineStr">
        <is>
          <t>ON GOING</t>
        </is>
      </c>
      <c r="S641" t="n">
        <v>0</v>
      </c>
      <c r="T641" t="n">
        <v>2024</v>
      </c>
      <c r="U641" t="n">
        <v>5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inlineStr"/>
      <c r="AD641" t="inlineStr"/>
      <c r="AE641" t="n">
        <v>2</v>
      </c>
      <c r="AF641" t="inlineStr"/>
      <c r="AG641" t="inlineStr"/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0.1304347826086956</v>
      </c>
      <c r="AO641" t="n">
        <v>0</v>
      </c>
      <c r="AP641" t="n">
        <v>0</v>
      </c>
      <c r="AQ641" t="n">
        <v>0.08695652173913043</v>
      </c>
      <c r="AR641" t="n">
        <v>0</v>
      </c>
      <c r="AS641" t="n">
        <v>0</v>
      </c>
      <c r="AT641" t="inlineStr"/>
      <c r="AU641" t="inlineStr"/>
    </row>
    <row r="642">
      <c r="A642" t="inlineStr">
        <is>
          <t>INTERNAL TRAINING</t>
        </is>
      </c>
      <c r="B642" t="inlineStr">
        <is>
          <t>FORMAZIONE</t>
        </is>
      </c>
      <c r="C642" t="inlineStr"/>
      <c r="D642" t="n">
        <v>2024</v>
      </c>
      <c r="E642" s="114" t="n">
        <v>45292</v>
      </c>
      <c r="F642" s="114" t="n">
        <v>45657</v>
      </c>
      <c r="G642" t="inlineStr"/>
      <c r="H642" t="inlineStr">
        <is>
          <t>ATD</t>
        </is>
      </c>
      <c r="I642" t="inlineStr">
        <is>
          <t>OTHER</t>
        </is>
      </c>
      <c r="J642" t="inlineStr">
        <is>
          <t>Formazione Oracle FCCS</t>
        </is>
      </c>
      <c r="K642" t="inlineStr">
        <is>
          <t>Abstract</t>
        </is>
      </c>
      <c r="L642" t="inlineStr">
        <is>
          <t>M. SORRENTINO</t>
        </is>
      </c>
      <c r="M642" t="inlineStr">
        <is>
          <t>L. Pigazzini</t>
        </is>
      </c>
      <c r="N642" t="inlineStr">
        <is>
          <t>Consolidated &amp; Tax</t>
        </is>
      </c>
      <c r="O642" t="inlineStr">
        <is>
          <t>BackEnd</t>
        </is>
      </c>
      <c r="P642" t="n">
        <v>3</v>
      </c>
      <c r="Q642" t="n">
        <v>0</v>
      </c>
      <c r="R642" t="inlineStr">
        <is>
          <t>ON GOING</t>
        </is>
      </c>
      <c r="S642" t="n">
        <v>0</v>
      </c>
      <c r="T642" t="n">
        <v>2024</v>
      </c>
      <c r="U642" t="n">
        <v>5</v>
      </c>
      <c r="V642" t="inlineStr"/>
      <c r="W642" t="inlineStr"/>
      <c r="X642" t="inlineStr"/>
      <c r="Y642" t="inlineStr"/>
      <c r="Z642" t="inlineStr"/>
      <c r="AA642" t="inlineStr"/>
      <c r="AB642" t="n">
        <v>3</v>
      </c>
      <c r="AC642" t="inlineStr"/>
      <c r="AD642" t="inlineStr"/>
      <c r="AE642" t="n">
        <v>2</v>
      </c>
      <c r="AF642" t="inlineStr"/>
      <c r="AG642" t="inlineStr"/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0.1304347826086956</v>
      </c>
      <c r="AO642" t="n">
        <v>0</v>
      </c>
      <c r="AP642" t="n">
        <v>0</v>
      </c>
      <c r="AQ642" t="n">
        <v>0.08695652173913043</v>
      </c>
      <c r="AR642" t="n">
        <v>0</v>
      </c>
      <c r="AS642" t="n">
        <v>0</v>
      </c>
      <c r="AT642" t="inlineStr"/>
      <c r="AU642" t="inlineStr"/>
    </row>
    <row r="643">
      <c r="A643" t="inlineStr">
        <is>
          <t>INTERNAL TRAINING</t>
        </is>
      </c>
      <c r="B643" t="inlineStr">
        <is>
          <t>FORMAZIONE</t>
        </is>
      </c>
      <c r="C643" t="inlineStr"/>
      <c r="D643" t="n">
        <v>2024</v>
      </c>
      <c r="E643" s="114" t="n">
        <v>45292</v>
      </c>
      <c r="F643" s="114" t="n">
        <v>45657</v>
      </c>
      <c r="G643" t="inlineStr"/>
      <c r="H643" t="inlineStr">
        <is>
          <t>ATD</t>
        </is>
      </c>
      <c r="I643" t="inlineStr">
        <is>
          <t>OTHER</t>
        </is>
      </c>
      <c r="J643" t="inlineStr">
        <is>
          <t>Formazione Oracle FCCS</t>
        </is>
      </c>
      <c r="K643" t="inlineStr">
        <is>
          <t>Abstract</t>
        </is>
      </c>
      <c r="L643" t="inlineStr">
        <is>
          <t>M. SORRENTINO</t>
        </is>
      </c>
      <c r="M643" t="inlineStr">
        <is>
          <t>M. Sorrentino</t>
        </is>
      </c>
      <c r="N643" t="inlineStr">
        <is>
          <t>Consolidated &amp; Tax</t>
        </is>
      </c>
      <c r="O643" t="inlineStr">
        <is>
          <t>BackEnd</t>
        </is>
      </c>
      <c r="P643" t="n">
        <v>3</v>
      </c>
      <c r="Q643" t="n">
        <v>0</v>
      </c>
      <c r="R643" t="inlineStr">
        <is>
          <t>ON GOING</t>
        </is>
      </c>
      <c r="S643" t="n">
        <v>0</v>
      </c>
      <c r="T643" t="n">
        <v>2024</v>
      </c>
      <c r="U643" t="n">
        <v>5</v>
      </c>
      <c r="V643" t="inlineStr"/>
      <c r="W643" t="inlineStr"/>
      <c r="X643" t="inlineStr"/>
      <c r="Y643" t="inlineStr"/>
      <c r="Z643" t="inlineStr"/>
      <c r="AA643" t="inlineStr"/>
      <c r="AB643" t="n">
        <v>3</v>
      </c>
      <c r="AC643" t="inlineStr"/>
      <c r="AD643" t="inlineStr"/>
      <c r="AE643" t="n">
        <v>2</v>
      </c>
      <c r="AF643" t="inlineStr"/>
      <c r="AG643" t="inlineStr"/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0.1304347826086956</v>
      </c>
      <c r="AO643" t="n">
        <v>0</v>
      </c>
      <c r="AP643" t="n">
        <v>0</v>
      </c>
      <c r="AQ643" t="n">
        <v>0.08695652173913043</v>
      </c>
      <c r="AR643" t="n">
        <v>0</v>
      </c>
      <c r="AS643" t="n">
        <v>0</v>
      </c>
      <c r="AT643" t="inlineStr"/>
      <c r="AU643" t="inlineStr"/>
    </row>
    <row r="644">
      <c r="A644" t="inlineStr">
        <is>
          <t>A CONSUMO</t>
        </is>
      </c>
      <c r="B644" t="inlineStr">
        <is>
          <t>AMS</t>
        </is>
      </c>
      <c r="C644" t="inlineStr">
        <is>
          <t>Waterfall</t>
        </is>
      </c>
      <c r="D644" t="n">
        <v>2024</v>
      </c>
      <c r="E644" s="114" t="n">
        <v>45292</v>
      </c>
      <c r="F644" s="114" t="n">
        <v>45657</v>
      </c>
      <c r="G644" t="inlineStr">
        <is>
          <t>ABS24011</t>
        </is>
      </c>
      <c r="H644" t="inlineStr">
        <is>
          <t>ALDAAH2-6</t>
        </is>
      </c>
      <c r="I644" t="inlineStr">
        <is>
          <t>HR</t>
        </is>
      </c>
      <c r="J644" t="inlineStr">
        <is>
          <t>AMS - HR - Web App -2024</t>
        </is>
      </c>
      <c r="K644" t="inlineStr">
        <is>
          <t>EssilorLuxottica</t>
        </is>
      </c>
      <c r="L644" t="inlineStr">
        <is>
          <t>N. GUERRERO</t>
        </is>
      </c>
      <c r="M644" t="inlineStr">
        <is>
          <t>L. Carloni</t>
        </is>
      </c>
      <c r="N644" t="inlineStr">
        <is>
          <t>Operations</t>
        </is>
      </c>
      <c r="O644" t="inlineStr">
        <is>
          <t>Data Engineering</t>
        </is>
      </c>
      <c r="P644" t="n">
        <v>112</v>
      </c>
      <c r="Q644" t="n">
        <v>59</v>
      </c>
      <c r="R644" t="inlineStr">
        <is>
          <t>ON GOING</t>
        </is>
      </c>
      <c r="S644" t="n">
        <v>0</v>
      </c>
      <c r="T644" t="n">
        <v>2024</v>
      </c>
      <c r="U644" t="n">
        <v>0</v>
      </c>
      <c r="V644" t="inlineStr"/>
      <c r="W644" t="n">
        <v>2</v>
      </c>
      <c r="X644" t="n">
        <v>2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n">
        <v>0</v>
      </c>
      <c r="AI644" t="n">
        <v>0.1</v>
      </c>
      <c r="AJ644" t="n">
        <v>0.09523809523809523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inlineStr"/>
      <c r="AU644" t="inlineStr"/>
    </row>
    <row r="645">
      <c r="A645" t="inlineStr">
        <is>
          <t>A CONSUMO</t>
        </is>
      </c>
      <c r="B645" t="inlineStr">
        <is>
          <t>AMS</t>
        </is>
      </c>
      <c r="C645" t="inlineStr">
        <is>
          <t>Waterfall</t>
        </is>
      </c>
      <c r="D645" t="n">
        <v>2024</v>
      </c>
      <c r="E645" s="114" t="n">
        <v>45292</v>
      </c>
      <c r="F645" s="114" t="n">
        <v>45657</v>
      </c>
      <c r="G645" t="inlineStr">
        <is>
          <t>ABS24011</t>
        </is>
      </c>
      <c r="H645" t="inlineStr">
        <is>
          <t>ALDAAH2-6</t>
        </is>
      </c>
      <c r="I645" t="inlineStr">
        <is>
          <t>HR</t>
        </is>
      </c>
      <c r="J645" t="inlineStr">
        <is>
          <t>AMS - HR - Web App -2024</t>
        </is>
      </c>
      <c r="K645" t="inlineStr">
        <is>
          <t>EssilorLuxottica</t>
        </is>
      </c>
      <c r="L645" t="inlineStr">
        <is>
          <t>N. GUERRERO</t>
        </is>
      </c>
      <c r="M645" t="inlineStr">
        <is>
          <t>M. Mannarino</t>
        </is>
      </c>
      <c r="N645" t="inlineStr">
        <is>
          <t>Operations</t>
        </is>
      </c>
      <c r="O645" t="inlineStr">
        <is>
          <t>Data Engineering</t>
        </is>
      </c>
      <c r="P645" t="n">
        <v>112</v>
      </c>
      <c r="Q645" t="n">
        <v>59</v>
      </c>
      <c r="R645" t="inlineStr">
        <is>
          <t>ON GOING</t>
        </is>
      </c>
      <c r="S645" t="n">
        <v>0</v>
      </c>
      <c r="T645" t="n">
        <v>2024</v>
      </c>
      <c r="U645" t="n">
        <v>19</v>
      </c>
      <c r="V645" t="inlineStr"/>
      <c r="W645" t="inlineStr"/>
      <c r="X645" t="inlineStr"/>
      <c r="Y645" t="n">
        <v>3</v>
      </c>
      <c r="Z645" t="n">
        <v>3</v>
      </c>
      <c r="AA645" t="n">
        <v>3</v>
      </c>
      <c r="AB645" t="n">
        <v>3</v>
      </c>
      <c r="AC645" t="inlineStr"/>
      <c r="AD645" t="n">
        <v>1</v>
      </c>
      <c r="AE645" t="n">
        <v>1</v>
      </c>
      <c r="AF645" t="n">
        <v>4</v>
      </c>
      <c r="AG645" t="n">
        <v>4</v>
      </c>
      <c r="AH645" t="n">
        <v>0</v>
      </c>
      <c r="AI645" t="n">
        <v>0</v>
      </c>
      <c r="AJ645" t="n">
        <v>0</v>
      </c>
      <c r="AK645" t="n">
        <v>0.1363636363636364</v>
      </c>
      <c r="AL645" t="n">
        <v>0.15</v>
      </c>
      <c r="AM645" t="n">
        <v>0.15</v>
      </c>
      <c r="AN645" t="n">
        <v>0.1304347826086956</v>
      </c>
      <c r="AO645" t="n">
        <v>0</v>
      </c>
      <c r="AP645" t="n">
        <v>0.04761904761904762</v>
      </c>
      <c r="AQ645" t="n">
        <v>0.04347826086956522</v>
      </c>
      <c r="AR645" t="n">
        <v>0.1904761904761905</v>
      </c>
      <c r="AS645" t="n">
        <v>0.1818181818181818</v>
      </c>
      <c r="AT645" t="inlineStr"/>
      <c r="AU645" t="inlineStr"/>
    </row>
    <row r="646">
      <c r="A646" t="inlineStr">
        <is>
          <t>A CONSUMO</t>
        </is>
      </c>
      <c r="B646" t="inlineStr">
        <is>
          <t>AMS</t>
        </is>
      </c>
      <c r="C646" t="inlineStr">
        <is>
          <t>Waterfall</t>
        </is>
      </c>
      <c r="D646" t="n">
        <v>2024</v>
      </c>
      <c r="E646" s="114" t="n">
        <v>45292</v>
      </c>
      <c r="F646" s="114" t="n">
        <v>45657</v>
      </c>
      <c r="G646" t="inlineStr">
        <is>
          <t>ABS24011</t>
        </is>
      </c>
      <c r="H646" t="inlineStr">
        <is>
          <t>ALDAAH2-6</t>
        </is>
      </c>
      <c r="I646" t="inlineStr">
        <is>
          <t>HR</t>
        </is>
      </c>
      <c r="J646" t="inlineStr">
        <is>
          <t>AMS - HR - Web App -2024</t>
        </is>
      </c>
      <c r="K646" t="inlineStr">
        <is>
          <t>EssilorLuxottica</t>
        </is>
      </c>
      <c r="L646" t="inlineStr">
        <is>
          <t>N. GUERRERO</t>
        </is>
      </c>
      <c r="M646" t="inlineStr">
        <is>
          <t>M. Porcu</t>
        </is>
      </c>
      <c r="N646" t="inlineStr">
        <is>
          <t>Operations</t>
        </is>
      </c>
      <c r="O646" t="inlineStr">
        <is>
          <t>Technical Leader</t>
        </is>
      </c>
      <c r="P646" t="n">
        <v>112</v>
      </c>
      <c r="Q646" t="n">
        <v>59</v>
      </c>
      <c r="R646" t="inlineStr">
        <is>
          <t>ON GOING</t>
        </is>
      </c>
      <c r="S646" t="n">
        <v>0</v>
      </c>
      <c r="T646" t="n">
        <v>2024</v>
      </c>
      <c r="U646" t="n">
        <v>12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inlineStr"/>
      <c r="AD646" t="n">
        <v>1</v>
      </c>
      <c r="AE646" t="n">
        <v>1</v>
      </c>
      <c r="AF646" t="n">
        <v>2</v>
      </c>
      <c r="AG646" t="n">
        <v>5</v>
      </c>
      <c r="AH646" t="n">
        <v>0.05555555555555555</v>
      </c>
      <c r="AI646" t="n">
        <v>0.05</v>
      </c>
      <c r="AJ646" t="n">
        <v>0.04761904761904762</v>
      </c>
      <c r="AK646" t="n">
        <v>0.04545454545454546</v>
      </c>
      <c r="AL646" t="n">
        <v>0.05</v>
      </c>
      <c r="AM646" t="n">
        <v>0.05</v>
      </c>
      <c r="AN646" t="n">
        <v>0.04347826086956522</v>
      </c>
      <c r="AO646" t="n">
        <v>0</v>
      </c>
      <c r="AP646" t="n">
        <v>0.04761904761904762</v>
      </c>
      <c r="AQ646" t="n">
        <v>0.04347826086956522</v>
      </c>
      <c r="AR646" t="n">
        <v>0.09523809523809523</v>
      </c>
      <c r="AS646" t="n">
        <v>0.2272727272727273</v>
      </c>
      <c r="AT646" t="inlineStr"/>
      <c r="AU646" t="inlineStr"/>
    </row>
    <row r="647">
      <c r="A647" t="inlineStr">
        <is>
          <t>A CONSUMO</t>
        </is>
      </c>
      <c r="B647" t="inlineStr">
        <is>
          <t>AMS</t>
        </is>
      </c>
      <c r="C647" t="inlineStr">
        <is>
          <t>Waterfall</t>
        </is>
      </c>
      <c r="D647" t="n">
        <v>2024</v>
      </c>
      <c r="E647" s="114" t="n">
        <v>45292</v>
      </c>
      <c r="F647" s="114" t="n">
        <v>45657</v>
      </c>
      <c r="G647" t="inlineStr">
        <is>
          <t>ABS24011</t>
        </is>
      </c>
      <c r="H647" t="inlineStr">
        <is>
          <t>ALDAAH2-6</t>
        </is>
      </c>
      <c r="I647" t="inlineStr">
        <is>
          <t>HR</t>
        </is>
      </c>
      <c r="J647" t="inlineStr">
        <is>
          <t>AMS - HR - Web App -2024</t>
        </is>
      </c>
      <c r="K647" t="inlineStr">
        <is>
          <t>EssilorLuxottica</t>
        </is>
      </c>
      <c r="L647" t="inlineStr">
        <is>
          <t>N. GUERRERO</t>
        </is>
      </c>
      <c r="M647" t="inlineStr">
        <is>
          <t>M. Toci</t>
        </is>
      </c>
      <c r="N647" t="inlineStr">
        <is>
          <t>Operations</t>
        </is>
      </c>
      <c r="O647" t="inlineStr">
        <is>
          <t>BackEnd</t>
        </is>
      </c>
      <c r="P647" t="n">
        <v>112</v>
      </c>
      <c r="Q647" t="n">
        <v>59</v>
      </c>
      <c r="R647" t="inlineStr">
        <is>
          <t>ON GOING</t>
        </is>
      </c>
      <c r="S647" t="n">
        <v>0</v>
      </c>
      <c r="T647" t="n">
        <v>2024</v>
      </c>
      <c r="U647" t="n">
        <v>14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inlineStr"/>
      <c r="AD647" t="n">
        <v>2</v>
      </c>
      <c r="AE647" t="n">
        <v>2</v>
      </c>
      <c r="AF647" t="n">
        <v>2</v>
      </c>
      <c r="AG647" t="n">
        <v>2</v>
      </c>
      <c r="AH647" t="n">
        <v>0.1111111111111111</v>
      </c>
      <c r="AI647" t="n">
        <v>0.1</v>
      </c>
      <c r="AJ647" t="n">
        <v>0.09523809523809523</v>
      </c>
      <c r="AK647" t="n">
        <v>0.09090909090909091</v>
      </c>
      <c r="AL647" t="n">
        <v>0.1</v>
      </c>
      <c r="AM647" t="n">
        <v>0.1</v>
      </c>
      <c r="AN647" t="n">
        <v>0.08695652173913043</v>
      </c>
      <c r="AO647" t="n">
        <v>0</v>
      </c>
      <c r="AP647" t="n">
        <v>0.09523809523809523</v>
      </c>
      <c r="AQ647" t="n">
        <v>0.08695652173913043</v>
      </c>
      <c r="AR647" t="n">
        <v>0.09523809523809523</v>
      </c>
      <c r="AS647" t="n">
        <v>0.09090909090909091</v>
      </c>
      <c r="AT647" t="inlineStr"/>
      <c r="AU647" t="inlineStr"/>
    </row>
    <row r="648">
      <c r="A648" t="inlineStr">
        <is>
          <t>A CONSUMO</t>
        </is>
      </c>
      <c r="B648" t="inlineStr">
        <is>
          <t>AMS</t>
        </is>
      </c>
      <c r="C648" t="inlineStr">
        <is>
          <t>Waterfall</t>
        </is>
      </c>
      <c r="D648" t="n">
        <v>2024</v>
      </c>
      <c r="E648" s="114" t="n">
        <v>45292</v>
      </c>
      <c r="F648" s="114" t="n">
        <v>45657</v>
      </c>
      <c r="G648" t="inlineStr">
        <is>
          <t>ABS24011</t>
        </is>
      </c>
      <c r="H648" t="inlineStr">
        <is>
          <t>ALDAAH2-6</t>
        </is>
      </c>
      <c r="I648" t="inlineStr">
        <is>
          <t>HR</t>
        </is>
      </c>
      <c r="J648" t="inlineStr">
        <is>
          <t>AMS - HR - Web App -2024</t>
        </is>
      </c>
      <c r="K648" t="inlineStr">
        <is>
          <t>EssilorLuxottica</t>
        </is>
      </c>
      <c r="L648" t="inlineStr">
        <is>
          <t>N. GUERRERO</t>
        </is>
      </c>
      <c r="M648" t="inlineStr">
        <is>
          <t>N. GUERRERO</t>
        </is>
      </c>
      <c r="N648" t="inlineStr">
        <is>
          <t>Delivery AMS</t>
        </is>
      </c>
      <c r="O648" t="inlineStr">
        <is>
          <t>PM - Project Governance</t>
        </is>
      </c>
      <c r="P648" t="n">
        <v>112</v>
      </c>
      <c r="Q648" t="n">
        <v>59</v>
      </c>
      <c r="R648" t="inlineStr">
        <is>
          <t>ON GOING</t>
        </is>
      </c>
      <c r="S648" t="n">
        <v>0</v>
      </c>
      <c r="T648" t="n">
        <v>2024</v>
      </c>
      <c r="U648" t="n">
        <v>7.5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0.5</v>
      </c>
      <c r="AD648" t="n">
        <v>1</v>
      </c>
      <c r="AE648" t="n">
        <v>1</v>
      </c>
      <c r="AF648" t="n">
        <v>1</v>
      </c>
      <c r="AG648" t="n">
        <v>1</v>
      </c>
      <c r="AH648" t="n">
        <v>0.05555555555555555</v>
      </c>
      <c r="AI648" t="n">
        <v>0.05</v>
      </c>
      <c r="AJ648" t="n">
        <v>0.04761904761904762</v>
      </c>
      <c r="AK648" t="n">
        <v>0.04545454545454546</v>
      </c>
      <c r="AL648" t="n">
        <v>0.05</v>
      </c>
      <c r="AM648" t="n">
        <v>0.05</v>
      </c>
      <c r="AN648" t="n">
        <v>0.04347826086956522</v>
      </c>
      <c r="AO648" t="n">
        <v>0.04166666666666666</v>
      </c>
      <c r="AP648" t="n">
        <v>0.04761904761904762</v>
      </c>
      <c r="AQ648" t="n">
        <v>0.04347826086956522</v>
      </c>
      <c r="AR648" t="n">
        <v>0.04761904761904762</v>
      </c>
      <c r="AS648" t="n">
        <v>0.04545454545454546</v>
      </c>
      <c r="AT648" t="inlineStr"/>
      <c r="AU648" t="inlineStr"/>
    </row>
    <row r="649">
      <c r="A649" t="inlineStr">
        <is>
          <t>A CONSUMO</t>
        </is>
      </c>
      <c r="B649" t="inlineStr">
        <is>
          <t>AMS</t>
        </is>
      </c>
      <c r="C649" t="inlineStr">
        <is>
          <t>Waterfall</t>
        </is>
      </c>
      <c r="D649" t="n">
        <v>2024</v>
      </c>
      <c r="E649" s="114" t="n">
        <v>45292</v>
      </c>
      <c r="F649" s="114" t="n">
        <v>45657</v>
      </c>
      <c r="G649" t="inlineStr">
        <is>
          <t>ABS24011</t>
        </is>
      </c>
      <c r="H649" t="inlineStr">
        <is>
          <t>ALDAAH2-6</t>
        </is>
      </c>
      <c r="I649" t="inlineStr">
        <is>
          <t>HR</t>
        </is>
      </c>
      <c r="J649" t="inlineStr">
        <is>
          <t>AMS - HR - Web App -2024</t>
        </is>
      </c>
      <c r="K649" t="inlineStr">
        <is>
          <t>EssilorLuxottica</t>
        </is>
      </c>
      <c r="L649" t="inlineStr">
        <is>
          <t>N. GUERRERO</t>
        </is>
      </c>
      <c r="M649" t="inlineStr">
        <is>
          <t>R. Marasca</t>
        </is>
      </c>
      <c r="N649" t="inlineStr">
        <is>
          <t>Delivery Projects</t>
        </is>
      </c>
      <c r="O649" t="inlineStr">
        <is>
          <t>Analysis</t>
        </is>
      </c>
      <c r="P649" t="n">
        <v>112</v>
      </c>
      <c r="Q649" t="n">
        <v>59</v>
      </c>
      <c r="R649" t="inlineStr">
        <is>
          <t>ON GOING</t>
        </is>
      </c>
      <c r="S649" t="n">
        <v>0</v>
      </c>
      <c r="T649" t="n">
        <v>2024</v>
      </c>
      <c r="U649" t="n">
        <v>6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inlineStr"/>
      <c r="AD649" t="n">
        <v>1</v>
      </c>
      <c r="AE649" t="n">
        <v>1</v>
      </c>
      <c r="AF649" t="n">
        <v>1</v>
      </c>
      <c r="AG649" t="inlineStr"/>
      <c r="AH649" t="n">
        <v>0.05555555555555555</v>
      </c>
      <c r="AI649" t="n">
        <v>0.05</v>
      </c>
      <c r="AJ649" t="n">
        <v>0.04761904761904762</v>
      </c>
      <c r="AK649" t="n">
        <v>0.04545454545454546</v>
      </c>
      <c r="AL649" t="n">
        <v>0.05</v>
      </c>
      <c r="AM649" t="n">
        <v>0.05</v>
      </c>
      <c r="AN649" t="n">
        <v>0.04347826086956522</v>
      </c>
      <c r="AO649" t="n">
        <v>0</v>
      </c>
      <c r="AP649" t="n">
        <v>0.04761904761904762</v>
      </c>
      <c r="AQ649" t="n">
        <v>0.04347826086956522</v>
      </c>
      <c r="AR649" t="n">
        <v>0.04761904761904762</v>
      </c>
      <c r="AS649" t="n">
        <v>0</v>
      </c>
      <c r="AT649" t="inlineStr"/>
      <c r="AU649" t="inlineStr"/>
    </row>
    <row r="650">
      <c r="A650" t="inlineStr">
        <is>
          <t>A CONSUMO</t>
        </is>
      </c>
      <c r="B650" t="inlineStr">
        <is>
          <t>AMS</t>
        </is>
      </c>
      <c r="C650" t="inlineStr">
        <is>
          <t>Waterfall</t>
        </is>
      </c>
      <c r="D650" t="n">
        <v>2024</v>
      </c>
      <c r="E650" s="114" t="n">
        <v>45292</v>
      </c>
      <c r="F650" s="114" t="n">
        <v>45657</v>
      </c>
      <c r="G650" t="inlineStr">
        <is>
          <t>ABS24011</t>
        </is>
      </c>
      <c r="H650" t="inlineStr">
        <is>
          <t>ALDAAH2-6</t>
        </is>
      </c>
      <c r="I650" t="inlineStr">
        <is>
          <t>HR</t>
        </is>
      </c>
      <c r="J650" t="inlineStr">
        <is>
          <t>AMS - HR - Web App -2024</t>
        </is>
      </c>
      <c r="K650" t="inlineStr">
        <is>
          <t>EssilorLuxottica</t>
        </is>
      </c>
      <c r="L650" t="inlineStr">
        <is>
          <t>N. GUERRERO</t>
        </is>
      </c>
      <c r="M650" t="inlineStr">
        <is>
          <t>S. Beltrami</t>
        </is>
      </c>
      <c r="N650" t="inlineStr">
        <is>
          <t>Operations</t>
        </is>
      </c>
      <c r="O650" t="inlineStr">
        <is>
          <t>FrontEnd</t>
        </is>
      </c>
      <c r="P650" t="n">
        <v>112</v>
      </c>
      <c r="Q650" t="n">
        <v>59</v>
      </c>
      <c r="R650" t="inlineStr">
        <is>
          <t>ON GOING</t>
        </is>
      </c>
      <c r="S650" t="n">
        <v>0</v>
      </c>
      <c r="T650" t="n">
        <v>2024</v>
      </c>
      <c r="U650" t="n">
        <v>7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inlineStr"/>
      <c r="AD650" t="n">
        <v>1</v>
      </c>
      <c r="AE650" t="n">
        <v>1</v>
      </c>
      <c r="AF650" t="n">
        <v>1</v>
      </c>
      <c r="AG650" t="n">
        <v>1</v>
      </c>
      <c r="AH650" t="n">
        <v>0.05555555555555555</v>
      </c>
      <c r="AI650" t="n">
        <v>0.05</v>
      </c>
      <c r="AJ650" t="n">
        <v>0.04761904761904762</v>
      </c>
      <c r="AK650" t="n">
        <v>0.04545454545454546</v>
      </c>
      <c r="AL650" t="n">
        <v>0.05</v>
      </c>
      <c r="AM650" t="n">
        <v>0.05</v>
      </c>
      <c r="AN650" t="n">
        <v>0.04347826086956522</v>
      </c>
      <c r="AO650" t="n">
        <v>0</v>
      </c>
      <c r="AP650" t="n">
        <v>0.04761904761904762</v>
      </c>
      <c r="AQ650" t="n">
        <v>0.04347826086956522</v>
      </c>
      <c r="AR650" t="n">
        <v>0.04761904761904762</v>
      </c>
      <c r="AS650" t="n">
        <v>0.04545454545454546</v>
      </c>
      <c r="AT650" t="inlineStr"/>
      <c r="AU650" t="inlineStr"/>
    </row>
    <row r="651">
      <c r="A651" t="inlineStr">
        <is>
          <t>A CONSUMO</t>
        </is>
      </c>
      <c r="B651" t="inlineStr">
        <is>
          <t>AMS</t>
        </is>
      </c>
      <c r="C651" t="inlineStr">
        <is>
          <t>Waterfall</t>
        </is>
      </c>
      <c r="D651" t="n">
        <v>2024</v>
      </c>
      <c r="E651" s="114" t="n">
        <v>45292</v>
      </c>
      <c r="F651" s="114" t="n">
        <v>45657</v>
      </c>
      <c r="G651" t="inlineStr">
        <is>
          <t>ABS24011</t>
        </is>
      </c>
      <c r="H651" t="inlineStr">
        <is>
          <t>ALDAAH2-31</t>
        </is>
      </c>
      <c r="I651" t="inlineStr">
        <is>
          <t>HR</t>
        </is>
      </c>
      <c r="J651" t="inlineStr">
        <is>
          <t>CR - HR - Web App - 2024</t>
        </is>
      </c>
      <c r="K651" t="inlineStr">
        <is>
          <t>EssilorLuxottica</t>
        </is>
      </c>
      <c r="L651" t="inlineStr">
        <is>
          <t>N. GUERRERO</t>
        </is>
      </c>
      <c r="M651" t="inlineStr">
        <is>
          <t>A. Nastasi</t>
        </is>
      </c>
      <c r="N651" t="inlineStr">
        <is>
          <t>Operations</t>
        </is>
      </c>
      <c r="O651" t="inlineStr">
        <is>
          <t>DataManagement</t>
        </is>
      </c>
      <c r="P651" t="n">
        <v>35</v>
      </c>
      <c r="Q651" t="n">
        <v>59</v>
      </c>
      <c r="R651" t="inlineStr">
        <is>
          <t>ON GOING</t>
        </is>
      </c>
      <c r="S651" t="n">
        <v>1.69</v>
      </c>
      <c r="T651" t="n">
        <v>2024</v>
      </c>
      <c r="U651" t="n">
        <v>3</v>
      </c>
      <c r="V651" t="inlineStr"/>
      <c r="W651" t="inlineStr"/>
      <c r="X651" t="inlineStr"/>
      <c r="Y651" t="inlineStr"/>
      <c r="Z651" t="inlineStr"/>
      <c r="AA651" t="n">
        <v>0.5</v>
      </c>
      <c r="AB651" t="n">
        <v>0.5</v>
      </c>
      <c r="AC651" t="inlineStr"/>
      <c r="AD651" t="n">
        <v>1</v>
      </c>
      <c r="AE651" t="n">
        <v>0.5</v>
      </c>
      <c r="AF651" t="n">
        <v>0.5</v>
      </c>
      <c r="AG651" t="inlineStr"/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0.025</v>
      </c>
      <c r="AN651" t="n">
        <v>0.02173913043478261</v>
      </c>
      <c r="AO651" t="n">
        <v>0</v>
      </c>
      <c r="AP651" t="n">
        <v>0.04761904761904762</v>
      </c>
      <c r="AQ651" t="n">
        <v>0.02173913043478261</v>
      </c>
      <c r="AR651" t="n">
        <v>0.02380952380952381</v>
      </c>
      <c r="AS651" t="n">
        <v>0</v>
      </c>
      <c r="AT651" t="inlineStr"/>
      <c r="AU651" t="inlineStr"/>
    </row>
    <row r="652">
      <c r="A652" t="inlineStr">
        <is>
          <t>A CONSUMO</t>
        </is>
      </c>
      <c r="B652" t="inlineStr">
        <is>
          <t>AMS</t>
        </is>
      </c>
      <c r="C652" t="inlineStr">
        <is>
          <t>Waterfall</t>
        </is>
      </c>
      <c r="D652" t="n">
        <v>2024</v>
      </c>
      <c r="E652" s="114" t="n">
        <v>45292</v>
      </c>
      <c r="F652" s="114" t="n">
        <v>45657</v>
      </c>
      <c r="G652" t="inlineStr">
        <is>
          <t>ABS24011</t>
        </is>
      </c>
      <c r="H652" t="inlineStr">
        <is>
          <t>ALDAAH2-31</t>
        </is>
      </c>
      <c r="I652" t="inlineStr">
        <is>
          <t>HR</t>
        </is>
      </c>
      <c r="J652" t="inlineStr">
        <is>
          <t>CR - HR - Web App - 2024</t>
        </is>
      </c>
      <c r="K652" t="inlineStr">
        <is>
          <t>EssilorLuxottica</t>
        </is>
      </c>
      <c r="L652" t="inlineStr">
        <is>
          <t>N. GUERRERO</t>
        </is>
      </c>
      <c r="M652" t="inlineStr">
        <is>
          <t>L. Carloni</t>
        </is>
      </c>
      <c r="N652" t="inlineStr">
        <is>
          <t>Operations</t>
        </is>
      </c>
      <c r="O652" t="inlineStr">
        <is>
          <t>Data Engineering</t>
        </is>
      </c>
      <c r="P652" t="n">
        <v>35</v>
      </c>
      <c r="Q652" t="n">
        <v>59</v>
      </c>
      <c r="R652" t="inlineStr">
        <is>
          <t>ON GOING</t>
        </is>
      </c>
      <c r="S652" t="n">
        <v>1.69</v>
      </c>
      <c r="T652" t="n">
        <v>2024</v>
      </c>
      <c r="U652" t="n">
        <v>0</v>
      </c>
      <c r="V652" t="inlineStr"/>
      <c r="W652" t="n">
        <v>0.5</v>
      </c>
      <c r="X652" t="n">
        <v>0.5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n">
        <v>0</v>
      </c>
      <c r="AI652" t="n">
        <v>0.025</v>
      </c>
      <c r="AJ652" t="n">
        <v>0.02380952380952381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inlineStr"/>
      <c r="AU652" t="inlineStr"/>
    </row>
    <row r="653">
      <c r="A653" t="inlineStr">
        <is>
          <t>A CONSUMO</t>
        </is>
      </c>
      <c r="B653" t="inlineStr">
        <is>
          <t>AMS</t>
        </is>
      </c>
      <c r="C653" t="inlineStr">
        <is>
          <t>Waterfall</t>
        </is>
      </c>
      <c r="D653" t="n">
        <v>2024</v>
      </c>
      <c r="E653" s="114" t="n">
        <v>45292</v>
      </c>
      <c r="F653" s="114" t="n">
        <v>45657</v>
      </c>
      <c r="G653" t="inlineStr">
        <is>
          <t>ABS24011</t>
        </is>
      </c>
      <c r="H653" t="inlineStr">
        <is>
          <t>ALDAAH2-31</t>
        </is>
      </c>
      <c r="I653" t="inlineStr">
        <is>
          <t>HR</t>
        </is>
      </c>
      <c r="J653" t="inlineStr">
        <is>
          <t>CR - HR - Web App - 2024</t>
        </is>
      </c>
      <c r="K653" t="inlineStr">
        <is>
          <t>EssilorLuxottica</t>
        </is>
      </c>
      <c r="L653" t="inlineStr">
        <is>
          <t>N. GUERRERO</t>
        </is>
      </c>
      <c r="M653" t="inlineStr">
        <is>
          <t>M. Mannarino</t>
        </is>
      </c>
      <c r="N653" t="inlineStr">
        <is>
          <t>Operations</t>
        </is>
      </c>
      <c r="O653" t="inlineStr">
        <is>
          <t>Data Engineering</t>
        </is>
      </c>
      <c r="P653" t="n">
        <v>35</v>
      </c>
      <c r="Q653" t="n">
        <v>59</v>
      </c>
      <c r="R653" t="inlineStr">
        <is>
          <t>ON GOING</t>
        </is>
      </c>
      <c r="S653" t="n">
        <v>1.69</v>
      </c>
      <c r="T653" t="n">
        <v>2024</v>
      </c>
      <c r="U653" t="n">
        <v>3</v>
      </c>
      <c r="V653" t="inlineStr"/>
      <c r="W653" t="inlineStr"/>
      <c r="X653" t="inlineStr"/>
      <c r="Y653" t="n">
        <v>0.5</v>
      </c>
      <c r="Z653" t="n">
        <v>0.5</v>
      </c>
      <c r="AA653" t="n">
        <v>0.5</v>
      </c>
      <c r="AB653" t="n">
        <v>0.5</v>
      </c>
      <c r="AC653" t="inlineStr"/>
      <c r="AD653" t="n">
        <v>0.5</v>
      </c>
      <c r="AE653" t="n">
        <v>0.5</v>
      </c>
      <c r="AF653" t="n">
        <v>0.5</v>
      </c>
      <c r="AG653" t="inlineStr"/>
      <c r="AH653" t="n">
        <v>0</v>
      </c>
      <c r="AI653" t="n">
        <v>0</v>
      </c>
      <c r="AJ653" t="n">
        <v>0</v>
      </c>
      <c r="AK653" t="n">
        <v>0.02272727272727273</v>
      </c>
      <c r="AL653" t="n">
        <v>0.025</v>
      </c>
      <c r="AM653" t="n">
        <v>0.025</v>
      </c>
      <c r="AN653" t="n">
        <v>0.02173913043478261</v>
      </c>
      <c r="AO653" t="n">
        <v>0</v>
      </c>
      <c r="AP653" t="n">
        <v>0.02380952380952381</v>
      </c>
      <c r="AQ653" t="n">
        <v>0.02173913043478261</v>
      </c>
      <c r="AR653" t="n">
        <v>0.02380952380952381</v>
      </c>
      <c r="AS653" t="n">
        <v>0</v>
      </c>
      <c r="AT653" t="inlineStr"/>
      <c r="AU653" t="inlineStr"/>
    </row>
    <row r="654">
      <c r="A654" t="inlineStr">
        <is>
          <t>A CONSUMO</t>
        </is>
      </c>
      <c r="B654" t="inlineStr">
        <is>
          <t>AMS</t>
        </is>
      </c>
      <c r="C654" t="inlineStr">
        <is>
          <t>Waterfall</t>
        </is>
      </c>
      <c r="D654" t="n">
        <v>2024</v>
      </c>
      <c r="E654" s="114" t="n">
        <v>45292</v>
      </c>
      <c r="F654" s="114" t="n">
        <v>45657</v>
      </c>
      <c r="G654" t="inlineStr">
        <is>
          <t>ABS24011</t>
        </is>
      </c>
      <c r="H654" t="inlineStr">
        <is>
          <t>ALDAAH2-31</t>
        </is>
      </c>
      <c r="I654" t="inlineStr">
        <is>
          <t>HR</t>
        </is>
      </c>
      <c r="J654" t="inlineStr">
        <is>
          <t>CR - HR - Web App - 2024</t>
        </is>
      </c>
      <c r="K654" t="inlineStr">
        <is>
          <t>EssilorLuxottica</t>
        </is>
      </c>
      <c r="L654" t="inlineStr">
        <is>
          <t>N. GUERRERO</t>
        </is>
      </c>
      <c r="M654" t="inlineStr">
        <is>
          <t>M. Porcu</t>
        </is>
      </c>
      <c r="N654" t="inlineStr">
        <is>
          <t>Operations</t>
        </is>
      </c>
      <c r="O654" t="inlineStr">
        <is>
          <t>Technical Leader</t>
        </is>
      </c>
      <c r="P654" t="n">
        <v>35</v>
      </c>
      <c r="Q654" t="n">
        <v>59</v>
      </c>
      <c r="R654" t="inlineStr">
        <is>
          <t>ON GOING</t>
        </is>
      </c>
      <c r="S654" t="n">
        <v>1.69</v>
      </c>
      <c r="T654" t="n">
        <v>2024</v>
      </c>
      <c r="U654" t="n">
        <v>8.5</v>
      </c>
      <c r="V654" t="inlineStr"/>
      <c r="W654" t="n">
        <v>0.5</v>
      </c>
      <c r="X654" t="n">
        <v>0.5</v>
      </c>
      <c r="Y654" t="n">
        <v>0.5</v>
      </c>
      <c r="Z654" t="n">
        <v>0.5</v>
      </c>
      <c r="AA654" t="n">
        <v>0.5</v>
      </c>
      <c r="AB654" t="n">
        <v>0.5</v>
      </c>
      <c r="AC654" t="inlineStr"/>
      <c r="AD654" t="n">
        <v>0.5</v>
      </c>
      <c r="AE654" t="n">
        <v>0.5</v>
      </c>
      <c r="AF654" t="n">
        <v>3</v>
      </c>
      <c r="AG654" t="n">
        <v>3</v>
      </c>
      <c r="AH654" t="n">
        <v>0</v>
      </c>
      <c r="AI654" t="n">
        <v>0.025</v>
      </c>
      <c r="AJ654" t="n">
        <v>0.02380952380952381</v>
      </c>
      <c r="AK654" t="n">
        <v>0.02272727272727273</v>
      </c>
      <c r="AL654" t="n">
        <v>0.025</v>
      </c>
      <c r="AM654" t="n">
        <v>0.025</v>
      </c>
      <c r="AN654" t="n">
        <v>0.02173913043478261</v>
      </c>
      <c r="AO654" t="n">
        <v>0</v>
      </c>
      <c r="AP654" t="n">
        <v>0.02380952380952381</v>
      </c>
      <c r="AQ654" t="n">
        <v>0.02173913043478261</v>
      </c>
      <c r="AR654" t="n">
        <v>0.1428571428571428</v>
      </c>
      <c r="AS654" t="n">
        <v>0.1363636363636364</v>
      </c>
      <c r="AT654" t="inlineStr"/>
      <c r="AU654" t="inlineStr"/>
    </row>
    <row r="655">
      <c r="A655" t="inlineStr">
        <is>
          <t>A CONSUMO</t>
        </is>
      </c>
      <c r="B655" t="inlineStr">
        <is>
          <t>AMS</t>
        </is>
      </c>
      <c r="C655" t="inlineStr">
        <is>
          <t>Waterfall</t>
        </is>
      </c>
      <c r="D655" t="n">
        <v>2024</v>
      </c>
      <c r="E655" s="114" t="n">
        <v>45292</v>
      </c>
      <c r="F655" s="114" t="n">
        <v>45657</v>
      </c>
      <c r="G655" t="inlineStr">
        <is>
          <t>ABS24011</t>
        </is>
      </c>
      <c r="H655" t="inlineStr">
        <is>
          <t>ALDAAH2-31</t>
        </is>
      </c>
      <c r="I655" t="inlineStr">
        <is>
          <t>HR</t>
        </is>
      </c>
      <c r="J655" t="inlineStr">
        <is>
          <t>CR - HR - Web App - 2024</t>
        </is>
      </c>
      <c r="K655" t="inlineStr">
        <is>
          <t>EssilorLuxottica</t>
        </is>
      </c>
      <c r="L655" t="inlineStr">
        <is>
          <t>N. GUERRERO</t>
        </is>
      </c>
      <c r="M655" t="inlineStr">
        <is>
          <t>M. Toci</t>
        </is>
      </c>
      <c r="N655" t="inlineStr">
        <is>
          <t>Operations</t>
        </is>
      </c>
      <c r="O655" t="inlineStr">
        <is>
          <t>BackEnd</t>
        </is>
      </c>
      <c r="P655" t="n">
        <v>35</v>
      </c>
      <c r="Q655" t="n">
        <v>59</v>
      </c>
      <c r="R655" t="inlineStr">
        <is>
          <t>ON GOING</t>
        </is>
      </c>
      <c r="S655" t="n">
        <v>1.69</v>
      </c>
      <c r="T655" t="n">
        <v>2024</v>
      </c>
      <c r="U655" t="n">
        <v>14</v>
      </c>
      <c r="V655" t="n">
        <v>0.5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inlineStr"/>
      <c r="AD655" t="n">
        <v>1</v>
      </c>
      <c r="AE655" t="n">
        <v>1</v>
      </c>
      <c r="AF655" t="n">
        <v>1</v>
      </c>
      <c r="AG655" t="n">
        <v>8</v>
      </c>
      <c r="AH655" t="n">
        <v>0.02777777777777778</v>
      </c>
      <c r="AI655" t="n">
        <v>0.05</v>
      </c>
      <c r="AJ655" t="n">
        <v>0.04761904761904762</v>
      </c>
      <c r="AK655" t="n">
        <v>0.04545454545454546</v>
      </c>
      <c r="AL655" t="n">
        <v>0.05</v>
      </c>
      <c r="AM655" t="n">
        <v>0.05</v>
      </c>
      <c r="AN655" t="n">
        <v>0.04347826086956522</v>
      </c>
      <c r="AO655" t="n">
        <v>0</v>
      </c>
      <c r="AP655" t="n">
        <v>0.04761904761904762</v>
      </c>
      <c r="AQ655" t="n">
        <v>0.04347826086956522</v>
      </c>
      <c r="AR655" t="n">
        <v>0.04761904761904762</v>
      </c>
      <c r="AS655" t="n">
        <v>0.3636363636363636</v>
      </c>
      <c r="AT655" t="inlineStr"/>
      <c r="AU655" t="inlineStr"/>
    </row>
    <row r="656">
      <c r="A656" t="inlineStr">
        <is>
          <t>A CONSUMO</t>
        </is>
      </c>
      <c r="B656" t="inlineStr">
        <is>
          <t>AMS</t>
        </is>
      </c>
      <c r="C656" t="inlineStr">
        <is>
          <t>Waterfall</t>
        </is>
      </c>
      <c r="D656" t="n">
        <v>2024</v>
      </c>
      <c r="E656" s="114" t="n">
        <v>45292</v>
      </c>
      <c r="F656" s="114" t="n">
        <v>45657</v>
      </c>
      <c r="G656" t="inlineStr">
        <is>
          <t>ABS24011</t>
        </is>
      </c>
      <c r="H656" t="inlineStr">
        <is>
          <t>ALDAAH2-31</t>
        </is>
      </c>
      <c r="I656" t="inlineStr">
        <is>
          <t>HR</t>
        </is>
      </c>
      <c r="J656" t="inlineStr">
        <is>
          <t>CR - HR - Web App - 2024</t>
        </is>
      </c>
      <c r="K656" t="inlineStr">
        <is>
          <t>EssilorLuxottica</t>
        </is>
      </c>
      <c r="L656" t="inlineStr">
        <is>
          <t>N. GUERRERO</t>
        </is>
      </c>
      <c r="M656" t="inlineStr">
        <is>
          <t>N. GUERRERO</t>
        </is>
      </c>
      <c r="N656" t="inlineStr">
        <is>
          <t>Delivery AMS</t>
        </is>
      </c>
      <c r="O656" t="inlineStr">
        <is>
          <t>PM - Project Governance</t>
        </is>
      </c>
      <c r="P656" t="n">
        <v>35</v>
      </c>
      <c r="Q656" t="n">
        <v>59</v>
      </c>
      <c r="R656" t="inlineStr">
        <is>
          <t>ON GOING</t>
        </is>
      </c>
      <c r="S656" t="n">
        <v>1.69</v>
      </c>
      <c r="T656" t="n">
        <v>2024</v>
      </c>
      <c r="U656" t="n">
        <v>1.4</v>
      </c>
      <c r="V656" t="n">
        <v>0.2</v>
      </c>
      <c r="W656" t="n">
        <v>0.2</v>
      </c>
      <c r="X656" t="n">
        <v>0.2</v>
      </c>
      <c r="Y656" t="n">
        <v>0.2</v>
      </c>
      <c r="Z656" t="n">
        <v>0.2</v>
      </c>
      <c r="AA656" t="n">
        <v>0.2</v>
      </c>
      <c r="AB656" t="n">
        <v>0.2</v>
      </c>
      <c r="AC656" t="inlineStr"/>
      <c r="AD656" t="n">
        <v>0.2</v>
      </c>
      <c r="AE656" t="n">
        <v>0.2</v>
      </c>
      <c r="AF656" t="n">
        <v>0.2</v>
      </c>
      <c r="AG656" t="n">
        <v>0.2</v>
      </c>
      <c r="AH656" t="n">
        <v>0.01111111111111111</v>
      </c>
      <c r="AI656" t="n">
        <v>0.01</v>
      </c>
      <c r="AJ656" t="n">
        <v>0.009523809523809525</v>
      </c>
      <c r="AK656" t="n">
        <v>0.009090909090909092</v>
      </c>
      <c r="AL656" t="n">
        <v>0.01</v>
      </c>
      <c r="AM656" t="n">
        <v>0.01</v>
      </c>
      <c r="AN656" t="n">
        <v>0.008695652173913044</v>
      </c>
      <c r="AO656" t="n">
        <v>0</v>
      </c>
      <c r="AP656" t="n">
        <v>0.009523809523809525</v>
      </c>
      <c r="AQ656" t="n">
        <v>0.008695652173913044</v>
      </c>
      <c r="AR656" t="n">
        <v>0.009523809523809525</v>
      </c>
      <c r="AS656" t="n">
        <v>0.009090909090909092</v>
      </c>
      <c r="AT656" t="inlineStr"/>
      <c r="AU656" t="inlineStr"/>
    </row>
    <row r="657">
      <c r="A657" t="inlineStr">
        <is>
          <t>A CONSUMO</t>
        </is>
      </c>
      <c r="B657" t="inlineStr">
        <is>
          <t>AMS</t>
        </is>
      </c>
      <c r="C657" t="inlineStr">
        <is>
          <t>Waterfall</t>
        </is>
      </c>
      <c r="D657" t="n">
        <v>2024</v>
      </c>
      <c r="E657" s="114" t="n">
        <v>45292</v>
      </c>
      <c r="F657" s="114" t="n">
        <v>45657</v>
      </c>
      <c r="G657" t="inlineStr">
        <is>
          <t>ABS24011</t>
        </is>
      </c>
      <c r="H657" t="inlineStr">
        <is>
          <t>ALDAAH2-31</t>
        </is>
      </c>
      <c r="I657" t="inlineStr">
        <is>
          <t>HR</t>
        </is>
      </c>
      <c r="J657" t="inlineStr">
        <is>
          <t>CR - HR - Web App - 2024</t>
        </is>
      </c>
      <c r="K657" t="inlineStr">
        <is>
          <t>EssilorLuxottica</t>
        </is>
      </c>
      <c r="L657" t="inlineStr">
        <is>
          <t>N. GUERRERO</t>
        </is>
      </c>
      <c r="M657" t="inlineStr">
        <is>
          <t>R. Marasca</t>
        </is>
      </c>
      <c r="N657" t="inlineStr">
        <is>
          <t>Delivery Projects</t>
        </is>
      </c>
      <c r="O657" t="inlineStr">
        <is>
          <t>Analysis</t>
        </is>
      </c>
      <c r="P657" t="n">
        <v>35</v>
      </c>
      <c r="Q657" t="n">
        <v>59</v>
      </c>
      <c r="R657" t="inlineStr">
        <is>
          <t>ON GOING</t>
        </is>
      </c>
      <c r="S657" t="n">
        <v>1.69</v>
      </c>
      <c r="T657" t="n">
        <v>2024</v>
      </c>
      <c r="U657" t="n">
        <v>3.5</v>
      </c>
      <c r="V657" t="n">
        <v>0.5</v>
      </c>
      <c r="W657" t="n">
        <v>0.5</v>
      </c>
      <c r="X657" t="n">
        <v>0.5</v>
      </c>
      <c r="Y657" t="n">
        <v>0.5</v>
      </c>
      <c r="Z657" t="n">
        <v>0.5</v>
      </c>
      <c r="AA657" t="n">
        <v>0.5</v>
      </c>
      <c r="AB657" t="n">
        <v>0.5</v>
      </c>
      <c r="AC657" t="inlineStr"/>
      <c r="AD657" t="n">
        <v>0.5</v>
      </c>
      <c r="AE657" t="n">
        <v>0.5</v>
      </c>
      <c r="AF657" t="n">
        <v>0.5</v>
      </c>
      <c r="AG657" t="n">
        <v>0.5</v>
      </c>
      <c r="AH657" t="n">
        <v>0.02777777777777778</v>
      </c>
      <c r="AI657" t="n">
        <v>0.025</v>
      </c>
      <c r="AJ657" t="n">
        <v>0.02380952380952381</v>
      </c>
      <c r="AK657" t="n">
        <v>0.02272727272727273</v>
      </c>
      <c r="AL657" t="n">
        <v>0.025</v>
      </c>
      <c r="AM657" t="n">
        <v>0.025</v>
      </c>
      <c r="AN657" t="n">
        <v>0.02173913043478261</v>
      </c>
      <c r="AO657" t="n">
        <v>0</v>
      </c>
      <c r="AP657" t="n">
        <v>0.02380952380952381</v>
      </c>
      <c r="AQ657" t="n">
        <v>0.02173913043478261</v>
      </c>
      <c r="AR657" t="n">
        <v>0.02380952380952381</v>
      </c>
      <c r="AS657" t="n">
        <v>0.02272727272727273</v>
      </c>
      <c r="AT657" t="inlineStr"/>
      <c r="AU657" t="inlineStr"/>
    </row>
    <row r="658">
      <c r="A658" t="inlineStr">
        <is>
          <t>A CONSUMO</t>
        </is>
      </c>
      <c r="B658" t="inlineStr">
        <is>
          <t>AMS</t>
        </is>
      </c>
      <c r="C658" t="inlineStr">
        <is>
          <t>Waterfall</t>
        </is>
      </c>
      <c r="D658" t="n">
        <v>2024</v>
      </c>
      <c r="E658" s="114" t="n">
        <v>45292</v>
      </c>
      <c r="F658" s="114" t="n">
        <v>45657</v>
      </c>
      <c r="G658" t="inlineStr">
        <is>
          <t>ABS24011</t>
        </is>
      </c>
      <c r="H658" t="inlineStr">
        <is>
          <t>ALDAAH2-31</t>
        </is>
      </c>
      <c r="I658" t="inlineStr">
        <is>
          <t>HR</t>
        </is>
      </c>
      <c r="J658" t="inlineStr">
        <is>
          <t>CR - HR - Web App - 2024</t>
        </is>
      </c>
      <c r="K658" t="inlineStr">
        <is>
          <t>EssilorLuxottica</t>
        </is>
      </c>
      <c r="L658" t="inlineStr">
        <is>
          <t>N. GUERRERO</t>
        </is>
      </c>
      <c r="M658" t="inlineStr">
        <is>
          <t>S. Beltrami</t>
        </is>
      </c>
      <c r="N658" t="inlineStr">
        <is>
          <t>Operations</t>
        </is>
      </c>
      <c r="O658" t="inlineStr">
        <is>
          <t>FrontEnd</t>
        </is>
      </c>
      <c r="P658" t="n">
        <v>35</v>
      </c>
      <c r="Q658" t="n">
        <v>59</v>
      </c>
      <c r="R658" t="inlineStr">
        <is>
          <t>ON GOING</t>
        </is>
      </c>
      <c r="S658" t="n">
        <v>1.69</v>
      </c>
      <c r="T658" t="n">
        <v>2024</v>
      </c>
      <c r="U658" t="n">
        <v>26.5</v>
      </c>
      <c r="V658" t="n">
        <v>1</v>
      </c>
      <c r="W658" t="n">
        <v>0.5</v>
      </c>
      <c r="X658" t="n">
        <v>0.5</v>
      </c>
      <c r="Y658" t="n">
        <v>0.5</v>
      </c>
      <c r="Z658" t="n">
        <v>0.5</v>
      </c>
      <c r="AA658" t="n">
        <v>0.5</v>
      </c>
      <c r="AB658" t="n">
        <v>0.5</v>
      </c>
      <c r="AC658" t="inlineStr"/>
      <c r="AD658" t="n">
        <v>0.5</v>
      </c>
      <c r="AE658" t="n">
        <v>0.5</v>
      </c>
      <c r="AF658" t="n">
        <v>12</v>
      </c>
      <c r="AG658" t="n">
        <v>12</v>
      </c>
      <c r="AH658" t="n">
        <v>0.05555555555555555</v>
      </c>
      <c r="AI658" t="n">
        <v>0.025</v>
      </c>
      <c r="AJ658" t="n">
        <v>0.02380952380952381</v>
      </c>
      <c r="AK658" t="n">
        <v>0.02272727272727273</v>
      </c>
      <c r="AL658" t="n">
        <v>0.025</v>
      </c>
      <c r="AM658" t="n">
        <v>0.025</v>
      </c>
      <c r="AN658" t="n">
        <v>0.02173913043478261</v>
      </c>
      <c r="AO658" t="n">
        <v>0</v>
      </c>
      <c r="AP658" t="n">
        <v>0.02380952380952381</v>
      </c>
      <c r="AQ658" t="n">
        <v>0.02173913043478261</v>
      </c>
      <c r="AR658" t="n">
        <v>0.5714285714285714</v>
      </c>
      <c r="AS658" t="n">
        <v>0.5454545454545454</v>
      </c>
      <c r="AT658" t="inlineStr"/>
      <c r="AU658" t="inlineStr"/>
    </row>
    <row r="659">
      <c r="A659" t="inlineStr">
        <is>
          <t>CONTRACT</t>
        </is>
      </c>
      <c r="B659" t="inlineStr">
        <is>
          <t>AMS</t>
        </is>
      </c>
      <c r="C659" t="inlineStr">
        <is>
          <t>Waterfall</t>
        </is>
      </c>
      <c r="D659" t="n">
        <v>2024</v>
      </c>
      <c r="E659" s="114" t="n">
        <v>45292</v>
      </c>
      <c r="F659" s="114" t="n">
        <v>45473</v>
      </c>
      <c r="G659" t="inlineStr">
        <is>
          <t>ABS24048</t>
        </is>
      </c>
      <c r="H659" t="inlineStr">
        <is>
          <t>ABS24048</t>
        </is>
      </c>
      <c r="I659" t="inlineStr">
        <is>
          <t>HR</t>
        </is>
      </c>
      <c r="J659" t="inlineStr">
        <is>
          <t>HR Reporting AMS H1 2024</t>
        </is>
      </c>
      <c r="K659" t="inlineStr">
        <is>
          <t>EssilorLuxottica</t>
        </is>
      </c>
      <c r="L659" t="inlineStr">
        <is>
          <t>N. GUERRERO</t>
        </is>
      </c>
      <c r="M659" t="inlineStr">
        <is>
          <t>A. De Sanctis</t>
        </is>
      </c>
      <c r="N659" t="inlineStr">
        <is>
          <t>Operations</t>
        </is>
      </c>
      <c r="O659" t="inlineStr">
        <is>
          <t>DataManagement</t>
        </is>
      </c>
      <c r="P659" t="n">
        <v>0</v>
      </c>
      <c r="Q659" t="n">
        <v>0</v>
      </c>
      <c r="R659" t="inlineStr">
        <is>
          <t>CLOSED</t>
        </is>
      </c>
      <c r="S659" t="n">
        <v>1</v>
      </c>
      <c r="T659" t="n">
        <v>2024</v>
      </c>
      <c r="U659" t="n">
        <v>2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inlineStr"/>
      <c r="AC659" t="inlineStr"/>
      <c r="AD659" t="inlineStr"/>
      <c r="AE659" t="inlineStr"/>
      <c r="AF659" t="inlineStr"/>
      <c r="AG659" t="inlineStr"/>
      <c r="AH659" t="n">
        <v>0.05555555555555555</v>
      </c>
      <c r="AI659" t="n">
        <v>0.05</v>
      </c>
      <c r="AJ659" t="n">
        <v>0.04761904761904762</v>
      </c>
      <c r="AK659" t="n">
        <v>0.04545454545454546</v>
      </c>
      <c r="AL659" t="n">
        <v>0.05</v>
      </c>
      <c r="AM659" t="n">
        <v>0.05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inlineStr"/>
      <c r="AU659" t="inlineStr"/>
    </row>
    <row r="660">
      <c r="A660" t="inlineStr">
        <is>
          <t>CONTRACT</t>
        </is>
      </c>
      <c r="B660" t="inlineStr">
        <is>
          <t>AMS</t>
        </is>
      </c>
      <c r="C660" t="inlineStr">
        <is>
          <t>Waterfall</t>
        </is>
      </c>
      <c r="D660" t="n">
        <v>2024</v>
      </c>
      <c r="E660" s="114" t="n">
        <v>45292</v>
      </c>
      <c r="F660" s="114" t="n">
        <v>45473</v>
      </c>
      <c r="G660" t="inlineStr">
        <is>
          <t>ABS24048</t>
        </is>
      </c>
      <c r="H660" t="inlineStr">
        <is>
          <t>ABS24048</t>
        </is>
      </c>
      <c r="I660" t="inlineStr">
        <is>
          <t>HR</t>
        </is>
      </c>
      <c r="J660" t="inlineStr">
        <is>
          <t>HR Reporting AMS H1 2024</t>
        </is>
      </c>
      <c r="K660" t="inlineStr">
        <is>
          <t>EssilorLuxottica</t>
        </is>
      </c>
      <c r="L660" t="inlineStr">
        <is>
          <t>N. GUERRERO</t>
        </is>
      </c>
      <c r="M660" t="inlineStr">
        <is>
          <t>A. Nastasi</t>
        </is>
      </c>
      <c r="N660" t="inlineStr">
        <is>
          <t>Operations</t>
        </is>
      </c>
      <c r="O660" t="inlineStr">
        <is>
          <t>DataManagement</t>
        </is>
      </c>
      <c r="P660" t="n">
        <v>0</v>
      </c>
      <c r="Q660" t="n">
        <v>0</v>
      </c>
      <c r="R660" t="inlineStr">
        <is>
          <t>CLOSED</t>
        </is>
      </c>
      <c r="S660" t="n">
        <v>1</v>
      </c>
      <c r="T660" t="n">
        <v>2024</v>
      </c>
      <c r="U660" t="n">
        <v>34</v>
      </c>
      <c r="V660" t="inlineStr"/>
      <c r="W660" t="inlineStr"/>
      <c r="X660" t="n">
        <v>5</v>
      </c>
      <c r="Y660" t="n">
        <v>16</v>
      </c>
      <c r="Z660" t="n">
        <v>17</v>
      </c>
      <c r="AA660" t="n">
        <v>17</v>
      </c>
      <c r="AB660" t="inlineStr"/>
      <c r="AC660" t="inlineStr"/>
      <c r="AD660" t="inlineStr"/>
      <c r="AE660" t="inlineStr"/>
      <c r="AF660" t="inlineStr"/>
      <c r="AG660" t="inlineStr"/>
      <c r="AH660" t="n">
        <v>0</v>
      </c>
      <c r="AI660" t="n">
        <v>0</v>
      </c>
      <c r="AJ660" t="n">
        <v>0.2380952380952381</v>
      </c>
      <c r="AK660" t="n">
        <v>0.7272727272727273</v>
      </c>
      <c r="AL660" t="n">
        <v>0.85</v>
      </c>
      <c r="AM660" t="n">
        <v>0.85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inlineStr"/>
      <c r="AU660" t="inlineStr"/>
    </row>
    <row r="661">
      <c r="A661" t="inlineStr">
        <is>
          <t>CONTRACT</t>
        </is>
      </c>
      <c r="B661" t="inlineStr">
        <is>
          <t>AMS</t>
        </is>
      </c>
      <c r="C661" t="inlineStr">
        <is>
          <t>Waterfall</t>
        </is>
      </c>
      <c r="D661" t="n">
        <v>2024</v>
      </c>
      <c r="E661" s="114" t="n">
        <v>45292</v>
      </c>
      <c r="F661" s="114" t="n">
        <v>45473</v>
      </c>
      <c r="G661" t="inlineStr">
        <is>
          <t>ABS24048</t>
        </is>
      </c>
      <c r="H661" t="inlineStr">
        <is>
          <t>ABS24048</t>
        </is>
      </c>
      <c r="I661" t="inlineStr">
        <is>
          <t>HR</t>
        </is>
      </c>
      <c r="J661" t="inlineStr">
        <is>
          <t>HR Reporting AMS H1 2024</t>
        </is>
      </c>
      <c r="K661" t="inlineStr">
        <is>
          <t>EssilorLuxottica</t>
        </is>
      </c>
      <c r="L661" t="inlineStr">
        <is>
          <t>N. GUERRERO</t>
        </is>
      </c>
      <c r="M661" t="inlineStr">
        <is>
          <t>A. Torone</t>
        </is>
      </c>
      <c r="N661" t="inlineStr">
        <is>
          <t>Delivery AMS</t>
        </is>
      </c>
      <c r="O661" t="inlineStr">
        <is>
          <t>FrontEnd</t>
        </is>
      </c>
      <c r="P661" t="n">
        <v>0</v>
      </c>
      <c r="Q661" t="n">
        <v>0</v>
      </c>
      <c r="R661" t="inlineStr">
        <is>
          <t>CLOSED</t>
        </is>
      </c>
      <c r="S661" t="n">
        <v>1</v>
      </c>
      <c r="T661" t="n">
        <v>2024</v>
      </c>
      <c r="U661" t="n">
        <v>4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inlineStr"/>
      <c r="AC661" t="inlineStr"/>
      <c r="AD661" t="inlineStr"/>
      <c r="AE661" t="inlineStr"/>
      <c r="AF661" t="inlineStr"/>
      <c r="AG661" t="inlineStr"/>
      <c r="AH661" t="n">
        <v>0.1111111111111111</v>
      </c>
      <c r="AI661" t="n">
        <v>0.1</v>
      </c>
      <c r="AJ661" t="n">
        <v>0.09523809523809523</v>
      </c>
      <c r="AK661" t="n">
        <v>0.09090909090909091</v>
      </c>
      <c r="AL661" t="n">
        <v>0.1</v>
      </c>
      <c r="AM661" t="n">
        <v>0.1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inlineStr"/>
      <c r="AU661" t="inlineStr"/>
    </row>
    <row r="662">
      <c r="A662" t="inlineStr">
        <is>
          <t>CONTRACT</t>
        </is>
      </c>
      <c r="B662" t="inlineStr">
        <is>
          <t>AMS</t>
        </is>
      </c>
      <c r="C662" t="inlineStr">
        <is>
          <t>Waterfall</t>
        </is>
      </c>
      <c r="D662" t="n">
        <v>2024</v>
      </c>
      <c r="E662" s="114" t="n">
        <v>45292</v>
      </c>
      <c r="F662" s="114" t="n">
        <v>45473</v>
      </c>
      <c r="G662" t="inlineStr">
        <is>
          <t>ABS24048</t>
        </is>
      </c>
      <c r="H662" t="inlineStr">
        <is>
          <t>ABS24048</t>
        </is>
      </c>
      <c r="I662" t="inlineStr">
        <is>
          <t>HR</t>
        </is>
      </c>
      <c r="J662" t="inlineStr">
        <is>
          <t>HR Reporting AMS H1 2024</t>
        </is>
      </c>
      <c r="K662" t="inlineStr">
        <is>
          <t>EssilorLuxottica</t>
        </is>
      </c>
      <c r="L662" t="inlineStr">
        <is>
          <t>N. GUERRERO</t>
        </is>
      </c>
      <c r="M662" t="inlineStr">
        <is>
          <t>F. D'Alberto</t>
        </is>
      </c>
      <c r="N662" t="inlineStr">
        <is>
          <t>Operations</t>
        </is>
      </c>
      <c r="O662" t="inlineStr">
        <is>
          <t>DataManagement</t>
        </is>
      </c>
      <c r="P662" t="n">
        <v>0</v>
      </c>
      <c r="Q662" t="n">
        <v>0</v>
      </c>
      <c r="R662" t="inlineStr">
        <is>
          <t>CLOSED</t>
        </is>
      </c>
      <c r="S662" t="n">
        <v>1</v>
      </c>
      <c r="T662" t="n">
        <v>2024</v>
      </c>
      <c r="U662" t="n">
        <v>5</v>
      </c>
      <c r="V662" t="n">
        <v>1</v>
      </c>
      <c r="W662" t="n">
        <v>1</v>
      </c>
      <c r="X662" t="n">
        <v>1</v>
      </c>
      <c r="Y662" t="n">
        <v>1</v>
      </c>
      <c r="Z662" t="n">
        <v>5</v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n">
        <v>0.05555555555555555</v>
      </c>
      <c r="AI662" t="n">
        <v>0.05</v>
      </c>
      <c r="AJ662" t="n">
        <v>0.04761904761904762</v>
      </c>
      <c r="AK662" t="n">
        <v>0.04545454545454546</v>
      </c>
      <c r="AL662" t="n">
        <v>0.25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inlineStr"/>
      <c r="AU662" t="inlineStr"/>
    </row>
    <row r="663">
      <c r="A663" t="inlineStr">
        <is>
          <t>CONTRACT</t>
        </is>
      </c>
      <c r="B663" t="inlineStr">
        <is>
          <t>AMS</t>
        </is>
      </c>
      <c r="C663" t="inlineStr">
        <is>
          <t>Waterfall</t>
        </is>
      </c>
      <c r="D663" t="n">
        <v>2024</v>
      </c>
      <c r="E663" s="114" t="n">
        <v>45292</v>
      </c>
      <c r="F663" s="114" t="n">
        <v>45473</v>
      </c>
      <c r="G663" t="inlineStr">
        <is>
          <t>ABS24048</t>
        </is>
      </c>
      <c r="H663" t="inlineStr">
        <is>
          <t>ABS24048</t>
        </is>
      </c>
      <c r="I663" t="inlineStr">
        <is>
          <t>HR</t>
        </is>
      </c>
      <c r="J663" t="inlineStr">
        <is>
          <t>HR Reporting AMS H1 2024</t>
        </is>
      </c>
      <c r="K663" t="inlineStr">
        <is>
          <t>EssilorLuxottica</t>
        </is>
      </c>
      <c r="L663" t="inlineStr">
        <is>
          <t>N. GUERRERO</t>
        </is>
      </c>
      <c r="M663" t="inlineStr">
        <is>
          <t>F. Plebani</t>
        </is>
      </c>
      <c r="N663" t="inlineStr">
        <is>
          <t>Operations</t>
        </is>
      </c>
      <c r="O663" t="inlineStr">
        <is>
          <t>DataManagement</t>
        </is>
      </c>
      <c r="P663" t="n">
        <v>0</v>
      </c>
      <c r="Q663" t="n">
        <v>0</v>
      </c>
      <c r="R663" t="inlineStr">
        <is>
          <t>CLOSED</t>
        </is>
      </c>
      <c r="S663" t="n">
        <v>1</v>
      </c>
      <c r="T663" t="n">
        <v>2024</v>
      </c>
      <c r="U663" t="n">
        <v>2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inlineStr"/>
      <c r="AC663" t="inlineStr"/>
      <c r="AD663" t="inlineStr"/>
      <c r="AE663" t="inlineStr"/>
      <c r="AF663" t="inlineStr"/>
      <c r="AG663" t="inlineStr"/>
      <c r="AH663" t="n">
        <v>0.05555555555555555</v>
      </c>
      <c r="AI663" t="n">
        <v>0.05</v>
      </c>
      <c r="AJ663" t="n">
        <v>0.04761904761904762</v>
      </c>
      <c r="AK663" t="n">
        <v>0.04545454545454546</v>
      </c>
      <c r="AL663" t="n">
        <v>0.05</v>
      </c>
      <c r="AM663" t="n">
        <v>0.05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inlineStr"/>
      <c r="AU663" t="inlineStr"/>
    </row>
    <row r="664">
      <c r="A664" t="inlineStr">
        <is>
          <t>CONTRACT</t>
        </is>
      </c>
      <c r="B664" t="inlineStr">
        <is>
          <t>AMS</t>
        </is>
      </c>
      <c r="C664" t="inlineStr">
        <is>
          <t>Waterfall</t>
        </is>
      </c>
      <c r="D664" t="n">
        <v>2024</v>
      </c>
      <c r="E664" s="114" t="n">
        <v>45292</v>
      </c>
      <c r="F664" s="114" t="n">
        <v>45473</v>
      </c>
      <c r="G664" t="inlineStr">
        <is>
          <t>ABS24048</t>
        </is>
      </c>
      <c r="H664" t="inlineStr">
        <is>
          <t>ABS24048</t>
        </is>
      </c>
      <c r="I664" t="inlineStr">
        <is>
          <t>HR</t>
        </is>
      </c>
      <c r="J664" t="inlineStr">
        <is>
          <t>HR Reporting AMS H1 2024</t>
        </is>
      </c>
      <c r="K664" t="inlineStr">
        <is>
          <t>EssilorLuxottica</t>
        </is>
      </c>
      <c r="L664" t="inlineStr">
        <is>
          <t>N. GUERRERO</t>
        </is>
      </c>
      <c r="M664" t="inlineStr">
        <is>
          <t>G. Cataldo</t>
        </is>
      </c>
      <c r="N664" t="inlineStr">
        <is>
          <t>Operations</t>
        </is>
      </c>
      <c r="O664" t="inlineStr">
        <is>
          <t>DataManagement</t>
        </is>
      </c>
      <c r="P664" t="n">
        <v>0</v>
      </c>
      <c r="Q664" t="n">
        <v>0</v>
      </c>
      <c r="R664" t="inlineStr">
        <is>
          <t>CLOSED</t>
        </is>
      </c>
      <c r="S664" t="n">
        <v>1</v>
      </c>
      <c r="T664" t="n">
        <v>2024</v>
      </c>
      <c r="U664" t="n">
        <v>4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inlineStr"/>
      <c r="AC664" t="inlineStr"/>
      <c r="AD664" t="inlineStr"/>
      <c r="AE664" t="inlineStr"/>
      <c r="AF664" t="inlineStr"/>
      <c r="AG664" t="inlineStr"/>
      <c r="AH664" t="n">
        <v>0.1111111111111111</v>
      </c>
      <c r="AI664" t="n">
        <v>0.1</v>
      </c>
      <c r="AJ664" t="n">
        <v>0.09523809523809523</v>
      </c>
      <c r="AK664" t="n">
        <v>0.09090909090909091</v>
      </c>
      <c r="AL664" t="n">
        <v>0.1</v>
      </c>
      <c r="AM664" t="n">
        <v>0.1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inlineStr"/>
      <c r="AU664" t="inlineStr"/>
    </row>
    <row r="665">
      <c r="A665" t="inlineStr">
        <is>
          <t>CONTRACT</t>
        </is>
      </c>
      <c r="B665" t="inlineStr">
        <is>
          <t>AMS</t>
        </is>
      </c>
      <c r="C665" t="inlineStr">
        <is>
          <t>Waterfall</t>
        </is>
      </c>
      <c r="D665" t="n">
        <v>2024</v>
      </c>
      <c r="E665" s="114" t="n">
        <v>45292</v>
      </c>
      <c r="F665" s="114" t="n">
        <v>45473</v>
      </c>
      <c r="G665" t="inlineStr">
        <is>
          <t>ABS24048</t>
        </is>
      </c>
      <c r="H665" t="inlineStr">
        <is>
          <t>ABS24048</t>
        </is>
      </c>
      <c r="I665" t="inlineStr">
        <is>
          <t>HR</t>
        </is>
      </c>
      <c r="J665" t="inlineStr">
        <is>
          <t>HR Reporting AMS H1 2024</t>
        </is>
      </c>
      <c r="K665" t="inlineStr">
        <is>
          <t>EssilorLuxottica</t>
        </is>
      </c>
      <c r="L665" t="inlineStr">
        <is>
          <t>N. GUERRERO</t>
        </is>
      </c>
      <c r="M665" t="inlineStr">
        <is>
          <t>I. Bressan</t>
        </is>
      </c>
      <c r="N665" t="inlineStr">
        <is>
          <t>Operations</t>
        </is>
      </c>
      <c r="O665" t="inlineStr">
        <is>
          <t>BackEnd</t>
        </is>
      </c>
      <c r="P665" t="n">
        <v>0</v>
      </c>
      <c r="Q665" t="n">
        <v>0</v>
      </c>
      <c r="R665" t="inlineStr">
        <is>
          <t>CLOSED</t>
        </is>
      </c>
      <c r="S665" t="n">
        <v>1</v>
      </c>
      <c r="T665" t="n">
        <v>2024</v>
      </c>
      <c r="U665" t="n">
        <v>10</v>
      </c>
      <c r="V665" t="n">
        <v>5</v>
      </c>
      <c r="W665" t="n">
        <v>5</v>
      </c>
      <c r="X665" t="n">
        <v>5</v>
      </c>
      <c r="Y665" t="n">
        <v>5</v>
      </c>
      <c r="Z665" t="n">
        <v>5</v>
      </c>
      <c r="AA665" t="n">
        <v>5</v>
      </c>
      <c r="AB665" t="inlineStr"/>
      <c r="AC665" t="inlineStr"/>
      <c r="AD665" t="inlineStr"/>
      <c r="AE665" t="inlineStr"/>
      <c r="AF665" t="inlineStr"/>
      <c r="AG665" t="inlineStr"/>
      <c r="AH665" t="n">
        <v>0.2777777777777778</v>
      </c>
      <c r="AI665" t="n">
        <v>0.25</v>
      </c>
      <c r="AJ665" t="n">
        <v>0.2380952380952381</v>
      </c>
      <c r="AK665" t="n">
        <v>0.2272727272727273</v>
      </c>
      <c r="AL665" t="n">
        <v>0.25</v>
      </c>
      <c r="AM665" t="n">
        <v>0.25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inlineStr"/>
      <c r="AU665" t="inlineStr"/>
    </row>
    <row r="666">
      <c r="A666" t="inlineStr">
        <is>
          <t>CONTRACT</t>
        </is>
      </c>
      <c r="B666" t="inlineStr">
        <is>
          <t>AMS</t>
        </is>
      </c>
      <c r="C666" t="inlineStr">
        <is>
          <t>Waterfall</t>
        </is>
      </c>
      <c r="D666" t="n">
        <v>2024</v>
      </c>
      <c r="E666" s="114" t="n">
        <v>45292</v>
      </c>
      <c r="F666" s="114" t="n">
        <v>45473</v>
      </c>
      <c r="G666" t="inlineStr">
        <is>
          <t>ABS24048</t>
        </is>
      </c>
      <c r="H666" t="inlineStr">
        <is>
          <t>ABS24048</t>
        </is>
      </c>
      <c r="I666" t="inlineStr">
        <is>
          <t>HR</t>
        </is>
      </c>
      <c r="J666" t="inlineStr">
        <is>
          <t>HR Reporting AMS H1 2024</t>
        </is>
      </c>
      <c r="K666" t="inlineStr">
        <is>
          <t>EssilorLuxottica</t>
        </is>
      </c>
      <c r="L666" t="inlineStr">
        <is>
          <t>N. GUERRERO</t>
        </is>
      </c>
      <c r="M666" t="inlineStr">
        <is>
          <t>M. Migliorati</t>
        </is>
      </c>
      <c r="N666" t="inlineStr">
        <is>
          <t>Operations</t>
        </is>
      </c>
      <c r="O666" t="inlineStr">
        <is>
          <t>FrontEnd</t>
        </is>
      </c>
      <c r="P666" t="n">
        <v>0</v>
      </c>
      <c r="Q666" t="n">
        <v>0</v>
      </c>
      <c r="R666" t="inlineStr">
        <is>
          <t>CLOSED</t>
        </is>
      </c>
      <c r="S666" t="n">
        <v>1</v>
      </c>
      <c r="T666" t="n">
        <v>2024</v>
      </c>
      <c r="U666" t="n">
        <v>4</v>
      </c>
      <c r="V666" t="n">
        <v>2</v>
      </c>
      <c r="W666" t="n">
        <v>2</v>
      </c>
      <c r="X666" t="n">
        <v>2</v>
      </c>
      <c r="Y666" t="n">
        <v>2</v>
      </c>
      <c r="Z666" t="n">
        <v>2</v>
      </c>
      <c r="AA666" t="n">
        <v>2</v>
      </c>
      <c r="AB666" t="inlineStr"/>
      <c r="AC666" t="inlineStr"/>
      <c r="AD666" t="inlineStr"/>
      <c r="AE666" t="inlineStr"/>
      <c r="AF666" t="inlineStr"/>
      <c r="AG666" t="inlineStr"/>
      <c r="AH666" t="n">
        <v>0.1111111111111111</v>
      </c>
      <c r="AI666" t="n">
        <v>0.1</v>
      </c>
      <c r="AJ666" t="n">
        <v>0.09523809523809523</v>
      </c>
      <c r="AK666" t="n">
        <v>0.09090909090909091</v>
      </c>
      <c r="AL666" t="n">
        <v>0.1</v>
      </c>
      <c r="AM666" t="n">
        <v>0.1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inlineStr"/>
      <c r="AU666" t="inlineStr"/>
    </row>
    <row r="667">
      <c r="A667" t="inlineStr">
        <is>
          <t>CONTRACT</t>
        </is>
      </c>
      <c r="B667" t="inlineStr">
        <is>
          <t>AMS</t>
        </is>
      </c>
      <c r="C667" t="inlineStr">
        <is>
          <t>Waterfall</t>
        </is>
      </c>
      <c r="D667" t="n">
        <v>2024</v>
      </c>
      <c r="E667" s="114" t="n">
        <v>45292</v>
      </c>
      <c r="F667" s="114" t="n">
        <v>45473</v>
      </c>
      <c r="G667" t="inlineStr">
        <is>
          <t>ABS24048</t>
        </is>
      </c>
      <c r="H667" t="inlineStr">
        <is>
          <t>ABS24048</t>
        </is>
      </c>
      <c r="I667" t="inlineStr">
        <is>
          <t>HR</t>
        </is>
      </c>
      <c r="J667" t="inlineStr">
        <is>
          <t>HR Reporting AMS H1 2024</t>
        </is>
      </c>
      <c r="K667" t="inlineStr">
        <is>
          <t>EssilorLuxottica</t>
        </is>
      </c>
      <c r="L667" t="inlineStr">
        <is>
          <t>N. GUERRERO</t>
        </is>
      </c>
      <c r="M667" t="inlineStr">
        <is>
          <t>N. GUERRERO</t>
        </is>
      </c>
      <c r="N667" t="inlineStr">
        <is>
          <t>Delivery AMS</t>
        </is>
      </c>
      <c r="O667" t="inlineStr">
        <is>
          <t>PM - Project Governance</t>
        </is>
      </c>
      <c r="P667" t="n">
        <v>0</v>
      </c>
      <c r="Q667" t="n">
        <v>0</v>
      </c>
      <c r="R667" t="inlineStr">
        <is>
          <t>CLOSED</t>
        </is>
      </c>
      <c r="S667" t="n">
        <v>1</v>
      </c>
      <c r="T667" t="n">
        <v>2024</v>
      </c>
      <c r="U667" t="n">
        <v>36</v>
      </c>
      <c r="V667" t="n">
        <v>18</v>
      </c>
      <c r="W667" t="n">
        <v>18</v>
      </c>
      <c r="X667" t="n">
        <v>18</v>
      </c>
      <c r="Y667" t="n">
        <v>18</v>
      </c>
      <c r="Z667" t="n">
        <v>18</v>
      </c>
      <c r="AA667" t="n">
        <v>18</v>
      </c>
      <c r="AB667" t="inlineStr"/>
      <c r="AC667" t="inlineStr"/>
      <c r="AD667" t="inlineStr"/>
      <c r="AE667" t="inlineStr"/>
      <c r="AF667" t="inlineStr"/>
      <c r="AG667" t="inlineStr"/>
      <c r="AH667" t="n">
        <v>1</v>
      </c>
      <c r="AI667" t="n">
        <v>0.9</v>
      </c>
      <c r="AJ667" t="n">
        <v>0.8571428571428571</v>
      </c>
      <c r="AK667" t="n">
        <v>0.8181818181818182</v>
      </c>
      <c r="AL667" t="n">
        <v>0.9</v>
      </c>
      <c r="AM667" t="n">
        <v>0.9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inlineStr"/>
      <c r="AU667" t="inlineStr"/>
    </row>
    <row r="668">
      <c r="A668" t="inlineStr">
        <is>
          <t>CONTRACT</t>
        </is>
      </c>
      <c r="B668" t="inlineStr">
        <is>
          <t>AMS</t>
        </is>
      </c>
      <c r="C668" t="inlineStr">
        <is>
          <t>Waterfall</t>
        </is>
      </c>
      <c r="D668" t="n">
        <v>2024</v>
      </c>
      <c r="E668" s="114" t="n">
        <v>45292</v>
      </c>
      <c r="F668" s="114" t="n">
        <v>45473</v>
      </c>
      <c r="G668" t="inlineStr">
        <is>
          <t>ABS24048</t>
        </is>
      </c>
      <c r="H668" t="inlineStr">
        <is>
          <t>ABS24048</t>
        </is>
      </c>
      <c r="I668" t="inlineStr">
        <is>
          <t>HR</t>
        </is>
      </c>
      <c r="J668" t="inlineStr">
        <is>
          <t>HR Reporting AMS H1 2024</t>
        </is>
      </c>
      <c r="K668" t="inlineStr">
        <is>
          <t>EssilorLuxottica</t>
        </is>
      </c>
      <c r="L668" t="inlineStr">
        <is>
          <t>N. GUERRERO</t>
        </is>
      </c>
      <c r="M668" t="inlineStr">
        <is>
          <t>R. Alves</t>
        </is>
      </c>
      <c r="N668" t="inlineStr">
        <is>
          <t>Operations</t>
        </is>
      </c>
      <c r="O668" t="inlineStr">
        <is>
          <t>BackEnd</t>
        </is>
      </c>
      <c r="P668" t="n">
        <v>0</v>
      </c>
      <c r="Q668" t="n">
        <v>0</v>
      </c>
      <c r="R668" t="inlineStr">
        <is>
          <t>CLOSED</t>
        </is>
      </c>
      <c r="S668" t="n">
        <v>1</v>
      </c>
      <c r="T668" t="n">
        <v>2024</v>
      </c>
      <c r="U668" t="n">
        <v>2</v>
      </c>
      <c r="V668" t="inlineStr"/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inlineStr"/>
      <c r="AC668" t="inlineStr"/>
      <c r="AD668" t="inlineStr"/>
      <c r="AE668" t="inlineStr"/>
      <c r="AF668" t="inlineStr"/>
      <c r="AG668" t="inlineStr"/>
      <c r="AH668" t="n">
        <v>0</v>
      </c>
      <c r="AI668" t="n">
        <v>0.05</v>
      </c>
      <c r="AJ668" t="n">
        <v>0.04761904761904762</v>
      </c>
      <c r="AK668" t="n">
        <v>0.04545454545454546</v>
      </c>
      <c r="AL668" t="n">
        <v>0.05</v>
      </c>
      <c r="AM668" t="n">
        <v>0.05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inlineStr"/>
      <c r="AU668" t="inlineStr"/>
    </row>
    <row r="669">
      <c r="A669" t="inlineStr">
        <is>
          <t>CONTRACT</t>
        </is>
      </c>
      <c r="B669" t="inlineStr">
        <is>
          <t>AMS</t>
        </is>
      </c>
      <c r="C669" t="inlineStr">
        <is>
          <t>Waterfall</t>
        </is>
      </c>
      <c r="D669" t="n">
        <v>2024</v>
      </c>
      <c r="E669" s="114" t="n">
        <v>45292</v>
      </c>
      <c r="F669" s="114" t="n">
        <v>45473</v>
      </c>
      <c r="G669" t="inlineStr">
        <is>
          <t>ABS24048</t>
        </is>
      </c>
      <c r="H669" t="inlineStr">
        <is>
          <t>ABS24048</t>
        </is>
      </c>
      <c r="I669" t="inlineStr">
        <is>
          <t>HR</t>
        </is>
      </c>
      <c r="J669" t="inlineStr">
        <is>
          <t>HR Reporting AMS H1 2024</t>
        </is>
      </c>
      <c r="K669" t="inlineStr">
        <is>
          <t>EssilorLuxottica</t>
        </is>
      </c>
      <c r="L669" t="inlineStr">
        <is>
          <t>N. GUERRERO</t>
        </is>
      </c>
      <c r="M669" t="inlineStr">
        <is>
          <t>R. Marasca</t>
        </is>
      </c>
      <c r="N669" t="inlineStr">
        <is>
          <t>Delivery Projects</t>
        </is>
      </c>
      <c r="O669" t="inlineStr">
        <is>
          <t>Data Integrator</t>
        </is>
      </c>
      <c r="P669" t="n">
        <v>0</v>
      </c>
      <c r="Q669" t="n">
        <v>0</v>
      </c>
      <c r="R669" t="inlineStr">
        <is>
          <t>CLOSED</t>
        </is>
      </c>
      <c r="S669" t="n">
        <v>1</v>
      </c>
      <c r="T669" t="n">
        <v>2024</v>
      </c>
      <c r="U669" t="n">
        <v>1</v>
      </c>
      <c r="V669" t="inlineStr"/>
      <c r="W669" t="inlineStr"/>
      <c r="X669" t="inlineStr"/>
      <c r="Y669" t="inlineStr"/>
      <c r="Z669" t="inlineStr"/>
      <c r="AA669" t="n">
        <v>1</v>
      </c>
      <c r="AB669" t="inlineStr"/>
      <c r="AC669" t="inlineStr"/>
      <c r="AD669" t="inlineStr"/>
      <c r="AE669" t="inlineStr"/>
      <c r="AF669" t="inlineStr"/>
      <c r="AG669" t="inlineStr"/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0.05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inlineStr"/>
      <c r="AU669" t="inlineStr"/>
    </row>
    <row r="670">
      <c r="A670" t="inlineStr">
        <is>
          <t>CONTRACT</t>
        </is>
      </c>
      <c r="B670" t="inlineStr">
        <is>
          <t>AMS</t>
        </is>
      </c>
      <c r="C670" t="inlineStr">
        <is>
          <t>Waterfall</t>
        </is>
      </c>
      <c r="D670" t="n">
        <v>2024</v>
      </c>
      <c r="E670" s="114" t="n">
        <v>45292</v>
      </c>
      <c r="F670" s="114" t="n">
        <v>45473</v>
      </c>
      <c r="G670" t="inlineStr">
        <is>
          <t>ABS24048</t>
        </is>
      </c>
      <c r="H670" t="inlineStr">
        <is>
          <t>ABS24048</t>
        </is>
      </c>
      <c r="I670" t="inlineStr">
        <is>
          <t>HR</t>
        </is>
      </c>
      <c r="J670" t="inlineStr">
        <is>
          <t>HR Reporting AMS H1 2024</t>
        </is>
      </c>
      <c r="K670" t="inlineStr">
        <is>
          <t>EssilorLuxottica</t>
        </is>
      </c>
      <c r="L670" t="inlineStr">
        <is>
          <t>N. GUERRERO</t>
        </is>
      </c>
      <c r="M670" t="inlineStr">
        <is>
          <t>W. Morandelli</t>
        </is>
      </c>
      <c r="N670" t="inlineStr">
        <is>
          <t>Operations</t>
        </is>
      </c>
      <c r="O670" t="inlineStr">
        <is>
          <t>FrontEnd</t>
        </is>
      </c>
      <c r="P670" t="n">
        <v>0</v>
      </c>
      <c r="Q670" t="n">
        <v>0</v>
      </c>
      <c r="R670" t="inlineStr">
        <is>
          <t>CLOSED</t>
        </is>
      </c>
      <c r="S670" t="n">
        <v>1</v>
      </c>
      <c r="T670" t="n">
        <v>2024</v>
      </c>
      <c r="U670" t="n">
        <v>32</v>
      </c>
      <c r="V670" t="n">
        <v>16</v>
      </c>
      <c r="W670" t="n">
        <v>16</v>
      </c>
      <c r="X670" t="n">
        <v>16</v>
      </c>
      <c r="Y670" t="n">
        <v>16</v>
      </c>
      <c r="Z670" t="n">
        <v>16</v>
      </c>
      <c r="AA670" t="n">
        <v>16</v>
      </c>
      <c r="AB670" t="inlineStr"/>
      <c r="AC670" t="inlineStr"/>
      <c r="AD670" t="inlineStr"/>
      <c r="AE670" t="inlineStr"/>
      <c r="AF670" t="inlineStr"/>
      <c r="AG670" t="inlineStr"/>
      <c r="AH670" t="n">
        <v>0.8888888888888888</v>
      </c>
      <c r="AI670" t="n">
        <v>0.8</v>
      </c>
      <c r="AJ670" t="n">
        <v>0.7619047619047619</v>
      </c>
      <c r="AK670" t="n">
        <v>0.7272727272727273</v>
      </c>
      <c r="AL670" t="n">
        <v>0.8</v>
      </c>
      <c r="AM670" t="n">
        <v>0.8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inlineStr"/>
      <c r="AU670" t="inlineStr"/>
    </row>
    <row r="671">
      <c r="A671" t="inlineStr">
        <is>
          <t>CONTRACT</t>
        </is>
      </c>
      <c r="B671" t="inlineStr">
        <is>
          <t>AMS</t>
        </is>
      </c>
      <c r="C671" t="inlineStr">
        <is>
          <t>Waterfall</t>
        </is>
      </c>
      <c r="D671" t="n">
        <v>2024</v>
      </c>
      <c r="E671" s="114" t="n">
        <v>45474</v>
      </c>
      <c r="F671" s="114" t="n">
        <v>45627</v>
      </c>
      <c r="G671" t="inlineStr">
        <is>
          <t>ABS24080</t>
        </is>
      </c>
      <c r="H671" t="inlineStr">
        <is>
          <t>ABS24080</t>
        </is>
      </c>
      <c r="I671" t="inlineStr">
        <is>
          <t>HR</t>
        </is>
      </c>
      <c r="J671" t="inlineStr">
        <is>
          <t>HR Reporting AMS H2 2024</t>
        </is>
      </c>
      <c r="K671" t="inlineStr">
        <is>
          <t>EssilorLuxottica</t>
        </is>
      </c>
      <c r="L671" t="inlineStr">
        <is>
          <t>N. GUERRERO</t>
        </is>
      </c>
      <c r="M671" t="inlineStr">
        <is>
          <t>A. De Sanctis</t>
        </is>
      </c>
      <c r="N671" t="inlineStr">
        <is>
          <t>Operations</t>
        </is>
      </c>
      <c r="O671" t="inlineStr">
        <is>
          <t>DataManagement</t>
        </is>
      </c>
      <c r="P671" t="n">
        <v>0</v>
      </c>
      <c r="Q671" t="n">
        <v>0</v>
      </c>
      <c r="R671" t="inlineStr">
        <is>
          <t>ON GOING</t>
        </is>
      </c>
      <c r="S671" t="n">
        <v>0.8</v>
      </c>
      <c r="T671" t="n">
        <v>2024</v>
      </c>
      <c r="U671" t="n">
        <v>65</v>
      </c>
      <c r="V671" t="inlineStr"/>
      <c r="W671" t="inlineStr"/>
      <c r="X671" t="inlineStr"/>
      <c r="Y671" t="inlineStr"/>
      <c r="Z671" t="inlineStr"/>
      <c r="AA671" t="inlineStr"/>
      <c r="AB671" t="n">
        <v>1</v>
      </c>
      <c r="AC671" t="inlineStr"/>
      <c r="AD671" t="n">
        <v>21</v>
      </c>
      <c r="AE671" t="n">
        <v>23</v>
      </c>
      <c r="AF671" t="n">
        <v>2</v>
      </c>
      <c r="AG671" t="n">
        <v>18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0.04347826086956522</v>
      </c>
      <c r="AO671" t="n">
        <v>0</v>
      </c>
      <c r="AP671" t="n">
        <v>1</v>
      </c>
      <c r="AQ671" t="n">
        <v>1</v>
      </c>
      <c r="AR671" t="n">
        <v>0.09523809523809523</v>
      </c>
      <c r="AS671" t="n">
        <v>0.8181818181818182</v>
      </c>
      <c r="AT671" t="inlineStr"/>
      <c r="AU671" t="inlineStr"/>
    </row>
    <row r="672">
      <c r="A672" t="inlineStr">
        <is>
          <t>CONTRACT</t>
        </is>
      </c>
      <c r="B672" t="inlineStr">
        <is>
          <t>AMS</t>
        </is>
      </c>
      <c r="C672" t="inlineStr">
        <is>
          <t>Waterfall</t>
        </is>
      </c>
      <c r="D672" t="n">
        <v>2024</v>
      </c>
      <c r="E672" s="114" t="n">
        <v>45474</v>
      </c>
      <c r="F672" s="114" t="n">
        <v>45627</v>
      </c>
      <c r="G672" t="inlineStr">
        <is>
          <t>ABS24080</t>
        </is>
      </c>
      <c r="H672" t="inlineStr">
        <is>
          <t>ABS24080</t>
        </is>
      </c>
      <c r="I672" t="inlineStr">
        <is>
          <t>HR</t>
        </is>
      </c>
      <c r="J672" t="inlineStr">
        <is>
          <t>HR Reporting AMS H2 2024</t>
        </is>
      </c>
      <c r="K672" t="inlineStr">
        <is>
          <t>EssilorLuxottica</t>
        </is>
      </c>
      <c r="L672" t="inlineStr">
        <is>
          <t>N. GUERRERO</t>
        </is>
      </c>
      <c r="M672" t="inlineStr">
        <is>
          <t>A. Nastasi</t>
        </is>
      </c>
      <c r="N672" t="inlineStr">
        <is>
          <t>Operations</t>
        </is>
      </c>
      <c r="O672" t="inlineStr">
        <is>
          <t>DataManagement</t>
        </is>
      </c>
      <c r="P672" t="n">
        <v>0</v>
      </c>
      <c r="Q672" t="n">
        <v>0</v>
      </c>
      <c r="R672" t="inlineStr">
        <is>
          <t>ON GOING</t>
        </is>
      </c>
      <c r="S672" t="n">
        <v>0.8</v>
      </c>
      <c r="T672" t="n">
        <v>2024</v>
      </c>
      <c r="U672" t="n">
        <v>57</v>
      </c>
      <c r="V672" t="inlineStr"/>
      <c r="W672" t="inlineStr"/>
      <c r="X672" t="inlineStr"/>
      <c r="Y672" t="inlineStr"/>
      <c r="Z672" t="inlineStr"/>
      <c r="AA672" t="inlineStr"/>
      <c r="AB672" t="n">
        <v>2</v>
      </c>
      <c r="AC672" t="inlineStr"/>
      <c r="AD672" t="n">
        <v>14</v>
      </c>
      <c r="AE672" t="n">
        <v>15</v>
      </c>
      <c r="AF672" t="n">
        <v>14</v>
      </c>
      <c r="AG672" t="n">
        <v>12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0.08695652173913043</v>
      </c>
      <c r="AO672" t="n">
        <v>0</v>
      </c>
      <c r="AP672" t="n">
        <v>0.6666666666666666</v>
      </c>
      <c r="AQ672" t="n">
        <v>0.6521739130434783</v>
      </c>
      <c r="AR672" t="n">
        <v>0.6666666666666666</v>
      </c>
      <c r="AS672" t="n">
        <v>0.5454545454545454</v>
      </c>
      <c r="AT672" t="inlineStr"/>
      <c r="AU672" t="inlineStr"/>
    </row>
    <row r="673">
      <c r="A673" t="inlineStr">
        <is>
          <t>CONTRACT</t>
        </is>
      </c>
      <c r="B673" t="inlineStr">
        <is>
          <t>AMS</t>
        </is>
      </c>
      <c r="C673" t="inlineStr">
        <is>
          <t>Waterfall</t>
        </is>
      </c>
      <c r="D673" t="n">
        <v>2024</v>
      </c>
      <c r="E673" s="114" t="n">
        <v>45474</v>
      </c>
      <c r="F673" s="114" t="n">
        <v>45627</v>
      </c>
      <c r="G673" t="inlineStr">
        <is>
          <t>ABS24080</t>
        </is>
      </c>
      <c r="H673" t="inlineStr">
        <is>
          <t>ABS24080</t>
        </is>
      </c>
      <c r="I673" t="inlineStr">
        <is>
          <t>HR</t>
        </is>
      </c>
      <c r="J673" t="inlineStr">
        <is>
          <t>HR Reporting AMS H2 2024</t>
        </is>
      </c>
      <c r="K673" t="inlineStr">
        <is>
          <t>EssilorLuxottica</t>
        </is>
      </c>
      <c r="L673" t="inlineStr">
        <is>
          <t>N. GUERRERO</t>
        </is>
      </c>
      <c r="M673" t="inlineStr">
        <is>
          <t>A. Torone</t>
        </is>
      </c>
      <c r="N673" t="inlineStr">
        <is>
          <t>Delivery AMS</t>
        </is>
      </c>
      <c r="O673" t="inlineStr">
        <is>
          <t>FrontEnd</t>
        </is>
      </c>
      <c r="P673" t="n">
        <v>0</v>
      </c>
      <c r="Q673" t="n">
        <v>0</v>
      </c>
      <c r="R673" t="inlineStr">
        <is>
          <t>ON GOING</t>
        </is>
      </c>
      <c r="S673" t="n">
        <v>0.8</v>
      </c>
      <c r="T673" t="n">
        <v>2024</v>
      </c>
      <c r="U673" t="n">
        <v>2.5</v>
      </c>
      <c r="V673" t="inlineStr"/>
      <c r="W673" t="inlineStr"/>
      <c r="X673" t="inlineStr"/>
      <c r="Y673" t="inlineStr"/>
      <c r="Z673" t="inlineStr"/>
      <c r="AA673" t="inlineStr"/>
      <c r="AB673" t="n">
        <v>0.5</v>
      </c>
      <c r="AC673" t="inlineStr"/>
      <c r="AD673" t="n">
        <v>0.5</v>
      </c>
      <c r="AE673" t="n">
        <v>0.5</v>
      </c>
      <c r="AF673" t="n">
        <v>0.5</v>
      </c>
      <c r="AG673" t="n">
        <v>0.5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0.02173913043478261</v>
      </c>
      <c r="AO673" t="n">
        <v>0</v>
      </c>
      <c r="AP673" t="n">
        <v>0.02380952380952381</v>
      </c>
      <c r="AQ673" t="n">
        <v>0.02173913043478261</v>
      </c>
      <c r="AR673" t="n">
        <v>0.02380952380952381</v>
      </c>
      <c r="AS673" t="n">
        <v>0.02272727272727273</v>
      </c>
      <c r="AT673" t="inlineStr"/>
      <c r="AU673" t="inlineStr"/>
    </row>
    <row r="674">
      <c r="A674" t="inlineStr">
        <is>
          <t>CONTRACT</t>
        </is>
      </c>
      <c r="B674" t="inlineStr">
        <is>
          <t>AMS</t>
        </is>
      </c>
      <c r="C674" t="inlineStr">
        <is>
          <t>Waterfall</t>
        </is>
      </c>
      <c r="D674" t="n">
        <v>2024</v>
      </c>
      <c r="E674" s="114" t="n">
        <v>45474</v>
      </c>
      <c r="F674" s="114" t="n">
        <v>45627</v>
      </c>
      <c r="G674" t="inlineStr">
        <is>
          <t>ABS24080</t>
        </is>
      </c>
      <c r="H674" t="inlineStr">
        <is>
          <t>ABS24080</t>
        </is>
      </c>
      <c r="I674" t="inlineStr">
        <is>
          <t>HR</t>
        </is>
      </c>
      <c r="J674" t="inlineStr">
        <is>
          <t>HR Reporting AMS H2 2024</t>
        </is>
      </c>
      <c r="K674" t="inlineStr">
        <is>
          <t>EssilorLuxottica</t>
        </is>
      </c>
      <c r="L674" t="inlineStr">
        <is>
          <t>N. GUERRERO</t>
        </is>
      </c>
      <c r="M674" t="inlineStr">
        <is>
          <t>F. Plebani</t>
        </is>
      </c>
      <c r="N674" t="inlineStr">
        <is>
          <t>Operations</t>
        </is>
      </c>
      <c r="O674" t="inlineStr">
        <is>
          <t>DataManagement</t>
        </is>
      </c>
      <c r="P674" t="n">
        <v>0</v>
      </c>
      <c r="Q674" t="n">
        <v>0</v>
      </c>
      <c r="R674" t="inlineStr">
        <is>
          <t>ON GOING</t>
        </is>
      </c>
      <c r="S674" t="n">
        <v>0.8</v>
      </c>
      <c r="T674" t="n">
        <v>2024</v>
      </c>
      <c r="U674" t="n">
        <v>8</v>
      </c>
      <c r="V674" t="inlineStr"/>
      <c r="W674" t="inlineStr"/>
      <c r="X674" t="inlineStr"/>
      <c r="Y674" t="inlineStr"/>
      <c r="Z674" t="inlineStr"/>
      <c r="AA674" t="inlineStr"/>
      <c r="AB674" t="n">
        <v>4</v>
      </c>
      <c r="AC674" t="inlineStr"/>
      <c r="AD674" t="n">
        <v>4</v>
      </c>
      <c r="AE674" t="inlineStr"/>
      <c r="AF674" t="inlineStr"/>
      <c r="AG674" t="inlineStr"/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0.1739130434782609</v>
      </c>
      <c r="AO674" t="n">
        <v>0</v>
      </c>
      <c r="AP674" t="n">
        <v>0.1904761904761905</v>
      </c>
      <c r="AQ674" t="n">
        <v>0</v>
      </c>
      <c r="AR674" t="n">
        <v>0</v>
      </c>
      <c r="AS674" t="n">
        <v>0</v>
      </c>
      <c r="AT674" t="inlineStr"/>
      <c r="AU674" t="inlineStr"/>
    </row>
    <row r="675">
      <c r="A675" t="inlineStr">
        <is>
          <t>CONTRACT</t>
        </is>
      </c>
      <c r="B675" t="inlineStr">
        <is>
          <t>AMS</t>
        </is>
      </c>
      <c r="C675" t="inlineStr">
        <is>
          <t>Waterfall</t>
        </is>
      </c>
      <c r="D675" t="n">
        <v>2024</v>
      </c>
      <c r="E675" s="114" t="n">
        <v>45474</v>
      </c>
      <c r="F675" s="114" t="n">
        <v>45627</v>
      </c>
      <c r="G675" t="inlineStr">
        <is>
          <t>ABS24080</t>
        </is>
      </c>
      <c r="H675" t="inlineStr">
        <is>
          <t>ABS24080</t>
        </is>
      </c>
      <c r="I675" t="inlineStr">
        <is>
          <t>HR</t>
        </is>
      </c>
      <c r="J675" t="inlineStr">
        <is>
          <t>HR Reporting AMS H2 2024</t>
        </is>
      </c>
      <c r="K675" t="inlineStr">
        <is>
          <t>EssilorLuxottica</t>
        </is>
      </c>
      <c r="L675" t="inlineStr">
        <is>
          <t>N. GUERRERO</t>
        </is>
      </c>
      <c r="M675" t="inlineStr">
        <is>
          <t>G. Cataldo</t>
        </is>
      </c>
      <c r="N675" t="inlineStr">
        <is>
          <t>Operations</t>
        </is>
      </c>
      <c r="O675" t="inlineStr">
        <is>
          <t>DataManagement</t>
        </is>
      </c>
      <c r="P675" t="n">
        <v>0</v>
      </c>
      <c r="Q675" t="n">
        <v>0</v>
      </c>
      <c r="R675" t="inlineStr">
        <is>
          <t>ON GOING</t>
        </is>
      </c>
      <c r="S675" t="n">
        <v>0.8</v>
      </c>
      <c r="T675" t="n">
        <v>2024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5</v>
      </c>
      <c r="AC675" t="inlineStr"/>
      <c r="AD675" t="n">
        <v>5</v>
      </c>
      <c r="AE675" t="n">
        <v>2</v>
      </c>
      <c r="AF675" t="n">
        <v>2</v>
      </c>
      <c r="AG675" t="n">
        <v>2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0.2173913043478261</v>
      </c>
      <c r="AO675" t="n">
        <v>0</v>
      </c>
      <c r="AP675" t="n">
        <v>0.2380952380952381</v>
      </c>
      <c r="AQ675" t="n">
        <v>0.08695652173913043</v>
      </c>
      <c r="AR675" t="n">
        <v>0.09523809523809523</v>
      </c>
      <c r="AS675" t="n">
        <v>0.09090909090909091</v>
      </c>
      <c r="AT675" t="inlineStr"/>
      <c r="AU675" t="inlineStr"/>
    </row>
    <row r="676">
      <c r="A676" t="inlineStr">
        <is>
          <t>CONTRACT</t>
        </is>
      </c>
      <c r="B676" t="inlineStr">
        <is>
          <t>AMS</t>
        </is>
      </c>
      <c r="C676" t="inlineStr">
        <is>
          <t>Waterfall</t>
        </is>
      </c>
      <c r="D676" t="n">
        <v>2024</v>
      </c>
      <c r="E676" s="114" t="n">
        <v>45474</v>
      </c>
      <c r="F676" s="114" t="n">
        <v>45627</v>
      </c>
      <c r="G676" t="inlineStr">
        <is>
          <t>ABS24080</t>
        </is>
      </c>
      <c r="H676" t="inlineStr">
        <is>
          <t>ABS24080</t>
        </is>
      </c>
      <c r="I676" t="inlineStr">
        <is>
          <t>HR</t>
        </is>
      </c>
      <c r="J676" t="inlineStr">
        <is>
          <t>HR Reporting AMS H2 2024</t>
        </is>
      </c>
      <c r="K676" t="inlineStr">
        <is>
          <t>EssilorLuxottica</t>
        </is>
      </c>
      <c r="L676" t="inlineStr">
        <is>
          <t>N. GUERRERO</t>
        </is>
      </c>
      <c r="M676" t="inlineStr">
        <is>
          <t>G. Fiorentini</t>
        </is>
      </c>
      <c r="N676" t="inlineStr">
        <is>
          <t>Operations</t>
        </is>
      </c>
      <c r="O676" t="inlineStr">
        <is>
          <t>DataManagement</t>
        </is>
      </c>
      <c r="P676" t="n">
        <v>0</v>
      </c>
      <c r="Q676" t="n">
        <v>0</v>
      </c>
      <c r="R676" t="inlineStr">
        <is>
          <t>ON GOING</t>
        </is>
      </c>
      <c r="S676" t="n">
        <v>0.8</v>
      </c>
      <c r="T676" t="n">
        <v>2024</v>
      </c>
      <c r="U676" t="n">
        <v>2</v>
      </c>
      <c r="V676" t="inlineStr"/>
      <c r="W676" t="inlineStr"/>
      <c r="X676" t="inlineStr"/>
      <c r="Y676" t="inlineStr"/>
      <c r="Z676" t="inlineStr"/>
      <c r="AA676" t="inlineStr"/>
      <c r="AB676" t="n">
        <v>1</v>
      </c>
      <c r="AC676" t="inlineStr"/>
      <c r="AD676" t="n">
        <v>1</v>
      </c>
      <c r="AE676" t="inlineStr"/>
      <c r="AF676" t="inlineStr"/>
      <c r="AG676" t="inlineStr"/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0.04347826086956522</v>
      </c>
      <c r="AO676" t="n">
        <v>0</v>
      </c>
      <c r="AP676" t="n">
        <v>0.04761904761904762</v>
      </c>
      <c r="AQ676" t="n">
        <v>0</v>
      </c>
      <c r="AR676" t="n">
        <v>0</v>
      </c>
      <c r="AS676" t="n">
        <v>0</v>
      </c>
      <c r="AT676" t="inlineStr"/>
      <c r="AU676" t="inlineStr"/>
    </row>
    <row r="677">
      <c r="A677" t="inlineStr">
        <is>
          <t>CONTRACT</t>
        </is>
      </c>
      <c r="B677" t="inlineStr">
        <is>
          <t>AMS</t>
        </is>
      </c>
      <c r="C677" t="inlineStr">
        <is>
          <t>Waterfall</t>
        </is>
      </c>
      <c r="D677" t="n">
        <v>2024</v>
      </c>
      <c r="E677" s="114" t="n">
        <v>45474</v>
      </c>
      <c r="F677" s="114" t="n">
        <v>45627</v>
      </c>
      <c r="G677" t="inlineStr">
        <is>
          <t>ABS24080</t>
        </is>
      </c>
      <c r="H677" t="inlineStr">
        <is>
          <t>ABS24080</t>
        </is>
      </c>
      <c r="I677" t="inlineStr">
        <is>
          <t>HR</t>
        </is>
      </c>
      <c r="J677" t="inlineStr">
        <is>
          <t>HR Reporting AMS H2 2024</t>
        </is>
      </c>
      <c r="K677" t="inlineStr">
        <is>
          <t>EssilorLuxottica</t>
        </is>
      </c>
      <c r="L677" t="inlineStr">
        <is>
          <t>N. GUERRERO</t>
        </is>
      </c>
      <c r="M677" t="inlineStr">
        <is>
          <t>G. Galati</t>
        </is>
      </c>
      <c r="N677" t="inlineStr">
        <is>
          <t>Delivery AMS</t>
        </is>
      </c>
      <c r="O677" t="inlineStr">
        <is>
          <t>DataManagement</t>
        </is>
      </c>
      <c r="P677" t="n">
        <v>0</v>
      </c>
      <c r="Q677" t="n">
        <v>0</v>
      </c>
      <c r="R677" t="inlineStr">
        <is>
          <t>ON GOING</t>
        </is>
      </c>
      <c r="S677" t="n">
        <v>0.8</v>
      </c>
      <c r="T677" t="n">
        <v>2024</v>
      </c>
      <c r="U677" t="n">
        <v>20</v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n">
        <v>5</v>
      </c>
      <c r="AE677" t="n">
        <v>5</v>
      </c>
      <c r="AF677" t="n">
        <v>5</v>
      </c>
      <c r="AG677" t="n">
        <v>5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0.2380952380952381</v>
      </c>
      <c r="AQ677" t="n">
        <v>0.2173913043478261</v>
      </c>
      <c r="AR677" t="n">
        <v>0.2380952380952381</v>
      </c>
      <c r="AS677" t="n">
        <v>0.2272727272727273</v>
      </c>
      <c r="AT677" t="inlineStr"/>
      <c r="AU677" t="inlineStr"/>
    </row>
    <row r="678">
      <c r="A678" t="inlineStr">
        <is>
          <t>CONTRACT</t>
        </is>
      </c>
      <c r="B678" t="inlineStr">
        <is>
          <t>AMS</t>
        </is>
      </c>
      <c r="C678" t="inlineStr">
        <is>
          <t>Waterfall</t>
        </is>
      </c>
      <c r="D678" t="n">
        <v>2024</v>
      </c>
      <c r="E678" s="114" t="n">
        <v>45474</v>
      </c>
      <c r="F678" s="114" t="n">
        <v>45627</v>
      </c>
      <c r="G678" t="inlineStr">
        <is>
          <t>ABS24080</t>
        </is>
      </c>
      <c r="H678" t="inlineStr">
        <is>
          <t>ABS24080</t>
        </is>
      </c>
      <c r="I678" t="inlineStr">
        <is>
          <t>HR</t>
        </is>
      </c>
      <c r="J678" t="inlineStr">
        <is>
          <t>HR Reporting AMS H2 2024</t>
        </is>
      </c>
      <c r="K678" t="inlineStr">
        <is>
          <t>EssilorLuxottica</t>
        </is>
      </c>
      <c r="L678" t="inlineStr">
        <is>
          <t>N. GUERRERO</t>
        </is>
      </c>
      <c r="M678" t="inlineStr">
        <is>
          <t>G. Mordà</t>
        </is>
      </c>
      <c r="N678" t="inlineStr">
        <is>
          <t>Operations</t>
        </is>
      </c>
      <c r="O678" t="inlineStr">
        <is>
          <t>Data Management</t>
        </is>
      </c>
      <c r="P678" t="n">
        <v>0</v>
      </c>
      <c r="Q678" t="n">
        <v>0</v>
      </c>
      <c r="R678" t="inlineStr">
        <is>
          <t>ON GOING</t>
        </is>
      </c>
      <c r="S678" t="n">
        <v>0.8</v>
      </c>
      <c r="T678" t="n">
        <v>2024</v>
      </c>
      <c r="U678" t="n">
        <v>42</v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n">
        <v>6</v>
      </c>
      <c r="AE678" t="n">
        <v>6</v>
      </c>
      <c r="AF678" t="n">
        <v>14</v>
      </c>
      <c r="AG678" t="n">
        <v>16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0.2857142857142857</v>
      </c>
      <c r="AQ678" t="n">
        <v>0.2608695652173913</v>
      </c>
      <c r="AR678" t="n">
        <v>0.6666666666666666</v>
      </c>
      <c r="AS678" t="n">
        <v>0.7272727272727273</v>
      </c>
      <c r="AT678" t="inlineStr"/>
      <c r="AU678" t="inlineStr"/>
    </row>
    <row r="679">
      <c r="A679" t="inlineStr">
        <is>
          <t>CONTRACT</t>
        </is>
      </c>
      <c r="B679" t="inlineStr">
        <is>
          <t>AMS</t>
        </is>
      </c>
      <c r="C679" t="inlineStr">
        <is>
          <t>Waterfall</t>
        </is>
      </c>
      <c r="D679" t="n">
        <v>2024</v>
      </c>
      <c r="E679" s="114" t="n">
        <v>45474</v>
      </c>
      <c r="F679" s="114" t="n">
        <v>45627</v>
      </c>
      <c r="G679" t="inlineStr">
        <is>
          <t>ABS24080</t>
        </is>
      </c>
      <c r="H679" t="inlineStr">
        <is>
          <t>ABS24080</t>
        </is>
      </c>
      <c r="I679" t="inlineStr">
        <is>
          <t>HR</t>
        </is>
      </c>
      <c r="J679" t="inlineStr">
        <is>
          <t>HR Reporting AMS H2 2024</t>
        </is>
      </c>
      <c r="K679" t="inlineStr">
        <is>
          <t>EssilorLuxottica</t>
        </is>
      </c>
      <c r="L679" t="inlineStr">
        <is>
          <t>N. GUERRERO</t>
        </is>
      </c>
      <c r="M679" t="inlineStr">
        <is>
          <t>I. Bressan</t>
        </is>
      </c>
      <c r="N679" t="inlineStr">
        <is>
          <t>Operations</t>
        </is>
      </c>
      <c r="O679" t="inlineStr">
        <is>
          <t>BackEnd</t>
        </is>
      </c>
      <c r="P679" t="n">
        <v>0</v>
      </c>
      <c r="Q679" t="n">
        <v>0</v>
      </c>
      <c r="R679" t="inlineStr">
        <is>
          <t>ON GOING</t>
        </is>
      </c>
      <c r="S679" t="n">
        <v>0.8</v>
      </c>
      <c r="T679" t="n">
        <v>2024</v>
      </c>
      <c r="U679" t="n">
        <v>7</v>
      </c>
      <c r="V679" t="inlineStr"/>
      <c r="W679" t="inlineStr"/>
      <c r="X679" t="inlineStr"/>
      <c r="Y679" t="inlineStr"/>
      <c r="Z679" t="inlineStr"/>
      <c r="AA679" t="inlineStr"/>
      <c r="AB679" t="n">
        <v>5</v>
      </c>
      <c r="AC679" t="inlineStr"/>
      <c r="AD679" t="n">
        <v>0.5</v>
      </c>
      <c r="AE679" t="n">
        <v>0.5</v>
      </c>
      <c r="AF679" t="n">
        <v>0.5</v>
      </c>
      <c r="AG679" t="n">
        <v>0.5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0.2173913043478261</v>
      </c>
      <c r="AO679" t="n">
        <v>0</v>
      </c>
      <c r="AP679" t="n">
        <v>0.02380952380952381</v>
      </c>
      <c r="AQ679" t="n">
        <v>0.02173913043478261</v>
      </c>
      <c r="AR679" t="n">
        <v>0.02380952380952381</v>
      </c>
      <c r="AS679" t="n">
        <v>0.02272727272727273</v>
      </c>
      <c r="AT679" t="inlineStr"/>
      <c r="AU679" t="inlineStr"/>
    </row>
    <row r="680">
      <c r="A680" t="inlineStr">
        <is>
          <t>CONTRACT</t>
        </is>
      </c>
      <c r="B680" t="inlineStr">
        <is>
          <t>AMS</t>
        </is>
      </c>
      <c r="C680" t="inlineStr">
        <is>
          <t>Waterfall</t>
        </is>
      </c>
      <c r="D680" t="n">
        <v>2024</v>
      </c>
      <c r="E680" s="114" t="n">
        <v>45474</v>
      </c>
      <c r="F680" s="114" t="n">
        <v>45627</v>
      </c>
      <c r="G680" t="inlineStr">
        <is>
          <t>ABS24080</t>
        </is>
      </c>
      <c r="H680" t="inlineStr">
        <is>
          <t>ABS24080</t>
        </is>
      </c>
      <c r="I680" t="inlineStr">
        <is>
          <t>HR</t>
        </is>
      </c>
      <c r="J680" t="inlineStr">
        <is>
          <t>HR Reporting AMS H2 2024</t>
        </is>
      </c>
      <c r="K680" t="inlineStr">
        <is>
          <t>EssilorLuxottica</t>
        </is>
      </c>
      <c r="L680" t="inlineStr">
        <is>
          <t>N. GUERRERO</t>
        </is>
      </c>
      <c r="M680" t="inlineStr">
        <is>
          <t>L. Cariglia</t>
        </is>
      </c>
      <c r="N680" t="inlineStr">
        <is>
          <t>Operations</t>
        </is>
      </c>
      <c r="O680" t="inlineStr">
        <is>
          <t>DataManagement</t>
        </is>
      </c>
      <c r="P680" t="n">
        <v>0</v>
      </c>
      <c r="Q680" t="n">
        <v>0</v>
      </c>
      <c r="R680" t="inlineStr">
        <is>
          <t>ON GOING</t>
        </is>
      </c>
      <c r="S680" t="n">
        <v>0.8</v>
      </c>
      <c r="T680" t="n">
        <v>2024</v>
      </c>
      <c r="U680" t="n">
        <v>30</v>
      </c>
      <c r="V680" t="inlineStr"/>
      <c r="W680" t="inlineStr"/>
      <c r="X680" t="inlineStr"/>
      <c r="Y680" t="inlineStr"/>
      <c r="Z680" t="inlineStr"/>
      <c r="AA680" t="inlineStr"/>
      <c r="AB680" t="n">
        <v>6</v>
      </c>
      <c r="AC680" t="inlineStr"/>
      <c r="AD680" t="n">
        <v>6</v>
      </c>
      <c r="AE680" t="n">
        <v>6</v>
      </c>
      <c r="AF680" t="n">
        <v>6</v>
      </c>
      <c r="AG680" t="n">
        <v>6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0.2608695652173913</v>
      </c>
      <c r="AO680" t="n">
        <v>0</v>
      </c>
      <c r="AP680" t="n">
        <v>0.2857142857142857</v>
      </c>
      <c r="AQ680" t="n">
        <v>0.2608695652173913</v>
      </c>
      <c r="AR680" t="n">
        <v>0.2857142857142857</v>
      </c>
      <c r="AS680" t="n">
        <v>0.2727272727272727</v>
      </c>
      <c r="AT680" t="inlineStr"/>
      <c r="AU680" t="inlineStr"/>
    </row>
    <row r="681">
      <c r="A681" t="inlineStr">
        <is>
          <t>CONTRACT</t>
        </is>
      </c>
      <c r="B681" t="inlineStr">
        <is>
          <t>AMS</t>
        </is>
      </c>
      <c r="C681" t="inlineStr">
        <is>
          <t>Waterfall</t>
        </is>
      </c>
      <c r="D681" t="n">
        <v>2024</v>
      </c>
      <c r="E681" s="114" t="n">
        <v>45474</v>
      </c>
      <c r="F681" s="114" t="n">
        <v>45627</v>
      </c>
      <c r="G681" t="inlineStr">
        <is>
          <t>ABS24080</t>
        </is>
      </c>
      <c r="H681" t="inlineStr">
        <is>
          <t>ABS24080</t>
        </is>
      </c>
      <c r="I681" t="inlineStr">
        <is>
          <t>HR</t>
        </is>
      </c>
      <c r="J681" t="inlineStr">
        <is>
          <t>HR Reporting AMS H2 2024</t>
        </is>
      </c>
      <c r="K681" t="inlineStr">
        <is>
          <t>EssilorLuxottica</t>
        </is>
      </c>
      <c r="L681" t="inlineStr">
        <is>
          <t>N. GUERRERO</t>
        </is>
      </c>
      <c r="M681" t="inlineStr">
        <is>
          <t>M. Migliorati</t>
        </is>
      </c>
      <c r="N681" t="inlineStr">
        <is>
          <t>Operations</t>
        </is>
      </c>
      <c r="O681" t="inlineStr">
        <is>
          <t>FrontEnd</t>
        </is>
      </c>
      <c r="P681" t="n">
        <v>0</v>
      </c>
      <c r="Q681" t="n">
        <v>0</v>
      </c>
      <c r="R681" t="inlineStr">
        <is>
          <t>ON GOING</t>
        </is>
      </c>
      <c r="S681" t="n">
        <v>0.8</v>
      </c>
      <c r="T681" t="n">
        <v>2024</v>
      </c>
      <c r="U681" t="n">
        <v>66</v>
      </c>
      <c r="V681" t="inlineStr"/>
      <c r="W681" t="inlineStr"/>
      <c r="X681" t="inlineStr"/>
      <c r="Y681" t="inlineStr"/>
      <c r="Z681" t="inlineStr"/>
      <c r="AA681" t="inlineStr"/>
      <c r="AB681" t="n">
        <v>2</v>
      </c>
      <c r="AC681" t="inlineStr"/>
      <c r="AD681" t="n">
        <v>21</v>
      </c>
      <c r="AE681" t="n">
        <v>23</v>
      </c>
      <c r="AF681" t="n">
        <v>2</v>
      </c>
      <c r="AG681" t="n">
        <v>18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0.08695652173913043</v>
      </c>
      <c r="AO681" t="n">
        <v>0</v>
      </c>
      <c r="AP681" t="n">
        <v>1</v>
      </c>
      <c r="AQ681" t="n">
        <v>1</v>
      </c>
      <c r="AR681" t="n">
        <v>0.09523809523809523</v>
      </c>
      <c r="AS681" t="n">
        <v>0.8181818181818182</v>
      </c>
      <c r="AT681" t="inlineStr"/>
      <c r="AU681" t="inlineStr"/>
    </row>
    <row r="682">
      <c r="A682" t="inlineStr">
        <is>
          <t>CONTRACT</t>
        </is>
      </c>
      <c r="B682" t="inlineStr">
        <is>
          <t>AMS</t>
        </is>
      </c>
      <c r="C682" t="inlineStr">
        <is>
          <t>Waterfall</t>
        </is>
      </c>
      <c r="D682" t="n">
        <v>2024</v>
      </c>
      <c r="E682" s="114" t="n">
        <v>45474</v>
      </c>
      <c r="F682" s="114" t="n">
        <v>45627</v>
      </c>
      <c r="G682" t="inlineStr">
        <is>
          <t>ABS24080</t>
        </is>
      </c>
      <c r="H682" t="inlineStr">
        <is>
          <t>ABS24080</t>
        </is>
      </c>
      <c r="I682" t="inlineStr">
        <is>
          <t>HR</t>
        </is>
      </c>
      <c r="J682" t="inlineStr">
        <is>
          <t>HR Reporting AMS H2 2024</t>
        </is>
      </c>
      <c r="K682" t="inlineStr">
        <is>
          <t>EssilorLuxottica</t>
        </is>
      </c>
      <c r="L682" t="inlineStr">
        <is>
          <t>N. GUERRERO</t>
        </is>
      </c>
      <c r="M682" t="inlineStr">
        <is>
          <t>M. Vimercati</t>
        </is>
      </c>
      <c r="N682" t="inlineStr">
        <is>
          <t>Operations</t>
        </is>
      </c>
      <c r="O682" t="inlineStr">
        <is>
          <t>Data Management</t>
        </is>
      </c>
      <c r="P682" t="n">
        <v>0</v>
      </c>
      <c r="Q682" t="n">
        <v>0</v>
      </c>
      <c r="R682" t="inlineStr">
        <is>
          <t>ON GOING</t>
        </is>
      </c>
      <c r="S682" t="n">
        <v>0.8</v>
      </c>
      <c r="T682" t="n">
        <v>2024</v>
      </c>
      <c r="U682" t="n">
        <v>6</v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2</v>
      </c>
      <c r="AF682" t="n">
        <v>2</v>
      </c>
      <c r="AG682" t="n">
        <v>2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0.08695652173913043</v>
      </c>
      <c r="AR682" t="n">
        <v>0.09523809523809523</v>
      </c>
      <c r="AS682" t="n">
        <v>0.09090909090909091</v>
      </c>
      <c r="AT682" t="inlineStr"/>
      <c r="AU682" t="inlineStr"/>
    </row>
    <row r="683">
      <c r="A683" t="inlineStr">
        <is>
          <t>CONTRACT</t>
        </is>
      </c>
      <c r="B683" t="inlineStr">
        <is>
          <t>AMS</t>
        </is>
      </c>
      <c r="C683" t="inlineStr">
        <is>
          <t>Waterfall</t>
        </is>
      </c>
      <c r="D683" t="n">
        <v>2024</v>
      </c>
      <c r="E683" s="114" t="n">
        <v>45474</v>
      </c>
      <c r="F683" s="114" t="n">
        <v>45627</v>
      </c>
      <c r="G683" t="inlineStr">
        <is>
          <t>ABS24080</t>
        </is>
      </c>
      <c r="H683" t="inlineStr">
        <is>
          <t>ABS24080</t>
        </is>
      </c>
      <c r="I683" t="inlineStr">
        <is>
          <t>HR</t>
        </is>
      </c>
      <c r="J683" t="inlineStr">
        <is>
          <t>HR Reporting AMS H2 2024</t>
        </is>
      </c>
      <c r="K683" t="inlineStr">
        <is>
          <t>EssilorLuxottica</t>
        </is>
      </c>
      <c r="L683" t="inlineStr">
        <is>
          <t>N. GUERRERO</t>
        </is>
      </c>
      <c r="M683" t="inlineStr">
        <is>
          <t>N. GUERRERO</t>
        </is>
      </c>
      <c r="N683" t="inlineStr">
        <is>
          <t>Delivery AMS</t>
        </is>
      </c>
      <c r="O683" t="inlineStr">
        <is>
          <t>PM - Project Governance</t>
        </is>
      </c>
      <c r="P683" t="n">
        <v>0</v>
      </c>
      <c r="Q683" t="n">
        <v>0</v>
      </c>
      <c r="R683" t="inlineStr">
        <is>
          <t>ON GOING</t>
        </is>
      </c>
      <c r="S683" t="n">
        <v>0.8</v>
      </c>
      <c r="T683" t="n">
        <v>2024</v>
      </c>
      <c r="U683" t="n">
        <v>90</v>
      </c>
      <c r="V683" t="inlineStr"/>
      <c r="W683" t="inlineStr"/>
      <c r="X683" t="inlineStr"/>
      <c r="Y683" t="inlineStr"/>
      <c r="Z683" t="inlineStr"/>
      <c r="AA683" t="inlineStr"/>
      <c r="AB683" t="n">
        <v>18</v>
      </c>
      <c r="AC683" t="inlineStr"/>
      <c r="AD683" t="n">
        <v>18</v>
      </c>
      <c r="AE683" t="n">
        <v>18</v>
      </c>
      <c r="AF683" t="n">
        <v>18</v>
      </c>
      <c r="AG683" t="n">
        <v>18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0.7826086956521739</v>
      </c>
      <c r="AO683" t="n">
        <v>0</v>
      </c>
      <c r="AP683" t="n">
        <v>0.8571428571428571</v>
      </c>
      <c r="AQ683" t="n">
        <v>0.7826086956521739</v>
      </c>
      <c r="AR683" t="n">
        <v>0.8571428571428571</v>
      </c>
      <c r="AS683" t="n">
        <v>0.8181818181818182</v>
      </c>
      <c r="AT683" t="inlineStr"/>
      <c r="AU683" t="inlineStr"/>
    </row>
    <row r="684">
      <c r="A684" t="inlineStr">
        <is>
          <t>CONTRACT</t>
        </is>
      </c>
      <c r="B684" t="inlineStr">
        <is>
          <t>AMS</t>
        </is>
      </c>
      <c r="C684" t="inlineStr">
        <is>
          <t>Waterfall</t>
        </is>
      </c>
      <c r="D684" t="n">
        <v>2024</v>
      </c>
      <c r="E684" s="114" t="n">
        <v>45474</v>
      </c>
      <c r="F684" s="114" t="n">
        <v>45627</v>
      </c>
      <c r="G684" t="inlineStr">
        <is>
          <t>ABS24080</t>
        </is>
      </c>
      <c r="H684" t="inlineStr">
        <is>
          <t>ABS24080</t>
        </is>
      </c>
      <c r="I684" t="inlineStr">
        <is>
          <t>HR</t>
        </is>
      </c>
      <c r="J684" t="inlineStr">
        <is>
          <t>HR Reporting AMS H2 2024</t>
        </is>
      </c>
      <c r="K684" t="inlineStr">
        <is>
          <t>EssilorLuxottica</t>
        </is>
      </c>
      <c r="L684" t="inlineStr">
        <is>
          <t>N. GUERRERO</t>
        </is>
      </c>
      <c r="M684" t="inlineStr">
        <is>
          <t>R. Marasca</t>
        </is>
      </c>
      <c r="N684" t="inlineStr">
        <is>
          <t>Delivery Projects</t>
        </is>
      </c>
      <c r="O684" t="inlineStr">
        <is>
          <t>Data Integrator</t>
        </is>
      </c>
      <c r="P684" t="n">
        <v>0</v>
      </c>
      <c r="Q684" t="n">
        <v>0</v>
      </c>
      <c r="R684" t="inlineStr">
        <is>
          <t>ON GOING</t>
        </is>
      </c>
      <c r="S684" t="n">
        <v>0.8</v>
      </c>
      <c r="T684" t="n">
        <v>2024</v>
      </c>
      <c r="U684" t="n">
        <v>9</v>
      </c>
      <c r="V684" t="inlineStr"/>
      <c r="W684" t="inlineStr"/>
      <c r="X684" t="inlineStr"/>
      <c r="Y684" t="inlineStr"/>
      <c r="Z684" t="inlineStr"/>
      <c r="AA684" t="inlineStr"/>
      <c r="AB684" t="n">
        <v>1</v>
      </c>
      <c r="AC684" t="inlineStr"/>
      <c r="AD684" t="n">
        <v>1</v>
      </c>
      <c r="AE684" t="n">
        <v>1</v>
      </c>
      <c r="AF684" t="n">
        <v>1</v>
      </c>
      <c r="AG684" t="n">
        <v>5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0.04347826086956522</v>
      </c>
      <c r="AO684" t="n">
        <v>0</v>
      </c>
      <c r="AP684" t="n">
        <v>0.04761904761904762</v>
      </c>
      <c r="AQ684" t="n">
        <v>0.04347826086956522</v>
      </c>
      <c r="AR684" t="n">
        <v>0.04761904761904762</v>
      </c>
      <c r="AS684" t="n">
        <v>0.2272727272727273</v>
      </c>
      <c r="AT684" t="inlineStr"/>
      <c r="AU684" t="inlineStr"/>
    </row>
    <row r="685">
      <c r="A685" t="inlineStr">
        <is>
          <t>CONTRACT</t>
        </is>
      </c>
      <c r="B685" t="inlineStr">
        <is>
          <t>AMS</t>
        </is>
      </c>
      <c r="C685" t="inlineStr">
        <is>
          <t>Waterfall</t>
        </is>
      </c>
      <c r="D685" t="n">
        <v>2024</v>
      </c>
      <c r="E685" s="114" t="n">
        <v>45474</v>
      </c>
      <c r="F685" s="114" t="n">
        <v>45627</v>
      </c>
      <c r="G685" t="inlineStr">
        <is>
          <t>ABS24080</t>
        </is>
      </c>
      <c r="H685" t="inlineStr">
        <is>
          <t>ABS24080</t>
        </is>
      </c>
      <c r="I685" t="inlineStr">
        <is>
          <t>HR</t>
        </is>
      </c>
      <c r="J685" t="inlineStr">
        <is>
          <t>HR Reporting AMS H2 2024</t>
        </is>
      </c>
      <c r="K685" t="inlineStr">
        <is>
          <t>EssilorLuxottica</t>
        </is>
      </c>
      <c r="L685" t="inlineStr">
        <is>
          <t>N. GUERRERO</t>
        </is>
      </c>
      <c r="M685" t="inlineStr">
        <is>
          <t>W. Morandelli</t>
        </is>
      </c>
      <c r="N685" t="inlineStr">
        <is>
          <t>Operations</t>
        </is>
      </c>
      <c r="O685" t="inlineStr">
        <is>
          <t>FrontEnd</t>
        </is>
      </c>
      <c r="P685" t="n">
        <v>0</v>
      </c>
      <c r="Q685" t="n">
        <v>0</v>
      </c>
      <c r="R685" t="inlineStr">
        <is>
          <t>ON GOING</t>
        </is>
      </c>
      <c r="S685" t="n">
        <v>0.8</v>
      </c>
      <c r="T685" t="n">
        <v>2024</v>
      </c>
      <c r="U685" t="n">
        <v>37</v>
      </c>
      <c r="V685" t="inlineStr"/>
      <c r="W685" t="inlineStr"/>
      <c r="X685" t="inlineStr"/>
      <c r="Y685" t="inlineStr"/>
      <c r="Z685" t="inlineStr"/>
      <c r="AA685" t="inlineStr"/>
      <c r="AB685" t="n">
        <v>16</v>
      </c>
      <c r="AC685" t="inlineStr"/>
      <c r="AD685" t="n">
        <v>21</v>
      </c>
      <c r="AE685" t="inlineStr"/>
      <c r="AF685" t="inlineStr"/>
      <c r="AG685" t="inlineStr"/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0.6956521739130435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inlineStr"/>
      <c r="AU685" t="inlineStr"/>
    </row>
    <row r="686">
      <c r="A686" t="inlineStr">
        <is>
          <t>INTERNAL PRJ</t>
        </is>
      </c>
      <c r="B686" t="inlineStr">
        <is>
          <t>PRJ</t>
        </is>
      </c>
      <c r="C686" t="inlineStr"/>
      <c r="D686" t="n">
        <v>2024</v>
      </c>
      <c r="E686" s="114" t="n">
        <v>45292</v>
      </c>
      <c r="F686" s="114" t="n">
        <v>45657</v>
      </c>
      <c r="G686" t="inlineStr"/>
      <c r="H686" t="inlineStr">
        <is>
          <t>IAA</t>
        </is>
      </c>
      <c r="I686" t="inlineStr">
        <is>
          <t>OTHER</t>
        </is>
      </c>
      <c r="J686" t="inlineStr">
        <is>
          <t>CC - Attività</t>
        </is>
      </c>
      <c r="K686" t="inlineStr"/>
      <c r="L686" t="inlineStr">
        <is>
          <t>O. Sagazio</t>
        </is>
      </c>
      <c r="M686" t="inlineStr">
        <is>
          <t>A. Strada</t>
        </is>
      </c>
      <c r="N686" t="inlineStr">
        <is>
          <t>Operations</t>
        </is>
      </c>
      <c r="O686" t="inlineStr">
        <is>
          <t>PM - Project Governance</t>
        </is>
      </c>
      <c r="P686" t="n">
        <v>0</v>
      </c>
      <c r="Q686" t="n">
        <v>0</v>
      </c>
      <c r="R686" t="inlineStr">
        <is>
          <t>ON GOING</t>
        </is>
      </c>
      <c r="S686" t="n">
        <v>0</v>
      </c>
      <c r="T686" t="n">
        <v>2024</v>
      </c>
      <c r="U686" t="n">
        <v>62.39999999999999</v>
      </c>
      <c r="V686" t="inlineStr"/>
      <c r="W686" t="inlineStr"/>
      <c r="X686" t="n">
        <v>8.4</v>
      </c>
      <c r="Y686" t="n">
        <v>7.6</v>
      </c>
      <c r="Z686" t="n">
        <v>8</v>
      </c>
      <c r="AA686" t="n">
        <v>8</v>
      </c>
      <c r="AB686" t="n">
        <v>9.199999999999999</v>
      </c>
      <c r="AC686" t="n">
        <v>4.8</v>
      </c>
      <c r="AD686" t="n">
        <v>8.4</v>
      </c>
      <c r="AE686" t="n">
        <v>9.199999999999999</v>
      </c>
      <c r="AF686" t="n">
        <v>8</v>
      </c>
      <c r="AG686" t="n">
        <v>6.8</v>
      </c>
      <c r="AH686" t="n">
        <v>0</v>
      </c>
      <c r="AI686" t="n">
        <v>0</v>
      </c>
      <c r="AJ686" t="n">
        <v>0.4</v>
      </c>
      <c r="AK686" t="n">
        <v>0.3454545454545455</v>
      </c>
      <c r="AL686" t="n">
        <v>0.4</v>
      </c>
      <c r="AM686" t="n">
        <v>0.4</v>
      </c>
      <c r="AN686" t="n">
        <v>0.4</v>
      </c>
      <c r="AO686" t="n">
        <v>0.4</v>
      </c>
      <c r="AP686" t="n">
        <v>0.4</v>
      </c>
      <c r="AQ686" t="n">
        <v>0.4</v>
      </c>
      <c r="AR686" t="n">
        <v>0.3809523809523809</v>
      </c>
      <c r="AS686" t="n">
        <v>0.3090909090909091</v>
      </c>
      <c r="AT686" t="inlineStr"/>
      <c r="AU686" t="inlineStr"/>
    </row>
    <row r="687">
      <c r="A687" t="inlineStr">
        <is>
          <t>INTERNAL PRJ</t>
        </is>
      </c>
      <c r="B687" t="inlineStr">
        <is>
          <t>PRJ</t>
        </is>
      </c>
      <c r="C687" t="inlineStr"/>
      <c r="D687" t="n">
        <v>2024</v>
      </c>
      <c r="E687" s="114" t="n">
        <v>45292</v>
      </c>
      <c r="F687" s="114" t="n">
        <v>45657</v>
      </c>
      <c r="G687" t="inlineStr"/>
      <c r="H687" t="inlineStr">
        <is>
          <t>IAA</t>
        </is>
      </c>
      <c r="I687" t="inlineStr">
        <is>
          <t>OTHER</t>
        </is>
      </c>
      <c r="J687" t="inlineStr">
        <is>
          <t>CC - Attività</t>
        </is>
      </c>
      <c r="K687" t="inlineStr"/>
      <c r="L687" t="inlineStr">
        <is>
          <t>O. Sagazio</t>
        </is>
      </c>
      <c r="M687" t="inlineStr">
        <is>
          <t>G. Sironi</t>
        </is>
      </c>
      <c r="N687" t="inlineStr">
        <is>
          <t>Operations</t>
        </is>
      </c>
      <c r="O687" t="inlineStr">
        <is>
          <t>Team Management</t>
        </is>
      </c>
      <c r="P687" t="n">
        <v>0</v>
      </c>
      <c r="Q687" t="n">
        <v>0</v>
      </c>
      <c r="R687" t="inlineStr">
        <is>
          <t>ON GOING</t>
        </is>
      </c>
      <c r="S687" t="n">
        <v>0</v>
      </c>
      <c r="T687" t="n">
        <v>2024</v>
      </c>
      <c r="U687" t="n">
        <v>34</v>
      </c>
      <c r="V687" t="inlineStr"/>
      <c r="W687" t="inlineStr"/>
      <c r="X687" t="inlineStr"/>
      <c r="Y687" t="inlineStr"/>
      <c r="Z687" t="n">
        <v>8</v>
      </c>
      <c r="AA687" t="n">
        <v>6</v>
      </c>
      <c r="AB687" t="n">
        <v>3</v>
      </c>
      <c r="AC687" t="n">
        <v>2</v>
      </c>
      <c r="AD687" t="n">
        <v>4</v>
      </c>
      <c r="AE687" t="n">
        <v>4</v>
      </c>
      <c r="AF687" t="n">
        <v>4</v>
      </c>
      <c r="AG687" t="n">
        <v>3</v>
      </c>
      <c r="AH687" t="n">
        <v>0</v>
      </c>
      <c r="AI687" t="n">
        <v>0</v>
      </c>
      <c r="AJ687" t="n">
        <v>0</v>
      </c>
      <c r="AK687" t="n">
        <v>0</v>
      </c>
      <c r="AL687" t="n">
        <v>0.4</v>
      </c>
      <c r="AM687" t="n">
        <v>0.3</v>
      </c>
      <c r="AN687" t="n">
        <v>0.1304347826086956</v>
      </c>
      <c r="AO687" t="n">
        <v>0.1666666666666667</v>
      </c>
      <c r="AP687" t="n">
        <v>0.1904761904761905</v>
      </c>
      <c r="AQ687" t="n">
        <v>0.1739130434782609</v>
      </c>
      <c r="AR687" t="n">
        <v>0.1904761904761905</v>
      </c>
      <c r="AS687" t="n">
        <v>0.1363636363636364</v>
      </c>
      <c r="AT687" t="inlineStr"/>
      <c r="AU687" t="inlineStr"/>
    </row>
    <row r="688">
      <c r="A688" t="inlineStr">
        <is>
          <t>INTERNAL PRJ</t>
        </is>
      </c>
      <c r="B688" t="inlineStr">
        <is>
          <t>PRJ</t>
        </is>
      </c>
      <c r="C688" t="inlineStr"/>
      <c r="D688" t="n">
        <v>2024</v>
      </c>
      <c r="E688" s="114" t="n">
        <v>45292</v>
      </c>
      <c r="F688" s="114" t="n">
        <v>45657</v>
      </c>
      <c r="G688" t="inlineStr"/>
      <c r="H688" t="inlineStr">
        <is>
          <t>IAA</t>
        </is>
      </c>
      <c r="I688" t="inlineStr">
        <is>
          <t>OTHER</t>
        </is>
      </c>
      <c r="J688" t="inlineStr">
        <is>
          <t>CC - Attività</t>
        </is>
      </c>
      <c r="K688" t="inlineStr"/>
      <c r="L688" t="inlineStr">
        <is>
          <t>O. Sagazio</t>
        </is>
      </c>
      <c r="M688" t="inlineStr">
        <is>
          <t>L. Roberto</t>
        </is>
      </c>
      <c r="N688" t="inlineStr">
        <is>
          <t>Operations</t>
        </is>
      </c>
      <c r="O688" t="inlineStr">
        <is>
          <t>PM - Project Governance</t>
        </is>
      </c>
      <c r="P688" t="n">
        <v>0</v>
      </c>
      <c r="Q688" t="n">
        <v>0</v>
      </c>
      <c r="R688" t="inlineStr">
        <is>
          <t>ON GOING</t>
        </is>
      </c>
      <c r="S688" t="n">
        <v>0</v>
      </c>
      <c r="T688" t="n">
        <v>2024</v>
      </c>
      <c r="U688" t="n">
        <v>51</v>
      </c>
      <c r="V688" t="inlineStr"/>
      <c r="W688" t="inlineStr"/>
      <c r="X688" t="n">
        <v>5</v>
      </c>
      <c r="Y688" t="n">
        <v>2</v>
      </c>
      <c r="Z688" t="n">
        <v>2</v>
      </c>
      <c r="AA688" t="n">
        <v>4</v>
      </c>
      <c r="AB688" t="n">
        <v>7</v>
      </c>
      <c r="AC688" t="n">
        <v>7</v>
      </c>
      <c r="AD688" t="n">
        <v>7</v>
      </c>
      <c r="AE688" t="n">
        <v>8</v>
      </c>
      <c r="AF688" t="n">
        <v>8</v>
      </c>
      <c r="AG688" t="n">
        <v>8</v>
      </c>
      <c r="AH688" t="n">
        <v>0</v>
      </c>
      <c r="AI688" t="n">
        <v>0</v>
      </c>
      <c r="AJ688" t="n">
        <v>0.2380952380952381</v>
      </c>
      <c r="AK688" t="n">
        <v>0.09090909090909091</v>
      </c>
      <c r="AL688" t="n">
        <v>0.1</v>
      </c>
      <c r="AM688" t="n">
        <v>0.2</v>
      </c>
      <c r="AN688" t="n">
        <v>0.3043478260869565</v>
      </c>
      <c r="AO688" t="n">
        <v>0.5833333333333334</v>
      </c>
      <c r="AP688" t="n">
        <v>0.3333333333333333</v>
      </c>
      <c r="AQ688" t="n">
        <v>0.3478260869565217</v>
      </c>
      <c r="AR688" t="n">
        <v>0.3809523809523809</v>
      </c>
      <c r="AS688" t="n">
        <v>0.3636363636363636</v>
      </c>
      <c r="AT688" t="inlineStr"/>
      <c r="AU688" t="inlineStr"/>
    </row>
    <row r="689">
      <c r="A689" t="inlineStr">
        <is>
          <t>INTERNAL PRJ</t>
        </is>
      </c>
      <c r="B689" t="inlineStr">
        <is>
          <t>PRJ</t>
        </is>
      </c>
      <c r="C689" t="inlineStr"/>
      <c r="D689" t="n">
        <v>2024</v>
      </c>
      <c r="E689" s="114" t="n">
        <v>45292</v>
      </c>
      <c r="F689" s="114" t="n">
        <v>45657</v>
      </c>
      <c r="G689" t="inlineStr"/>
      <c r="H689" t="inlineStr">
        <is>
          <t>IAA</t>
        </is>
      </c>
      <c r="I689" t="inlineStr">
        <is>
          <t>OTHER</t>
        </is>
      </c>
      <c r="J689" t="inlineStr">
        <is>
          <t>CC - Attività</t>
        </is>
      </c>
      <c r="K689" t="inlineStr"/>
      <c r="L689" t="inlineStr">
        <is>
          <t>O. Sagazio</t>
        </is>
      </c>
      <c r="M689" t="inlineStr">
        <is>
          <t>M. Porcu</t>
        </is>
      </c>
      <c r="N689" t="inlineStr">
        <is>
          <t>Operations</t>
        </is>
      </c>
      <c r="O689" t="inlineStr">
        <is>
          <t>PM - Project Governance</t>
        </is>
      </c>
      <c r="P689" t="n">
        <v>0</v>
      </c>
      <c r="Q689" t="n">
        <v>0</v>
      </c>
      <c r="R689" t="inlineStr">
        <is>
          <t>ON GOING</t>
        </is>
      </c>
      <c r="S689" t="n">
        <v>0</v>
      </c>
      <c r="T689" t="n">
        <v>2024</v>
      </c>
      <c r="U689" t="n">
        <v>62.39999999999999</v>
      </c>
      <c r="V689" t="inlineStr"/>
      <c r="W689" t="inlineStr"/>
      <c r="X689" t="n">
        <v>8.4</v>
      </c>
      <c r="Y689" t="n">
        <v>7.6</v>
      </c>
      <c r="Z689" t="n">
        <v>8</v>
      </c>
      <c r="AA689" t="n">
        <v>8</v>
      </c>
      <c r="AB689" t="n">
        <v>9.199999999999999</v>
      </c>
      <c r="AC689" t="n">
        <v>4.8</v>
      </c>
      <c r="AD689" t="n">
        <v>8.4</v>
      </c>
      <c r="AE689" t="n">
        <v>9.199999999999999</v>
      </c>
      <c r="AF689" t="n">
        <v>8</v>
      </c>
      <c r="AG689" t="n">
        <v>6.8</v>
      </c>
      <c r="AH689" t="n">
        <v>0</v>
      </c>
      <c r="AI689" t="n">
        <v>0</v>
      </c>
      <c r="AJ689" t="n">
        <v>0.4</v>
      </c>
      <c r="AK689" t="n">
        <v>0.3454545454545455</v>
      </c>
      <c r="AL689" t="n">
        <v>0.4</v>
      </c>
      <c r="AM689" t="n">
        <v>0.4</v>
      </c>
      <c r="AN689" t="n">
        <v>0.4</v>
      </c>
      <c r="AO689" t="n">
        <v>0.4</v>
      </c>
      <c r="AP689" t="n">
        <v>0.4</v>
      </c>
      <c r="AQ689" t="n">
        <v>0.4</v>
      </c>
      <c r="AR689" t="n">
        <v>0.3809523809523809</v>
      </c>
      <c r="AS689" t="n">
        <v>0.3090909090909091</v>
      </c>
      <c r="AT689" t="inlineStr"/>
      <c r="AU689" t="inlineStr"/>
    </row>
    <row r="690">
      <c r="A690" t="inlineStr">
        <is>
          <t>INTERNAL PRJ</t>
        </is>
      </c>
      <c r="B690" t="inlineStr">
        <is>
          <t>PRJ</t>
        </is>
      </c>
      <c r="C690" t="inlineStr"/>
      <c r="D690" t="n">
        <v>2024</v>
      </c>
      <c r="E690" s="114" t="n">
        <v>45292</v>
      </c>
      <c r="F690" s="114" t="n">
        <v>45657</v>
      </c>
      <c r="G690" t="inlineStr"/>
      <c r="H690" t="inlineStr">
        <is>
          <t>IAA</t>
        </is>
      </c>
      <c r="I690" t="inlineStr">
        <is>
          <t>OTHER</t>
        </is>
      </c>
      <c r="J690" t="inlineStr">
        <is>
          <t>CC - supporto CC Leader come Deputy</t>
        </is>
      </c>
      <c r="K690" t="inlineStr"/>
      <c r="L690" t="inlineStr">
        <is>
          <t>O. Sagazio</t>
        </is>
      </c>
      <c r="M690" t="inlineStr">
        <is>
          <t>P. Anzellotti</t>
        </is>
      </c>
      <c r="N690" t="inlineStr">
        <is>
          <t>Operations</t>
        </is>
      </c>
      <c r="O690" t="inlineStr">
        <is>
          <t>PM - Project Governance</t>
        </is>
      </c>
      <c r="P690" t="n">
        <v>0</v>
      </c>
      <c r="Q690" t="n">
        <v>0</v>
      </c>
      <c r="R690" t="inlineStr">
        <is>
          <t>ON GOING</t>
        </is>
      </c>
      <c r="S690" t="n">
        <v>0</v>
      </c>
      <c r="T690" t="n">
        <v>2024</v>
      </c>
      <c r="U690" t="n">
        <v>37</v>
      </c>
      <c r="V690" t="inlineStr"/>
      <c r="W690" t="inlineStr"/>
      <c r="X690" t="n">
        <v>5.25</v>
      </c>
      <c r="Y690" t="n">
        <v>4.75</v>
      </c>
      <c r="Z690" t="n">
        <v>5</v>
      </c>
      <c r="AA690" t="n">
        <v>5</v>
      </c>
      <c r="AB690" t="n">
        <v>5</v>
      </c>
      <c r="AC690" t="n">
        <v>3</v>
      </c>
      <c r="AD690" t="n">
        <v>5</v>
      </c>
      <c r="AE690" t="n">
        <v>5</v>
      </c>
      <c r="AF690" t="n">
        <v>5</v>
      </c>
      <c r="AG690" t="n">
        <v>4</v>
      </c>
      <c r="AH690" t="n">
        <v>0</v>
      </c>
      <c r="AI690" t="n">
        <v>0</v>
      </c>
      <c r="AJ690" t="n">
        <v>0.25</v>
      </c>
      <c r="AK690" t="n">
        <v>0.2159090909090909</v>
      </c>
      <c r="AL690" t="n">
        <v>0.25</v>
      </c>
      <c r="AM690" t="n">
        <v>0.25</v>
      </c>
      <c r="AN690" t="n">
        <v>0.2173913043478261</v>
      </c>
      <c r="AO690" t="n">
        <v>0.25</v>
      </c>
      <c r="AP690" t="n">
        <v>0.2380952380952381</v>
      </c>
      <c r="AQ690" t="n">
        <v>0.2173913043478261</v>
      </c>
      <c r="AR690" t="n">
        <v>0.2380952380952381</v>
      </c>
      <c r="AS690" t="n">
        <v>0.1818181818181818</v>
      </c>
      <c r="AT690" t="inlineStr"/>
      <c r="AU690" t="inlineStr"/>
    </row>
    <row r="691">
      <c r="A691" t="inlineStr">
        <is>
          <t>PROSPECT</t>
        </is>
      </c>
      <c r="B691" t="inlineStr">
        <is>
          <t>PRJ</t>
        </is>
      </c>
      <c r="C691" t="inlineStr"/>
      <c r="D691" t="n">
        <v>2024</v>
      </c>
      <c r="E691" t="inlineStr"/>
      <c r="F691" t="inlineStr"/>
      <c r="G691" t="inlineStr"/>
      <c r="H691" t="inlineStr"/>
      <c r="I691" t="inlineStr">
        <is>
          <t>OTHER</t>
        </is>
      </c>
      <c r="J691" t="inlineStr">
        <is>
          <t>DASHBOARDING FOR SAPWIN</t>
        </is>
      </c>
      <c r="K691" t="inlineStr">
        <is>
          <t>EssilorLuxottica</t>
        </is>
      </c>
      <c r="L691" t="inlineStr">
        <is>
          <t>O. Sagazio</t>
        </is>
      </c>
      <c r="M691" t="inlineStr">
        <is>
          <t>t.b.d.</t>
        </is>
      </c>
      <c r="N691" t="inlineStr">
        <is>
          <t>t.b.d.</t>
        </is>
      </c>
      <c r="O691" t="inlineStr">
        <is>
          <t>FrontEnd</t>
        </is>
      </c>
      <c r="P691" t="n">
        <v>0</v>
      </c>
      <c r="Q691" t="n">
        <v>0</v>
      </c>
      <c r="R691" t="inlineStr"/>
      <c r="S691" t="n">
        <v>0</v>
      </c>
      <c r="T691" t="n">
        <v>2024</v>
      </c>
      <c r="U691" t="n">
        <v>0</v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inlineStr"/>
      <c r="AU691" t="inlineStr"/>
    </row>
    <row r="692">
      <c r="A692" t="inlineStr">
        <is>
          <t>INTERNAL TRAINING</t>
        </is>
      </c>
      <c r="B692" t="inlineStr">
        <is>
          <t>FORMAZIONE</t>
        </is>
      </c>
      <c r="C692" t="inlineStr"/>
      <c r="D692" t="n">
        <v>2024</v>
      </c>
      <c r="E692" s="114" t="n">
        <v>45292</v>
      </c>
      <c r="F692" s="114" t="n">
        <v>45535</v>
      </c>
      <c r="G692" t="inlineStr"/>
      <c r="H692" t="inlineStr">
        <is>
          <t>ATD</t>
        </is>
      </c>
      <c r="I692" t="inlineStr">
        <is>
          <t>OTHER</t>
        </is>
      </c>
      <c r="J692" t="inlineStr">
        <is>
          <t>Formazione</t>
        </is>
      </c>
      <c r="K692" t="inlineStr">
        <is>
          <t>Abstract</t>
        </is>
      </c>
      <c r="L692" t="inlineStr">
        <is>
          <t>O. Sagazio</t>
        </is>
      </c>
      <c r="M692" t="inlineStr">
        <is>
          <t>G. Tartaglia</t>
        </is>
      </c>
      <c r="N692" t="inlineStr">
        <is>
          <t>Operations</t>
        </is>
      </c>
      <c r="O692" t="inlineStr">
        <is>
          <t>BackEnd</t>
        </is>
      </c>
      <c r="P692" t="n">
        <v>0</v>
      </c>
      <c r="Q692" t="n">
        <v>0</v>
      </c>
      <c r="R692" t="inlineStr">
        <is>
          <t>ON GOING</t>
        </is>
      </c>
      <c r="S692" t="n">
        <v>0.05</v>
      </c>
      <c r="T692" t="n">
        <v>2024</v>
      </c>
      <c r="U692" t="n">
        <v>27</v>
      </c>
      <c r="V692" t="inlineStr"/>
      <c r="W692" t="inlineStr"/>
      <c r="X692" t="n">
        <v>21</v>
      </c>
      <c r="Y692" t="n">
        <v>19</v>
      </c>
      <c r="Z692" t="n">
        <v>2</v>
      </c>
      <c r="AA692" t="n">
        <v>2</v>
      </c>
      <c r="AB692" t="n">
        <v>23</v>
      </c>
      <c r="AC692" t="inlineStr"/>
      <c r="AD692" t="inlineStr"/>
      <c r="AE692" t="inlineStr"/>
      <c r="AF692" t="inlineStr"/>
      <c r="AG692" t="inlineStr"/>
      <c r="AH692" t="n">
        <v>0</v>
      </c>
      <c r="AI692" t="n">
        <v>0</v>
      </c>
      <c r="AJ692" t="n">
        <v>1</v>
      </c>
      <c r="AK692" t="n">
        <v>0.8636363636363636</v>
      </c>
      <c r="AL692" t="n">
        <v>0.1</v>
      </c>
      <c r="AM692" t="n">
        <v>0.1</v>
      </c>
      <c r="AN692" t="n">
        <v>1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inlineStr"/>
      <c r="AU692" t="inlineStr"/>
    </row>
    <row r="693">
      <c r="A693" t="inlineStr">
        <is>
          <t>CONTRACT</t>
        </is>
      </c>
      <c r="B693" t="inlineStr">
        <is>
          <t>PRJ</t>
        </is>
      </c>
      <c r="C693" t="inlineStr"/>
      <c r="D693" t="inlineStr"/>
      <c r="E693" s="114" t="n">
        <v>45352</v>
      </c>
      <c r="F693" s="114" t="n">
        <v>45321</v>
      </c>
      <c r="G693" t="inlineStr">
        <is>
          <t>ABS23221</t>
        </is>
      </c>
      <c r="H693" t="inlineStr">
        <is>
          <t>HW6WAS</t>
        </is>
      </c>
      <c r="I693" t="inlineStr">
        <is>
          <t>HR</t>
        </is>
      </c>
      <c r="J693" t="inlineStr">
        <is>
          <t>HR - SPLITTING W6</t>
        </is>
      </c>
      <c r="K693" t="inlineStr">
        <is>
          <t>EssilorLuxottica</t>
        </is>
      </c>
      <c r="L693" t="inlineStr">
        <is>
          <t>O. Sagazio</t>
        </is>
      </c>
      <c r="M693" t="inlineStr">
        <is>
          <t>A. Nastasi</t>
        </is>
      </c>
      <c r="N693" t="inlineStr">
        <is>
          <t>Operations</t>
        </is>
      </c>
      <c r="O693" t="inlineStr">
        <is>
          <t>DataManagement</t>
        </is>
      </c>
      <c r="P693" t="n">
        <v>110</v>
      </c>
      <c r="Q693" t="n">
        <v>0</v>
      </c>
      <c r="R693" t="inlineStr">
        <is>
          <t>CLOSED</t>
        </is>
      </c>
      <c r="S693" t="n">
        <v>1</v>
      </c>
      <c r="T693" t="n">
        <v>2024</v>
      </c>
      <c r="U693" t="n">
        <v>1</v>
      </c>
      <c r="V693" t="inlineStr"/>
      <c r="W693" t="inlineStr"/>
      <c r="X693" t="n">
        <v>1.5</v>
      </c>
      <c r="Y693" t="n">
        <v>0.95</v>
      </c>
      <c r="Z693" t="n">
        <v>1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n">
        <v>0</v>
      </c>
      <c r="AI693" t="n">
        <v>0</v>
      </c>
      <c r="AJ693" t="n">
        <v>0.07142857142857142</v>
      </c>
      <c r="AK693" t="n">
        <v>0.04318181818181818</v>
      </c>
      <c r="AL693" t="n">
        <v>0.05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inlineStr"/>
      <c r="AU693" t="inlineStr"/>
    </row>
    <row r="694">
      <c r="A694" t="inlineStr">
        <is>
          <t>CONTRACT</t>
        </is>
      </c>
      <c r="B694" t="inlineStr">
        <is>
          <t>PRJ</t>
        </is>
      </c>
      <c r="C694" t="inlineStr"/>
      <c r="D694" t="inlineStr"/>
      <c r="E694" s="114" t="n">
        <v>45352</v>
      </c>
      <c r="F694" s="114" t="n">
        <v>45383</v>
      </c>
      <c r="G694" t="inlineStr">
        <is>
          <t>ABS23221</t>
        </is>
      </c>
      <c r="H694" t="inlineStr">
        <is>
          <t>HW6WAS</t>
        </is>
      </c>
      <c r="I694" t="inlineStr">
        <is>
          <t>HR</t>
        </is>
      </c>
      <c r="J694" t="inlineStr">
        <is>
          <t>HR - SPLITTING W6</t>
        </is>
      </c>
      <c r="K694" t="inlineStr">
        <is>
          <t>EssilorLuxottica</t>
        </is>
      </c>
      <c r="L694" t="inlineStr">
        <is>
          <t>O. Sagazio</t>
        </is>
      </c>
      <c r="M694" t="inlineStr">
        <is>
          <t>D. Scalia</t>
        </is>
      </c>
      <c r="N694" t="inlineStr">
        <is>
          <t>Operations</t>
        </is>
      </c>
      <c r="O694" t="inlineStr">
        <is>
          <t>BackEnd</t>
        </is>
      </c>
      <c r="P694" t="n">
        <v>110</v>
      </c>
      <c r="Q694" t="n">
        <v>0</v>
      </c>
      <c r="R694" t="inlineStr">
        <is>
          <t>CLOSED</t>
        </is>
      </c>
      <c r="S694" t="n">
        <v>1</v>
      </c>
      <c r="T694" t="n">
        <v>2024</v>
      </c>
      <c r="U694" t="n">
        <v>0</v>
      </c>
      <c r="V694" t="n">
        <v>1.8</v>
      </c>
      <c r="W694" t="n">
        <v>12.6</v>
      </c>
      <c r="X694" t="n">
        <v>12.6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n">
        <v>0.1</v>
      </c>
      <c r="AI694" t="n">
        <v>0.63</v>
      </c>
      <c r="AJ694" t="n">
        <v>0.6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inlineStr"/>
      <c r="AU694" t="inlineStr"/>
    </row>
    <row r="695">
      <c r="A695" t="inlineStr">
        <is>
          <t>CONTRACT</t>
        </is>
      </c>
      <c r="B695" t="inlineStr">
        <is>
          <t>PRJ</t>
        </is>
      </c>
      <c r="C695" t="inlineStr"/>
      <c r="D695" t="inlineStr"/>
      <c r="E695" s="114" t="n">
        <v>45352</v>
      </c>
      <c r="F695" s="114" t="n">
        <v>45383</v>
      </c>
      <c r="G695" t="inlineStr">
        <is>
          <t>ABS23221</t>
        </is>
      </c>
      <c r="H695" t="inlineStr">
        <is>
          <t>HW6WAS</t>
        </is>
      </c>
      <c r="I695" t="inlineStr">
        <is>
          <t>HR</t>
        </is>
      </c>
      <c r="J695" t="inlineStr">
        <is>
          <t>HR - SPLITTING W6</t>
        </is>
      </c>
      <c r="K695" t="inlineStr">
        <is>
          <t>EssilorLuxottica</t>
        </is>
      </c>
      <c r="L695" t="inlineStr">
        <is>
          <t>O. Sagazio</t>
        </is>
      </c>
      <c r="M695" t="inlineStr">
        <is>
          <t>D. Scarci</t>
        </is>
      </c>
      <c r="N695" t="inlineStr">
        <is>
          <t>Operations</t>
        </is>
      </c>
      <c r="O695" t="inlineStr">
        <is>
          <t>FrontEnd</t>
        </is>
      </c>
      <c r="P695" t="n">
        <v>110</v>
      </c>
      <c r="Q695" t="n">
        <v>0</v>
      </c>
      <c r="R695" t="inlineStr">
        <is>
          <t>CLOSED</t>
        </is>
      </c>
      <c r="S695" t="n">
        <v>1</v>
      </c>
      <c r="T695" t="n">
        <v>2024</v>
      </c>
      <c r="U695" t="n">
        <v>0</v>
      </c>
      <c r="V695" t="n">
        <v>18</v>
      </c>
      <c r="W695" t="n">
        <v>21</v>
      </c>
      <c r="X695" t="n">
        <v>21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n">
        <v>1</v>
      </c>
      <c r="AI695" t="n">
        <v>1.05</v>
      </c>
      <c r="AJ695" t="n">
        <v>1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inlineStr"/>
      <c r="AU695" t="inlineStr"/>
    </row>
    <row r="696">
      <c r="A696" t="inlineStr">
        <is>
          <t>CONTRACT</t>
        </is>
      </c>
      <c r="B696" t="inlineStr">
        <is>
          <t>PRJ</t>
        </is>
      </c>
      <c r="C696" t="inlineStr"/>
      <c r="D696" t="inlineStr"/>
      <c r="E696" s="114" t="n">
        <v>45352</v>
      </c>
      <c r="F696" s="114" t="n">
        <v>45383</v>
      </c>
      <c r="G696" t="inlineStr">
        <is>
          <t>ABS23221</t>
        </is>
      </c>
      <c r="H696" t="inlineStr">
        <is>
          <t>HW6WAS</t>
        </is>
      </c>
      <c r="I696" t="inlineStr">
        <is>
          <t>HR</t>
        </is>
      </c>
      <c r="J696" t="inlineStr">
        <is>
          <t>HR - SPLITTING W6</t>
        </is>
      </c>
      <c r="K696" t="inlineStr">
        <is>
          <t>EssilorLuxottica</t>
        </is>
      </c>
      <c r="L696" t="inlineStr">
        <is>
          <t>O. Sagazio</t>
        </is>
      </c>
      <c r="M696" t="inlineStr">
        <is>
          <t>E. Soldoni</t>
        </is>
      </c>
      <c r="N696" t="inlineStr">
        <is>
          <t>Operations</t>
        </is>
      </c>
      <c r="O696" t="inlineStr">
        <is>
          <t>Graphic Interface</t>
        </is>
      </c>
      <c r="P696" t="n">
        <v>110</v>
      </c>
      <c r="Q696" t="n">
        <v>0</v>
      </c>
      <c r="R696" t="inlineStr">
        <is>
          <t>CLOSED</t>
        </is>
      </c>
      <c r="S696" t="n">
        <v>1</v>
      </c>
      <c r="T696" t="n">
        <v>2024</v>
      </c>
      <c r="U696" t="n">
        <v>0</v>
      </c>
      <c r="V696" t="n">
        <v>9</v>
      </c>
      <c r="W696" t="n">
        <v>1.5</v>
      </c>
      <c r="X696" t="n">
        <v>1.5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n">
        <v>0.5</v>
      </c>
      <c r="AI696" t="n">
        <v>0.075</v>
      </c>
      <c r="AJ696" t="n">
        <v>0.07142857142857142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inlineStr"/>
      <c r="AU696" t="inlineStr"/>
    </row>
    <row r="697">
      <c r="A697" t="inlineStr">
        <is>
          <t>CONTRACT</t>
        </is>
      </c>
      <c r="B697" t="inlineStr">
        <is>
          <t>PRJ</t>
        </is>
      </c>
      <c r="C697" t="inlineStr"/>
      <c r="D697" t="inlineStr"/>
      <c r="E697" s="114" t="n">
        <v>45352</v>
      </c>
      <c r="F697" s="114" t="n">
        <v>45383</v>
      </c>
      <c r="G697" t="inlineStr">
        <is>
          <t>ABS23221</t>
        </is>
      </c>
      <c r="H697" t="inlineStr">
        <is>
          <t>HW6WAS</t>
        </is>
      </c>
      <c r="I697" t="inlineStr">
        <is>
          <t>HR</t>
        </is>
      </c>
      <c r="J697" t="inlineStr">
        <is>
          <t>HR - SPLITTING W6</t>
        </is>
      </c>
      <c r="K697" t="inlineStr">
        <is>
          <t>EssilorLuxottica</t>
        </is>
      </c>
      <c r="L697" t="inlineStr">
        <is>
          <t>O. Sagazio</t>
        </is>
      </c>
      <c r="M697" t="inlineStr">
        <is>
          <t>E. Uliu</t>
        </is>
      </c>
      <c r="N697" t="inlineStr">
        <is>
          <t>Operations</t>
        </is>
      </c>
      <c r="O697" t="inlineStr">
        <is>
          <t>FrontEnd</t>
        </is>
      </c>
      <c r="P697" t="n">
        <v>110</v>
      </c>
      <c r="Q697" t="n">
        <v>0</v>
      </c>
      <c r="R697" t="inlineStr">
        <is>
          <t>CLOSED</t>
        </is>
      </c>
      <c r="S697" t="n">
        <v>1</v>
      </c>
      <c r="T697" t="n">
        <v>2024</v>
      </c>
      <c r="U697" t="n">
        <v>0</v>
      </c>
      <c r="V697" t="n">
        <v>9</v>
      </c>
      <c r="W697" t="n">
        <v>1.5</v>
      </c>
      <c r="X697" t="n">
        <v>1.5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n">
        <v>0.5</v>
      </c>
      <c r="AI697" t="n">
        <v>0.075</v>
      </c>
      <c r="AJ697" t="n">
        <v>0.07142857142857142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inlineStr"/>
      <c r="AU697" t="inlineStr"/>
    </row>
    <row r="698">
      <c r="A698" t="inlineStr">
        <is>
          <t>CONTRACT</t>
        </is>
      </c>
      <c r="B698" t="inlineStr">
        <is>
          <t>PRJ</t>
        </is>
      </c>
      <c r="C698" t="inlineStr"/>
      <c r="D698" t="inlineStr"/>
      <c r="E698" s="114" t="n">
        <v>45352</v>
      </c>
      <c r="F698" s="114" t="n">
        <v>45321</v>
      </c>
      <c r="G698" t="inlineStr">
        <is>
          <t>ABS23221</t>
        </is>
      </c>
      <c r="H698" t="inlineStr">
        <is>
          <t>HW6WAS</t>
        </is>
      </c>
      <c r="I698" t="inlineStr">
        <is>
          <t>HR</t>
        </is>
      </c>
      <c r="J698" t="inlineStr">
        <is>
          <t>HR - SPLITTING W6</t>
        </is>
      </c>
      <c r="K698" t="inlineStr">
        <is>
          <t>EssilorLuxottica</t>
        </is>
      </c>
      <c r="L698" t="inlineStr">
        <is>
          <t>O. Sagazio</t>
        </is>
      </c>
      <c r="M698" t="inlineStr">
        <is>
          <t>F. D'Alberto</t>
        </is>
      </c>
      <c r="N698" t="inlineStr">
        <is>
          <t>Operations</t>
        </is>
      </c>
      <c r="O698" t="inlineStr">
        <is>
          <t>DataManagement</t>
        </is>
      </c>
      <c r="P698" t="n">
        <v>110</v>
      </c>
      <c r="Q698" t="n">
        <v>0</v>
      </c>
      <c r="R698" t="inlineStr">
        <is>
          <t>CLOSED</t>
        </is>
      </c>
      <c r="S698" t="n">
        <v>1</v>
      </c>
      <c r="T698" t="n">
        <v>2024</v>
      </c>
      <c r="U698" t="n">
        <v>1</v>
      </c>
      <c r="V698" t="inlineStr"/>
      <c r="W698" t="inlineStr"/>
      <c r="X698" t="n">
        <v>1.5</v>
      </c>
      <c r="Y698" t="n">
        <v>0.95</v>
      </c>
      <c r="Z698" t="n">
        <v>1</v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n">
        <v>0</v>
      </c>
      <c r="AI698" t="n">
        <v>0</v>
      </c>
      <c r="AJ698" t="n">
        <v>0.07142857142857142</v>
      </c>
      <c r="AK698" t="n">
        <v>0.04318181818181818</v>
      </c>
      <c r="AL698" t="n">
        <v>0.05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inlineStr"/>
      <c r="AU698" t="inlineStr"/>
    </row>
    <row r="699">
      <c r="A699" t="inlineStr">
        <is>
          <t>CONTRACT</t>
        </is>
      </c>
      <c r="B699" t="inlineStr">
        <is>
          <t>PRJ</t>
        </is>
      </c>
      <c r="C699" t="inlineStr"/>
      <c r="D699" t="n">
        <v>2024</v>
      </c>
      <c r="E699" s="114" t="n">
        <v>45352</v>
      </c>
      <c r="F699" s="114" t="n">
        <v>45383</v>
      </c>
      <c r="G699" t="inlineStr">
        <is>
          <t>ABS23221</t>
        </is>
      </c>
      <c r="H699" t="inlineStr">
        <is>
          <t>HW6WAS</t>
        </is>
      </c>
      <c r="I699" t="inlineStr">
        <is>
          <t>HR</t>
        </is>
      </c>
      <c r="J699" t="inlineStr">
        <is>
          <t>HR - SPLITTING W6</t>
        </is>
      </c>
      <c r="K699" t="inlineStr">
        <is>
          <t>EssilorLuxottica</t>
        </is>
      </c>
      <c r="L699" t="inlineStr">
        <is>
          <t>O. Sagazio</t>
        </is>
      </c>
      <c r="M699" t="inlineStr">
        <is>
          <t>G. De Feo</t>
        </is>
      </c>
      <c r="N699" t="inlineStr">
        <is>
          <t>Delivery Projects</t>
        </is>
      </c>
      <c r="O699" t="inlineStr">
        <is>
          <t>PMO - Project Management Officer</t>
        </is>
      </c>
      <c r="P699" t="n">
        <v>110</v>
      </c>
      <c r="Q699" t="n">
        <v>0</v>
      </c>
      <c r="R699" t="inlineStr">
        <is>
          <t>CLOSED</t>
        </is>
      </c>
      <c r="S699" t="n">
        <v>1</v>
      </c>
      <c r="T699" t="n">
        <v>2024</v>
      </c>
      <c r="U699" t="n">
        <v>2</v>
      </c>
      <c r="V699" t="inlineStr"/>
      <c r="W699" t="inlineStr"/>
      <c r="X699" t="n">
        <v>4.2</v>
      </c>
      <c r="Y699" t="n">
        <v>3.8</v>
      </c>
      <c r="Z699" t="n">
        <v>2</v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n">
        <v>0</v>
      </c>
      <c r="AI699" t="n">
        <v>0</v>
      </c>
      <c r="AJ699" t="n">
        <v>0.2</v>
      </c>
      <c r="AK699" t="n">
        <v>0.1727272727272727</v>
      </c>
      <c r="AL699" t="n">
        <v>0.1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inlineStr"/>
      <c r="AU699" t="inlineStr"/>
    </row>
    <row r="700">
      <c r="A700" t="inlineStr">
        <is>
          <t>CONTRACT</t>
        </is>
      </c>
      <c r="B700" t="inlineStr">
        <is>
          <t>PRJ</t>
        </is>
      </c>
      <c r="C700" t="inlineStr"/>
      <c r="D700" t="inlineStr"/>
      <c r="E700" s="114" t="n">
        <v>45352</v>
      </c>
      <c r="F700" s="114" t="n">
        <v>45383</v>
      </c>
      <c r="G700" t="inlineStr">
        <is>
          <t>ABS23221</t>
        </is>
      </c>
      <c r="H700" t="inlineStr">
        <is>
          <t>HW6WAS</t>
        </is>
      </c>
      <c r="I700" t="inlineStr">
        <is>
          <t>HR</t>
        </is>
      </c>
      <c r="J700" t="inlineStr">
        <is>
          <t>HR - SPLITTING W6</t>
        </is>
      </c>
      <c r="K700" t="inlineStr">
        <is>
          <t>EssilorLuxottica</t>
        </is>
      </c>
      <c r="L700" t="inlineStr">
        <is>
          <t>O. Sagazio</t>
        </is>
      </c>
      <c r="M700" t="inlineStr">
        <is>
          <t>L. Carloni</t>
        </is>
      </c>
      <c r="N700" t="inlineStr">
        <is>
          <t>Operations</t>
        </is>
      </c>
      <c r="O700" t="inlineStr">
        <is>
          <t>Data Engineering</t>
        </is>
      </c>
      <c r="P700" t="n">
        <v>110</v>
      </c>
      <c r="Q700" t="n">
        <v>0</v>
      </c>
      <c r="R700" t="inlineStr">
        <is>
          <t>CLOSED</t>
        </is>
      </c>
      <c r="S700" t="n">
        <v>1</v>
      </c>
      <c r="T700" t="n">
        <v>2024</v>
      </c>
      <c r="U700" t="n">
        <v>0</v>
      </c>
      <c r="V700" t="n">
        <v>18</v>
      </c>
      <c r="W700" t="n">
        <v>21</v>
      </c>
      <c r="X700" t="n">
        <v>1.5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n">
        <v>1</v>
      </c>
      <c r="AI700" t="n">
        <v>1.05</v>
      </c>
      <c r="AJ700" t="n">
        <v>0.07142857142857142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inlineStr"/>
      <c r="AU700" t="inlineStr"/>
    </row>
    <row r="701">
      <c r="A701" t="inlineStr">
        <is>
          <t>CONTRACT</t>
        </is>
      </c>
      <c r="B701" t="inlineStr">
        <is>
          <t>PRJ</t>
        </is>
      </c>
      <c r="C701" t="inlineStr"/>
      <c r="D701" t="inlineStr"/>
      <c r="E701" s="114" t="n">
        <v>45352</v>
      </c>
      <c r="F701" s="114" t="n">
        <v>45383</v>
      </c>
      <c r="G701" t="inlineStr">
        <is>
          <t>ABS23221</t>
        </is>
      </c>
      <c r="H701" t="inlineStr">
        <is>
          <t>HW6WAS</t>
        </is>
      </c>
      <c r="I701" t="inlineStr">
        <is>
          <t>HR</t>
        </is>
      </c>
      <c r="J701" t="inlineStr">
        <is>
          <t>HR - SPLITTING W6</t>
        </is>
      </c>
      <c r="K701" t="inlineStr">
        <is>
          <t>EssilorLuxottica</t>
        </is>
      </c>
      <c r="L701" t="inlineStr">
        <is>
          <t>O. Sagazio</t>
        </is>
      </c>
      <c r="M701" t="inlineStr">
        <is>
          <t>L. Tironese</t>
        </is>
      </c>
      <c r="N701" t="inlineStr">
        <is>
          <t>Operations</t>
        </is>
      </c>
      <c r="O701" t="inlineStr">
        <is>
          <t>Architecture Analysis</t>
        </is>
      </c>
      <c r="P701" t="n">
        <v>110</v>
      </c>
      <c r="Q701" t="n">
        <v>0</v>
      </c>
      <c r="R701" t="inlineStr">
        <is>
          <t>CLOSED</t>
        </is>
      </c>
      <c r="S701" t="n">
        <v>1</v>
      </c>
      <c r="T701" t="n">
        <v>2024</v>
      </c>
      <c r="U701" t="n">
        <v>0</v>
      </c>
      <c r="V701" t="n">
        <v>18</v>
      </c>
      <c r="W701" t="n">
        <v>21</v>
      </c>
      <c r="X701" t="n">
        <v>21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n">
        <v>1</v>
      </c>
      <c r="AI701" t="n">
        <v>1.05</v>
      </c>
      <c r="AJ701" t="n">
        <v>1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inlineStr"/>
      <c r="AU701" t="inlineStr"/>
    </row>
    <row r="702">
      <c r="A702" t="inlineStr">
        <is>
          <t>CONTRACT</t>
        </is>
      </c>
      <c r="B702" t="inlineStr">
        <is>
          <t>PRJ</t>
        </is>
      </c>
      <c r="C702" t="inlineStr"/>
      <c r="D702" t="inlineStr"/>
      <c r="E702" s="114" t="n">
        <v>45352</v>
      </c>
      <c r="F702" s="114" t="n">
        <v>45321</v>
      </c>
      <c r="G702" t="inlineStr">
        <is>
          <t>ABS23221</t>
        </is>
      </c>
      <c r="H702" t="inlineStr">
        <is>
          <t>HW6WAS</t>
        </is>
      </c>
      <c r="I702" t="inlineStr">
        <is>
          <t>HR</t>
        </is>
      </c>
      <c r="J702" t="inlineStr">
        <is>
          <t>HR - SPLITTING W6</t>
        </is>
      </c>
      <c r="K702" t="inlineStr">
        <is>
          <t>EssilorLuxottica</t>
        </is>
      </c>
      <c r="L702" t="inlineStr">
        <is>
          <t>O. Sagazio</t>
        </is>
      </c>
      <c r="M702" t="inlineStr">
        <is>
          <t>M. Porcu</t>
        </is>
      </c>
      <c r="N702" t="inlineStr">
        <is>
          <t>Operations</t>
        </is>
      </c>
      <c r="O702" t="inlineStr">
        <is>
          <t>Architecture Analysis</t>
        </is>
      </c>
      <c r="P702" t="n">
        <v>110</v>
      </c>
      <c r="Q702" t="n">
        <v>0</v>
      </c>
      <c r="R702" t="inlineStr">
        <is>
          <t>CLOSED</t>
        </is>
      </c>
      <c r="S702" t="n">
        <v>1</v>
      </c>
      <c r="T702" t="n">
        <v>2024</v>
      </c>
      <c r="U702" t="n">
        <v>1</v>
      </c>
      <c r="V702" t="inlineStr"/>
      <c r="W702" t="inlineStr"/>
      <c r="X702" t="n">
        <v>9.449999999999999</v>
      </c>
      <c r="Y702" t="n">
        <v>8.550000000000001</v>
      </c>
      <c r="Z702" t="n">
        <v>1</v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n">
        <v>0</v>
      </c>
      <c r="AI702" t="n">
        <v>0</v>
      </c>
      <c r="AJ702" t="n">
        <v>0.45</v>
      </c>
      <c r="AK702" t="n">
        <v>0.3886363636363637</v>
      </c>
      <c r="AL702" t="n">
        <v>0.05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inlineStr"/>
      <c r="AU702" t="inlineStr"/>
    </row>
    <row r="703">
      <c r="A703" t="inlineStr">
        <is>
          <t>CONTRACT</t>
        </is>
      </c>
      <c r="B703" t="inlineStr">
        <is>
          <t>PRJ</t>
        </is>
      </c>
      <c r="C703" t="inlineStr"/>
      <c r="D703" t="inlineStr"/>
      <c r="E703" s="114" t="n">
        <v>45352</v>
      </c>
      <c r="F703" s="114" t="n">
        <v>45321</v>
      </c>
      <c r="G703" t="inlineStr">
        <is>
          <t>ABS23221</t>
        </is>
      </c>
      <c r="H703" t="inlineStr">
        <is>
          <t>HW6WAS</t>
        </is>
      </c>
      <c r="I703" t="inlineStr">
        <is>
          <t>HR</t>
        </is>
      </c>
      <c r="J703" t="inlineStr">
        <is>
          <t>HR - SPLITTING W6</t>
        </is>
      </c>
      <c r="K703" t="inlineStr">
        <is>
          <t>EssilorLuxottica</t>
        </is>
      </c>
      <c r="L703" t="inlineStr">
        <is>
          <t>O. Sagazio</t>
        </is>
      </c>
      <c r="M703" t="inlineStr">
        <is>
          <t>M. Toci</t>
        </is>
      </c>
      <c r="N703" t="inlineStr">
        <is>
          <t>Operations</t>
        </is>
      </c>
      <c r="O703" t="inlineStr">
        <is>
          <t>BackEnd</t>
        </is>
      </c>
      <c r="P703" t="n">
        <v>110</v>
      </c>
      <c r="Q703" t="n">
        <v>0</v>
      </c>
      <c r="R703" t="inlineStr">
        <is>
          <t>CLOSED</t>
        </is>
      </c>
      <c r="S703" t="n">
        <v>1</v>
      </c>
      <c r="T703" t="n">
        <v>2024</v>
      </c>
      <c r="U703" t="n">
        <v>2</v>
      </c>
      <c r="V703" t="inlineStr"/>
      <c r="W703" t="inlineStr"/>
      <c r="X703" t="n">
        <v>4.2</v>
      </c>
      <c r="Y703" t="n">
        <v>3.8</v>
      </c>
      <c r="Z703" t="n">
        <v>2</v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n">
        <v>0</v>
      </c>
      <c r="AI703" t="n">
        <v>0</v>
      </c>
      <c r="AJ703" t="n">
        <v>0.2</v>
      </c>
      <c r="AK703" t="n">
        <v>0.1727272727272727</v>
      </c>
      <c r="AL703" t="n">
        <v>0.1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inlineStr"/>
      <c r="AU703" t="inlineStr"/>
    </row>
    <row r="704">
      <c r="A704" t="inlineStr">
        <is>
          <t>CONTRACT</t>
        </is>
      </c>
      <c r="B704" t="inlineStr">
        <is>
          <t>PRJ</t>
        </is>
      </c>
      <c r="C704" t="inlineStr"/>
      <c r="D704" t="inlineStr"/>
      <c r="E704" s="114" t="n">
        <v>45352</v>
      </c>
      <c r="F704" s="114" t="n">
        <v>45383</v>
      </c>
      <c r="G704" t="inlineStr">
        <is>
          <t>ABS23221</t>
        </is>
      </c>
      <c r="H704" t="inlineStr">
        <is>
          <t>HW6WAS</t>
        </is>
      </c>
      <c r="I704" t="inlineStr">
        <is>
          <t>HR</t>
        </is>
      </c>
      <c r="J704" t="inlineStr">
        <is>
          <t>HR - SPLITTING W6</t>
        </is>
      </c>
      <c r="K704" t="inlineStr">
        <is>
          <t>EssilorLuxottica</t>
        </is>
      </c>
      <c r="L704" t="inlineStr">
        <is>
          <t>O. Sagazio</t>
        </is>
      </c>
      <c r="M704" t="inlineStr">
        <is>
          <t>O. Sagazio</t>
        </is>
      </c>
      <c r="N704" t="inlineStr">
        <is>
          <t>Operations</t>
        </is>
      </c>
      <c r="O704" t="inlineStr">
        <is>
          <t>PM - Project Governance</t>
        </is>
      </c>
      <c r="P704" t="n">
        <v>110</v>
      </c>
      <c r="Q704" t="n">
        <v>0</v>
      </c>
      <c r="R704" t="inlineStr">
        <is>
          <t>CLOSED</t>
        </is>
      </c>
      <c r="S704" t="n">
        <v>1</v>
      </c>
      <c r="T704" t="n">
        <v>2024</v>
      </c>
      <c r="U704" t="n">
        <v>0</v>
      </c>
      <c r="V704" t="n">
        <v>7.2</v>
      </c>
      <c r="W704" t="n">
        <v>8.4</v>
      </c>
      <c r="X704" t="n">
        <v>8.4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n">
        <v>0.4</v>
      </c>
      <c r="AI704" t="n">
        <v>0.42</v>
      </c>
      <c r="AJ704" t="n">
        <v>0.4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inlineStr"/>
      <c r="AU704" t="inlineStr"/>
    </row>
    <row r="705">
      <c r="A705" t="inlineStr">
        <is>
          <t>CONTRACT</t>
        </is>
      </c>
      <c r="B705" t="inlineStr">
        <is>
          <t>PRJ</t>
        </is>
      </c>
      <c r="C705" t="inlineStr"/>
      <c r="D705" t="inlineStr"/>
      <c r="E705" s="114" t="n">
        <v>45352</v>
      </c>
      <c r="F705" s="114" t="n">
        <v>45383</v>
      </c>
      <c r="G705" t="inlineStr">
        <is>
          <t>ABS23221</t>
        </is>
      </c>
      <c r="H705" t="inlineStr">
        <is>
          <t>HW6WAS</t>
        </is>
      </c>
      <c r="I705" t="inlineStr">
        <is>
          <t>HR</t>
        </is>
      </c>
      <c r="J705" t="inlineStr">
        <is>
          <t>HR - SPLITTING W6</t>
        </is>
      </c>
      <c r="K705" t="inlineStr">
        <is>
          <t>EssilorLuxottica</t>
        </is>
      </c>
      <c r="L705" t="inlineStr">
        <is>
          <t>O. Sagazio</t>
        </is>
      </c>
      <c r="M705" t="inlineStr">
        <is>
          <t>P. Anzellotti</t>
        </is>
      </c>
      <c r="N705" t="inlineStr">
        <is>
          <t>Operations</t>
        </is>
      </c>
      <c r="O705" t="inlineStr">
        <is>
          <t>PM - Project Governance</t>
        </is>
      </c>
      <c r="P705" t="n">
        <v>110</v>
      </c>
      <c r="Q705" t="n">
        <v>0</v>
      </c>
      <c r="R705" t="inlineStr">
        <is>
          <t>CLOSED</t>
        </is>
      </c>
      <c r="S705" t="n">
        <v>1</v>
      </c>
      <c r="T705" t="n">
        <v>2024</v>
      </c>
      <c r="U705" t="n">
        <v>1</v>
      </c>
      <c r="V705" t="inlineStr"/>
      <c r="W705" t="inlineStr"/>
      <c r="X705" t="n">
        <v>1.5</v>
      </c>
      <c r="Y705" t="n">
        <v>0.95</v>
      </c>
      <c r="Z705" t="n">
        <v>1</v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n">
        <v>0</v>
      </c>
      <c r="AI705" t="n">
        <v>0</v>
      </c>
      <c r="AJ705" t="n">
        <v>0.07142857142857142</v>
      </c>
      <c r="AK705" t="n">
        <v>0.04318181818181818</v>
      </c>
      <c r="AL705" t="n">
        <v>0.05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inlineStr"/>
      <c r="AU705" t="inlineStr"/>
    </row>
    <row r="706">
      <c r="A706" t="inlineStr">
        <is>
          <t>CONTRACT</t>
        </is>
      </c>
      <c r="B706" t="inlineStr">
        <is>
          <t>PRJ</t>
        </is>
      </c>
      <c r="C706" t="inlineStr"/>
      <c r="D706" t="n">
        <v>2024</v>
      </c>
      <c r="E706" s="114" t="n">
        <v>45352</v>
      </c>
      <c r="F706" s="114" t="n">
        <v>45383</v>
      </c>
      <c r="G706" t="inlineStr">
        <is>
          <t>ABS23221</t>
        </is>
      </c>
      <c r="H706" t="inlineStr">
        <is>
          <t>HW6WAS</t>
        </is>
      </c>
      <c r="I706" t="inlineStr">
        <is>
          <t>HR</t>
        </is>
      </c>
      <c r="J706" t="inlineStr">
        <is>
          <t>HR - SPLITTING W6</t>
        </is>
      </c>
      <c r="K706" t="inlineStr">
        <is>
          <t>EssilorLuxottica</t>
        </is>
      </c>
      <c r="L706" t="inlineStr">
        <is>
          <t>O. Sagazio</t>
        </is>
      </c>
      <c r="M706" t="inlineStr">
        <is>
          <t>R. Marasca</t>
        </is>
      </c>
      <c r="N706" t="inlineStr">
        <is>
          <t>Delivery Projects</t>
        </is>
      </c>
      <c r="O706" t="inlineStr">
        <is>
          <t>Analysis</t>
        </is>
      </c>
      <c r="P706" t="n">
        <v>110</v>
      </c>
      <c r="Q706" t="n">
        <v>0</v>
      </c>
      <c r="R706" t="inlineStr">
        <is>
          <t>CLOSED</t>
        </is>
      </c>
      <c r="S706" t="n">
        <v>1</v>
      </c>
      <c r="T706" t="n">
        <v>2024</v>
      </c>
      <c r="U706" t="n">
        <v>3</v>
      </c>
      <c r="V706" t="inlineStr"/>
      <c r="W706" t="n">
        <v>4</v>
      </c>
      <c r="X706" t="n">
        <v>4</v>
      </c>
      <c r="Y706" t="n">
        <v>3</v>
      </c>
      <c r="Z706" t="n">
        <v>3</v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n">
        <v>0</v>
      </c>
      <c r="AI706" t="n">
        <v>0.2</v>
      </c>
      <c r="AJ706" t="n">
        <v>0.1904761904761905</v>
      </c>
      <c r="AK706" t="n">
        <v>0.1363636363636364</v>
      </c>
      <c r="AL706" t="n">
        <v>0.15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inlineStr"/>
      <c r="AU706" t="inlineStr"/>
    </row>
    <row r="707">
      <c r="A707" t="inlineStr">
        <is>
          <t>CONTRACT</t>
        </is>
      </c>
      <c r="B707" t="inlineStr">
        <is>
          <t>PRJ</t>
        </is>
      </c>
      <c r="C707" t="inlineStr"/>
      <c r="D707" t="inlineStr"/>
      <c r="E707" s="114" t="n">
        <v>45352</v>
      </c>
      <c r="F707" s="114" t="n">
        <v>45321</v>
      </c>
      <c r="G707" t="inlineStr">
        <is>
          <t>ABS23221</t>
        </is>
      </c>
      <c r="H707" t="inlineStr">
        <is>
          <t>HW6WAS</t>
        </is>
      </c>
      <c r="I707" t="inlineStr">
        <is>
          <t>HR</t>
        </is>
      </c>
      <c r="J707" t="inlineStr">
        <is>
          <t>HR - SPLITTING W6</t>
        </is>
      </c>
      <c r="K707" t="inlineStr">
        <is>
          <t>EssilorLuxottica</t>
        </is>
      </c>
      <c r="L707" t="inlineStr">
        <is>
          <t>O. Sagazio</t>
        </is>
      </c>
      <c r="M707" t="inlineStr">
        <is>
          <t>S. Beltrami</t>
        </is>
      </c>
      <c r="N707" t="inlineStr">
        <is>
          <t>Operations</t>
        </is>
      </c>
      <c r="O707" t="inlineStr">
        <is>
          <t>FrontEnd</t>
        </is>
      </c>
      <c r="P707" t="n">
        <v>110</v>
      </c>
      <c r="Q707" t="n">
        <v>0</v>
      </c>
      <c r="R707" t="inlineStr">
        <is>
          <t>CLOSED</t>
        </is>
      </c>
      <c r="S707" t="n">
        <v>1</v>
      </c>
      <c r="T707" t="n">
        <v>2024</v>
      </c>
      <c r="U707" t="n">
        <v>4</v>
      </c>
      <c r="V707" t="inlineStr"/>
      <c r="W707" t="inlineStr"/>
      <c r="X707" t="n">
        <v>8.4</v>
      </c>
      <c r="Y707" t="n">
        <v>7.6</v>
      </c>
      <c r="Z707" t="n">
        <v>4</v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n">
        <v>0</v>
      </c>
      <c r="AI707" t="n">
        <v>0</v>
      </c>
      <c r="AJ707" t="n">
        <v>0.4</v>
      </c>
      <c r="AK707" t="n">
        <v>0.3454545454545455</v>
      </c>
      <c r="AL707" t="n">
        <v>0.2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inlineStr"/>
      <c r="AU707" t="inlineStr"/>
    </row>
    <row r="708">
      <c r="A708" t="inlineStr">
        <is>
          <t>LEAD</t>
        </is>
      </c>
      <c r="B708" t="inlineStr">
        <is>
          <t>PRJ</t>
        </is>
      </c>
      <c r="C708" t="inlineStr">
        <is>
          <t>Scrum</t>
        </is>
      </c>
      <c r="D708" t="n">
        <v>2024</v>
      </c>
      <c r="E708" s="114" t="n">
        <v>45611</v>
      </c>
      <c r="F708" s="114" t="n">
        <v>45671</v>
      </c>
      <c r="G708" t="inlineStr"/>
      <c r="H708" t="inlineStr"/>
      <c r="I708" t="inlineStr">
        <is>
          <t>RETAIL</t>
        </is>
      </c>
      <c r="J708" t="inlineStr">
        <is>
          <t>HR - BUONI SCONTO - LSA</t>
        </is>
      </c>
      <c r="K708" t="inlineStr">
        <is>
          <t>EssilorLuxottica</t>
        </is>
      </c>
      <c r="L708" t="inlineStr">
        <is>
          <t>P. Anzellotti</t>
        </is>
      </c>
      <c r="M708" t="inlineStr">
        <is>
          <t>A. Lorena</t>
        </is>
      </c>
      <c r="N708" t="inlineStr">
        <is>
          <t>Operations</t>
        </is>
      </c>
      <c r="O708" t="inlineStr">
        <is>
          <t>FrontEnd</t>
        </is>
      </c>
      <c r="P708" t="n">
        <v>22</v>
      </c>
      <c r="Q708" t="n">
        <v>0</v>
      </c>
      <c r="R708" t="inlineStr">
        <is>
          <t>ON GOING</t>
        </is>
      </c>
      <c r="S708" t="n">
        <v>0</v>
      </c>
      <c r="T708" t="n">
        <v>2024</v>
      </c>
      <c r="U708" t="n">
        <v>5</v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n">
        <v>3</v>
      </c>
      <c r="AG708" t="n">
        <v>2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0.1428571428571428</v>
      </c>
      <c r="AS708" t="n">
        <v>0.09090909090909091</v>
      </c>
      <c r="AT708" t="inlineStr"/>
      <c r="AU708" t="inlineStr"/>
    </row>
    <row r="709">
      <c r="A709" t="inlineStr">
        <is>
          <t>LEAD</t>
        </is>
      </c>
      <c r="B709" t="inlineStr">
        <is>
          <t>PRJ</t>
        </is>
      </c>
      <c r="C709" t="inlineStr">
        <is>
          <t>Scrum</t>
        </is>
      </c>
      <c r="D709" t="n">
        <v>2024</v>
      </c>
      <c r="E709" s="114" t="n">
        <v>45611</v>
      </c>
      <c r="F709" s="114" t="n">
        <v>45671</v>
      </c>
      <c r="G709" t="inlineStr"/>
      <c r="H709" t="inlineStr"/>
      <c r="I709" t="inlineStr">
        <is>
          <t>RETAIL</t>
        </is>
      </c>
      <c r="J709" t="inlineStr">
        <is>
          <t>HR - BUONI SCONTO - LSA</t>
        </is>
      </c>
      <c r="K709" t="inlineStr">
        <is>
          <t>EssilorLuxottica</t>
        </is>
      </c>
      <c r="L709" t="inlineStr">
        <is>
          <t>P. Anzellotti</t>
        </is>
      </c>
      <c r="M709" t="inlineStr">
        <is>
          <t>G. TARTAGLIA</t>
        </is>
      </c>
      <c r="N709" t="inlineStr">
        <is>
          <t>Operations</t>
        </is>
      </c>
      <c r="O709" t="inlineStr">
        <is>
          <t>BackEnd</t>
        </is>
      </c>
      <c r="P709" t="n">
        <v>22</v>
      </c>
      <c r="Q709" t="n">
        <v>0</v>
      </c>
      <c r="R709" t="inlineStr">
        <is>
          <t>ON GOING</t>
        </is>
      </c>
      <c r="S709" t="n">
        <v>0</v>
      </c>
      <c r="T709" t="n">
        <v>2024</v>
      </c>
      <c r="U709" t="n">
        <v>5</v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n">
        <v>3</v>
      </c>
      <c r="AG709" t="n">
        <v>2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0.1428571428571428</v>
      </c>
      <c r="AS709" t="n">
        <v>0.09090909090909091</v>
      </c>
      <c r="AT709" t="inlineStr"/>
      <c r="AU709" t="inlineStr"/>
    </row>
    <row r="710">
      <c r="A710" t="inlineStr">
        <is>
          <t>LEAD</t>
        </is>
      </c>
      <c r="B710" t="inlineStr">
        <is>
          <t>PRJ</t>
        </is>
      </c>
      <c r="C710" t="inlineStr">
        <is>
          <t>Scrum</t>
        </is>
      </c>
      <c r="D710" t="n">
        <v>2024</v>
      </c>
      <c r="E710" s="114" t="n">
        <v>45611</v>
      </c>
      <c r="F710" s="114" t="n">
        <v>45671</v>
      </c>
      <c r="G710" t="inlineStr"/>
      <c r="H710" t="inlineStr"/>
      <c r="I710" t="inlineStr">
        <is>
          <t>RETAIL</t>
        </is>
      </c>
      <c r="J710" t="inlineStr">
        <is>
          <t xml:space="preserve">HR - BUONI SCONTO - LSA </t>
        </is>
      </c>
      <c r="K710" t="inlineStr">
        <is>
          <t>EssilorLuxottica</t>
        </is>
      </c>
      <c r="L710" t="inlineStr">
        <is>
          <t>P. Anzellotti</t>
        </is>
      </c>
      <c r="M710" t="inlineStr">
        <is>
          <t>P. Anzellotti</t>
        </is>
      </c>
      <c r="N710" t="inlineStr">
        <is>
          <t>Operations</t>
        </is>
      </c>
      <c r="O710" t="inlineStr">
        <is>
          <t>Techincal Leader</t>
        </is>
      </c>
      <c r="P710" t="n">
        <v>22</v>
      </c>
      <c r="Q710" t="n">
        <v>0</v>
      </c>
      <c r="R710" t="inlineStr">
        <is>
          <t>ON GOING</t>
        </is>
      </c>
      <c r="S710" t="n">
        <v>0</v>
      </c>
      <c r="T710" t="n">
        <v>2024</v>
      </c>
      <c r="U710" t="n">
        <v>7</v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n">
        <v>4</v>
      </c>
      <c r="AG710" t="n">
        <v>3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0.1904761904761905</v>
      </c>
      <c r="AS710" t="n">
        <v>0.1363636363636364</v>
      </c>
      <c r="AT710" t="inlineStr"/>
      <c r="AU710" t="inlineStr"/>
    </row>
    <row r="711">
      <c r="A711" t="inlineStr">
        <is>
          <t>CONTRACT</t>
        </is>
      </c>
      <c r="B711" t="inlineStr">
        <is>
          <t>PRJ</t>
        </is>
      </c>
      <c r="C711" t="inlineStr">
        <is>
          <t>Scrum</t>
        </is>
      </c>
      <c r="D711" t="n">
        <v>2024</v>
      </c>
      <c r="E711" s="114" t="n">
        <v>45337</v>
      </c>
      <c r="F711" s="114" t="n">
        <v>45474</v>
      </c>
      <c r="G711" t="inlineStr">
        <is>
          <t xml:space="preserve">ABS24138 </t>
        </is>
      </c>
      <c r="H711" t="inlineStr">
        <is>
          <t>AHBSDW</t>
        </is>
      </c>
      <c r="I711" t="inlineStr">
        <is>
          <t>HR</t>
        </is>
      </c>
      <c r="J711" t="inlineStr">
        <is>
          <t>HR - BUONI SCONTO - W2</t>
        </is>
      </c>
      <c r="K711" t="inlineStr">
        <is>
          <t>EssilorLuxottica</t>
        </is>
      </c>
      <c r="L711" t="inlineStr">
        <is>
          <t>P. Anzellotti</t>
        </is>
      </c>
      <c r="M711" t="inlineStr">
        <is>
          <t>N. Pescione</t>
        </is>
      </c>
      <c r="N711" t="inlineStr">
        <is>
          <t>Operations</t>
        </is>
      </c>
      <c r="O711" t="inlineStr">
        <is>
          <t>BackEnd</t>
        </is>
      </c>
      <c r="P711" t="n">
        <v>156</v>
      </c>
      <c r="Q711" t="n">
        <v>0</v>
      </c>
      <c r="R711" t="inlineStr">
        <is>
          <t>CLOSED</t>
        </is>
      </c>
      <c r="S711" t="n">
        <v>1</v>
      </c>
      <c r="T711" t="n">
        <v>2024</v>
      </c>
      <c r="U711" t="n">
        <v>4</v>
      </c>
      <c r="V711" t="inlineStr"/>
      <c r="W711" t="inlineStr"/>
      <c r="X711" t="n">
        <v>1.5</v>
      </c>
      <c r="Y711" t="n">
        <v>9.5</v>
      </c>
      <c r="Z711" t="n">
        <v>1</v>
      </c>
      <c r="AA711" t="n">
        <v>3</v>
      </c>
      <c r="AB711" t="inlineStr"/>
      <c r="AC711" t="inlineStr"/>
      <c r="AD711" t="inlineStr"/>
      <c r="AE711" t="inlineStr"/>
      <c r="AF711" t="inlineStr"/>
      <c r="AG711" t="inlineStr"/>
      <c r="AH711" t="n">
        <v>0</v>
      </c>
      <c r="AI711" t="n">
        <v>0</v>
      </c>
      <c r="AJ711" t="n">
        <v>0.07142857142857142</v>
      </c>
      <c r="AK711" t="n">
        <v>0.4318181818181818</v>
      </c>
      <c r="AL711" t="n">
        <v>0.05</v>
      </c>
      <c r="AM711" t="n">
        <v>0.15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inlineStr"/>
      <c r="AU711" t="inlineStr"/>
    </row>
    <row r="712">
      <c r="A712" t="inlineStr">
        <is>
          <t>CONTRACT</t>
        </is>
      </c>
      <c r="B712" t="inlineStr">
        <is>
          <t>PRJ</t>
        </is>
      </c>
      <c r="C712" t="inlineStr">
        <is>
          <t>Scrum</t>
        </is>
      </c>
      <c r="D712" t="n">
        <v>2024</v>
      </c>
      <c r="E712" s="114" t="n">
        <v>45337</v>
      </c>
      <c r="F712" s="114" t="n">
        <v>45474</v>
      </c>
      <c r="G712" t="inlineStr">
        <is>
          <t xml:space="preserve">ABS24138 </t>
        </is>
      </c>
      <c r="H712" t="inlineStr">
        <is>
          <t>AHBSDW</t>
        </is>
      </c>
      <c r="I712" t="inlineStr">
        <is>
          <t>HR</t>
        </is>
      </c>
      <c r="J712" t="inlineStr">
        <is>
          <t>HR - BUONI SCONTO - W2</t>
        </is>
      </c>
      <c r="K712" t="inlineStr">
        <is>
          <t>EssilorLuxottica</t>
        </is>
      </c>
      <c r="L712" t="inlineStr">
        <is>
          <t>P. Anzellotti</t>
        </is>
      </c>
      <c r="M712" t="inlineStr">
        <is>
          <t>P. Anzellotti</t>
        </is>
      </c>
      <c r="N712" t="inlineStr">
        <is>
          <t>Operations</t>
        </is>
      </c>
      <c r="O712" t="inlineStr">
        <is>
          <t>PM - Project Governance</t>
        </is>
      </c>
      <c r="P712" t="n">
        <v>156</v>
      </c>
      <c r="Q712" t="n">
        <v>0</v>
      </c>
      <c r="R712" t="inlineStr">
        <is>
          <t>CLOSED</t>
        </is>
      </c>
      <c r="S712" t="n">
        <v>1</v>
      </c>
      <c r="T712" t="n">
        <v>2024</v>
      </c>
      <c r="U712" t="n">
        <v>18</v>
      </c>
      <c r="V712" t="inlineStr"/>
      <c r="W712" t="inlineStr"/>
      <c r="X712" t="n">
        <v>12.6</v>
      </c>
      <c r="Y712" t="n">
        <v>11.4</v>
      </c>
      <c r="Z712" t="n">
        <v>12</v>
      </c>
      <c r="AA712" t="n">
        <v>6</v>
      </c>
      <c r="AB712" t="inlineStr"/>
      <c r="AC712" t="inlineStr"/>
      <c r="AD712" t="inlineStr"/>
      <c r="AE712" t="inlineStr"/>
      <c r="AF712" t="inlineStr"/>
      <c r="AG712" t="inlineStr"/>
      <c r="AH712" t="n">
        <v>0</v>
      </c>
      <c r="AI712" t="n">
        <v>0</v>
      </c>
      <c r="AJ712" t="n">
        <v>0.6</v>
      </c>
      <c r="AK712" t="n">
        <v>0.5181818181818182</v>
      </c>
      <c r="AL712" t="n">
        <v>0.6</v>
      </c>
      <c r="AM712" t="n">
        <v>0.3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inlineStr"/>
      <c r="AU712" t="inlineStr"/>
    </row>
    <row r="713">
      <c r="A713" t="inlineStr">
        <is>
          <t>CONTRACT</t>
        </is>
      </c>
      <c r="B713" t="inlineStr">
        <is>
          <t>PRJ</t>
        </is>
      </c>
      <c r="C713" t="inlineStr">
        <is>
          <t>Scrum</t>
        </is>
      </c>
      <c r="D713" t="n">
        <v>2024</v>
      </c>
      <c r="E713" s="114" t="n">
        <v>45337</v>
      </c>
      <c r="F713" s="114" t="n">
        <v>45474</v>
      </c>
      <c r="G713" t="inlineStr">
        <is>
          <t xml:space="preserve">ABS24138 </t>
        </is>
      </c>
      <c r="H713" t="inlineStr">
        <is>
          <t>AHBSDW</t>
        </is>
      </c>
      <c r="I713" t="inlineStr">
        <is>
          <t>HR</t>
        </is>
      </c>
      <c r="J713" t="inlineStr">
        <is>
          <t>HR - BUONI SCONTO - W2</t>
        </is>
      </c>
      <c r="K713" t="inlineStr">
        <is>
          <t>EssilorLuxottica</t>
        </is>
      </c>
      <c r="L713" t="inlineStr">
        <is>
          <t>P. Anzellotti</t>
        </is>
      </c>
      <c r="M713" t="inlineStr">
        <is>
          <t>R. Marasca</t>
        </is>
      </c>
      <c r="N713" t="inlineStr">
        <is>
          <t>Delivery Projects</t>
        </is>
      </c>
      <c r="O713" t="inlineStr">
        <is>
          <t>Analysis</t>
        </is>
      </c>
      <c r="P713" t="n">
        <v>156</v>
      </c>
      <c r="Q713" t="n">
        <v>0</v>
      </c>
      <c r="R713" t="inlineStr">
        <is>
          <t>CLOSED</t>
        </is>
      </c>
      <c r="S713" t="n">
        <v>1</v>
      </c>
      <c r="T713" t="n">
        <v>2024</v>
      </c>
      <c r="U713" t="n">
        <v>0</v>
      </c>
      <c r="V713" t="n">
        <v>5</v>
      </c>
      <c r="W713" t="n">
        <v>4</v>
      </c>
      <c r="X713" t="n">
        <v>4</v>
      </c>
      <c r="Y713" t="n">
        <v>4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n">
        <v>0.2777777777777778</v>
      </c>
      <c r="AI713" t="n">
        <v>0.2</v>
      </c>
      <c r="AJ713" t="n">
        <v>0.1904761904761905</v>
      </c>
      <c r="AK713" t="n">
        <v>0.1818181818181818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inlineStr"/>
      <c r="AU713" t="inlineStr"/>
    </row>
    <row r="714">
      <c r="A714" t="inlineStr">
        <is>
          <t>CONTRACT</t>
        </is>
      </c>
      <c r="B714" t="inlineStr">
        <is>
          <t>PRJ</t>
        </is>
      </c>
      <c r="C714" t="inlineStr">
        <is>
          <t>Scrum</t>
        </is>
      </c>
      <c r="D714" t="n">
        <v>2024</v>
      </c>
      <c r="E714" s="114" t="n">
        <v>45337</v>
      </c>
      <c r="F714" s="114" t="n">
        <v>45474</v>
      </c>
      <c r="G714" t="inlineStr">
        <is>
          <t xml:space="preserve">ABS24138 </t>
        </is>
      </c>
      <c r="H714" t="inlineStr">
        <is>
          <t>AHBSDW</t>
        </is>
      </c>
      <c r="I714" t="inlineStr">
        <is>
          <t>HR</t>
        </is>
      </c>
      <c r="J714" t="inlineStr">
        <is>
          <t>HR - BUONI SCONTO - W2</t>
        </is>
      </c>
      <c r="K714" t="inlineStr">
        <is>
          <t>EssilorLuxottica</t>
        </is>
      </c>
      <c r="L714" t="inlineStr">
        <is>
          <t>P. Anzellotti</t>
        </is>
      </c>
      <c r="M714" t="inlineStr">
        <is>
          <t>S. Delle Fave</t>
        </is>
      </c>
      <c r="N714" t="inlineStr">
        <is>
          <t>Operations</t>
        </is>
      </c>
      <c r="O714" t="inlineStr">
        <is>
          <t>FrontEnd</t>
        </is>
      </c>
      <c r="P714" t="n">
        <v>156</v>
      </c>
      <c r="Q714" t="n">
        <v>0</v>
      </c>
      <c r="R714" t="inlineStr">
        <is>
          <t>CLOSED</t>
        </is>
      </c>
      <c r="S714" t="n">
        <v>1</v>
      </c>
      <c r="T714" t="n">
        <v>2024</v>
      </c>
      <c r="U714" t="n">
        <v>9</v>
      </c>
      <c r="V714" t="inlineStr"/>
      <c r="W714" t="inlineStr"/>
      <c r="X714" t="n">
        <v>7.35</v>
      </c>
      <c r="Y714" t="n">
        <v>6.65</v>
      </c>
      <c r="Z714" t="n">
        <v>7</v>
      </c>
      <c r="AA714" t="n">
        <v>2</v>
      </c>
      <c r="AB714" t="inlineStr"/>
      <c r="AC714" t="inlineStr"/>
      <c r="AD714" t="inlineStr"/>
      <c r="AE714" t="inlineStr"/>
      <c r="AF714" t="inlineStr"/>
      <c r="AG714" t="inlineStr"/>
      <c r="AH714" t="n">
        <v>0</v>
      </c>
      <c r="AI714" t="n">
        <v>0</v>
      </c>
      <c r="AJ714" t="n">
        <v>0.35</v>
      </c>
      <c r="AK714" t="n">
        <v>0.3022727272727273</v>
      </c>
      <c r="AL714" t="n">
        <v>0.35</v>
      </c>
      <c r="AM714" t="n">
        <v>0.1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inlineStr"/>
      <c r="AU714" t="inlineStr"/>
    </row>
    <row r="715">
      <c r="A715" t="inlineStr">
        <is>
          <t>CONTRACT</t>
        </is>
      </c>
      <c r="B715" t="inlineStr">
        <is>
          <t>PRJ</t>
        </is>
      </c>
      <c r="C715" t="inlineStr">
        <is>
          <t>Scrum</t>
        </is>
      </c>
      <c r="D715" t="n">
        <v>2024</v>
      </c>
      <c r="E715" s="114" t="n">
        <v>45292</v>
      </c>
      <c r="F715" s="114" t="n">
        <v>45627</v>
      </c>
      <c r="G715" t="inlineStr">
        <is>
          <t xml:space="preserve">ABS24138 </t>
        </is>
      </c>
      <c r="H715" t="inlineStr">
        <is>
          <t>AHBSDW</t>
        </is>
      </c>
      <c r="I715" t="inlineStr">
        <is>
          <t>HR</t>
        </is>
      </c>
      <c r="J715" t="inlineStr">
        <is>
          <t>HR - BUONI SCONTO - W2 - CR</t>
        </is>
      </c>
      <c r="K715" t="inlineStr">
        <is>
          <t>EssilorLuxottica</t>
        </is>
      </c>
      <c r="L715" t="inlineStr">
        <is>
          <t>P. Anzellotti</t>
        </is>
      </c>
      <c r="M715" t="inlineStr">
        <is>
          <t>M. Toci</t>
        </is>
      </c>
      <c r="N715" t="inlineStr">
        <is>
          <t>Operations</t>
        </is>
      </c>
      <c r="O715" t="inlineStr">
        <is>
          <t>BackEnd</t>
        </is>
      </c>
      <c r="P715" t="n">
        <v>17</v>
      </c>
      <c r="Q715" t="n">
        <v>0</v>
      </c>
      <c r="R715" t="inlineStr">
        <is>
          <t>CLOSED</t>
        </is>
      </c>
      <c r="S715" t="n">
        <v>1</v>
      </c>
      <c r="T715" t="n">
        <v>2024</v>
      </c>
      <c r="U715" t="n">
        <v>2</v>
      </c>
      <c r="V715" t="inlineStr"/>
      <c r="W715" t="inlineStr"/>
      <c r="X715" t="inlineStr"/>
      <c r="Y715" t="inlineStr"/>
      <c r="Z715" t="inlineStr"/>
      <c r="AA715" t="inlineStr"/>
      <c r="AB715" t="n">
        <v>2</v>
      </c>
      <c r="AC715" t="inlineStr"/>
      <c r="AD715" t="inlineStr"/>
      <c r="AE715" t="inlineStr"/>
      <c r="AF715" t="inlineStr"/>
      <c r="AG715" t="inlineStr"/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0.08695652173913043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inlineStr"/>
      <c r="AU715" t="inlineStr"/>
    </row>
    <row r="716">
      <c r="A716" t="inlineStr">
        <is>
          <t>CONTRACT</t>
        </is>
      </c>
      <c r="B716" t="inlineStr">
        <is>
          <t>PRJ</t>
        </is>
      </c>
      <c r="C716" t="inlineStr">
        <is>
          <t>Scrum</t>
        </is>
      </c>
      <c r="D716" t="n">
        <v>2024</v>
      </c>
      <c r="E716" s="114" t="n">
        <v>45292</v>
      </c>
      <c r="F716" s="114" t="n">
        <v>45627</v>
      </c>
      <c r="G716" t="inlineStr">
        <is>
          <t xml:space="preserve">ABS24138 </t>
        </is>
      </c>
      <c r="H716" t="inlineStr">
        <is>
          <t>AHBSDW</t>
        </is>
      </c>
      <c r="I716" t="inlineStr">
        <is>
          <t>HR</t>
        </is>
      </c>
      <c r="J716" t="inlineStr">
        <is>
          <t>HR - BUONI SCONTO - W2 - CR</t>
        </is>
      </c>
      <c r="K716" t="inlineStr">
        <is>
          <t>EssilorLuxottica</t>
        </is>
      </c>
      <c r="L716" t="inlineStr">
        <is>
          <t>P. Anzellotti</t>
        </is>
      </c>
      <c r="M716" t="inlineStr">
        <is>
          <t>P. Anzellotti</t>
        </is>
      </c>
      <c r="N716" t="inlineStr">
        <is>
          <t>Operations</t>
        </is>
      </c>
      <c r="O716" t="inlineStr">
        <is>
          <t>Techincal Leader</t>
        </is>
      </c>
      <c r="P716" t="n">
        <v>17</v>
      </c>
      <c r="Q716" t="n">
        <v>0</v>
      </c>
      <c r="R716" t="inlineStr">
        <is>
          <t>CLOSED</t>
        </is>
      </c>
      <c r="S716" t="n">
        <v>1</v>
      </c>
      <c r="T716" t="n">
        <v>2024</v>
      </c>
      <c r="U716" t="n">
        <v>4</v>
      </c>
      <c r="V716" t="inlineStr"/>
      <c r="W716" t="inlineStr"/>
      <c r="X716" t="inlineStr"/>
      <c r="Y716" t="inlineStr"/>
      <c r="Z716" t="inlineStr"/>
      <c r="AA716" t="inlineStr"/>
      <c r="AB716" t="n">
        <v>4</v>
      </c>
      <c r="AC716" t="inlineStr"/>
      <c r="AD716" t="inlineStr"/>
      <c r="AE716" t="inlineStr"/>
      <c r="AF716" t="inlineStr"/>
      <c r="AG716" t="inlineStr"/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0.1739130434782609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inlineStr"/>
      <c r="AU716" t="inlineStr"/>
    </row>
    <row r="717">
      <c r="A717" t="inlineStr">
        <is>
          <t>CONTRACT</t>
        </is>
      </c>
      <c r="B717" t="inlineStr">
        <is>
          <t>PRJ</t>
        </is>
      </c>
      <c r="C717" t="inlineStr">
        <is>
          <t>Scrum</t>
        </is>
      </c>
      <c r="D717" t="n">
        <v>2024</v>
      </c>
      <c r="E717" s="114" t="n">
        <v>45292</v>
      </c>
      <c r="F717" s="114" t="n">
        <v>45627</v>
      </c>
      <c r="G717" t="inlineStr">
        <is>
          <t xml:space="preserve">ABS24138 </t>
        </is>
      </c>
      <c r="H717" t="inlineStr">
        <is>
          <t>AHBSDW</t>
        </is>
      </c>
      <c r="I717" t="inlineStr">
        <is>
          <t>HR</t>
        </is>
      </c>
      <c r="J717" t="inlineStr">
        <is>
          <t>HR - BUONI SCONTO - W2 - CR</t>
        </is>
      </c>
      <c r="K717" t="inlineStr">
        <is>
          <t>EssilorLuxottica</t>
        </is>
      </c>
      <c r="L717" t="inlineStr">
        <is>
          <t>P. Anzellotti</t>
        </is>
      </c>
      <c r="M717" t="inlineStr">
        <is>
          <t>S. Delle Fave</t>
        </is>
      </c>
      <c r="N717" t="inlineStr">
        <is>
          <t>Operations</t>
        </is>
      </c>
      <c r="O717" t="inlineStr">
        <is>
          <t>BackEnd</t>
        </is>
      </c>
      <c r="P717" t="n">
        <v>17</v>
      </c>
      <c r="Q717" t="n">
        <v>0</v>
      </c>
      <c r="R717" t="inlineStr">
        <is>
          <t>CLOSED</t>
        </is>
      </c>
      <c r="S717" t="n">
        <v>1</v>
      </c>
      <c r="T717" t="n">
        <v>2024</v>
      </c>
      <c r="U717" t="n">
        <v>2</v>
      </c>
      <c r="V717" t="inlineStr"/>
      <c r="W717" t="inlineStr"/>
      <c r="X717" t="inlineStr"/>
      <c r="Y717" t="inlineStr"/>
      <c r="Z717" t="inlineStr"/>
      <c r="AA717" t="inlineStr"/>
      <c r="AB717" t="n">
        <v>2</v>
      </c>
      <c r="AC717" t="inlineStr"/>
      <c r="AD717" t="inlineStr"/>
      <c r="AE717" t="inlineStr"/>
      <c r="AF717" t="inlineStr"/>
      <c r="AG717" t="inlineStr"/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0.08695652173913043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inlineStr"/>
      <c r="AU717" t="inlineStr"/>
    </row>
    <row r="718">
      <c r="A718" t="inlineStr">
        <is>
          <t>LEAD</t>
        </is>
      </c>
      <c r="B718" t="inlineStr">
        <is>
          <t>PRJ</t>
        </is>
      </c>
      <c r="C718" t="inlineStr">
        <is>
          <t>Scrum</t>
        </is>
      </c>
      <c r="D718" t="n">
        <v>2024</v>
      </c>
      <c r="E718" s="114" t="n">
        <v>45292</v>
      </c>
      <c r="F718" s="114" t="n">
        <v>45627</v>
      </c>
      <c r="G718" t="inlineStr">
        <is>
          <t>ABS24344</t>
        </is>
      </c>
      <c r="H718" t="inlineStr">
        <is>
          <t>ABS0008</t>
        </is>
      </c>
      <c r="I718" t="inlineStr">
        <is>
          <t>RETAIL</t>
        </is>
      </c>
      <c r="J718" t="inlineStr">
        <is>
          <t>HR - BUONI SCONTO - W3</t>
        </is>
      </c>
      <c r="K718" t="inlineStr">
        <is>
          <t>EssilorLuxottica</t>
        </is>
      </c>
      <c r="L718" t="inlineStr">
        <is>
          <t>P. Anzellotti</t>
        </is>
      </c>
      <c r="M718" t="inlineStr">
        <is>
          <t>N. Pescione</t>
        </is>
      </c>
      <c r="N718" t="inlineStr">
        <is>
          <t>Operations</t>
        </is>
      </c>
      <c r="O718" t="inlineStr">
        <is>
          <t>BackEnd</t>
        </is>
      </c>
      <c r="P718" t="n">
        <v>42</v>
      </c>
      <c r="Q718" t="n">
        <v>0</v>
      </c>
      <c r="R718" t="inlineStr">
        <is>
          <t>CLOSED</t>
        </is>
      </c>
      <c r="S718" t="n">
        <v>0</v>
      </c>
      <c r="T718" t="n">
        <v>2024</v>
      </c>
      <c r="U718" t="n">
        <v>4</v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n">
        <v>1</v>
      </c>
      <c r="AE718" t="n">
        <v>2</v>
      </c>
      <c r="AF718" t="n">
        <v>1</v>
      </c>
      <c r="AG718" t="inlineStr"/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0.04761904761904762</v>
      </c>
      <c r="AQ718" t="n">
        <v>0.08695652173913043</v>
      </c>
      <c r="AR718" t="n">
        <v>0.04761904761904762</v>
      </c>
      <c r="AS718" t="n">
        <v>0</v>
      </c>
      <c r="AT718" t="inlineStr"/>
      <c r="AU718" t="inlineStr"/>
    </row>
    <row r="719">
      <c r="A719" t="inlineStr">
        <is>
          <t>LEAD</t>
        </is>
      </c>
      <c r="B719" t="inlineStr">
        <is>
          <t>PRJ</t>
        </is>
      </c>
      <c r="C719" t="inlineStr">
        <is>
          <t>Scrum</t>
        </is>
      </c>
      <c r="D719" t="n">
        <v>2024</v>
      </c>
      <c r="E719" s="114" t="n">
        <v>45292</v>
      </c>
      <c r="F719" s="114" t="n">
        <v>45627</v>
      </c>
      <c r="G719" t="inlineStr">
        <is>
          <t>ABS24344</t>
        </is>
      </c>
      <c r="H719" t="inlineStr">
        <is>
          <t>ABS0008</t>
        </is>
      </c>
      <c r="I719" t="inlineStr">
        <is>
          <t>RETAIL</t>
        </is>
      </c>
      <c r="J719" t="inlineStr">
        <is>
          <t>HR - BUONI SCONTO - W3</t>
        </is>
      </c>
      <c r="K719" t="inlineStr">
        <is>
          <t>EssilorLuxottica</t>
        </is>
      </c>
      <c r="L719" t="inlineStr">
        <is>
          <t>P. Anzellotti</t>
        </is>
      </c>
      <c r="M719" t="inlineStr">
        <is>
          <t>P. Anzellotti</t>
        </is>
      </c>
      <c r="N719" t="inlineStr">
        <is>
          <t>Operations</t>
        </is>
      </c>
      <c r="O719" t="inlineStr">
        <is>
          <t>Techincal Leader</t>
        </is>
      </c>
      <c r="P719" t="n">
        <v>42</v>
      </c>
      <c r="Q719" t="n">
        <v>0</v>
      </c>
      <c r="R719" t="inlineStr">
        <is>
          <t>CLOSED</t>
        </is>
      </c>
      <c r="S719" t="n">
        <v>0</v>
      </c>
      <c r="T719" t="n">
        <v>2024</v>
      </c>
      <c r="U719" t="n">
        <v>14</v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n">
        <v>3</v>
      </c>
      <c r="AE719" t="n">
        <v>8</v>
      </c>
      <c r="AF719" t="n">
        <v>3</v>
      </c>
      <c r="AG719" t="inlineStr"/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0.1428571428571428</v>
      </c>
      <c r="AQ719" t="n">
        <v>0.3478260869565217</v>
      </c>
      <c r="AR719" t="n">
        <v>0.1428571428571428</v>
      </c>
      <c r="AS719" t="n">
        <v>0</v>
      </c>
      <c r="AT719" t="inlineStr"/>
      <c r="AU719" t="inlineStr"/>
    </row>
    <row r="720">
      <c r="A720" t="inlineStr">
        <is>
          <t>LEAD</t>
        </is>
      </c>
      <c r="B720" t="inlineStr">
        <is>
          <t>PRJ</t>
        </is>
      </c>
      <c r="C720" t="inlineStr">
        <is>
          <t>Scrum</t>
        </is>
      </c>
      <c r="D720" t="n">
        <v>2024</v>
      </c>
      <c r="E720" s="114" t="n">
        <v>45292</v>
      </c>
      <c r="F720" s="114" t="n">
        <v>45627</v>
      </c>
      <c r="G720" t="inlineStr">
        <is>
          <t>ABS24344</t>
        </is>
      </c>
      <c r="H720" t="inlineStr">
        <is>
          <t>ABS0008</t>
        </is>
      </c>
      <c r="I720" t="inlineStr">
        <is>
          <t>RETAIL</t>
        </is>
      </c>
      <c r="J720" t="inlineStr">
        <is>
          <t>HR - BUONI SCONTO - W3</t>
        </is>
      </c>
      <c r="K720" t="inlineStr">
        <is>
          <t>EssilorLuxottica</t>
        </is>
      </c>
      <c r="L720" t="inlineStr">
        <is>
          <t>P. Anzellotti</t>
        </is>
      </c>
      <c r="M720" t="inlineStr">
        <is>
          <t>S. Delle Fave</t>
        </is>
      </c>
      <c r="N720" t="inlineStr">
        <is>
          <t>Operations</t>
        </is>
      </c>
      <c r="O720" t="inlineStr">
        <is>
          <t>BackEnd</t>
        </is>
      </c>
      <c r="P720" t="n">
        <v>42</v>
      </c>
      <c r="Q720" t="n">
        <v>0</v>
      </c>
      <c r="R720" t="inlineStr">
        <is>
          <t>CLOSED</t>
        </is>
      </c>
      <c r="S720" t="n">
        <v>0</v>
      </c>
      <c r="T720" t="n">
        <v>2024</v>
      </c>
      <c r="U720" t="n">
        <v>10</v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2</v>
      </c>
      <c r="AE720" t="n">
        <v>6</v>
      </c>
      <c r="AF720" t="n">
        <v>2</v>
      </c>
      <c r="AG720" t="inlineStr"/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0.09523809523809523</v>
      </c>
      <c r="AQ720" t="n">
        <v>0.2608695652173913</v>
      </c>
      <c r="AR720" t="n">
        <v>0.09523809523809523</v>
      </c>
      <c r="AS720" t="n">
        <v>0</v>
      </c>
      <c r="AT720" t="inlineStr"/>
      <c r="AU720" t="inlineStr"/>
    </row>
    <row r="721">
      <c r="A721" t="inlineStr">
        <is>
          <t>CDC/AREA MANAGEMENT</t>
        </is>
      </c>
      <c r="B721" t="inlineStr">
        <is>
          <t>CDC GOVERNANCE</t>
        </is>
      </c>
      <c r="C721" t="inlineStr"/>
      <c r="D721" t="n">
        <v>2024</v>
      </c>
      <c r="E721" s="114" t="n">
        <v>45292</v>
      </c>
      <c r="F721" s="114" t="n">
        <v>45657</v>
      </c>
      <c r="G721" t="inlineStr"/>
      <c r="H721" t="inlineStr">
        <is>
          <t>ATD</t>
        </is>
      </c>
      <c r="I721" t="inlineStr">
        <is>
          <t>OTHER</t>
        </is>
      </c>
      <c r="J721" t="inlineStr">
        <is>
          <t>Carrier Manager Activities</t>
        </is>
      </c>
      <c r="K721" t="inlineStr">
        <is>
          <t>Abstract</t>
        </is>
      </c>
      <c r="L721" t="inlineStr">
        <is>
          <t>P. Pieroni</t>
        </is>
      </c>
      <c r="M721" t="inlineStr">
        <is>
          <t>A. Di Pietro</t>
        </is>
      </c>
      <c r="N721" t="inlineStr">
        <is>
          <t>Operations</t>
        </is>
      </c>
      <c r="O721" t="inlineStr">
        <is>
          <t>PM - Project Governance</t>
        </is>
      </c>
      <c r="P721" t="n">
        <v>0</v>
      </c>
      <c r="Q721" t="n">
        <v>0</v>
      </c>
      <c r="R721" t="inlineStr">
        <is>
          <t>ON GOING</t>
        </is>
      </c>
      <c r="S721" t="n">
        <v>0</v>
      </c>
      <c r="T721" t="n">
        <v>2024</v>
      </c>
      <c r="U721" t="n">
        <v>7</v>
      </c>
      <c r="V721" t="inlineStr"/>
      <c r="W721" t="inlineStr"/>
      <c r="X721" t="inlineStr"/>
      <c r="Y721" t="inlineStr"/>
      <c r="Z721" t="inlineStr"/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0.05</v>
      </c>
      <c r="AN721" t="n">
        <v>0.04347826086956522</v>
      </c>
      <c r="AO721" t="n">
        <v>0.08333333333333333</v>
      </c>
      <c r="AP721" t="n">
        <v>0.04761904761904762</v>
      </c>
      <c r="AQ721" t="n">
        <v>0.04347826086956522</v>
      </c>
      <c r="AR721" t="n">
        <v>0.04761904761904762</v>
      </c>
      <c r="AS721" t="n">
        <v>0.04545454545454546</v>
      </c>
      <c r="AT721" t="inlineStr"/>
      <c r="AU721" t="inlineStr"/>
    </row>
    <row r="722">
      <c r="A722" t="inlineStr">
        <is>
          <t>CDC/AREA MANAGEMENT</t>
        </is>
      </c>
      <c r="B722" t="inlineStr">
        <is>
          <t>CDC GOVERNANCE</t>
        </is>
      </c>
      <c r="C722" t="inlineStr"/>
      <c r="D722" t="n">
        <v>2024</v>
      </c>
      <c r="E722" s="114" t="n">
        <v>45292</v>
      </c>
      <c r="F722" s="114" t="n">
        <v>45657</v>
      </c>
      <c r="G722" t="inlineStr"/>
      <c r="H722" t="inlineStr">
        <is>
          <t>ATD</t>
        </is>
      </c>
      <c r="I722" t="inlineStr">
        <is>
          <t>OTHER</t>
        </is>
      </c>
      <c r="J722" t="inlineStr">
        <is>
          <t>Carrier Manager Activities</t>
        </is>
      </c>
      <c r="K722" t="inlineStr">
        <is>
          <t>Abstract</t>
        </is>
      </c>
      <c r="L722" t="inlineStr">
        <is>
          <t>P. Pieroni</t>
        </is>
      </c>
      <c r="M722" t="inlineStr">
        <is>
          <t>I. Bressan</t>
        </is>
      </c>
      <c r="N722" t="inlineStr">
        <is>
          <t>Operations</t>
        </is>
      </c>
      <c r="O722" t="inlineStr">
        <is>
          <t>PM - Project Governance</t>
        </is>
      </c>
      <c r="P722" t="n">
        <v>0</v>
      </c>
      <c r="Q722" t="n">
        <v>0</v>
      </c>
      <c r="R722" t="inlineStr">
        <is>
          <t>ON GOING</t>
        </is>
      </c>
      <c r="S722" t="n">
        <v>0</v>
      </c>
      <c r="T722" t="n">
        <v>2024</v>
      </c>
      <c r="U722" t="n">
        <v>7</v>
      </c>
      <c r="V722" t="inlineStr"/>
      <c r="W722" t="inlineStr"/>
      <c r="X722" t="inlineStr"/>
      <c r="Y722" t="inlineStr"/>
      <c r="Z722" t="inlineStr"/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0.05</v>
      </c>
      <c r="AN722" t="n">
        <v>0.04347826086956522</v>
      </c>
      <c r="AO722" t="n">
        <v>0.08333333333333333</v>
      </c>
      <c r="AP722" t="n">
        <v>0.04761904761904762</v>
      </c>
      <c r="AQ722" t="n">
        <v>0.04347826086956522</v>
      </c>
      <c r="AR722" t="n">
        <v>0.04761904761904762</v>
      </c>
      <c r="AS722" t="n">
        <v>0.04545454545454546</v>
      </c>
      <c r="AT722" t="inlineStr"/>
      <c r="AU722" t="inlineStr"/>
    </row>
    <row r="723">
      <c r="A723" t="inlineStr">
        <is>
          <t>CDC/AREA MANAGEMENT</t>
        </is>
      </c>
      <c r="B723" t="inlineStr">
        <is>
          <t>CDC GOVERNANCE</t>
        </is>
      </c>
      <c r="C723" t="inlineStr"/>
      <c r="D723" t="n">
        <v>2024</v>
      </c>
      <c r="E723" s="114" t="n">
        <v>45292</v>
      </c>
      <c r="F723" s="114" t="n">
        <v>45657</v>
      </c>
      <c r="G723" t="inlineStr"/>
      <c r="H723" t="inlineStr">
        <is>
          <t>ATD</t>
        </is>
      </c>
      <c r="I723" t="inlineStr">
        <is>
          <t>OTHER</t>
        </is>
      </c>
      <c r="J723" t="inlineStr">
        <is>
          <t>Carrier Manager Activities</t>
        </is>
      </c>
      <c r="K723" t="inlineStr">
        <is>
          <t>Abstract</t>
        </is>
      </c>
      <c r="L723" t="inlineStr">
        <is>
          <t>P. Pieroni</t>
        </is>
      </c>
      <c r="M723" t="inlineStr">
        <is>
          <t>N. Fragale</t>
        </is>
      </c>
      <c r="N723" t="inlineStr">
        <is>
          <t>Operations</t>
        </is>
      </c>
      <c r="O723" t="inlineStr">
        <is>
          <t>PM - Project Governance</t>
        </is>
      </c>
      <c r="P723" t="n">
        <v>0</v>
      </c>
      <c r="Q723" t="n">
        <v>0</v>
      </c>
      <c r="R723" t="inlineStr">
        <is>
          <t>ON GOING</t>
        </is>
      </c>
      <c r="S723" t="n">
        <v>0</v>
      </c>
      <c r="T723" t="n">
        <v>2024</v>
      </c>
      <c r="U723" t="n">
        <v>7</v>
      </c>
      <c r="V723" t="inlineStr"/>
      <c r="W723" t="inlineStr"/>
      <c r="X723" t="inlineStr"/>
      <c r="Y723" t="inlineStr"/>
      <c r="Z723" t="inlineStr"/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0.05</v>
      </c>
      <c r="AN723" t="n">
        <v>0.04347826086956522</v>
      </c>
      <c r="AO723" t="n">
        <v>0.08333333333333333</v>
      </c>
      <c r="AP723" t="n">
        <v>0.04761904761904762</v>
      </c>
      <c r="AQ723" t="n">
        <v>0.04347826086956522</v>
      </c>
      <c r="AR723" t="n">
        <v>0.04761904761904762</v>
      </c>
      <c r="AS723" t="n">
        <v>0.04545454545454546</v>
      </c>
      <c r="AT723" t="inlineStr"/>
      <c r="AU723" t="inlineStr"/>
    </row>
    <row r="724">
      <c r="A724" t="inlineStr">
        <is>
          <t>CDC/AREA MANAGEMENT</t>
        </is>
      </c>
      <c r="B724" t="inlineStr">
        <is>
          <t>CDC GOVERNANCE</t>
        </is>
      </c>
      <c r="C724" t="inlineStr"/>
      <c r="D724" t="n">
        <v>2024</v>
      </c>
      <c r="E724" s="114" t="n">
        <v>45292</v>
      </c>
      <c r="F724" s="114" t="n">
        <v>45657</v>
      </c>
      <c r="G724" t="inlineStr"/>
      <c r="H724" t="inlineStr">
        <is>
          <t>ATD</t>
        </is>
      </c>
      <c r="I724" t="inlineStr">
        <is>
          <t>EPM</t>
        </is>
      </c>
      <c r="J724" t="inlineStr">
        <is>
          <t>Carrier Manager Activities</t>
        </is>
      </c>
      <c r="K724" t="inlineStr">
        <is>
          <t>Abstract</t>
        </is>
      </c>
      <c r="L724" t="inlineStr">
        <is>
          <t>P. Pieroni</t>
        </is>
      </c>
      <c r="M724" t="inlineStr">
        <is>
          <t>P. Pieroni</t>
        </is>
      </c>
      <c r="N724" t="inlineStr">
        <is>
          <t>Operations</t>
        </is>
      </c>
      <c r="O724" t="inlineStr">
        <is>
          <t>PM - Project Governance</t>
        </is>
      </c>
      <c r="P724" t="n">
        <v>0</v>
      </c>
      <c r="Q724" t="n">
        <v>0</v>
      </c>
      <c r="R724" t="inlineStr">
        <is>
          <t>ON GOING</t>
        </is>
      </c>
      <c r="S724" t="n">
        <v>0</v>
      </c>
      <c r="T724" t="n">
        <v>2024</v>
      </c>
      <c r="U724" t="n">
        <v>6</v>
      </c>
      <c r="V724" t="inlineStr"/>
      <c r="W724" t="inlineStr"/>
      <c r="X724" t="inlineStr"/>
      <c r="Y724" t="inlineStr"/>
      <c r="Z724" t="inlineStr"/>
      <c r="AA724" t="n">
        <v>1</v>
      </c>
      <c r="AB724" t="n">
        <v>1</v>
      </c>
      <c r="AC724" t="inlineStr"/>
      <c r="AD724" t="n">
        <v>1</v>
      </c>
      <c r="AE724" t="n">
        <v>1</v>
      </c>
      <c r="AF724" t="n">
        <v>1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0.05</v>
      </c>
      <c r="AN724" t="n">
        <v>0.04347826086956522</v>
      </c>
      <c r="AO724" t="n">
        <v>0</v>
      </c>
      <c r="AP724" t="n">
        <v>0.04761904761904762</v>
      </c>
      <c r="AQ724" t="n">
        <v>0.04347826086956522</v>
      </c>
      <c r="AR724" t="n">
        <v>0.04761904761904762</v>
      </c>
      <c r="AS724" t="n">
        <v>0.04545454545454546</v>
      </c>
      <c r="AT724" t="inlineStr"/>
      <c r="AU724" t="inlineStr"/>
    </row>
    <row r="725">
      <c r="A725" t="inlineStr">
        <is>
          <t>CDC/AREA MANAGEMENT</t>
        </is>
      </c>
      <c r="B725" t="inlineStr">
        <is>
          <t>CDC GOVERNANCE</t>
        </is>
      </c>
      <c r="C725" t="inlineStr"/>
      <c r="D725" t="n">
        <v>2024</v>
      </c>
      <c r="E725" s="114" t="n">
        <v>45292</v>
      </c>
      <c r="F725" s="114" t="n">
        <v>45657</v>
      </c>
      <c r="G725" t="inlineStr"/>
      <c r="H725" t="inlineStr">
        <is>
          <t>ABS0007</t>
        </is>
      </c>
      <c r="I725" t="inlineStr">
        <is>
          <t>PRACTICE DI</t>
        </is>
      </c>
      <c r="J725" t="inlineStr">
        <is>
          <t>CDC/AREA MANAGEMENT</t>
        </is>
      </c>
      <c r="K725" t="inlineStr">
        <is>
          <t>ABSTRACT</t>
        </is>
      </c>
      <c r="L725" t="inlineStr">
        <is>
          <t>P. Pieroni</t>
        </is>
      </c>
      <c r="M725" t="inlineStr">
        <is>
          <t>P. Pieroni</t>
        </is>
      </c>
      <c r="N725" t="inlineStr">
        <is>
          <t>Operations</t>
        </is>
      </c>
      <c r="O725" t="inlineStr">
        <is>
          <t>PM - Project Governance</t>
        </is>
      </c>
      <c r="P725" t="n">
        <v>30</v>
      </c>
      <c r="Q725" t="n">
        <v>20</v>
      </c>
      <c r="R725" t="inlineStr">
        <is>
          <t>ON GOING</t>
        </is>
      </c>
      <c r="S725" t="n">
        <v>1</v>
      </c>
      <c r="T725" t="n">
        <v>2024</v>
      </c>
      <c r="U725" t="n">
        <v>30</v>
      </c>
      <c r="V725" t="inlineStr"/>
      <c r="W725" t="inlineStr"/>
      <c r="X725" t="inlineStr"/>
      <c r="Y725" t="inlineStr"/>
      <c r="Z725" t="inlineStr"/>
      <c r="AA725" t="n">
        <v>5</v>
      </c>
      <c r="AB725" t="n">
        <v>5</v>
      </c>
      <c r="AC725" t="inlineStr"/>
      <c r="AD725" t="n">
        <v>5</v>
      </c>
      <c r="AE725" t="n">
        <v>5</v>
      </c>
      <c r="AF725" t="n">
        <v>5</v>
      </c>
      <c r="AG725" t="n">
        <v>5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0.25</v>
      </c>
      <c r="AN725" t="n">
        <v>0.2173913043478261</v>
      </c>
      <c r="AO725" t="n">
        <v>0</v>
      </c>
      <c r="AP725" t="n">
        <v>0.2380952380952381</v>
      </c>
      <c r="AQ725" t="n">
        <v>0.2173913043478261</v>
      </c>
      <c r="AR725" t="n">
        <v>0.2380952380952381</v>
      </c>
      <c r="AS725" t="n">
        <v>0.2272727272727273</v>
      </c>
      <c r="AT725" t="inlineStr"/>
      <c r="AU725" t="inlineStr"/>
    </row>
    <row r="726">
      <c r="A726" t="inlineStr">
        <is>
          <t>INTERNAL TRAINING</t>
        </is>
      </c>
      <c r="B726" t="inlineStr">
        <is>
          <t>FORMAZIONE</t>
        </is>
      </c>
      <c r="C726" t="inlineStr"/>
      <c r="D726" t="n">
        <v>2024</v>
      </c>
      <c r="E726" s="114" t="n">
        <v>45536</v>
      </c>
      <c r="F726" s="114" t="n">
        <v>45657</v>
      </c>
      <c r="G726" t="inlineStr"/>
      <c r="H726" t="inlineStr">
        <is>
          <t>ATD</t>
        </is>
      </c>
      <c r="I726" t="inlineStr">
        <is>
          <t>OTHER</t>
        </is>
      </c>
      <c r="J726" t="inlineStr">
        <is>
          <t>Coaching</t>
        </is>
      </c>
      <c r="K726" t="inlineStr">
        <is>
          <t>Abstract</t>
        </is>
      </c>
      <c r="L726" t="inlineStr">
        <is>
          <t>P. Pieroni</t>
        </is>
      </c>
      <c r="M726" t="inlineStr">
        <is>
          <t>F. De Pedis</t>
        </is>
      </c>
      <c r="N726" t="inlineStr">
        <is>
          <t>Operations</t>
        </is>
      </c>
      <c r="O726" t="inlineStr">
        <is>
          <t>BackEnd</t>
        </is>
      </c>
      <c r="P726" t="n">
        <v>15</v>
      </c>
      <c r="Q726" t="n">
        <v>0</v>
      </c>
      <c r="R726" t="inlineStr">
        <is>
          <t>ON GOING</t>
        </is>
      </c>
      <c r="S726" t="n">
        <v>0</v>
      </c>
      <c r="T726" t="n">
        <v>2024</v>
      </c>
      <c r="U726" t="n">
        <v>15</v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4</v>
      </c>
      <c r="AE726" t="n">
        <v>4</v>
      </c>
      <c r="AF726" t="n">
        <v>4</v>
      </c>
      <c r="AG726" t="n">
        <v>3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0.1904761904761905</v>
      </c>
      <c r="AQ726" t="n">
        <v>0.1739130434782609</v>
      </c>
      <c r="AR726" t="n">
        <v>0.1904761904761905</v>
      </c>
      <c r="AS726" t="n">
        <v>0.1363636363636364</v>
      </c>
      <c r="AT726" t="inlineStr"/>
      <c r="AU726" t="inlineStr"/>
    </row>
    <row r="727">
      <c r="A727" t="inlineStr">
        <is>
          <t>INTERNAL TRAINING</t>
        </is>
      </c>
      <c r="B727" t="inlineStr">
        <is>
          <t>FORMAZIONE</t>
        </is>
      </c>
      <c r="C727" t="inlineStr"/>
      <c r="D727" t="n">
        <v>2024</v>
      </c>
      <c r="E727" s="114" t="n">
        <v>45536</v>
      </c>
      <c r="F727" s="114" t="n">
        <v>45657</v>
      </c>
      <c r="G727" t="inlineStr"/>
      <c r="H727" t="inlineStr">
        <is>
          <t>ATD</t>
        </is>
      </c>
      <c r="I727" t="inlineStr">
        <is>
          <t>OTHER</t>
        </is>
      </c>
      <c r="J727" t="inlineStr">
        <is>
          <t>Coaching</t>
        </is>
      </c>
      <c r="K727" t="inlineStr">
        <is>
          <t>Abstract</t>
        </is>
      </c>
      <c r="L727" t="inlineStr">
        <is>
          <t>P. Pieroni</t>
        </is>
      </c>
      <c r="M727" t="inlineStr">
        <is>
          <t>I. Bressan</t>
        </is>
      </c>
      <c r="N727" t="inlineStr">
        <is>
          <t>Operations</t>
        </is>
      </c>
      <c r="O727" t="inlineStr">
        <is>
          <t>BackEnd</t>
        </is>
      </c>
      <c r="P727" t="n">
        <v>15</v>
      </c>
      <c r="Q727" t="n">
        <v>0</v>
      </c>
      <c r="R727" t="inlineStr">
        <is>
          <t>ON GOING</t>
        </is>
      </c>
      <c r="S727" t="n">
        <v>0</v>
      </c>
      <c r="T727" t="n">
        <v>2024</v>
      </c>
      <c r="U727" t="n">
        <v>15</v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n">
        <v>4</v>
      </c>
      <c r="AE727" t="n">
        <v>4</v>
      </c>
      <c r="AF727" t="n">
        <v>4</v>
      </c>
      <c r="AG727" t="n">
        <v>3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0.1904761904761905</v>
      </c>
      <c r="AQ727" t="n">
        <v>0.1739130434782609</v>
      </c>
      <c r="AR727" t="n">
        <v>0.1904761904761905</v>
      </c>
      <c r="AS727" t="n">
        <v>0.1363636363636364</v>
      </c>
      <c r="AT727" t="inlineStr"/>
      <c r="AU727" t="inlineStr"/>
    </row>
    <row r="728">
      <c r="A728" t="inlineStr">
        <is>
          <t>INTERNAL TRAINING</t>
        </is>
      </c>
      <c r="B728" t="inlineStr">
        <is>
          <t>FORMAZIONE</t>
        </is>
      </c>
      <c r="C728" t="inlineStr"/>
      <c r="D728" t="n">
        <v>2024</v>
      </c>
      <c r="E728" s="114" t="n">
        <v>45536</v>
      </c>
      <c r="F728" s="114" t="n">
        <v>45657</v>
      </c>
      <c r="G728" t="inlineStr"/>
      <c r="H728" t="inlineStr">
        <is>
          <t>ATD</t>
        </is>
      </c>
      <c r="I728" t="inlineStr">
        <is>
          <t>OTHER</t>
        </is>
      </c>
      <c r="J728" t="inlineStr">
        <is>
          <t>Coaching</t>
        </is>
      </c>
      <c r="K728" t="inlineStr">
        <is>
          <t>Abstract</t>
        </is>
      </c>
      <c r="L728" t="inlineStr">
        <is>
          <t>P. Pieroni</t>
        </is>
      </c>
      <c r="M728" t="inlineStr">
        <is>
          <t>L. Franco</t>
        </is>
      </c>
      <c r="N728" t="inlineStr">
        <is>
          <t>Operations</t>
        </is>
      </c>
      <c r="O728" t="inlineStr">
        <is>
          <t>BackEnd</t>
        </is>
      </c>
      <c r="P728" t="n">
        <v>15</v>
      </c>
      <c r="Q728" t="n">
        <v>0</v>
      </c>
      <c r="R728" t="inlineStr">
        <is>
          <t>ON GOING</t>
        </is>
      </c>
      <c r="S728" t="n">
        <v>0</v>
      </c>
      <c r="T728" t="n">
        <v>2024</v>
      </c>
      <c r="U728" t="n">
        <v>15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n">
        <v>4</v>
      </c>
      <c r="AE728" t="n">
        <v>4</v>
      </c>
      <c r="AF728" t="n">
        <v>4</v>
      </c>
      <c r="AG728" t="n">
        <v>3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0.1904761904761905</v>
      </c>
      <c r="AQ728" t="n">
        <v>0.1739130434782609</v>
      </c>
      <c r="AR728" t="n">
        <v>0.1904761904761905</v>
      </c>
      <c r="AS728" t="n">
        <v>0.1363636363636364</v>
      </c>
      <c r="AT728" t="inlineStr"/>
      <c r="AU728" t="inlineStr"/>
    </row>
    <row r="729">
      <c r="A729" t="inlineStr">
        <is>
          <t>INTERNAL TRAINING</t>
        </is>
      </c>
      <c r="B729" t="inlineStr">
        <is>
          <t>FORMAZIONE</t>
        </is>
      </c>
      <c r="C729" t="inlineStr"/>
      <c r="D729" t="n">
        <v>2024</v>
      </c>
      <c r="E729" s="114" t="n">
        <v>45536</v>
      </c>
      <c r="F729" s="114" t="n">
        <v>45626</v>
      </c>
      <c r="G729" t="inlineStr"/>
      <c r="H729" t="inlineStr">
        <is>
          <t>ATD</t>
        </is>
      </c>
      <c r="I729" t="inlineStr">
        <is>
          <t>OTHER</t>
        </is>
      </c>
      <c r="J729" t="inlineStr">
        <is>
          <t>Corsi OneStream - Essentials</t>
        </is>
      </c>
      <c r="K729" t="inlineStr">
        <is>
          <t>Abstract</t>
        </is>
      </c>
      <c r="L729" t="inlineStr">
        <is>
          <t>P. Pieroni</t>
        </is>
      </c>
      <c r="M729" t="inlineStr">
        <is>
          <t>I. Bressan</t>
        </is>
      </c>
      <c r="N729" t="inlineStr">
        <is>
          <t>Operations</t>
        </is>
      </c>
      <c r="O729" t="inlineStr">
        <is>
          <t>Solution Architect</t>
        </is>
      </c>
      <c r="P729" t="n">
        <v>4</v>
      </c>
      <c r="Q729" t="n">
        <v>0</v>
      </c>
      <c r="R729" t="inlineStr">
        <is>
          <t>ON GOING</t>
        </is>
      </c>
      <c r="S729" t="n">
        <v>0</v>
      </c>
      <c r="T729" t="n">
        <v>2024</v>
      </c>
      <c r="U729" t="n">
        <v>10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n">
        <v>4</v>
      </c>
      <c r="AF729" t="n">
        <v>4</v>
      </c>
      <c r="AG729" t="n">
        <v>2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0.1739130434782609</v>
      </c>
      <c r="AR729" t="n">
        <v>0.1904761904761905</v>
      </c>
      <c r="AS729" t="n">
        <v>0.09090909090909091</v>
      </c>
      <c r="AT729" t="inlineStr"/>
      <c r="AU729" t="inlineStr"/>
    </row>
    <row r="730">
      <c r="A730" t="inlineStr">
        <is>
          <t>INTERNAL TRAINING</t>
        </is>
      </c>
      <c r="B730" t="inlineStr">
        <is>
          <t>FORMAZIONE</t>
        </is>
      </c>
      <c r="C730" t="inlineStr"/>
      <c r="D730" t="n">
        <v>2024</v>
      </c>
      <c r="E730" s="114" t="n">
        <v>45536</v>
      </c>
      <c r="F730" s="114" t="n">
        <v>45626</v>
      </c>
      <c r="G730" t="inlineStr"/>
      <c r="H730" t="inlineStr">
        <is>
          <t>ATD</t>
        </is>
      </c>
      <c r="I730" t="inlineStr">
        <is>
          <t>OTHER</t>
        </is>
      </c>
      <c r="J730" t="inlineStr">
        <is>
          <t>Corsi OneStream - Essentials</t>
        </is>
      </c>
      <c r="K730" t="inlineStr">
        <is>
          <t>Abstract</t>
        </is>
      </c>
      <c r="L730" t="inlineStr">
        <is>
          <t>P. Pieroni</t>
        </is>
      </c>
      <c r="M730" t="inlineStr">
        <is>
          <t>P. Pieroni</t>
        </is>
      </c>
      <c r="N730" t="inlineStr">
        <is>
          <t>Operations</t>
        </is>
      </c>
      <c r="O730" t="inlineStr">
        <is>
          <t>BackEnd</t>
        </is>
      </c>
      <c r="P730" t="n">
        <v>4</v>
      </c>
      <c r="Q730" t="n">
        <v>0</v>
      </c>
      <c r="R730" t="inlineStr">
        <is>
          <t>ON GOING</t>
        </is>
      </c>
      <c r="S730" t="n">
        <v>0</v>
      </c>
      <c r="T730" t="n">
        <v>2024</v>
      </c>
      <c r="U730" t="n">
        <v>11</v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n">
        <v>1</v>
      </c>
      <c r="AE730" t="n">
        <v>5</v>
      </c>
      <c r="AF730" t="n">
        <v>3</v>
      </c>
      <c r="AG730" t="n">
        <v>2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0.04761904761904762</v>
      </c>
      <c r="AQ730" t="n">
        <v>0.2173913043478261</v>
      </c>
      <c r="AR730" t="n">
        <v>0.1428571428571428</v>
      </c>
      <c r="AS730" t="n">
        <v>0.09090909090909091</v>
      </c>
      <c r="AT730" t="inlineStr"/>
      <c r="AU730" t="inlineStr"/>
    </row>
    <row r="731">
      <c r="A731" t="inlineStr">
        <is>
          <t>INTERNAL TRAINING</t>
        </is>
      </c>
      <c r="B731" t="inlineStr">
        <is>
          <t>FORMAZIONE</t>
        </is>
      </c>
      <c r="C731" t="inlineStr"/>
      <c r="D731" t="n">
        <v>2024</v>
      </c>
      <c r="E731" s="114" t="n">
        <v>45292</v>
      </c>
      <c r="F731" s="114" t="n">
        <v>45657</v>
      </c>
      <c r="G731" t="inlineStr"/>
      <c r="H731" t="inlineStr">
        <is>
          <t>ATD</t>
        </is>
      </c>
      <c r="I731" t="inlineStr">
        <is>
          <t>OTHER</t>
        </is>
      </c>
      <c r="J731" t="inlineStr">
        <is>
          <t>Formazione Oracle FCCS</t>
        </is>
      </c>
      <c r="K731" t="inlineStr">
        <is>
          <t>Abstract</t>
        </is>
      </c>
      <c r="L731" t="inlineStr">
        <is>
          <t>P. Pieroni</t>
        </is>
      </c>
      <c r="M731" t="inlineStr">
        <is>
          <t>F. Atanasio</t>
        </is>
      </c>
      <c r="N731" t="inlineStr">
        <is>
          <t>Operations</t>
        </is>
      </c>
      <c r="O731" t="inlineStr">
        <is>
          <t>BackEnd</t>
        </is>
      </c>
      <c r="P731" t="n">
        <v>3</v>
      </c>
      <c r="Q731" t="n">
        <v>0</v>
      </c>
      <c r="R731" t="inlineStr">
        <is>
          <t>ON GOING</t>
        </is>
      </c>
      <c r="S731" t="n">
        <v>0</v>
      </c>
      <c r="T731" t="n">
        <v>2024</v>
      </c>
      <c r="U731" t="n">
        <v>5</v>
      </c>
      <c r="V731" t="inlineStr"/>
      <c r="W731" t="inlineStr"/>
      <c r="X731" t="inlineStr"/>
      <c r="Y731" t="inlineStr"/>
      <c r="Z731" t="inlineStr"/>
      <c r="AA731" t="inlineStr"/>
      <c r="AB731" t="n">
        <v>3</v>
      </c>
      <c r="AC731" t="inlineStr"/>
      <c r="AD731" t="inlineStr"/>
      <c r="AE731" t="n">
        <v>2</v>
      </c>
      <c r="AF731" t="inlineStr"/>
      <c r="AG731" t="inlineStr"/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0.1304347826086956</v>
      </c>
      <c r="AO731" t="n">
        <v>0</v>
      </c>
      <c r="AP731" t="n">
        <v>0</v>
      </c>
      <c r="AQ731" t="n">
        <v>0.08695652173913043</v>
      </c>
      <c r="AR731" t="n">
        <v>0</v>
      </c>
      <c r="AS731" t="n">
        <v>0</v>
      </c>
      <c r="AT731" t="inlineStr"/>
      <c r="AU731" t="inlineStr"/>
    </row>
    <row r="732">
      <c r="A732" t="inlineStr">
        <is>
          <t>INTERNAL TRAINING</t>
        </is>
      </c>
      <c r="B732" t="inlineStr">
        <is>
          <t>FORMAZIONE</t>
        </is>
      </c>
      <c r="C732" t="inlineStr"/>
      <c r="D732" t="n">
        <v>2024</v>
      </c>
      <c r="E732" s="114" t="n">
        <v>45292</v>
      </c>
      <c r="F732" s="114" t="n">
        <v>45657</v>
      </c>
      <c r="G732" t="inlineStr"/>
      <c r="H732" t="inlineStr">
        <is>
          <t>ATD</t>
        </is>
      </c>
      <c r="I732" t="inlineStr">
        <is>
          <t>OTHER</t>
        </is>
      </c>
      <c r="J732" t="inlineStr">
        <is>
          <t>Formazione Oracle FCCS</t>
        </is>
      </c>
      <c r="K732" t="inlineStr">
        <is>
          <t>Abstract</t>
        </is>
      </c>
      <c r="L732" t="inlineStr">
        <is>
          <t>P. Pieroni</t>
        </is>
      </c>
      <c r="M732" t="inlineStr">
        <is>
          <t>F. De Pedis</t>
        </is>
      </c>
      <c r="N732" t="inlineStr">
        <is>
          <t>Operations</t>
        </is>
      </c>
      <c r="O732" t="inlineStr">
        <is>
          <t>BackEnd</t>
        </is>
      </c>
      <c r="P732" t="n">
        <v>3</v>
      </c>
      <c r="Q732" t="n">
        <v>0</v>
      </c>
      <c r="R732" t="inlineStr">
        <is>
          <t>ON GOING</t>
        </is>
      </c>
      <c r="S732" t="n">
        <v>0</v>
      </c>
      <c r="T732" t="n">
        <v>2024</v>
      </c>
      <c r="U732" t="n">
        <v>5</v>
      </c>
      <c r="V732" t="inlineStr"/>
      <c r="W732" t="inlineStr"/>
      <c r="X732" t="inlineStr"/>
      <c r="Y732" t="inlineStr"/>
      <c r="Z732" t="inlineStr"/>
      <c r="AA732" t="inlineStr"/>
      <c r="AB732" t="n">
        <v>3</v>
      </c>
      <c r="AC732" t="inlineStr"/>
      <c r="AD732" t="inlineStr"/>
      <c r="AE732" t="n">
        <v>2</v>
      </c>
      <c r="AF732" t="inlineStr"/>
      <c r="AG732" t="inlineStr"/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0.1304347826086956</v>
      </c>
      <c r="AO732" t="n">
        <v>0</v>
      </c>
      <c r="AP732" t="n">
        <v>0</v>
      </c>
      <c r="AQ732" t="n">
        <v>0.08695652173913043</v>
      </c>
      <c r="AR732" t="n">
        <v>0</v>
      </c>
      <c r="AS732" t="n">
        <v>0</v>
      </c>
      <c r="AT732" t="inlineStr"/>
      <c r="AU732" t="inlineStr"/>
    </row>
    <row r="733">
      <c r="A733" t="inlineStr">
        <is>
          <t>INTERNAL TRAINING</t>
        </is>
      </c>
      <c r="B733" t="inlineStr">
        <is>
          <t>FORMAZIONE</t>
        </is>
      </c>
      <c r="C733" t="inlineStr"/>
      <c r="D733" t="n">
        <v>2024</v>
      </c>
      <c r="E733" s="114" t="n">
        <v>45292</v>
      </c>
      <c r="F733" s="114" t="n">
        <v>45657</v>
      </c>
      <c r="G733" t="inlineStr"/>
      <c r="H733" t="inlineStr">
        <is>
          <t>ATD</t>
        </is>
      </c>
      <c r="I733" t="inlineStr">
        <is>
          <t>OTHER</t>
        </is>
      </c>
      <c r="J733" t="inlineStr">
        <is>
          <t>Formazione Oracle FCCS</t>
        </is>
      </c>
      <c r="K733" t="inlineStr">
        <is>
          <t>Abstract</t>
        </is>
      </c>
      <c r="L733" t="inlineStr">
        <is>
          <t>P. Pieroni</t>
        </is>
      </c>
      <c r="M733" t="inlineStr">
        <is>
          <t>L. Franco</t>
        </is>
      </c>
      <c r="N733" t="inlineStr">
        <is>
          <t>Operations</t>
        </is>
      </c>
      <c r="O733" t="inlineStr">
        <is>
          <t>BackEnd</t>
        </is>
      </c>
      <c r="P733" t="n">
        <v>3</v>
      </c>
      <c r="Q733" t="n">
        <v>0</v>
      </c>
      <c r="R733" t="inlineStr">
        <is>
          <t>ON GOING</t>
        </is>
      </c>
      <c r="S733" t="n">
        <v>0</v>
      </c>
      <c r="T733" t="n">
        <v>2024</v>
      </c>
      <c r="U733" t="n">
        <v>5</v>
      </c>
      <c r="V733" t="inlineStr"/>
      <c r="W733" t="inlineStr"/>
      <c r="X733" t="inlineStr"/>
      <c r="Y733" t="inlineStr"/>
      <c r="Z733" t="inlineStr"/>
      <c r="AA733" t="inlineStr"/>
      <c r="AB733" t="n">
        <v>3</v>
      </c>
      <c r="AC733" t="inlineStr"/>
      <c r="AD733" t="inlineStr"/>
      <c r="AE733" t="n">
        <v>2</v>
      </c>
      <c r="AF733" t="inlineStr"/>
      <c r="AG733" t="inlineStr"/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0.1304347826086956</v>
      </c>
      <c r="AO733" t="n">
        <v>0</v>
      </c>
      <c r="AP733" t="n">
        <v>0</v>
      </c>
      <c r="AQ733" t="n">
        <v>0.08695652173913043</v>
      </c>
      <c r="AR733" t="n">
        <v>0</v>
      </c>
      <c r="AS733" t="n">
        <v>0</v>
      </c>
      <c r="AT733" t="inlineStr"/>
      <c r="AU733" t="inlineStr"/>
    </row>
    <row r="734">
      <c r="A734" t="inlineStr">
        <is>
          <t>INTERNAL PRJ</t>
        </is>
      </c>
      <c r="B734" t="inlineStr">
        <is>
          <t>PRJ</t>
        </is>
      </c>
      <c r="C734" t="inlineStr"/>
      <c r="D734" t="n">
        <v>2024</v>
      </c>
      <c r="E734" t="inlineStr"/>
      <c r="F734" t="inlineStr"/>
      <c r="G734" t="inlineStr"/>
      <c r="H734" t="inlineStr">
        <is>
          <t>DSL</t>
        </is>
      </c>
      <c r="I734" t="inlineStr">
        <is>
          <t>FINANCE</t>
        </is>
      </c>
      <c r="J734" t="inlineStr">
        <is>
          <t>Laboratorio per Lux</t>
        </is>
      </c>
      <c r="K734" t="inlineStr"/>
      <c r="L734" t="inlineStr">
        <is>
          <t>P. Pieroni</t>
        </is>
      </c>
      <c r="M734" t="inlineStr">
        <is>
          <t>C. Paz</t>
        </is>
      </c>
      <c r="N734" t="inlineStr">
        <is>
          <t>Delivery Projects</t>
        </is>
      </c>
      <c r="O734" t="inlineStr">
        <is>
          <t>Analysis</t>
        </is>
      </c>
      <c r="P734" t="n">
        <v>0</v>
      </c>
      <c r="Q734" t="n">
        <v>0</v>
      </c>
      <c r="R734" t="inlineStr">
        <is>
          <t>CLOSED</t>
        </is>
      </c>
      <c r="S734" t="n">
        <v>1</v>
      </c>
      <c r="T734" t="n">
        <v>2024</v>
      </c>
      <c r="U734" t="n">
        <v>14</v>
      </c>
      <c r="V734" t="n">
        <v>14.4</v>
      </c>
      <c r="W734" t="n">
        <v>16.8</v>
      </c>
      <c r="X734" t="n">
        <v>16.8</v>
      </c>
      <c r="Y734" t="n">
        <v>5.7</v>
      </c>
      <c r="Z734" t="n">
        <v>6</v>
      </c>
      <c r="AA734" t="n">
        <v>8</v>
      </c>
      <c r="AB734" t="inlineStr"/>
      <c r="AC734" t="inlineStr"/>
      <c r="AD734" t="inlineStr"/>
      <c r="AE734" t="inlineStr"/>
      <c r="AF734" t="inlineStr"/>
      <c r="AG734" t="inlineStr"/>
      <c r="AH734" t="n">
        <v>0.8</v>
      </c>
      <c r="AI734" t="n">
        <v>0.8400000000000001</v>
      </c>
      <c r="AJ734" t="n">
        <v>0.8</v>
      </c>
      <c r="AK734" t="n">
        <v>0.2590909090909091</v>
      </c>
      <c r="AL734" t="n">
        <v>0.3</v>
      </c>
      <c r="AM734" t="n">
        <v>0.4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inlineStr"/>
      <c r="AU734" t="inlineStr"/>
    </row>
    <row r="735">
      <c r="A735" t="inlineStr">
        <is>
          <t>INTERNAL PRJ</t>
        </is>
      </c>
      <c r="B735" t="inlineStr">
        <is>
          <t>PRJ</t>
        </is>
      </c>
      <c r="C735" t="inlineStr"/>
      <c r="D735" t="n">
        <v>2024</v>
      </c>
      <c r="E735" t="inlineStr"/>
      <c r="F735" t="inlineStr"/>
      <c r="G735" t="inlineStr"/>
      <c r="H735" t="inlineStr">
        <is>
          <t>DSL</t>
        </is>
      </c>
      <c r="I735" t="inlineStr">
        <is>
          <t>FINANCE</t>
        </is>
      </c>
      <c r="J735" t="inlineStr">
        <is>
          <t>Laboratorio per Lux</t>
        </is>
      </c>
      <c r="K735" t="inlineStr"/>
      <c r="L735" t="inlineStr">
        <is>
          <t>P. Pieroni</t>
        </is>
      </c>
      <c r="M735" t="inlineStr">
        <is>
          <t>F. Atanasio</t>
        </is>
      </c>
      <c r="N735" t="inlineStr">
        <is>
          <t>Operations</t>
        </is>
      </c>
      <c r="O735" t="inlineStr">
        <is>
          <t>BackEnd</t>
        </is>
      </c>
      <c r="P735" t="n">
        <v>0</v>
      </c>
      <c r="Q735" t="n">
        <v>0</v>
      </c>
      <c r="R735" t="inlineStr">
        <is>
          <t>ON GOING</t>
        </is>
      </c>
      <c r="S735" t="n">
        <v>0</v>
      </c>
      <c r="T735" t="n">
        <v>2024</v>
      </c>
      <c r="U735" t="n">
        <v>0</v>
      </c>
      <c r="V735" t="inlineStr"/>
      <c r="W735" t="n">
        <v>4.2</v>
      </c>
      <c r="X735" t="n">
        <v>7.35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n">
        <v>0</v>
      </c>
      <c r="AI735" t="n">
        <v>0.21</v>
      </c>
      <c r="AJ735" t="n">
        <v>0.35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inlineStr"/>
      <c r="AU735" t="inlineStr"/>
    </row>
    <row r="736">
      <c r="A736" t="inlineStr">
        <is>
          <t>INTERNAL PRJ</t>
        </is>
      </c>
      <c r="B736" t="inlineStr">
        <is>
          <t>PRJ</t>
        </is>
      </c>
      <c r="C736" t="inlineStr"/>
      <c r="D736" t="n">
        <v>2024</v>
      </c>
      <c r="E736" t="inlineStr"/>
      <c r="F736" t="inlineStr"/>
      <c r="G736" t="inlineStr"/>
      <c r="H736" t="inlineStr">
        <is>
          <t>DSL</t>
        </is>
      </c>
      <c r="I736" t="inlineStr">
        <is>
          <t>FINANCE</t>
        </is>
      </c>
      <c r="J736" t="inlineStr">
        <is>
          <t>Laboratorio per Lux</t>
        </is>
      </c>
      <c r="K736" t="inlineStr"/>
      <c r="L736" t="inlineStr">
        <is>
          <t>P. Pieroni</t>
        </is>
      </c>
      <c r="M736" t="inlineStr">
        <is>
          <t>L. Mangili</t>
        </is>
      </c>
      <c r="N736" t="inlineStr">
        <is>
          <t>Operations</t>
        </is>
      </c>
      <c r="O736" t="inlineStr">
        <is>
          <t>BackEnd</t>
        </is>
      </c>
      <c r="P736" t="n">
        <v>0</v>
      </c>
      <c r="Q736" t="n">
        <v>0</v>
      </c>
      <c r="R736" t="inlineStr">
        <is>
          <t>ON GOING</t>
        </is>
      </c>
      <c r="S736" t="n">
        <v>0</v>
      </c>
      <c r="T736" t="n">
        <v>2024</v>
      </c>
      <c r="U736" t="n">
        <v>0</v>
      </c>
      <c r="V736" t="n">
        <v>1.8</v>
      </c>
      <c r="W736" t="n">
        <v>21</v>
      </c>
      <c r="X736" t="n">
        <v>21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n">
        <v>0.1</v>
      </c>
      <c r="AI736" t="n">
        <v>1.05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inlineStr"/>
      <c r="AU736" t="inlineStr"/>
    </row>
    <row r="737">
      <c r="A737" t="inlineStr">
        <is>
          <t>INTERNAL PRJ</t>
        </is>
      </c>
      <c r="B737" t="inlineStr">
        <is>
          <t>PRJ</t>
        </is>
      </c>
      <c r="C737" t="inlineStr"/>
      <c r="D737" t="n">
        <v>2024</v>
      </c>
      <c r="E737" t="inlineStr"/>
      <c r="F737" t="inlineStr"/>
      <c r="G737" t="inlineStr"/>
      <c r="H737" t="inlineStr">
        <is>
          <t>DSL</t>
        </is>
      </c>
      <c r="I737" t="inlineStr">
        <is>
          <t>FINANCE</t>
        </is>
      </c>
      <c r="J737" t="inlineStr">
        <is>
          <t>Laboratorio per Lux</t>
        </is>
      </c>
      <c r="K737" t="inlineStr"/>
      <c r="L737" t="inlineStr">
        <is>
          <t>P. Pieroni</t>
        </is>
      </c>
      <c r="M737" t="inlineStr">
        <is>
          <t>M. Favalli</t>
        </is>
      </c>
      <c r="N737" t="inlineStr">
        <is>
          <t>Operations</t>
        </is>
      </c>
      <c r="O737" t="inlineStr">
        <is>
          <t>BackEnd</t>
        </is>
      </c>
      <c r="P737" t="n">
        <v>0</v>
      </c>
      <c r="Q737" t="n">
        <v>0</v>
      </c>
      <c r="R737" t="inlineStr">
        <is>
          <t>ON GOING</t>
        </is>
      </c>
      <c r="S737" t="n">
        <v>0</v>
      </c>
      <c r="T737" t="n">
        <v>2024</v>
      </c>
      <c r="U737" t="n">
        <v>0</v>
      </c>
      <c r="V737" t="n">
        <v>9</v>
      </c>
      <c r="W737" t="n">
        <v>14.7</v>
      </c>
      <c r="X737" t="n">
        <v>18.9</v>
      </c>
      <c r="Y737" t="n">
        <v>11.4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n">
        <v>0.5</v>
      </c>
      <c r="AI737" t="n">
        <v>0.735</v>
      </c>
      <c r="AJ737" t="n">
        <v>0.8999999999999999</v>
      </c>
      <c r="AK737" t="n">
        <v>0.5181818181818182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inlineStr"/>
      <c r="AU737" t="inlineStr"/>
    </row>
    <row r="738">
      <c r="A738" t="inlineStr">
        <is>
          <t>INTERNAL PRJ</t>
        </is>
      </c>
      <c r="B738" t="inlineStr">
        <is>
          <t>PRJ</t>
        </is>
      </c>
      <c r="C738" t="inlineStr"/>
      <c r="D738" t="n">
        <v>2024</v>
      </c>
      <c r="E738" t="inlineStr"/>
      <c r="F738" t="inlineStr"/>
      <c r="G738" t="inlineStr"/>
      <c r="H738" t="inlineStr">
        <is>
          <t>DSL</t>
        </is>
      </c>
      <c r="I738" t="inlineStr">
        <is>
          <t>FINANCE</t>
        </is>
      </c>
      <c r="J738" t="inlineStr">
        <is>
          <t>Laboratorio per Lux</t>
        </is>
      </c>
      <c r="K738" t="inlineStr"/>
      <c r="L738" t="inlineStr">
        <is>
          <t>P. Pieroni</t>
        </is>
      </c>
      <c r="M738" t="inlineStr">
        <is>
          <t>P. Buonasorte</t>
        </is>
      </c>
      <c r="N738" t="inlineStr">
        <is>
          <t>Operations</t>
        </is>
      </c>
      <c r="O738" t="inlineStr">
        <is>
          <t>BackEnd</t>
        </is>
      </c>
      <c r="P738" t="n">
        <v>0</v>
      </c>
      <c r="Q738" t="n">
        <v>0</v>
      </c>
      <c r="R738" t="inlineStr">
        <is>
          <t>ON GOING</t>
        </is>
      </c>
      <c r="S738" t="n">
        <v>0</v>
      </c>
      <c r="T738" t="n">
        <v>2024</v>
      </c>
      <c r="U738" t="n">
        <v>0</v>
      </c>
      <c r="V738" t="n">
        <v>9</v>
      </c>
      <c r="W738" t="n">
        <v>14.7</v>
      </c>
      <c r="X738" t="n">
        <v>18.9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n">
        <v>0.5</v>
      </c>
      <c r="AI738" t="n">
        <v>0.735</v>
      </c>
      <c r="AJ738" t="n">
        <v>0.8999999999999999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inlineStr"/>
      <c r="AU738" t="inlineStr"/>
    </row>
    <row r="739">
      <c r="A739" t="inlineStr">
        <is>
          <t>INTERNAL PRJ</t>
        </is>
      </c>
      <c r="B739" t="inlineStr">
        <is>
          <t>PRJ</t>
        </is>
      </c>
      <c r="C739" t="inlineStr"/>
      <c r="D739" t="n">
        <v>2024</v>
      </c>
      <c r="E739" s="114" t="n">
        <v>45292</v>
      </c>
      <c r="F739" s="114" t="n">
        <v>45443</v>
      </c>
      <c r="G739" t="inlineStr"/>
      <c r="H739" t="inlineStr">
        <is>
          <t>ABS0007</t>
        </is>
      </c>
      <c r="I739" t="inlineStr">
        <is>
          <t>FINANCE</t>
        </is>
      </c>
      <c r="J739" t="inlineStr">
        <is>
          <t>POC per Lux</t>
        </is>
      </c>
      <c r="K739" t="inlineStr">
        <is>
          <t>EssilorLuxottica</t>
        </is>
      </c>
      <c r="L739" t="inlineStr">
        <is>
          <t>P. Pieroni</t>
        </is>
      </c>
      <c r="M739" t="inlineStr">
        <is>
          <t>C. Paz</t>
        </is>
      </c>
      <c r="N739" t="inlineStr">
        <is>
          <t>Delivery Projects</t>
        </is>
      </c>
      <c r="O739" t="inlineStr">
        <is>
          <t>Analysis</t>
        </is>
      </c>
      <c r="P739" t="n">
        <v>0</v>
      </c>
      <c r="Q739" t="n">
        <v>0</v>
      </c>
      <c r="R739" t="inlineStr">
        <is>
          <t>ON GOING</t>
        </is>
      </c>
      <c r="S739" t="n">
        <v>0</v>
      </c>
      <c r="T739" t="n">
        <v>2024</v>
      </c>
      <c r="U739" t="n">
        <v>0</v>
      </c>
      <c r="V739" t="n">
        <v>9</v>
      </c>
      <c r="W739" t="n">
        <v>1.5</v>
      </c>
      <c r="X739" t="n">
        <v>1.5</v>
      </c>
      <c r="Y739" t="n">
        <v>5.7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n">
        <v>0.5</v>
      </c>
      <c r="AI739" t="n">
        <v>0.075</v>
      </c>
      <c r="AJ739" t="n">
        <v>0.07142857142857142</v>
      </c>
      <c r="AK739" t="n">
        <v>0.2590909090909091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inlineStr"/>
      <c r="AU739" t="inlineStr"/>
    </row>
    <row r="740">
      <c r="A740" t="inlineStr">
        <is>
          <t>INTERNAL PRJ</t>
        </is>
      </c>
      <c r="B740" t="inlineStr">
        <is>
          <t>PRJ</t>
        </is>
      </c>
      <c r="C740" t="inlineStr"/>
      <c r="D740" t="n">
        <v>2024</v>
      </c>
      <c r="E740" s="114" t="n">
        <v>45292</v>
      </c>
      <c r="F740" s="114" t="n">
        <v>45443</v>
      </c>
      <c r="G740" t="inlineStr"/>
      <c r="H740" t="inlineStr">
        <is>
          <t>ABS0007</t>
        </is>
      </c>
      <c r="I740" t="inlineStr">
        <is>
          <t>FINANCE</t>
        </is>
      </c>
      <c r="J740" t="inlineStr">
        <is>
          <t>POC per Lux</t>
        </is>
      </c>
      <c r="K740" t="inlineStr">
        <is>
          <t>EssilorLuxottica</t>
        </is>
      </c>
      <c r="L740" t="inlineStr">
        <is>
          <t>P. Pieroni</t>
        </is>
      </c>
      <c r="M740" t="inlineStr">
        <is>
          <t>F. Atanasio</t>
        </is>
      </c>
      <c r="N740" t="inlineStr">
        <is>
          <t>Operations</t>
        </is>
      </c>
      <c r="O740" t="inlineStr">
        <is>
          <t>BackEnd</t>
        </is>
      </c>
      <c r="P740" t="n">
        <v>0</v>
      </c>
      <c r="Q740" t="n">
        <v>0</v>
      </c>
      <c r="R740" t="inlineStr">
        <is>
          <t>ON GOING</t>
        </is>
      </c>
      <c r="S740" t="n">
        <v>0</v>
      </c>
      <c r="T740" t="n">
        <v>2024</v>
      </c>
      <c r="U740" t="n">
        <v>0</v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inlineStr"/>
      <c r="AU740" t="inlineStr"/>
    </row>
    <row r="741">
      <c r="A741" t="inlineStr">
        <is>
          <t>INTERNAL PRJ</t>
        </is>
      </c>
      <c r="B741" t="inlineStr">
        <is>
          <t>PRJ</t>
        </is>
      </c>
      <c r="C741" t="inlineStr"/>
      <c r="D741" t="n">
        <v>2024</v>
      </c>
      <c r="E741" s="114" t="n">
        <v>45292</v>
      </c>
      <c r="F741" s="114" t="n">
        <v>45443</v>
      </c>
      <c r="G741" t="inlineStr"/>
      <c r="H741" t="inlineStr">
        <is>
          <t>ABS0007</t>
        </is>
      </c>
      <c r="I741" t="inlineStr">
        <is>
          <t>FINANCE</t>
        </is>
      </c>
      <c r="J741" t="inlineStr">
        <is>
          <t>POC per Lux</t>
        </is>
      </c>
      <c r="K741" t="inlineStr">
        <is>
          <t>EssilorLuxottica</t>
        </is>
      </c>
      <c r="L741" t="inlineStr">
        <is>
          <t>P. Pieroni</t>
        </is>
      </c>
      <c r="M741" t="inlineStr">
        <is>
          <t>L. Mangili</t>
        </is>
      </c>
      <c r="N741" t="inlineStr">
        <is>
          <t>Operations</t>
        </is>
      </c>
      <c r="O741" t="inlineStr">
        <is>
          <t>BackEnd</t>
        </is>
      </c>
      <c r="P741" t="n">
        <v>0</v>
      </c>
      <c r="Q741" t="n">
        <v>0</v>
      </c>
      <c r="R741" t="inlineStr">
        <is>
          <t>ON GOING</t>
        </is>
      </c>
      <c r="S741" t="n">
        <v>0</v>
      </c>
      <c r="T741" t="n">
        <v>2024</v>
      </c>
      <c r="U741" t="n">
        <v>0</v>
      </c>
      <c r="V741" t="n">
        <v>1.8</v>
      </c>
      <c r="W741" t="n">
        <v>1.5</v>
      </c>
      <c r="X741" t="n">
        <v>1.5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n">
        <v>0.1</v>
      </c>
      <c r="AI741" t="n">
        <v>0.075</v>
      </c>
      <c r="AJ741" t="n">
        <v>0.07142857142857142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inlineStr"/>
      <c r="AU741" t="inlineStr"/>
    </row>
    <row r="742">
      <c r="A742" t="inlineStr">
        <is>
          <t>INTERNAL PRJ</t>
        </is>
      </c>
      <c r="B742" t="inlineStr">
        <is>
          <t>PRJ</t>
        </is>
      </c>
      <c r="C742" t="inlineStr"/>
      <c r="D742" t="n">
        <v>2024</v>
      </c>
      <c r="E742" s="114" t="n">
        <v>45292</v>
      </c>
      <c r="F742" s="114" t="n">
        <v>45443</v>
      </c>
      <c r="G742" t="inlineStr"/>
      <c r="H742" t="inlineStr">
        <is>
          <t>ABS0007</t>
        </is>
      </c>
      <c r="I742" t="inlineStr">
        <is>
          <t>FINANCE</t>
        </is>
      </c>
      <c r="J742" t="inlineStr">
        <is>
          <t>POC per Lux</t>
        </is>
      </c>
      <c r="K742" t="inlineStr">
        <is>
          <t>EssilorLuxottica</t>
        </is>
      </c>
      <c r="L742" t="inlineStr">
        <is>
          <t>P. Pieroni</t>
        </is>
      </c>
      <c r="M742" t="inlineStr">
        <is>
          <t>M. Favalli</t>
        </is>
      </c>
      <c r="N742" t="inlineStr">
        <is>
          <t>Operations</t>
        </is>
      </c>
      <c r="O742" t="inlineStr">
        <is>
          <t>BackEnd</t>
        </is>
      </c>
      <c r="P742" t="n">
        <v>0</v>
      </c>
      <c r="Q742" t="n">
        <v>0</v>
      </c>
      <c r="R742" t="inlineStr">
        <is>
          <t>ON GOING</t>
        </is>
      </c>
      <c r="S742" t="n">
        <v>0</v>
      </c>
      <c r="T742" t="n">
        <v>2024</v>
      </c>
      <c r="U742" t="n">
        <v>0</v>
      </c>
      <c r="V742" t="n">
        <v>9</v>
      </c>
      <c r="W742" t="n">
        <v>1.5</v>
      </c>
      <c r="X742" t="n">
        <v>1.5</v>
      </c>
      <c r="Y742" t="n">
        <v>9.5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0.5</v>
      </c>
      <c r="AI742" t="n">
        <v>0.075</v>
      </c>
      <c r="AJ742" t="n">
        <v>0.07142857142857142</v>
      </c>
      <c r="AK742" t="n">
        <v>0.4318181818181818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inlineStr"/>
      <c r="AU742" t="inlineStr"/>
    </row>
    <row r="743">
      <c r="A743" t="inlineStr">
        <is>
          <t>INTERNAL PRJ</t>
        </is>
      </c>
      <c r="B743" t="inlineStr">
        <is>
          <t>PRJ</t>
        </is>
      </c>
      <c r="C743" t="inlineStr"/>
      <c r="D743" t="n">
        <v>2024</v>
      </c>
      <c r="E743" s="114" t="n">
        <v>45292</v>
      </c>
      <c r="F743" s="114" t="n">
        <v>45443</v>
      </c>
      <c r="G743" t="inlineStr"/>
      <c r="H743" t="inlineStr">
        <is>
          <t>ABS0007</t>
        </is>
      </c>
      <c r="I743" t="inlineStr">
        <is>
          <t>FINANCE</t>
        </is>
      </c>
      <c r="J743" t="inlineStr">
        <is>
          <t>POC per Lux</t>
        </is>
      </c>
      <c r="K743" t="inlineStr">
        <is>
          <t>EssilorLuxottica</t>
        </is>
      </c>
      <c r="L743" t="inlineStr">
        <is>
          <t>P. Pieroni</t>
        </is>
      </c>
      <c r="M743" t="inlineStr">
        <is>
          <t>P. Buonasorte</t>
        </is>
      </c>
      <c r="N743" t="inlineStr">
        <is>
          <t>Operations</t>
        </is>
      </c>
      <c r="O743" t="inlineStr">
        <is>
          <t>BackEnd</t>
        </is>
      </c>
      <c r="P743" t="n">
        <v>0</v>
      </c>
      <c r="Q743" t="n">
        <v>0</v>
      </c>
      <c r="R743" t="inlineStr">
        <is>
          <t>ON GOING</t>
        </is>
      </c>
      <c r="S743" t="n">
        <v>0</v>
      </c>
      <c r="T743" t="n">
        <v>2024</v>
      </c>
      <c r="U743" t="n">
        <v>0</v>
      </c>
      <c r="V743" t="n">
        <v>9</v>
      </c>
      <c r="W743" t="n">
        <v>1.5</v>
      </c>
      <c r="X743" t="n">
        <v>1.5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n">
        <v>0.5</v>
      </c>
      <c r="AI743" t="n">
        <v>0.075</v>
      </c>
      <c r="AJ743" t="n">
        <v>0.07142857142857142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inlineStr"/>
      <c r="AU743" t="inlineStr"/>
    </row>
    <row r="744">
      <c r="A744" t="inlineStr">
        <is>
          <t>CONTRACT</t>
        </is>
      </c>
      <c r="B744" t="inlineStr">
        <is>
          <t>PRJ</t>
        </is>
      </c>
      <c r="C744" t="inlineStr">
        <is>
          <t>Time&amp;Materials</t>
        </is>
      </c>
      <c r="D744" t="n">
        <v>2024</v>
      </c>
      <c r="E744" s="114" t="n">
        <v>45383</v>
      </c>
      <c r="F744" s="114" t="n">
        <v>45657</v>
      </c>
      <c r="G744" t="inlineStr">
        <is>
          <t>ABS24342</t>
        </is>
      </c>
      <c r="H744" t="inlineStr">
        <is>
          <t>ABS24342</t>
        </is>
      </c>
      <c r="I744" t="inlineStr">
        <is>
          <t>EPM</t>
        </is>
      </c>
      <c r="J744" t="inlineStr">
        <is>
          <t>RTT_Supporto_Piattaforma_Oracle_EPM</t>
        </is>
      </c>
      <c r="K744" t="inlineStr">
        <is>
          <t>RTT</t>
        </is>
      </c>
      <c r="L744" t="inlineStr">
        <is>
          <t>P. Pieroni</t>
        </is>
      </c>
      <c r="M744" t="inlineStr">
        <is>
          <t>M. Favalli</t>
        </is>
      </c>
      <c r="N744" t="inlineStr">
        <is>
          <t>Operations</t>
        </is>
      </c>
      <c r="O744" t="inlineStr">
        <is>
          <t>BackEnd</t>
        </is>
      </c>
      <c r="P744" t="n">
        <v>10</v>
      </c>
      <c r="Q744" t="n">
        <v>10</v>
      </c>
      <c r="R744" t="inlineStr">
        <is>
          <t>CLOSED</t>
        </is>
      </c>
      <c r="S744" t="n">
        <v>1</v>
      </c>
      <c r="T744" t="n">
        <v>2024</v>
      </c>
      <c r="U744" t="n">
        <v>5</v>
      </c>
      <c r="V744" t="inlineStr"/>
      <c r="W744" t="inlineStr"/>
      <c r="X744" t="inlineStr"/>
      <c r="Y744" t="inlineStr"/>
      <c r="Z744" t="inlineStr"/>
      <c r="AA744" t="inlineStr"/>
      <c r="AB744" t="n">
        <v>5</v>
      </c>
      <c r="AC744" t="inlineStr"/>
      <c r="AD744" t="inlineStr"/>
      <c r="AE744" t="inlineStr"/>
      <c r="AF744" t="inlineStr"/>
      <c r="AG744" t="inlineStr"/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0.2173913043478261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inlineStr"/>
      <c r="AU744" t="inlineStr"/>
    </row>
    <row r="745">
      <c r="A745" t="inlineStr">
        <is>
          <t>CONTRACT</t>
        </is>
      </c>
      <c r="B745" t="inlineStr">
        <is>
          <t>PRJ</t>
        </is>
      </c>
      <c r="C745" t="inlineStr">
        <is>
          <t>Time&amp;Materials</t>
        </is>
      </c>
      <c r="D745" t="n">
        <v>2024</v>
      </c>
      <c r="E745" s="114" t="n">
        <v>45383</v>
      </c>
      <c r="F745" s="114" t="n">
        <v>45657</v>
      </c>
      <c r="G745" t="inlineStr">
        <is>
          <t>ABS24342</t>
        </is>
      </c>
      <c r="H745" t="inlineStr">
        <is>
          <t>ABS24342</t>
        </is>
      </c>
      <c r="I745" t="inlineStr">
        <is>
          <t>EPM</t>
        </is>
      </c>
      <c r="J745" t="inlineStr">
        <is>
          <t>RTT_Supporto_Piattaforma_Oracle_EPM</t>
        </is>
      </c>
      <c r="K745" t="inlineStr">
        <is>
          <t>RTT</t>
        </is>
      </c>
      <c r="L745" t="inlineStr">
        <is>
          <t>P. Pieroni</t>
        </is>
      </c>
      <c r="M745" t="inlineStr">
        <is>
          <t>P. Pieroni</t>
        </is>
      </c>
      <c r="N745" t="inlineStr">
        <is>
          <t>Operations</t>
        </is>
      </c>
      <c r="O745" t="inlineStr">
        <is>
          <t>BackEnd</t>
        </is>
      </c>
      <c r="P745" t="n">
        <v>10</v>
      </c>
      <c r="Q745" t="n">
        <v>10</v>
      </c>
      <c r="R745" t="inlineStr">
        <is>
          <t>CLOSED</t>
        </is>
      </c>
      <c r="S745" t="n">
        <v>1</v>
      </c>
      <c r="T745" t="n">
        <v>2024</v>
      </c>
      <c r="U745" t="n">
        <v>5.5</v>
      </c>
      <c r="V745" t="inlineStr"/>
      <c r="W745" t="inlineStr"/>
      <c r="X745" t="inlineStr"/>
      <c r="Y745" t="n">
        <v>2</v>
      </c>
      <c r="Z745" t="n">
        <v>1</v>
      </c>
      <c r="AA745" t="n">
        <v>4</v>
      </c>
      <c r="AB745" t="n">
        <v>0.5</v>
      </c>
      <c r="AC745" t="inlineStr"/>
      <c r="AD745" t="inlineStr"/>
      <c r="AE745" t="inlineStr"/>
      <c r="AF745" t="inlineStr"/>
      <c r="AG745" t="inlineStr"/>
      <c r="AH745" t="n">
        <v>0</v>
      </c>
      <c r="AI745" t="n">
        <v>0</v>
      </c>
      <c r="AJ745" t="n">
        <v>0</v>
      </c>
      <c r="AK745" t="n">
        <v>0.09090909090909091</v>
      </c>
      <c r="AL745" t="n">
        <v>0.05</v>
      </c>
      <c r="AM745" t="n">
        <v>0.2</v>
      </c>
      <c r="AN745" t="n">
        <v>0.02173913043478261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inlineStr"/>
      <c r="AU745" t="inlineStr"/>
    </row>
    <row r="746">
      <c r="A746" t="inlineStr">
        <is>
          <t>INTERNAL TRAINING</t>
        </is>
      </c>
      <c r="B746" t="inlineStr">
        <is>
          <t>FORMAZIONE</t>
        </is>
      </c>
      <c r="C746" t="inlineStr"/>
      <c r="D746" t="n">
        <v>2024</v>
      </c>
      <c r="E746" s="114" t="n">
        <v>45536</v>
      </c>
      <c r="F746" s="114" t="n">
        <v>45626</v>
      </c>
      <c r="G746" t="inlineStr"/>
      <c r="H746" t="inlineStr">
        <is>
          <t>ATD</t>
        </is>
      </c>
      <c r="I746" t="inlineStr">
        <is>
          <t>OTHER</t>
        </is>
      </c>
      <c r="J746" t="inlineStr">
        <is>
          <t>Training on the Job FCCS - Pro Vision Group (xView)</t>
        </is>
      </c>
      <c r="K746" t="inlineStr">
        <is>
          <t>Abstract</t>
        </is>
      </c>
      <c r="L746" t="inlineStr">
        <is>
          <t>P. Pieroni</t>
        </is>
      </c>
      <c r="M746" t="inlineStr">
        <is>
          <t>F. Atanasio</t>
        </is>
      </c>
      <c r="N746" t="inlineStr">
        <is>
          <t>Operations</t>
        </is>
      </c>
      <c r="O746" t="inlineStr">
        <is>
          <t>BackEnd</t>
        </is>
      </c>
      <c r="P746" t="n">
        <v>10</v>
      </c>
      <c r="Q746" t="n">
        <v>0</v>
      </c>
      <c r="R746" t="inlineStr">
        <is>
          <t>ON GOING</t>
        </is>
      </c>
      <c r="S746" t="n">
        <v>0</v>
      </c>
      <c r="T746" t="n">
        <v>2024</v>
      </c>
      <c r="U746" t="n">
        <v>10</v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n">
        <v>3</v>
      </c>
      <c r="AE746" t="n">
        <v>5</v>
      </c>
      <c r="AF746" t="n">
        <v>2</v>
      </c>
      <c r="AG746" t="inlineStr"/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0.1428571428571428</v>
      </c>
      <c r="AQ746" t="n">
        <v>0.2173913043478261</v>
      </c>
      <c r="AR746" t="n">
        <v>0.09523809523809523</v>
      </c>
      <c r="AS746" t="n">
        <v>0</v>
      </c>
      <c r="AT746" t="inlineStr"/>
      <c r="AU746" t="inlineStr"/>
    </row>
    <row r="747">
      <c r="A747" t="inlineStr">
        <is>
          <t>INTERNAL TRAINING</t>
        </is>
      </c>
      <c r="B747" t="inlineStr">
        <is>
          <t>FORMAZIONE</t>
        </is>
      </c>
      <c r="C747" t="inlineStr"/>
      <c r="D747" t="n">
        <v>2024</v>
      </c>
      <c r="E747" s="114" t="n">
        <v>45536</v>
      </c>
      <c r="F747" s="114" t="n">
        <v>45626</v>
      </c>
      <c r="G747" t="inlineStr"/>
      <c r="H747" t="inlineStr">
        <is>
          <t>ATD</t>
        </is>
      </c>
      <c r="I747" t="inlineStr">
        <is>
          <t>OTHER</t>
        </is>
      </c>
      <c r="J747" t="inlineStr">
        <is>
          <t>Training on the Job FCCS - Pro Vision Group (xView)</t>
        </is>
      </c>
      <c r="K747" t="inlineStr">
        <is>
          <t>Abstract</t>
        </is>
      </c>
      <c r="L747" t="inlineStr">
        <is>
          <t>P. Pieroni</t>
        </is>
      </c>
      <c r="M747" t="inlineStr">
        <is>
          <t>F. De Pedis</t>
        </is>
      </c>
      <c r="N747" t="inlineStr">
        <is>
          <t>Operations</t>
        </is>
      </c>
      <c r="O747" t="inlineStr">
        <is>
          <t>BackEnd</t>
        </is>
      </c>
      <c r="P747" t="n">
        <v>10</v>
      </c>
      <c r="Q747" t="n">
        <v>0</v>
      </c>
      <c r="R747" t="inlineStr">
        <is>
          <t>ON GOING</t>
        </is>
      </c>
      <c r="S747" t="n">
        <v>0</v>
      </c>
      <c r="T747" t="n">
        <v>2024</v>
      </c>
      <c r="U747" t="n">
        <v>10</v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n">
        <v>3</v>
      </c>
      <c r="AE747" t="n">
        <v>5</v>
      </c>
      <c r="AF747" t="n">
        <v>2</v>
      </c>
      <c r="AG747" t="inlineStr"/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0.1428571428571428</v>
      </c>
      <c r="AQ747" t="n">
        <v>0.2173913043478261</v>
      </c>
      <c r="AR747" t="n">
        <v>0.09523809523809523</v>
      </c>
      <c r="AS747" t="n">
        <v>0</v>
      </c>
      <c r="AT747" t="inlineStr"/>
      <c r="AU747" t="inlineStr"/>
    </row>
    <row r="748">
      <c r="A748" t="inlineStr">
        <is>
          <t>INTERNAL TRAINING</t>
        </is>
      </c>
      <c r="B748" t="inlineStr">
        <is>
          <t>FORMAZIONE</t>
        </is>
      </c>
      <c r="C748" t="inlineStr"/>
      <c r="D748" t="n">
        <v>2024</v>
      </c>
      <c r="E748" s="114" t="n">
        <v>45536</v>
      </c>
      <c r="F748" s="114" t="n">
        <v>45626</v>
      </c>
      <c r="G748" t="inlineStr"/>
      <c r="H748" t="inlineStr">
        <is>
          <t>ATD</t>
        </is>
      </c>
      <c r="I748" t="inlineStr">
        <is>
          <t>OTHER</t>
        </is>
      </c>
      <c r="J748" t="inlineStr">
        <is>
          <t>Training on the Job FCCS - Pro Vision Group (xView)</t>
        </is>
      </c>
      <c r="K748" t="inlineStr">
        <is>
          <t>Abstract</t>
        </is>
      </c>
      <c r="L748" t="inlineStr">
        <is>
          <t>P. Pieroni</t>
        </is>
      </c>
      <c r="M748" t="inlineStr">
        <is>
          <t>M. Sorrentino</t>
        </is>
      </c>
      <c r="N748" t="inlineStr">
        <is>
          <t>Consolidated &amp; Tax</t>
        </is>
      </c>
      <c r="O748" t="inlineStr">
        <is>
          <t>BackEnd</t>
        </is>
      </c>
      <c r="P748" t="n">
        <v>10</v>
      </c>
      <c r="Q748" t="n">
        <v>0</v>
      </c>
      <c r="R748" t="inlineStr">
        <is>
          <t>ON GOING</t>
        </is>
      </c>
      <c r="S748" t="n">
        <v>0</v>
      </c>
      <c r="T748" t="n">
        <v>2024</v>
      </c>
      <c r="U748" t="n">
        <v>10</v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3</v>
      </c>
      <c r="AE748" t="n">
        <v>5</v>
      </c>
      <c r="AF748" t="n">
        <v>2</v>
      </c>
      <c r="AG748" t="inlineStr"/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0.1428571428571428</v>
      </c>
      <c r="AQ748" t="n">
        <v>0.2173913043478261</v>
      </c>
      <c r="AR748" t="n">
        <v>0.09523809523809523</v>
      </c>
      <c r="AS748" t="n">
        <v>0</v>
      </c>
      <c r="AT748" t="inlineStr"/>
      <c r="AU748" t="inlineStr"/>
    </row>
    <row r="749">
      <c r="A749" t="inlineStr">
        <is>
          <t>CONTRACT</t>
        </is>
      </c>
      <c r="B749" t="inlineStr">
        <is>
          <t>AMS</t>
        </is>
      </c>
      <c r="C749" t="inlineStr"/>
      <c r="D749" t="n">
        <v>2024</v>
      </c>
      <c r="E749" s="114" t="n">
        <v>45292</v>
      </c>
      <c r="F749" s="114" t="n">
        <v>45657</v>
      </c>
      <c r="G749" t="inlineStr"/>
      <c r="H749" t="inlineStr">
        <is>
          <t>EURMP</t>
        </is>
      </c>
      <c r="I749" t="inlineStr">
        <is>
          <t>EPM</t>
        </is>
      </c>
      <c r="J749" t="inlineStr">
        <is>
          <t>URMET - AMS Essbase</t>
        </is>
      </c>
      <c r="K749" t="inlineStr">
        <is>
          <t>URMET</t>
        </is>
      </c>
      <c r="L749" t="inlineStr">
        <is>
          <t>P. Pieroni</t>
        </is>
      </c>
      <c r="M749" t="inlineStr">
        <is>
          <t>A. Di Pietro</t>
        </is>
      </c>
      <c r="N749" t="inlineStr">
        <is>
          <t>Operations</t>
        </is>
      </c>
      <c r="O749" t="inlineStr">
        <is>
          <t>BackEnd</t>
        </is>
      </c>
      <c r="P749" t="n">
        <v>30</v>
      </c>
      <c r="Q749" t="n">
        <v>0</v>
      </c>
      <c r="R749" t="inlineStr">
        <is>
          <t>ON GOING</t>
        </is>
      </c>
      <c r="S749" t="n">
        <v>0</v>
      </c>
      <c r="T749" t="n">
        <v>2024</v>
      </c>
      <c r="U749" t="n">
        <v>1</v>
      </c>
      <c r="V749" t="n">
        <v>0.9</v>
      </c>
      <c r="W749" t="n">
        <v>1.5</v>
      </c>
      <c r="X749" t="n">
        <v>2.1</v>
      </c>
      <c r="Y749" t="n">
        <v>0.95</v>
      </c>
      <c r="Z749" t="n">
        <v>1</v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n">
        <v>0.05</v>
      </c>
      <c r="AI749" t="n">
        <v>0.075</v>
      </c>
      <c r="AJ749" t="n">
        <v>0.1</v>
      </c>
      <c r="AK749" t="n">
        <v>0.04318181818181818</v>
      </c>
      <c r="AL749" t="n">
        <v>0.05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inlineStr"/>
      <c r="AU749" t="inlineStr"/>
    </row>
    <row r="750">
      <c r="A750" t="inlineStr">
        <is>
          <t>CONTRACT</t>
        </is>
      </c>
      <c r="B750" t="inlineStr">
        <is>
          <t>AMS</t>
        </is>
      </c>
      <c r="C750" t="inlineStr"/>
      <c r="D750" t="n">
        <v>2024</v>
      </c>
      <c r="E750" s="114" t="n">
        <v>45292</v>
      </c>
      <c r="F750" s="114" t="n">
        <v>45657</v>
      </c>
      <c r="G750" t="inlineStr"/>
      <c r="H750" t="inlineStr">
        <is>
          <t>EURMP</t>
        </is>
      </c>
      <c r="I750" t="inlineStr">
        <is>
          <t>EPM</t>
        </is>
      </c>
      <c r="J750" t="inlineStr">
        <is>
          <t>URMET - AMS Essbase</t>
        </is>
      </c>
      <c r="K750" t="inlineStr">
        <is>
          <t>URMET</t>
        </is>
      </c>
      <c r="L750" t="inlineStr">
        <is>
          <t>P. Pieroni</t>
        </is>
      </c>
      <c r="M750" t="inlineStr">
        <is>
          <t>P. Pieroni</t>
        </is>
      </c>
      <c r="N750" t="inlineStr">
        <is>
          <t>Operations</t>
        </is>
      </c>
      <c r="O750" t="inlineStr">
        <is>
          <t>Analysis</t>
        </is>
      </c>
      <c r="P750" t="n">
        <v>30</v>
      </c>
      <c r="Q750" t="n">
        <v>0</v>
      </c>
      <c r="R750" t="inlineStr">
        <is>
          <t>ON GOING</t>
        </is>
      </c>
      <c r="S750" t="n">
        <v>0</v>
      </c>
      <c r="T750" t="n">
        <v>2024</v>
      </c>
      <c r="U750" t="n">
        <v>1</v>
      </c>
      <c r="V750" t="n">
        <v>0.9</v>
      </c>
      <c r="W750" t="n">
        <v>1.5</v>
      </c>
      <c r="X750" t="n">
        <v>2.1</v>
      </c>
      <c r="Y750" t="n">
        <v>0.95</v>
      </c>
      <c r="Z750" t="n">
        <v>1</v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n">
        <v>0.05</v>
      </c>
      <c r="AI750" t="n">
        <v>0.075</v>
      </c>
      <c r="AJ750" t="n">
        <v>0.1</v>
      </c>
      <c r="AK750" t="n">
        <v>0.04318181818181818</v>
      </c>
      <c r="AL750" t="n">
        <v>0.05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inlineStr"/>
      <c r="AU750" t="inlineStr"/>
    </row>
    <row r="751">
      <c r="A751" t="inlineStr">
        <is>
          <t>LEAD</t>
        </is>
      </c>
      <c r="B751" t="inlineStr">
        <is>
          <t>PRJ</t>
        </is>
      </c>
      <c r="C751" t="inlineStr"/>
      <c r="D751" t="n">
        <v>2024</v>
      </c>
      <c r="E751" t="inlineStr"/>
      <c r="F751" t="inlineStr"/>
      <c r="G751" t="inlineStr"/>
      <c r="H751" t="inlineStr"/>
      <c r="I751" t="inlineStr">
        <is>
          <t>R&amp;D</t>
        </is>
      </c>
      <c r="J751" t="inlineStr">
        <is>
          <t>R&amp;D Lucy Control Tower con Generative AI</t>
        </is>
      </c>
      <c r="K751" t="inlineStr">
        <is>
          <t>EssilorLuxottica</t>
        </is>
      </c>
      <c r="L751" t="inlineStr">
        <is>
          <t>R. RUGGERI</t>
        </is>
      </c>
      <c r="M751" t="inlineStr">
        <is>
          <t>A. Imbimbo</t>
        </is>
      </c>
      <c r="N751" t="inlineStr">
        <is>
          <t>Operations</t>
        </is>
      </c>
      <c r="O751" t="inlineStr">
        <is>
          <t>Data Scientist</t>
        </is>
      </c>
      <c r="P751" t="n">
        <v>35</v>
      </c>
      <c r="Q751" t="n">
        <v>27</v>
      </c>
      <c r="R751" t="inlineStr">
        <is>
          <t>CLOSED</t>
        </is>
      </c>
      <c r="S751" t="n">
        <v>1</v>
      </c>
      <c r="T751" t="n">
        <v>2024</v>
      </c>
      <c r="U751" t="n">
        <v>22</v>
      </c>
      <c r="V751" t="inlineStr"/>
      <c r="W751" t="inlineStr"/>
      <c r="X751" t="inlineStr"/>
      <c r="Y751" t="n">
        <v>5</v>
      </c>
      <c r="Z751" t="n">
        <v>7</v>
      </c>
      <c r="AA751" t="n">
        <v>7</v>
      </c>
      <c r="AB751" t="n">
        <v>7</v>
      </c>
      <c r="AC751" t="inlineStr"/>
      <c r="AD751" t="n">
        <v>1</v>
      </c>
      <c r="AE751" t="inlineStr"/>
      <c r="AF751" t="inlineStr"/>
      <c r="AG751" t="inlineStr"/>
      <c r="AH751" t="n">
        <v>0</v>
      </c>
      <c r="AI751" t="n">
        <v>0</v>
      </c>
      <c r="AJ751" t="n">
        <v>0</v>
      </c>
      <c r="AK751" t="n">
        <v>0.2272727272727273</v>
      </c>
      <c r="AL751" t="n">
        <v>0.35</v>
      </c>
      <c r="AM751" t="n">
        <v>0.35</v>
      </c>
      <c r="AN751" t="n">
        <v>0.3043478260869565</v>
      </c>
      <c r="AO751" t="n">
        <v>0</v>
      </c>
      <c r="AP751" t="n">
        <v>0.04761904761904762</v>
      </c>
      <c r="AQ751" t="n">
        <v>0</v>
      </c>
      <c r="AR751" t="n">
        <v>0</v>
      </c>
      <c r="AS751" t="n">
        <v>0</v>
      </c>
      <c r="AT751" t="inlineStr"/>
      <c r="AU751" t="inlineStr"/>
    </row>
    <row r="752">
      <c r="A752" t="inlineStr">
        <is>
          <t>CONTRACT</t>
        </is>
      </c>
      <c r="B752" t="inlineStr">
        <is>
          <t>PRJ</t>
        </is>
      </c>
      <c r="C752" t="inlineStr"/>
      <c r="D752" t="n">
        <v>2024</v>
      </c>
      <c r="E752" s="114" t="n">
        <v>45488</v>
      </c>
      <c r="F752" s="114" t="n">
        <v>45580</v>
      </c>
      <c r="G752" t="inlineStr"/>
      <c r="H752" t="inlineStr"/>
      <c r="I752" t="inlineStr">
        <is>
          <t>EPM</t>
        </is>
      </c>
      <c r="J752" t="inlineStr">
        <is>
          <t>Essilor Wave1 - Upload Statutory Data From FDW</t>
        </is>
      </c>
      <c r="K752" t="inlineStr">
        <is>
          <t>EssilorLuxottica</t>
        </is>
      </c>
      <c r="L752" t="inlineStr">
        <is>
          <t>S. Preziosa</t>
        </is>
      </c>
      <c r="M752" t="inlineStr">
        <is>
          <t>A. Albanese</t>
        </is>
      </c>
      <c r="N752" t="inlineStr">
        <is>
          <t>Delivery Projects</t>
        </is>
      </c>
      <c r="O752" t="inlineStr">
        <is>
          <t>Analysis</t>
        </is>
      </c>
      <c r="P752" t="n">
        <v>20</v>
      </c>
      <c r="Q752" t="n">
        <v>0</v>
      </c>
      <c r="R752" t="inlineStr">
        <is>
          <t>ON HOLD</t>
        </is>
      </c>
      <c r="S752" t="n">
        <v>0</v>
      </c>
      <c r="T752" t="n">
        <v>2024</v>
      </c>
      <c r="U752" t="n">
        <v>7</v>
      </c>
      <c r="V752" t="inlineStr"/>
      <c r="W752" t="inlineStr"/>
      <c r="X752" t="inlineStr"/>
      <c r="Y752" t="inlineStr"/>
      <c r="Z752" t="inlineStr"/>
      <c r="AA752" t="inlineStr"/>
      <c r="AB752" t="n">
        <v>2</v>
      </c>
      <c r="AC752" t="n">
        <v>1</v>
      </c>
      <c r="AD752" t="n">
        <v>2</v>
      </c>
      <c r="AE752" t="n">
        <v>2</v>
      </c>
      <c r="AF752" t="inlineStr"/>
      <c r="AG752" t="inlineStr"/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0.08695652173913043</v>
      </c>
      <c r="AO752" t="n">
        <v>0.08333333333333333</v>
      </c>
      <c r="AP752" t="n">
        <v>0.09523809523809523</v>
      </c>
      <c r="AQ752" t="n">
        <v>0.08695652173913043</v>
      </c>
      <c r="AR752" t="n">
        <v>0</v>
      </c>
      <c r="AS752" t="n">
        <v>0</v>
      </c>
      <c r="AT752" t="inlineStr"/>
      <c r="AU752" t="inlineStr"/>
    </row>
    <row r="753">
      <c r="A753" t="inlineStr">
        <is>
          <t>CONTRACT</t>
        </is>
      </c>
      <c r="B753" t="inlineStr">
        <is>
          <t>PRJ</t>
        </is>
      </c>
      <c r="C753" t="inlineStr"/>
      <c r="D753" t="n">
        <v>2024</v>
      </c>
      <c r="E753" s="114" t="n">
        <v>45474</v>
      </c>
      <c r="F753" s="114" t="n">
        <v>45580</v>
      </c>
      <c r="G753" t="inlineStr"/>
      <c r="H753" t="inlineStr"/>
      <c r="I753" t="inlineStr">
        <is>
          <t>EPM</t>
        </is>
      </c>
      <c r="J753" t="inlineStr">
        <is>
          <t>Essilor Wave1 - Upload Statutory Data From FDW</t>
        </is>
      </c>
      <c r="K753" t="inlineStr">
        <is>
          <t>EssilorLuxottica</t>
        </is>
      </c>
      <c r="L753" t="inlineStr">
        <is>
          <t>S. Preziosa</t>
        </is>
      </c>
      <c r="M753" t="inlineStr">
        <is>
          <t>P. Singh</t>
        </is>
      </c>
      <c r="N753" t="inlineStr">
        <is>
          <t>AREA TECH</t>
        </is>
      </c>
      <c r="O753" t="inlineStr">
        <is>
          <t>BackEnd</t>
        </is>
      </c>
      <c r="P753" t="n">
        <v>20</v>
      </c>
      <c r="Q753" t="n">
        <v>0</v>
      </c>
      <c r="R753" t="inlineStr">
        <is>
          <t>ON HOLD</t>
        </is>
      </c>
      <c r="S753" t="n">
        <v>0</v>
      </c>
      <c r="T753" t="n">
        <v>2024</v>
      </c>
      <c r="U753" t="n">
        <v>10</v>
      </c>
      <c r="V753" t="inlineStr"/>
      <c r="W753" t="inlineStr"/>
      <c r="X753" t="inlineStr"/>
      <c r="Y753" t="inlineStr"/>
      <c r="Z753" t="inlineStr"/>
      <c r="AA753" t="inlineStr"/>
      <c r="AB753" t="n">
        <v>5</v>
      </c>
      <c r="AC753" t="n">
        <v>1</v>
      </c>
      <c r="AD753" t="n">
        <v>2</v>
      </c>
      <c r="AE753" t="n">
        <v>2</v>
      </c>
      <c r="AF753" t="inlineStr"/>
      <c r="AG753" t="inlineStr"/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0.2173913043478261</v>
      </c>
      <c r="AO753" t="n">
        <v>0.08333333333333333</v>
      </c>
      <c r="AP753" t="n">
        <v>0.09523809523809523</v>
      </c>
      <c r="AQ753" t="n">
        <v>0.08695652173913043</v>
      </c>
      <c r="AR753" t="n">
        <v>0</v>
      </c>
      <c r="AS753" t="n">
        <v>0</v>
      </c>
      <c r="AT753" t="inlineStr"/>
      <c r="AU753" t="inlineStr"/>
    </row>
    <row r="754">
      <c r="A754" t="inlineStr">
        <is>
          <t>CONTRACT</t>
        </is>
      </c>
      <c r="B754" t="inlineStr">
        <is>
          <t>PRJ</t>
        </is>
      </c>
      <c r="C754" t="inlineStr"/>
      <c r="D754" t="n">
        <v>2024</v>
      </c>
      <c r="E754" s="114" t="n">
        <v>45474</v>
      </c>
      <c r="F754" s="114" t="n">
        <v>45580</v>
      </c>
      <c r="G754" t="inlineStr"/>
      <c r="H754" t="inlineStr"/>
      <c r="I754" t="inlineStr">
        <is>
          <t>EPM</t>
        </is>
      </c>
      <c r="J754" t="inlineStr">
        <is>
          <t>Essilor Wave1 - Upload Statutory Data From FDW</t>
        </is>
      </c>
      <c r="K754" t="inlineStr">
        <is>
          <t>EssilorLuxottica</t>
        </is>
      </c>
      <c r="L754" t="inlineStr">
        <is>
          <t>S. Preziosa</t>
        </is>
      </c>
      <c r="M754" t="inlineStr">
        <is>
          <t>S. Preziosa</t>
        </is>
      </c>
      <c r="N754" t="inlineStr">
        <is>
          <t>Delivery Projects</t>
        </is>
      </c>
      <c r="O754" t="inlineStr">
        <is>
          <t>Analysis</t>
        </is>
      </c>
      <c r="P754" t="n">
        <v>20</v>
      </c>
      <c r="Q754" t="n">
        <v>0</v>
      </c>
      <c r="R754" t="inlineStr">
        <is>
          <t>ON HOLD</t>
        </is>
      </c>
      <c r="S754" t="n">
        <v>0</v>
      </c>
      <c r="T754" t="n">
        <v>2024</v>
      </c>
      <c r="U754" t="n">
        <v>10</v>
      </c>
      <c r="V754" t="inlineStr"/>
      <c r="W754" t="inlineStr"/>
      <c r="X754" t="inlineStr"/>
      <c r="Y754" t="inlineStr"/>
      <c r="Z754" t="inlineStr"/>
      <c r="AA754" t="inlineStr"/>
      <c r="AB754" t="n">
        <v>5</v>
      </c>
      <c r="AC754" t="n">
        <v>1</v>
      </c>
      <c r="AD754" t="n">
        <v>2</v>
      </c>
      <c r="AE754" t="n">
        <v>2</v>
      </c>
      <c r="AF754" t="inlineStr"/>
      <c r="AG754" t="inlineStr"/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0.2173913043478261</v>
      </c>
      <c r="AO754" t="n">
        <v>0.08333333333333333</v>
      </c>
      <c r="AP754" t="n">
        <v>0.09523809523809523</v>
      </c>
      <c r="AQ754" t="n">
        <v>0.08695652173913043</v>
      </c>
      <c r="AR754" t="n">
        <v>0</v>
      </c>
      <c r="AS754" t="n">
        <v>0</v>
      </c>
      <c r="AT754" t="inlineStr"/>
      <c r="AU754" t="inlineStr"/>
    </row>
    <row r="755">
      <c r="A755" t="inlineStr">
        <is>
          <t>CONTRACT</t>
        </is>
      </c>
      <c r="B755" t="inlineStr">
        <is>
          <t>AMS</t>
        </is>
      </c>
      <c r="C755" t="inlineStr">
        <is>
          <t>Waterfall</t>
        </is>
      </c>
      <c r="D755" t="n">
        <v>2024</v>
      </c>
      <c r="E755" s="114" t="n">
        <v>45292</v>
      </c>
      <c r="F755" s="114" t="n">
        <v>45657</v>
      </c>
      <c r="G755" t="inlineStr">
        <is>
          <t>ABS24044</t>
        </is>
      </c>
      <c r="H755" t="inlineStr">
        <is>
          <t>ABA2W</t>
        </is>
      </c>
      <c r="I755" t="inlineStr">
        <is>
          <t>RETAIL</t>
        </is>
      </c>
      <c r="J755" t="inlineStr">
        <is>
          <t>BULLSEYE AMS 2024</t>
        </is>
      </c>
      <c r="K755" t="inlineStr">
        <is>
          <t>EssilorLuxottica</t>
        </is>
      </c>
      <c r="L755" t="inlineStr">
        <is>
          <t>T. Porzio</t>
        </is>
      </c>
      <c r="M755" t="inlineStr">
        <is>
          <t>A. Ferrari</t>
        </is>
      </c>
      <c r="N755" t="inlineStr">
        <is>
          <t>Operations</t>
        </is>
      </c>
      <c r="O755" t="inlineStr">
        <is>
          <t>DataManagement</t>
        </is>
      </c>
      <c r="P755" t="n">
        <v>200</v>
      </c>
      <c r="Q755" t="n">
        <v>78.3</v>
      </c>
      <c r="R755" t="inlineStr">
        <is>
          <t>CLOSED</t>
        </is>
      </c>
      <c r="S755" t="n">
        <v>0</v>
      </c>
      <c r="T755" t="n">
        <v>2024</v>
      </c>
      <c r="U755" t="n">
        <v>6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inlineStr"/>
      <c r="AD755" t="n">
        <v>1</v>
      </c>
      <c r="AE755" t="n">
        <v>1</v>
      </c>
      <c r="AF755" t="n">
        <v>1</v>
      </c>
      <c r="AG755" t="inlineStr"/>
      <c r="AH755" t="n">
        <v>0.05555555555555555</v>
      </c>
      <c r="AI755" t="n">
        <v>0.05</v>
      </c>
      <c r="AJ755" t="n">
        <v>0.04761904761904762</v>
      </c>
      <c r="AK755" t="n">
        <v>0.04545454545454546</v>
      </c>
      <c r="AL755" t="n">
        <v>0.05</v>
      </c>
      <c r="AM755" t="n">
        <v>0.05</v>
      </c>
      <c r="AN755" t="n">
        <v>0.04347826086956522</v>
      </c>
      <c r="AO755" t="n">
        <v>0</v>
      </c>
      <c r="AP755" t="n">
        <v>0.04761904761904762</v>
      </c>
      <c r="AQ755" t="n">
        <v>0.04347826086956522</v>
      </c>
      <c r="AR755" t="n">
        <v>0.04761904761904762</v>
      </c>
      <c r="AS755" t="n">
        <v>0</v>
      </c>
      <c r="AT755" t="inlineStr"/>
      <c r="AU755" t="inlineStr"/>
    </row>
    <row r="756">
      <c r="A756" t="inlineStr">
        <is>
          <t>CONTRACT</t>
        </is>
      </c>
      <c r="B756" t="inlineStr">
        <is>
          <t>AMS</t>
        </is>
      </c>
      <c r="C756" t="inlineStr">
        <is>
          <t>Waterfall</t>
        </is>
      </c>
      <c r="D756" t="n">
        <v>2024</v>
      </c>
      <c r="E756" s="114" t="n">
        <v>45292</v>
      </c>
      <c r="F756" s="114" t="n">
        <v>45657</v>
      </c>
      <c r="G756" t="inlineStr">
        <is>
          <t>ABS24044</t>
        </is>
      </c>
      <c r="H756" t="inlineStr">
        <is>
          <t>ABA2W</t>
        </is>
      </c>
      <c r="I756" t="inlineStr">
        <is>
          <t>RETAIL</t>
        </is>
      </c>
      <c r="J756" t="inlineStr">
        <is>
          <t>BULLSEYE AMS 2024</t>
        </is>
      </c>
      <c r="K756" t="inlineStr">
        <is>
          <t>EssilorLuxottica</t>
        </is>
      </c>
      <c r="L756" t="inlineStr">
        <is>
          <t>T. Porzio</t>
        </is>
      </c>
      <c r="M756" t="inlineStr">
        <is>
          <t>A. Lorena</t>
        </is>
      </c>
      <c r="N756" t="inlineStr">
        <is>
          <t>Operations</t>
        </is>
      </c>
      <c r="O756" t="inlineStr">
        <is>
          <t>FrontEnd</t>
        </is>
      </c>
      <c r="P756" t="n">
        <v>200</v>
      </c>
      <c r="Q756" t="n">
        <v>78.3</v>
      </c>
      <c r="R756" t="inlineStr">
        <is>
          <t>CLOSED</t>
        </is>
      </c>
      <c r="S756" t="n">
        <v>0</v>
      </c>
      <c r="T756" t="n">
        <v>2024</v>
      </c>
      <c r="U756" t="n">
        <v>14</v>
      </c>
      <c r="V756" t="n">
        <v>2</v>
      </c>
      <c r="W756" t="n">
        <v>2</v>
      </c>
      <c r="X756" t="n">
        <v>2</v>
      </c>
      <c r="Y756" t="n">
        <v>2</v>
      </c>
      <c r="Z756" t="n">
        <v>2</v>
      </c>
      <c r="AA756" t="n">
        <v>2</v>
      </c>
      <c r="AB756" t="n">
        <v>2</v>
      </c>
      <c r="AC756" t="n">
        <v>1</v>
      </c>
      <c r="AD756" t="n">
        <v>2</v>
      </c>
      <c r="AE756" t="n">
        <v>2</v>
      </c>
      <c r="AF756" t="n">
        <v>2</v>
      </c>
      <c r="AG756" t="n">
        <v>1</v>
      </c>
      <c r="AH756" t="n">
        <v>0.1111111111111111</v>
      </c>
      <c r="AI756" t="n">
        <v>0.1</v>
      </c>
      <c r="AJ756" t="n">
        <v>0.09523809523809523</v>
      </c>
      <c r="AK756" t="n">
        <v>0.09090909090909091</v>
      </c>
      <c r="AL756" t="n">
        <v>0.1</v>
      </c>
      <c r="AM756" t="n">
        <v>0.1</v>
      </c>
      <c r="AN756" t="n">
        <v>0.08695652173913043</v>
      </c>
      <c r="AO756" t="n">
        <v>0.08333333333333333</v>
      </c>
      <c r="AP756" t="n">
        <v>0.09523809523809523</v>
      </c>
      <c r="AQ756" t="n">
        <v>0.08695652173913043</v>
      </c>
      <c r="AR756" t="n">
        <v>0.09523809523809523</v>
      </c>
      <c r="AS756" t="n">
        <v>0.04545454545454546</v>
      </c>
      <c r="AT756" t="inlineStr"/>
      <c r="AU756" t="inlineStr"/>
    </row>
    <row r="757">
      <c r="A757" t="inlineStr">
        <is>
          <t>CONTRACT</t>
        </is>
      </c>
      <c r="B757" t="inlineStr">
        <is>
          <t>AMS</t>
        </is>
      </c>
      <c r="C757" t="inlineStr">
        <is>
          <t>Waterfall</t>
        </is>
      </c>
      <c r="D757" t="n">
        <v>2024</v>
      </c>
      <c r="E757" s="114" t="n">
        <v>45292</v>
      </c>
      <c r="F757" s="114" t="n">
        <v>45657</v>
      </c>
      <c r="G757" t="inlineStr">
        <is>
          <t>ABS24044</t>
        </is>
      </c>
      <c r="H757" t="inlineStr">
        <is>
          <t>ABA2W</t>
        </is>
      </c>
      <c r="I757" t="inlineStr">
        <is>
          <t>RETAIL</t>
        </is>
      </c>
      <c r="J757" t="inlineStr">
        <is>
          <t>BULLSEYE AMS 2024</t>
        </is>
      </c>
      <c r="K757" t="inlineStr">
        <is>
          <t>EssilorLuxottica</t>
        </is>
      </c>
      <c r="L757" t="inlineStr">
        <is>
          <t>T. Porzio</t>
        </is>
      </c>
      <c r="M757" t="inlineStr">
        <is>
          <t>A. PIROLA</t>
        </is>
      </c>
      <c r="N757" t="inlineStr">
        <is>
          <t>Operations</t>
        </is>
      </c>
      <c r="O757" t="inlineStr">
        <is>
          <t>FrontEnd</t>
        </is>
      </c>
      <c r="P757" t="n">
        <v>200</v>
      </c>
      <c r="Q757" t="n">
        <v>78.3</v>
      </c>
      <c r="R757" t="inlineStr">
        <is>
          <t>CLOSED</t>
        </is>
      </c>
      <c r="S757" t="n">
        <v>0</v>
      </c>
      <c r="T757" t="n">
        <v>2024</v>
      </c>
      <c r="U757" t="n">
        <v>8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0.05555555555555555</v>
      </c>
      <c r="AI757" t="n">
        <v>0.05</v>
      </c>
      <c r="AJ757" t="n">
        <v>0.04761904761904762</v>
      </c>
      <c r="AK757" t="n">
        <v>0.04545454545454546</v>
      </c>
      <c r="AL757" t="n">
        <v>0.05</v>
      </c>
      <c r="AM757" t="n">
        <v>0.05</v>
      </c>
      <c r="AN757" t="n">
        <v>0.04347826086956522</v>
      </c>
      <c r="AO757" t="n">
        <v>0.08333333333333333</v>
      </c>
      <c r="AP757" t="n">
        <v>0.04761904761904762</v>
      </c>
      <c r="AQ757" t="n">
        <v>0.04347826086956522</v>
      </c>
      <c r="AR757" t="n">
        <v>0.04761904761904762</v>
      </c>
      <c r="AS757" t="n">
        <v>0.04545454545454546</v>
      </c>
      <c r="AT757" t="inlineStr"/>
      <c r="AU757" t="inlineStr"/>
    </row>
    <row r="758">
      <c r="A758" t="inlineStr">
        <is>
          <t>CONTRACT</t>
        </is>
      </c>
      <c r="B758" t="inlineStr">
        <is>
          <t>AMS</t>
        </is>
      </c>
      <c r="C758" t="inlineStr">
        <is>
          <t>Waterfall</t>
        </is>
      </c>
      <c r="D758" t="n">
        <v>2024</v>
      </c>
      <c r="E758" s="114" t="n">
        <v>45292</v>
      </c>
      <c r="F758" s="114" t="n">
        <v>45657</v>
      </c>
      <c r="G758" t="inlineStr">
        <is>
          <t>ABS24044</t>
        </is>
      </c>
      <c r="H758" t="inlineStr">
        <is>
          <t>ABA2W</t>
        </is>
      </c>
      <c r="I758" t="inlineStr">
        <is>
          <t>RETAIL</t>
        </is>
      </c>
      <c r="J758" t="inlineStr">
        <is>
          <t>BULLSEYE AMS 2024</t>
        </is>
      </c>
      <c r="K758" t="inlineStr">
        <is>
          <t>EssilorLuxottica</t>
        </is>
      </c>
      <c r="L758" t="inlineStr">
        <is>
          <t>T. Porzio</t>
        </is>
      </c>
      <c r="M758" t="inlineStr">
        <is>
          <t>A. Vladi</t>
        </is>
      </c>
      <c r="N758" t="inlineStr">
        <is>
          <t>Operations</t>
        </is>
      </c>
      <c r="O758" t="inlineStr">
        <is>
          <t>DataManagement</t>
        </is>
      </c>
      <c r="P758" t="n">
        <v>200</v>
      </c>
      <c r="Q758" t="n">
        <v>78.3</v>
      </c>
      <c r="R758" t="inlineStr">
        <is>
          <t>CLOSED</t>
        </is>
      </c>
      <c r="S758" t="n">
        <v>0</v>
      </c>
      <c r="T758" t="n">
        <v>2024</v>
      </c>
      <c r="U758" t="n">
        <v>16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2</v>
      </c>
      <c r="AE758" t="n">
        <v>2</v>
      </c>
      <c r="AF758" t="n">
        <v>2</v>
      </c>
      <c r="AG758" t="n">
        <v>2</v>
      </c>
      <c r="AH758" t="n">
        <v>0.1111111111111111</v>
      </c>
      <c r="AI758" t="n">
        <v>0.1</v>
      </c>
      <c r="AJ758" t="n">
        <v>0.09523809523809523</v>
      </c>
      <c r="AK758" t="n">
        <v>0.09090909090909091</v>
      </c>
      <c r="AL758" t="n">
        <v>0.1</v>
      </c>
      <c r="AM758" t="n">
        <v>0.1</v>
      </c>
      <c r="AN758" t="n">
        <v>0.08695652173913043</v>
      </c>
      <c r="AO758" t="n">
        <v>0.1666666666666667</v>
      </c>
      <c r="AP758" t="n">
        <v>0.09523809523809523</v>
      </c>
      <c r="AQ758" t="n">
        <v>0.08695652173913043</v>
      </c>
      <c r="AR758" t="n">
        <v>0.09523809523809523</v>
      </c>
      <c r="AS758" t="n">
        <v>0.09090909090909091</v>
      </c>
      <c r="AT758" t="inlineStr"/>
      <c r="AU758" t="inlineStr"/>
    </row>
    <row r="759">
      <c r="A759" t="inlineStr">
        <is>
          <t>CONTRACT</t>
        </is>
      </c>
      <c r="B759" t="inlineStr">
        <is>
          <t>AMS</t>
        </is>
      </c>
      <c r="C759" t="inlineStr">
        <is>
          <t>Waterfall</t>
        </is>
      </c>
      <c r="D759" t="n">
        <v>2024</v>
      </c>
      <c r="E759" s="114" t="n">
        <v>45292</v>
      </c>
      <c r="F759" s="114" t="n">
        <v>45657</v>
      </c>
      <c r="G759" t="inlineStr">
        <is>
          <t>ABS24044</t>
        </is>
      </c>
      <c r="H759" t="inlineStr">
        <is>
          <t>ABA2W</t>
        </is>
      </c>
      <c r="I759" t="inlineStr">
        <is>
          <t>RETAIL</t>
        </is>
      </c>
      <c r="J759" t="inlineStr">
        <is>
          <t>BULLSEYE AMS 2024</t>
        </is>
      </c>
      <c r="K759" t="inlineStr">
        <is>
          <t>EssilorLuxottica</t>
        </is>
      </c>
      <c r="L759" t="inlineStr">
        <is>
          <t>T. Porzio</t>
        </is>
      </c>
      <c r="M759" t="inlineStr">
        <is>
          <t>F. D'Alberto</t>
        </is>
      </c>
      <c r="N759" t="inlineStr">
        <is>
          <t>Operations</t>
        </is>
      </c>
      <c r="O759" t="inlineStr">
        <is>
          <t>DataManagement/SQL</t>
        </is>
      </c>
      <c r="P759" t="n">
        <v>200</v>
      </c>
      <c r="Q759" t="n">
        <v>78.3</v>
      </c>
      <c r="R759" t="inlineStr">
        <is>
          <t>CLOSED</t>
        </is>
      </c>
      <c r="S759" t="n">
        <v>0</v>
      </c>
      <c r="T759" t="n">
        <v>2024</v>
      </c>
      <c r="U759" t="n">
        <v>45</v>
      </c>
      <c r="V759" t="inlineStr"/>
      <c r="W759" t="n">
        <v>6</v>
      </c>
      <c r="X759" t="n">
        <v>6</v>
      </c>
      <c r="Y759" t="n">
        <v>6</v>
      </c>
      <c r="Z759" t="n">
        <v>6</v>
      </c>
      <c r="AA759" t="n">
        <v>6</v>
      </c>
      <c r="AB759" t="n">
        <v>6</v>
      </c>
      <c r="AC759" t="n">
        <v>4</v>
      </c>
      <c r="AD759" t="n">
        <v>6</v>
      </c>
      <c r="AE759" t="n">
        <v>6</v>
      </c>
      <c r="AF759" t="n">
        <v>6</v>
      </c>
      <c r="AG759" t="n">
        <v>5</v>
      </c>
      <c r="AH759" t="n">
        <v>0</v>
      </c>
      <c r="AI759" t="n">
        <v>0.3</v>
      </c>
      <c r="AJ759" t="n">
        <v>0.2857142857142857</v>
      </c>
      <c r="AK759" t="n">
        <v>0.2727272727272727</v>
      </c>
      <c r="AL759" t="n">
        <v>0.3</v>
      </c>
      <c r="AM759" t="n">
        <v>0.3</v>
      </c>
      <c r="AN759" t="n">
        <v>0.2608695652173913</v>
      </c>
      <c r="AO759" t="n">
        <v>0.3333333333333333</v>
      </c>
      <c r="AP759" t="n">
        <v>0.2857142857142857</v>
      </c>
      <c r="AQ759" t="n">
        <v>0.2608695652173913</v>
      </c>
      <c r="AR759" t="n">
        <v>0.2857142857142857</v>
      </c>
      <c r="AS759" t="n">
        <v>0.2272727272727273</v>
      </c>
      <c r="AT759" t="inlineStr"/>
      <c r="AU759" t="inlineStr"/>
    </row>
    <row r="760">
      <c r="A760" t="inlineStr">
        <is>
          <t>CONTRACT</t>
        </is>
      </c>
      <c r="B760" t="inlineStr">
        <is>
          <t>AMS</t>
        </is>
      </c>
      <c r="C760" t="inlineStr">
        <is>
          <t>Waterfall</t>
        </is>
      </c>
      <c r="D760" t="n">
        <v>2024</v>
      </c>
      <c r="E760" s="114" t="n">
        <v>45292</v>
      </c>
      <c r="F760" s="114" t="n">
        <v>45657</v>
      </c>
      <c r="G760" t="inlineStr">
        <is>
          <t>ABS24044</t>
        </is>
      </c>
      <c r="H760" t="inlineStr">
        <is>
          <t>ABA2W</t>
        </is>
      </c>
      <c r="I760" t="inlineStr">
        <is>
          <t>RETAIL</t>
        </is>
      </c>
      <c r="J760" t="inlineStr">
        <is>
          <t>BULLSEYE AMS 2024</t>
        </is>
      </c>
      <c r="K760" t="inlineStr">
        <is>
          <t>EssilorLuxottica</t>
        </is>
      </c>
      <c r="L760" t="inlineStr">
        <is>
          <t>T. Porzio</t>
        </is>
      </c>
      <c r="M760" t="inlineStr">
        <is>
          <t>F. Origlia</t>
        </is>
      </c>
      <c r="N760" t="inlineStr">
        <is>
          <t>Operations</t>
        </is>
      </c>
      <c r="O760" t="inlineStr">
        <is>
          <t>Architecture Analysis</t>
        </is>
      </c>
      <c r="P760" t="n">
        <v>200</v>
      </c>
      <c r="Q760" t="n">
        <v>78.3</v>
      </c>
      <c r="R760" t="inlineStr">
        <is>
          <t>CLOSED</t>
        </is>
      </c>
      <c r="S760" t="n">
        <v>0</v>
      </c>
      <c r="T760" t="n">
        <v>2024</v>
      </c>
      <c r="U760" t="n">
        <v>0.5</v>
      </c>
      <c r="V760" t="n">
        <v>0.5</v>
      </c>
      <c r="W760" t="n">
        <v>0.5</v>
      </c>
      <c r="X760" t="n">
        <v>0.5</v>
      </c>
      <c r="Y760" t="n">
        <v>0.5</v>
      </c>
      <c r="Z760" t="n">
        <v>0.5</v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n">
        <v>0.02777777777777778</v>
      </c>
      <c r="AI760" t="n">
        <v>0.025</v>
      </c>
      <c r="AJ760" t="n">
        <v>0.02380952380952381</v>
      </c>
      <c r="AK760" t="n">
        <v>0.02272727272727273</v>
      </c>
      <c r="AL760" t="n">
        <v>0.025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inlineStr"/>
      <c r="AU760" t="inlineStr"/>
    </row>
    <row r="761">
      <c r="A761" t="inlineStr">
        <is>
          <t>CONTRACT</t>
        </is>
      </c>
      <c r="B761" t="inlineStr">
        <is>
          <t>AMS</t>
        </is>
      </c>
      <c r="C761" t="inlineStr">
        <is>
          <t>Waterfall</t>
        </is>
      </c>
      <c r="D761" t="n">
        <v>2024</v>
      </c>
      <c r="E761" s="114" t="n">
        <v>45292</v>
      </c>
      <c r="F761" s="114" t="n">
        <v>45657</v>
      </c>
      <c r="G761" t="inlineStr">
        <is>
          <t>ABS24044</t>
        </is>
      </c>
      <c r="H761" t="inlineStr">
        <is>
          <t>ABA2W</t>
        </is>
      </c>
      <c r="I761" t="inlineStr">
        <is>
          <t>RETAIL</t>
        </is>
      </c>
      <c r="J761" t="inlineStr">
        <is>
          <t>BULLSEYE AMS 2024</t>
        </is>
      </c>
      <c r="K761" t="inlineStr">
        <is>
          <t>EssilorLuxottica</t>
        </is>
      </c>
      <c r="L761" t="inlineStr">
        <is>
          <t>T. Porzio</t>
        </is>
      </c>
      <c r="M761" t="inlineStr">
        <is>
          <t>F. Origlia</t>
        </is>
      </c>
      <c r="N761" t="inlineStr">
        <is>
          <t>Operations</t>
        </is>
      </c>
      <c r="O761" t="inlineStr">
        <is>
          <t>BackEnd</t>
        </is>
      </c>
      <c r="P761" t="n">
        <v>200</v>
      </c>
      <c r="Q761" t="n">
        <v>78.3</v>
      </c>
      <c r="R761" t="inlineStr">
        <is>
          <t>CLOSED</t>
        </is>
      </c>
      <c r="S761" t="n">
        <v>0</v>
      </c>
      <c r="T761" t="n">
        <v>2024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n">
        <v>0.05555555555555555</v>
      </c>
      <c r="AI761" t="n">
        <v>0.05</v>
      </c>
      <c r="AJ761" t="n">
        <v>0.04761904761904762</v>
      </c>
      <c r="AK761" t="n">
        <v>0.04545454545454546</v>
      </c>
      <c r="AL761" t="n">
        <v>0.05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inlineStr"/>
      <c r="AU761" t="inlineStr"/>
    </row>
    <row r="762">
      <c r="A762" t="inlineStr">
        <is>
          <t>CONTRACT</t>
        </is>
      </c>
      <c r="B762" t="inlineStr">
        <is>
          <t>AMS</t>
        </is>
      </c>
      <c r="C762" t="inlineStr">
        <is>
          <t>Waterfall</t>
        </is>
      </c>
      <c r="D762" t="n">
        <v>2024</v>
      </c>
      <c r="E762" s="114" t="n">
        <v>45292</v>
      </c>
      <c r="F762" s="114" t="n">
        <v>45657</v>
      </c>
      <c r="G762" t="inlineStr">
        <is>
          <t>ABS24044</t>
        </is>
      </c>
      <c r="H762" t="inlineStr">
        <is>
          <t>ABA2W</t>
        </is>
      </c>
      <c r="I762" t="inlineStr">
        <is>
          <t>RETAIL</t>
        </is>
      </c>
      <c r="J762" t="inlineStr">
        <is>
          <t>BULLSEYE AMS 2024</t>
        </is>
      </c>
      <c r="K762" t="inlineStr">
        <is>
          <t>EssilorLuxottica</t>
        </is>
      </c>
      <c r="L762" t="inlineStr">
        <is>
          <t>T. Porzio</t>
        </is>
      </c>
      <c r="M762" t="inlineStr">
        <is>
          <t>F. Spacagna</t>
        </is>
      </c>
      <c r="N762" t="inlineStr">
        <is>
          <t>Operations</t>
        </is>
      </c>
      <c r="O762" t="inlineStr">
        <is>
          <t>BackEnd</t>
        </is>
      </c>
      <c r="P762" t="n">
        <v>200</v>
      </c>
      <c r="Q762" t="n">
        <v>78.3</v>
      </c>
      <c r="R762" t="inlineStr">
        <is>
          <t>CLOSED</t>
        </is>
      </c>
      <c r="S762" t="n">
        <v>0</v>
      </c>
      <c r="T762" t="n">
        <v>2024</v>
      </c>
      <c r="U762" t="n">
        <v>7</v>
      </c>
      <c r="V762" t="inlineStr"/>
      <c r="W762" t="inlineStr"/>
      <c r="X762" t="inlineStr"/>
      <c r="Y762" t="inlineStr"/>
      <c r="Z762" t="inlineStr"/>
      <c r="AA762" t="inlineStr"/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2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0.04347826086956522</v>
      </c>
      <c r="AO762" t="n">
        <v>0.08333333333333333</v>
      </c>
      <c r="AP762" t="n">
        <v>0.04761904761904762</v>
      </c>
      <c r="AQ762" t="n">
        <v>0.04347826086956522</v>
      </c>
      <c r="AR762" t="n">
        <v>0.04761904761904762</v>
      </c>
      <c r="AS762" t="n">
        <v>0.09090909090909091</v>
      </c>
      <c r="AT762" t="inlineStr"/>
      <c r="AU762" t="inlineStr"/>
    </row>
    <row r="763">
      <c r="A763" t="inlineStr">
        <is>
          <t>CONTRACT</t>
        </is>
      </c>
      <c r="B763" t="inlineStr">
        <is>
          <t>AMS</t>
        </is>
      </c>
      <c r="C763" t="inlineStr">
        <is>
          <t>Waterfall</t>
        </is>
      </c>
      <c r="D763" t="n">
        <v>2024</v>
      </c>
      <c r="E763" s="114" t="n">
        <v>45292</v>
      </c>
      <c r="F763" s="114" t="n">
        <v>45657</v>
      </c>
      <c r="G763" t="inlineStr">
        <is>
          <t>ABS24044</t>
        </is>
      </c>
      <c r="H763" t="inlineStr">
        <is>
          <t>ABA2W</t>
        </is>
      </c>
      <c r="I763" t="inlineStr">
        <is>
          <t>RETAIL</t>
        </is>
      </c>
      <c r="J763" t="inlineStr">
        <is>
          <t>BULLSEYE AMS 2024</t>
        </is>
      </c>
      <c r="K763" t="inlineStr">
        <is>
          <t>EssilorLuxottica</t>
        </is>
      </c>
      <c r="L763" t="inlineStr">
        <is>
          <t>T. Porzio</t>
        </is>
      </c>
      <c r="M763" t="inlineStr">
        <is>
          <t>L. Franceschini</t>
        </is>
      </c>
      <c r="N763" t="inlineStr">
        <is>
          <t>Delivery Projects</t>
        </is>
      </c>
      <c r="O763" t="inlineStr">
        <is>
          <t>PM - Project Governance</t>
        </is>
      </c>
      <c r="P763" t="n">
        <v>200</v>
      </c>
      <c r="Q763" t="n">
        <v>78.3</v>
      </c>
      <c r="R763" t="inlineStr">
        <is>
          <t>CLOSED</t>
        </is>
      </c>
      <c r="S763" t="n">
        <v>0</v>
      </c>
      <c r="T763" t="n">
        <v>2024</v>
      </c>
      <c r="U763" t="n">
        <v>2</v>
      </c>
      <c r="V763" t="n">
        <v>1</v>
      </c>
      <c r="W763" t="n">
        <v>2</v>
      </c>
      <c r="X763" t="n">
        <v>2</v>
      </c>
      <c r="Y763" t="n">
        <v>2</v>
      </c>
      <c r="Z763" t="n">
        <v>2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n">
        <v>0.05555555555555555</v>
      </c>
      <c r="AI763" t="n">
        <v>0.1</v>
      </c>
      <c r="AJ763" t="n">
        <v>0.09523809523809523</v>
      </c>
      <c r="AK763" t="n">
        <v>0.09090909090909091</v>
      </c>
      <c r="AL763" t="n">
        <v>0.1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inlineStr"/>
      <c r="AU763" t="inlineStr"/>
    </row>
    <row r="764">
      <c r="A764" t="inlineStr">
        <is>
          <t>CONTRACT</t>
        </is>
      </c>
      <c r="B764" t="inlineStr">
        <is>
          <t>AMS</t>
        </is>
      </c>
      <c r="C764" t="inlineStr">
        <is>
          <t>Waterfall</t>
        </is>
      </c>
      <c r="D764" t="n">
        <v>2024</v>
      </c>
      <c r="E764" s="114" t="n">
        <v>45292</v>
      </c>
      <c r="F764" s="114" t="n">
        <v>45657</v>
      </c>
      <c r="G764" t="inlineStr">
        <is>
          <t>ABS24044</t>
        </is>
      </c>
      <c r="H764" t="inlineStr">
        <is>
          <t>ABA2W</t>
        </is>
      </c>
      <c r="I764" t="inlineStr">
        <is>
          <t>RETAIL</t>
        </is>
      </c>
      <c r="J764" t="inlineStr">
        <is>
          <t>BULLSEYE AMS 2024</t>
        </is>
      </c>
      <c r="K764" t="inlineStr">
        <is>
          <t>EssilorLuxottica</t>
        </is>
      </c>
      <c r="L764" t="inlineStr">
        <is>
          <t>T. Porzio</t>
        </is>
      </c>
      <c r="M764" t="inlineStr">
        <is>
          <t>M. Vianelli</t>
        </is>
      </c>
      <c r="N764" t="inlineStr">
        <is>
          <t>Delivery Projects</t>
        </is>
      </c>
      <c r="O764" t="inlineStr">
        <is>
          <t>Analysis</t>
        </is>
      </c>
      <c r="P764" t="n">
        <v>200</v>
      </c>
      <c r="Q764" t="n">
        <v>78.3</v>
      </c>
      <c r="R764" t="inlineStr">
        <is>
          <t>CLOSED</t>
        </is>
      </c>
      <c r="S764" t="n">
        <v>0</v>
      </c>
      <c r="T764" t="n">
        <v>2024</v>
      </c>
      <c r="U764" t="n">
        <v>12</v>
      </c>
      <c r="V764" t="n">
        <v>2</v>
      </c>
      <c r="W764" t="n">
        <v>2</v>
      </c>
      <c r="X764" t="n">
        <v>2</v>
      </c>
      <c r="Y764" t="n">
        <v>2</v>
      </c>
      <c r="Z764" t="n">
        <v>2</v>
      </c>
      <c r="AA764" t="n">
        <v>2</v>
      </c>
      <c r="AB764" t="n">
        <v>2</v>
      </c>
      <c r="AC764" t="inlineStr"/>
      <c r="AD764" t="n">
        <v>2</v>
      </c>
      <c r="AE764" t="n">
        <v>2</v>
      </c>
      <c r="AF764" t="n">
        <v>2</v>
      </c>
      <c r="AG764" t="inlineStr"/>
      <c r="AH764" t="n">
        <v>0.1111111111111111</v>
      </c>
      <c r="AI764" t="n">
        <v>0.1</v>
      </c>
      <c r="AJ764" t="n">
        <v>0.09523809523809523</v>
      </c>
      <c r="AK764" t="n">
        <v>0.09090909090909091</v>
      </c>
      <c r="AL764" t="n">
        <v>0.1</v>
      </c>
      <c r="AM764" t="n">
        <v>0.1</v>
      </c>
      <c r="AN764" t="n">
        <v>0.08695652173913043</v>
      </c>
      <c r="AO764" t="n">
        <v>0</v>
      </c>
      <c r="AP764" t="n">
        <v>0.09523809523809523</v>
      </c>
      <c r="AQ764" t="n">
        <v>0.08695652173913043</v>
      </c>
      <c r="AR764" t="n">
        <v>0.09523809523809523</v>
      </c>
      <c r="AS764" t="n">
        <v>0</v>
      </c>
      <c r="AT764" t="inlineStr"/>
      <c r="AU764" t="inlineStr"/>
    </row>
    <row r="765">
      <c r="A765" t="inlineStr">
        <is>
          <t>CONTRACT</t>
        </is>
      </c>
      <c r="B765" t="inlineStr">
        <is>
          <t>AMS</t>
        </is>
      </c>
      <c r="C765" t="inlineStr">
        <is>
          <t>Waterfall</t>
        </is>
      </c>
      <c r="D765" t="n">
        <v>2024</v>
      </c>
      <c r="E765" s="114" t="n">
        <v>45292</v>
      </c>
      <c r="F765" s="114" t="n">
        <v>45657</v>
      </c>
      <c r="G765" t="inlineStr">
        <is>
          <t>ABS24044</t>
        </is>
      </c>
      <c r="H765" t="inlineStr">
        <is>
          <t>ABA2W</t>
        </is>
      </c>
      <c r="I765" t="inlineStr">
        <is>
          <t>RETAIL</t>
        </is>
      </c>
      <c r="J765" t="inlineStr">
        <is>
          <t>BULLSEYE AMS 2024</t>
        </is>
      </c>
      <c r="K765" t="inlineStr">
        <is>
          <t>EssilorLuxottica</t>
        </is>
      </c>
      <c r="L765" t="inlineStr">
        <is>
          <t>T. Porzio</t>
        </is>
      </c>
      <c r="M765" t="inlineStr">
        <is>
          <t>T. Porzio</t>
        </is>
      </c>
      <c r="N765" t="inlineStr">
        <is>
          <t>Delivery AMS</t>
        </is>
      </c>
      <c r="O765" t="inlineStr">
        <is>
          <t>PM - Project Governance</t>
        </is>
      </c>
      <c r="P765" t="n">
        <v>200</v>
      </c>
      <c r="Q765" t="n">
        <v>78.3</v>
      </c>
      <c r="R765" t="inlineStr">
        <is>
          <t>CLOSED</t>
        </is>
      </c>
      <c r="S765" t="n">
        <v>0</v>
      </c>
      <c r="T765" t="n">
        <v>2024</v>
      </c>
      <c r="U765" t="n">
        <v>21.5</v>
      </c>
      <c r="V765" t="inlineStr"/>
      <c r="W765" t="inlineStr"/>
      <c r="X765" t="inlineStr"/>
      <c r="Y765" t="inlineStr"/>
      <c r="Z765" t="inlineStr"/>
      <c r="AA765" t="n">
        <v>3</v>
      </c>
      <c r="AB765" t="n">
        <v>3</v>
      </c>
      <c r="AC765" t="n">
        <v>0.5</v>
      </c>
      <c r="AD765" t="n">
        <v>2</v>
      </c>
      <c r="AE765" t="n">
        <v>3</v>
      </c>
      <c r="AF765" t="n">
        <v>5</v>
      </c>
      <c r="AG765" t="n">
        <v>5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0.15</v>
      </c>
      <c r="AN765" t="n">
        <v>0.1304347826086956</v>
      </c>
      <c r="AO765" t="n">
        <v>0.04166666666666666</v>
      </c>
      <c r="AP765" t="n">
        <v>0.09523809523809523</v>
      </c>
      <c r="AQ765" t="n">
        <v>0.1304347826086956</v>
      </c>
      <c r="AR765" t="n">
        <v>0.2380952380952381</v>
      </c>
      <c r="AS765" t="n">
        <v>0.2272727272727273</v>
      </c>
      <c r="AT765" t="inlineStr"/>
      <c r="AU765" t="inlineStr"/>
    </row>
    <row r="766">
      <c r="A766" t="inlineStr">
        <is>
          <t>CONTRACT</t>
        </is>
      </c>
      <c r="B766" t="inlineStr">
        <is>
          <t>AMS</t>
        </is>
      </c>
      <c r="C766" t="inlineStr">
        <is>
          <t>Waterfall</t>
        </is>
      </c>
      <c r="D766" t="n">
        <v>2024</v>
      </c>
      <c r="E766" s="114" t="n">
        <v>45292</v>
      </c>
      <c r="F766" s="114" t="n">
        <v>45473</v>
      </c>
      <c r="G766" t="inlineStr">
        <is>
          <t>ABS24353</t>
        </is>
      </c>
      <c r="H766" t="inlineStr">
        <is>
          <t>ABS24353</t>
        </is>
      </c>
      <c r="I766" t="inlineStr">
        <is>
          <t>RETAIL</t>
        </is>
      </c>
      <c r="J766" t="inlineStr">
        <is>
          <t>BULLSEYE ENHANCEMENTS PLUS 5 2024 1H</t>
        </is>
      </c>
      <c r="K766" t="inlineStr">
        <is>
          <t>EssilorLuxottica</t>
        </is>
      </c>
      <c r="L766" t="inlineStr">
        <is>
          <t>T. Porzio</t>
        </is>
      </c>
      <c r="M766" t="inlineStr">
        <is>
          <t>A. Ferrari</t>
        </is>
      </c>
      <c r="N766" t="inlineStr">
        <is>
          <t>Operations</t>
        </is>
      </c>
      <c r="O766" t="inlineStr">
        <is>
          <t>BackEnd</t>
        </is>
      </c>
      <c r="P766" t="n">
        <v>100</v>
      </c>
      <c r="Q766" t="n">
        <v>70</v>
      </c>
      <c r="R766" t="inlineStr">
        <is>
          <t>CLOSED</t>
        </is>
      </c>
      <c r="S766" t="n">
        <v>1</v>
      </c>
      <c r="T766" t="n">
        <v>2024</v>
      </c>
      <c r="U766" t="n">
        <v>4</v>
      </c>
      <c r="V766" t="n">
        <v>2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inlineStr"/>
      <c r="AC766" t="inlineStr"/>
      <c r="AD766" t="inlineStr"/>
      <c r="AE766" t="inlineStr"/>
      <c r="AF766" t="inlineStr"/>
      <c r="AG766" t="inlineStr"/>
      <c r="AH766" t="n">
        <v>0.1111111111111111</v>
      </c>
      <c r="AI766" t="n">
        <v>0.1</v>
      </c>
      <c r="AJ766" t="n">
        <v>0.09523809523809523</v>
      </c>
      <c r="AK766" t="n">
        <v>0.09090909090909091</v>
      </c>
      <c r="AL766" t="n">
        <v>0.1</v>
      </c>
      <c r="AM766" t="n">
        <v>0.1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inlineStr"/>
      <c r="AU766" t="inlineStr"/>
    </row>
    <row r="767">
      <c r="A767" t="inlineStr">
        <is>
          <t>CONTRACT</t>
        </is>
      </c>
      <c r="B767" t="inlineStr">
        <is>
          <t>AMS</t>
        </is>
      </c>
      <c r="C767" t="inlineStr">
        <is>
          <t>Waterfall</t>
        </is>
      </c>
      <c r="D767" t="n">
        <v>2024</v>
      </c>
      <c r="E767" s="114" t="n">
        <v>45292</v>
      </c>
      <c r="F767" s="114" t="n">
        <v>45473</v>
      </c>
      <c r="G767" t="inlineStr">
        <is>
          <t>ABS24353</t>
        </is>
      </c>
      <c r="H767" t="inlineStr">
        <is>
          <t>ABS24353</t>
        </is>
      </c>
      <c r="I767" t="inlineStr">
        <is>
          <t>RETAIL</t>
        </is>
      </c>
      <c r="J767" t="inlineStr">
        <is>
          <t>BULLSEYE ENHANCEMENTS PLUS 5 2024 1H</t>
        </is>
      </c>
      <c r="K767" t="inlineStr">
        <is>
          <t>EssilorLuxottica</t>
        </is>
      </c>
      <c r="L767" t="inlineStr">
        <is>
          <t>T. Porzio</t>
        </is>
      </c>
      <c r="M767" t="inlineStr">
        <is>
          <t>A. Lorena</t>
        </is>
      </c>
      <c r="N767" t="inlineStr">
        <is>
          <t>Operations</t>
        </is>
      </c>
      <c r="O767" t="inlineStr">
        <is>
          <t>FrontEnd</t>
        </is>
      </c>
      <c r="P767" t="n">
        <v>100</v>
      </c>
      <c r="Q767" t="n">
        <v>70</v>
      </c>
      <c r="R767" t="inlineStr">
        <is>
          <t>CLOSED</t>
        </is>
      </c>
      <c r="S767" t="n">
        <v>1</v>
      </c>
      <c r="T767" t="n">
        <v>2024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1</v>
      </c>
      <c r="AA767" t="n">
        <v>1</v>
      </c>
      <c r="AB767" t="inlineStr"/>
      <c r="AC767" t="inlineStr"/>
      <c r="AD767" t="inlineStr"/>
      <c r="AE767" t="inlineStr"/>
      <c r="AF767" t="inlineStr"/>
      <c r="AG767" t="inlineStr"/>
      <c r="AH767" t="n">
        <v>0.1111111111111111</v>
      </c>
      <c r="AI767" t="n">
        <v>0.1</v>
      </c>
      <c r="AJ767" t="n">
        <v>0.09523809523809523</v>
      </c>
      <c r="AK767" t="n">
        <v>0.09090909090909091</v>
      </c>
      <c r="AL767" t="n">
        <v>0.05</v>
      </c>
      <c r="AM767" t="n">
        <v>0.05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inlineStr"/>
      <c r="AU767" t="inlineStr"/>
    </row>
    <row r="768">
      <c r="A768" t="inlineStr">
        <is>
          <t>CONTRACT</t>
        </is>
      </c>
      <c r="B768" t="inlineStr">
        <is>
          <t>AMS</t>
        </is>
      </c>
      <c r="C768" t="inlineStr">
        <is>
          <t>Waterfall</t>
        </is>
      </c>
      <c r="D768" t="n">
        <v>2024</v>
      </c>
      <c r="E768" s="114" t="n">
        <v>45292</v>
      </c>
      <c r="F768" s="114" t="n">
        <v>45473</v>
      </c>
      <c r="G768" t="inlineStr">
        <is>
          <t>ABS24353</t>
        </is>
      </c>
      <c r="H768" t="inlineStr">
        <is>
          <t>ABS24353</t>
        </is>
      </c>
      <c r="I768" t="inlineStr">
        <is>
          <t>RETAIL</t>
        </is>
      </c>
      <c r="J768" t="inlineStr">
        <is>
          <t>BULLSEYE ENHANCEMENTS PLUS 5 2024 1H</t>
        </is>
      </c>
      <c r="K768" t="inlineStr">
        <is>
          <t>EssilorLuxottica</t>
        </is>
      </c>
      <c r="L768" t="inlineStr">
        <is>
          <t>T. Porzio</t>
        </is>
      </c>
      <c r="M768" t="inlineStr">
        <is>
          <t>A. Nastasi</t>
        </is>
      </c>
      <c r="N768" t="inlineStr">
        <is>
          <t>Operations</t>
        </is>
      </c>
      <c r="O768" t="inlineStr">
        <is>
          <t>DataManagement</t>
        </is>
      </c>
      <c r="P768" t="n">
        <v>100</v>
      </c>
      <c r="Q768" t="n">
        <v>70</v>
      </c>
      <c r="R768" t="inlineStr">
        <is>
          <t>CLOSED</t>
        </is>
      </c>
      <c r="S768" t="n">
        <v>1</v>
      </c>
      <c r="T768" t="n">
        <v>2024</v>
      </c>
      <c r="U768" t="n">
        <v>0</v>
      </c>
      <c r="V768" t="n">
        <v>2</v>
      </c>
      <c r="W768" t="n">
        <v>2</v>
      </c>
      <c r="X768" t="n">
        <v>2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n">
        <v>0.1111111111111111</v>
      </c>
      <c r="AI768" t="n">
        <v>0.1</v>
      </c>
      <c r="AJ768" t="n">
        <v>0.09523809523809523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inlineStr"/>
      <c r="AU768" t="inlineStr"/>
    </row>
    <row r="769">
      <c r="A769" t="inlineStr">
        <is>
          <t>CONTRACT</t>
        </is>
      </c>
      <c r="B769" t="inlineStr">
        <is>
          <t>AMS</t>
        </is>
      </c>
      <c r="C769" t="inlineStr">
        <is>
          <t>Waterfall</t>
        </is>
      </c>
      <c r="D769" t="n">
        <v>2024</v>
      </c>
      <c r="E769" s="114" t="n">
        <v>45292</v>
      </c>
      <c r="F769" s="114" t="n">
        <v>45473</v>
      </c>
      <c r="G769" t="inlineStr">
        <is>
          <t>ABS24353</t>
        </is>
      </c>
      <c r="H769" t="inlineStr">
        <is>
          <t>ABS24353</t>
        </is>
      </c>
      <c r="I769" t="inlineStr">
        <is>
          <t>RETAIL</t>
        </is>
      </c>
      <c r="J769" t="inlineStr">
        <is>
          <t>BULLSEYE ENHANCEMENTS PLUS 5 2024 1H</t>
        </is>
      </c>
      <c r="K769" t="inlineStr">
        <is>
          <t>EssilorLuxottica</t>
        </is>
      </c>
      <c r="L769" t="inlineStr">
        <is>
          <t>T. Porzio</t>
        </is>
      </c>
      <c r="M769" t="inlineStr">
        <is>
          <t>A. PIROLA</t>
        </is>
      </c>
      <c r="N769" t="inlineStr">
        <is>
          <t>Operations</t>
        </is>
      </c>
      <c r="O769" t="inlineStr">
        <is>
          <t>FrontEnd</t>
        </is>
      </c>
      <c r="P769" t="n">
        <v>100</v>
      </c>
      <c r="Q769" t="n">
        <v>70</v>
      </c>
      <c r="R769" t="inlineStr">
        <is>
          <t>CLOSED</t>
        </is>
      </c>
      <c r="S769" t="n">
        <v>1</v>
      </c>
      <c r="T769" t="n">
        <v>2024</v>
      </c>
      <c r="U769" t="n">
        <v>4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inlineStr"/>
      <c r="AC769" t="inlineStr"/>
      <c r="AD769" t="inlineStr"/>
      <c r="AE769" t="inlineStr"/>
      <c r="AF769" t="inlineStr"/>
      <c r="AG769" t="inlineStr"/>
      <c r="AH769" t="n">
        <v>0.1111111111111111</v>
      </c>
      <c r="AI769" t="n">
        <v>0.1</v>
      </c>
      <c r="AJ769" t="n">
        <v>0.09523809523809523</v>
      </c>
      <c r="AK769" t="n">
        <v>0.09090909090909091</v>
      </c>
      <c r="AL769" t="n">
        <v>0.1</v>
      </c>
      <c r="AM769" t="n">
        <v>0.1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inlineStr"/>
      <c r="AU769" t="inlineStr"/>
    </row>
    <row r="770">
      <c r="A770" t="inlineStr">
        <is>
          <t>CONTRACT</t>
        </is>
      </c>
      <c r="B770" t="inlineStr">
        <is>
          <t>AMS</t>
        </is>
      </c>
      <c r="C770" t="inlineStr">
        <is>
          <t>Waterfall</t>
        </is>
      </c>
      <c r="D770" t="n">
        <v>2024</v>
      </c>
      <c r="E770" s="114" t="n">
        <v>45292</v>
      </c>
      <c r="F770" s="114" t="n">
        <v>45473</v>
      </c>
      <c r="G770" t="inlineStr">
        <is>
          <t>ABS24353</t>
        </is>
      </c>
      <c r="H770" t="inlineStr">
        <is>
          <t>ABS24353</t>
        </is>
      </c>
      <c r="I770" t="inlineStr">
        <is>
          <t>RETAIL</t>
        </is>
      </c>
      <c r="J770" t="inlineStr">
        <is>
          <t>BULLSEYE ENHANCEMENTS PLUS 5 2024 1H</t>
        </is>
      </c>
      <c r="K770" t="inlineStr">
        <is>
          <t>EssilorLuxottica</t>
        </is>
      </c>
      <c r="L770" t="inlineStr">
        <is>
          <t>T. Porzio</t>
        </is>
      </c>
      <c r="M770" t="inlineStr">
        <is>
          <t>A. Vladi</t>
        </is>
      </c>
      <c r="N770" t="inlineStr">
        <is>
          <t>Operations</t>
        </is>
      </c>
      <c r="O770" t="inlineStr">
        <is>
          <t>Team Leadership</t>
        </is>
      </c>
      <c r="P770" t="n">
        <v>100</v>
      </c>
      <c r="Q770" t="n">
        <v>70</v>
      </c>
      <c r="R770" t="inlineStr">
        <is>
          <t>CLOSED</t>
        </is>
      </c>
      <c r="S770" t="n">
        <v>1</v>
      </c>
      <c r="T770" t="n">
        <v>2024</v>
      </c>
      <c r="U770" t="n">
        <v>4</v>
      </c>
      <c r="V770" t="n">
        <v>2</v>
      </c>
      <c r="W770" t="n">
        <v>2</v>
      </c>
      <c r="X770" t="n">
        <v>2</v>
      </c>
      <c r="Y770" t="n">
        <v>2</v>
      </c>
      <c r="Z770" t="n">
        <v>2</v>
      </c>
      <c r="AA770" t="n">
        <v>2</v>
      </c>
      <c r="AB770" t="inlineStr"/>
      <c r="AC770" t="inlineStr"/>
      <c r="AD770" t="inlineStr"/>
      <c r="AE770" t="inlineStr"/>
      <c r="AF770" t="inlineStr"/>
      <c r="AG770" t="inlineStr"/>
      <c r="AH770" t="n">
        <v>0.1111111111111111</v>
      </c>
      <c r="AI770" t="n">
        <v>0.1</v>
      </c>
      <c r="AJ770" t="n">
        <v>0.09523809523809523</v>
      </c>
      <c r="AK770" t="n">
        <v>0.09090909090909091</v>
      </c>
      <c r="AL770" t="n">
        <v>0.1</v>
      </c>
      <c r="AM770" t="n">
        <v>0.1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inlineStr"/>
      <c r="AU770" t="inlineStr"/>
    </row>
    <row r="771">
      <c r="A771" t="inlineStr">
        <is>
          <t>CONTRACT</t>
        </is>
      </c>
      <c r="B771" t="inlineStr">
        <is>
          <t>AMS</t>
        </is>
      </c>
      <c r="C771" t="inlineStr">
        <is>
          <t>Waterfall</t>
        </is>
      </c>
      <c r="D771" t="n">
        <v>2024</v>
      </c>
      <c r="E771" s="114" t="n">
        <v>45292</v>
      </c>
      <c r="F771" s="114" t="n">
        <v>45473</v>
      </c>
      <c r="G771" t="inlineStr">
        <is>
          <t>ABS24353</t>
        </is>
      </c>
      <c r="H771" t="inlineStr">
        <is>
          <t>ABS24353</t>
        </is>
      </c>
      <c r="I771" t="inlineStr">
        <is>
          <t>RETAIL</t>
        </is>
      </c>
      <c r="J771" t="inlineStr">
        <is>
          <t>BULLSEYE ENHANCEMENTS PLUS 5 2024 1H</t>
        </is>
      </c>
      <c r="K771" t="inlineStr">
        <is>
          <t>EssilorLuxottica</t>
        </is>
      </c>
      <c r="L771" t="inlineStr">
        <is>
          <t>T. Porzio</t>
        </is>
      </c>
      <c r="M771" t="inlineStr">
        <is>
          <t>F. D'Alberto</t>
        </is>
      </c>
      <c r="N771" t="inlineStr">
        <is>
          <t>Operations</t>
        </is>
      </c>
      <c r="O771" t="inlineStr">
        <is>
          <t>BackEnd</t>
        </is>
      </c>
      <c r="P771" t="n">
        <v>100</v>
      </c>
      <c r="Q771" t="n">
        <v>70</v>
      </c>
      <c r="R771" t="inlineStr">
        <is>
          <t>CLOSED</t>
        </is>
      </c>
      <c r="S771" t="n">
        <v>1</v>
      </c>
      <c r="T771" t="n">
        <v>2024</v>
      </c>
      <c r="U771" t="n">
        <v>10</v>
      </c>
      <c r="V771" t="n">
        <v>5</v>
      </c>
      <c r="W771" t="n">
        <v>5</v>
      </c>
      <c r="X771" t="n">
        <v>5</v>
      </c>
      <c r="Y771" t="n">
        <v>5</v>
      </c>
      <c r="Z771" t="n">
        <v>5</v>
      </c>
      <c r="AA771" t="n">
        <v>5</v>
      </c>
      <c r="AB771" t="inlineStr"/>
      <c r="AC771" t="inlineStr"/>
      <c r="AD771" t="inlineStr"/>
      <c r="AE771" t="inlineStr"/>
      <c r="AF771" t="inlineStr"/>
      <c r="AG771" t="inlineStr"/>
      <c r="AH771" t="n">
        <v>0.2777777777777778</v>
      </c>
      <c r="AI771" t="n">
        <v>0.25</v>
      </c>
      <c r="AJ771" t="n">
        <v>0.2380952380952381</v>
      </c>
      <c r="AK771" t="n">
        <v>0.2272727272727273</v>
      </c>
      <c r="AL771" t="n">
        <v>0.25</v>
      </c>
      <c r="AM771" t="n">
        <v>0.25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inlineStr"/>
      <c r="AU771" t="inlineStr"/>
    </row>
    <row r="772">
      <c r="A772" t="inlineStr">
        <is>
          <t>CONTRACT</t>
        </is>
      </c>
      <c r="B772" t="inlineStr">
        <is>
          <t>AMS</t>
        </is>
      </c>
      <c r="C772" t="inlineStr">
        <is>
          <t>Waterfall</t>
        </is>
      </c>
      <c r="D772" t="n">
        <v>2024</v>
      </c>
      <c r="E772" s="114" t="n">
        <v>45292</v>
      </c>
      <c r="F772" s="114" t="n">
        <v>45473</v>
      </c>
      <c r="G772" t="inlineStr">
        <is>
          <t>ABS24353</t>
        </is>
      </c>
      <c r="H772" t="inlineStr">
        <is>
          <t>ABS24353</t>
        </is>
      </c>
      <c r="I772" t="inlineStr">
        <is>
          <t>RETAIL</t>
        </is>
      </c>
      <c r="J772" t="inlineStr">
        <is>
          <t>BULLSEYE ENHANCEMENTS PLUS 5 2024 1H</t>
        </is>
      </c>
      <c r="K772" t="inlineStr">
        <is>
          <t>EssilorLuxottica</t>
        </is>
      </c>
      <c r="L772" t="inlineStr">
        <is>
          <t>T. Porzio</t>
        </is>
      </c>
      <c r="M772" t="inlineStr">
        <is>
          <t>L. Franceschini</t>
        </is>
      </c>
      <c r="N772" t="inlineStr">
        <is>
          <t>Delivery Projects</t>
        </is>
      </c>
      <c r="O772" t="inlineStr">
        <is>
          <t>PM - Project Governance</t>
        </is>
      </c>
      <c r="P772" t="n">
        <v>100</v>
      </c>
      <c r="Q772" t="n">
        <v>70</v>
      </c>
      <c r="R772" t="inlineStr">
        <is>
          <t>CLOSED</t>
        </is>
      </c>
      <c r="S772" t="n">
        <v>1</v>
      </c>
      <c r="T772" t="n">
        <v>2024</v>
      </c>
      <c r="U772" t="n">
        <v>2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inlineStr"/>
      <c r="AC772" t="inlineStr"/>
      <c r="AD772" t="inlineStr"/>
      <c r="AE772" t="inlineStr"/>
      <c r="AF772" t="inlineStr"/>
      <c r="AG772" t="inlineStr"/>
      <c r="AH772" t="n">
        <v>0.05555555555555555</v>
      </c>
      <c r="AI772" t="n">
        <v>0.05</v>
      </c>
      <c r="AJ772" t="n">
        <v>0.04761904761904762</v>
      </c>
      <c r="AK772" t="n">
        <v>0.04545454545454546</v>
      </c>
      <c r="AL772" t="n">
        <v>0.05</v>
      </c>
      <c r="AM772" t="n">
        <v>0.05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inlineStr"/>
      <c r="AU772" t="inlineStr"/>
    </row>
    <row r="773">
      <c r="A773" t="inlineStr">
        <is>
          <t>CONTRACT</t>
        </is>
      </c>
      <c r="B773" t="inlineStr">
        <is>
          <t>AMS</t>
        </is>
      </c>
      <c r="C773" t="inlineStr">
        <is>
          <t>Waterfall</t>
        </is>
      </c>
      <c r="D773" t="n">
        <v>2024</v>
      </c>
      <c r="E773" s="114" t="n">
        <v>45292</v>
      </c>
      <c r="F773" s="114" t="n">
        <v>45473</v>
      </c>
      <c r="G773" t="inlineStr">
        <is>
          <t>ABS24353</t>
        </is>
      </c>
      <c r="H773" t="inlineStr">
        <is>
          <t>ABS24353</t>
        </is>
      </c>
      <c r="I773" t="inlineStr">
        <is>
          <t>RETAIL</t>
        </is>
      </c>
      <c r="J773" t="inlineStr">
        <is>
          <t>BULLSEYE ENHANCEMENTS PLUS 5 2024 1H</t>
        </is>
      </c>
      <c r="K773" t="inlineStr">
        <is>
          <t>EssilorLuxottica</t>
        </is>
      </c>
      <c r="L773" t="inlineStr">
        <is>
          <t>T. Porzio</t>
        </is>
      </c>
      <c r="M773" t="inlineStr">
        <is>
          <t>M. Vianelli</t>
        </is>
      </c>
      <c r="N773" t="inlineStr">
        <is>
          <t>Delivery Projects</t>
        </is>
      </c>
      <c r="O773" t="inlineStr">
        <is>
          <t>Analysis</t>
        </is>
      </c>
      <c r="P773" t="n">
        <v>100</v>
      </c>
      <c r="Q773" t="n">
        <v>70</v>
      </c>
      <c r="R773" t="inlineStr">
        <is>
          <t>CLOSED</t>
        </is>
      </c>
      <c r="S773" t="n">
        <v>1</v>
      </c>
      <c r="T773" t="n">
        <v>2024</v>
      </c>
      <c r="U773" t="n">
        <v>4</v>
      </c>
      <c r="V773" t="n">
        <v>2</v>
      </c>
      <c r="W773" t="n">
        <v>2</v>
      </c>
      <c r="X773" t="n">
        <v>2</v>
      </c>
      <c r="Y773" t="n">
        <v>2</v>
      </c>
      <c r="Z773" t="n">
        <v>2</v>
      </c>
      <c r="AA773" t="n">
        <v>2</v>
      </c>
      <c r="AB773" t="inlineStr"/>
      <c r="AC773" t="inlineStr"/>
      <c r="AD773" t="inlineStr"/>
      <c r="AE773" t="inlineStr"/>
      <c r="AF773" t="inlineStr"/>
      <c r="AG773" t="inlineStr"/>
      <c r="AH773" t="n">
        <v>0.1111111111111111</v>
      </c>
      <c r="AI773" t="n">
        <v>0.1</v>
      </c>
      <c r="AJ773" t="n">
        <v>0.09523809523809523</v>
      </c>
      <c r="AK773" t="n">
        <v>0.09090909090909091</v>
      </c>
      <c r="AL773" t="n">
        <v>0.1</v>
      </c>
      <c r="AM773" t="n">
        <v>0.1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inlineStr"/>
      <c r="AU773" t="inlineStr"/>
    </row>
    <row r="774">
      <c r="A774" t="inlineStr">
        <is>
          <t>A CONSUMO</t>
        </is>
      </c>
      <c r="B774" t="inlineStr">
        <is>
          <t>AMS</t>
        </is>
      </c>
      <c r="C774" t="inlineStr">
        <is>
          <t>Waterfall</t>
        </is>
      </c>
      <c r="D774" t="n">
        <v>2024</v>
      </c>
      <c r="E774" s="114" t="n">
        <v>45474</v>
      </c>
      <c r="F774" s="114" t="n">
        <v>45657</v>
      </c>
      <c r="G774" t="inlineStr">
        <is>
          <t>ABS24354</t>
        </is>
      </c>
      <c r="H774" t="inlineStr">
        <is>
          <t>ABS24354</t>
        </is>
      </c>
      <c r="I774" t="inlineStr">
        <is>
          <t>RETAIL</t>
        </is>
      </c>
      <c r="J774" t="inlineStr">
        <is>
          <t>BULLSEYE ENHANCEMENTS PLUS 5 2024 2H</t>
        </is>
      </c>
      <c r="K774" t="inlineStr">
        <is>
          <t>EssilorLuxottica</t>
        </is>
      </c>
      <c r="L774" t="inlineStr">
        <is>
          <t>T. Porzio</t>
        </is>
      </c>
      <c r="M774" t="inlineStr">
        <is>
          <t>A. Ferrari</t>
        </is>
      </c>
      <c r="N774" t="inlineStr">
        <is>
          <t>Operations</t>
        </is>
      </c>
      <c r="O774" t="inlineStr">
        <is>
          <t>BackEnd</t>
        </is>
      </c>
      <c r="P774" t="n">
        <v>100</v>
      </c>
      <c r="Q774" t="n">
        <v>30.5</v>
      </c>
      <c r="R774" t="inlineStr">
        <is>
          <t>CLOSED</t>
        </is>
      </c>
      <c r="S774" t="n">
        <v>0</v>
      </c>
      <c r="T774" t="n">
        <v>2024</v>
      </c>
      <c r="U774" t="n">
        <v>13</v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n">
        <v>5</v>
      </c>
      <c r="AF774" t="n">
        <v>5</v>
      </c>
      <c r="AG774" t="n">
        <v>3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0.2173913043478261</v>
      </c>
      <c r="AR774" t="n">
        <v>0.2380952380952381</v>
      </c>
      <c r="AS774" t="n">
        <v>0.1363636363636364</v>
      </c>
      <c r="AT774" t="inlineStr"/>
      <c r="AU774" t="inlineStr"/>
    </row>
    <row r="775">
      <c r="A775" t="inlineStr">
        <is>
          <t>A CONSUMO</t>
        </is>
      </c>
      <c r="B775" t="inlineStr">
        <is>
          <t>AMS</t>
        </is>
      </c>
      <c r="C775" t="inlineStr">
        <is>
          <t>Waterfall</t>
        </is>
      </c>
      <c r="D775" t="n">
        <v>2024</v>
      </c>
      <c r="E775" s="114" t="n">
        <v>45474</v>
      </c>
      <c r="F775" s="114" t="n">
        <v>45657</v>
      </c>
      <c r="G775" t="inlineStr">
        <is>
          <t>ABS24354</t>
        </is>
      </c>
      <c r="H775" t="inlineStr">
        <is>
          <t>ABS24354</t>
        </is>
      </c>
      <c r="I775" t="inlineStr">
        <is>
          <t>RETAIL</t>
        </is>
      </c>
      <c r="J775" t="inlineStr">
        <is>
          <t>BULLSEYE ENHANCEMENTS PLUS 5 2024 2H</t>
        </is>
      </c>
      <c r="K775" t="inlineStr">
        <is>
          <t>EssilorLuxottica</t>
        </is>
      </c>
      <c r="L775" t="inlineStr">
        <is>
          <t>T. Porzio</t>
        </is>
      </c>
      <c r="M775" t="inlineStr">
        <is>
          <t>A. Lorena</t>
        </is>
      </c>
      <c r="N775" t="inlineStr">
        <is>
          <t>Operations</t>
        </is>
      </c>
      <c r="O775" t="inlineStr">
        <is>
          <t>FrontEnd</t>
        </is>
      </c>
      <c r="P775" t="n">
        <v>100</v>
      </c>
      <c r="Q775" t="n">
        <v>30.5</v>
      </c>
      <c r="R775" t="inlineStr">
        <is>
          <t>CLOSED</t>
        </is>
      </c>
      <c r="S775" t="n">
        <v>0</v>
      </c>
      <c r="T775" t="n">
        <v>2024</v>
      </c>
      <c r="U775" t="n">
        <v>9</v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n">
        <v>3</v>
      </c>
      <c r="AF775" t="n">
        <v>3</v>
      </c>
      <c r="AG775" t="n">
        <v>3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0.1304347826086956</v>
      </c>
      <c r="AR775" t="n">
        <v>0.1428571428571428</v>
      </c>
      <c r="AS775" t="n">
        <v>0.1363636363636364</v>
      </c>
      <c r="AT775" t="inlineStr"/>
      <c r="AU775" t="inlineStr"/>
    </row>
    <row r="776">
      <c r="A776" t="inlineStr">
        <is>
          <t>A CONSUMO</t>
        </is>
      </c>
      <c r="B776" t="inlineStr">
        <is>
          <t>AMS</t>
        </is>
      </c>
      <c r="C776" t="inlineStr">
        <is>
          <t>Waterfall</t>
        </is>
      </c>
      <c r="D776" t="n">
        <v>2024</v>
      </c>
      <c r="E776" s="114" t="n">
        <v>45474</v>
      </c>
      <c r="F776" s="114" t="n">
        <v>45657</v>
      </c>
      <c r="G776" t="inlineStr">
        <is>
          <t>ABS24354</t>
        </is>
      </c>
      <c r="H776" t="inlineStr">
        <is>
          <t>ABS24354</t>
        </is>
      </c>
      <c r="I776" t="inlineStr">
        <is>
          <t>RETAIL</t>
        </is>
      </c>
      <c r="J776" t="inlineStr">
        <is>
          <t>BULLSEYE ENHANCEMENTS PLUS 5 2024 2H</t>
        </is>
      </c>
      <c r="K776" t="inlineStr">
        <is>
          <t>EssilorLuxottica</t>
        </is>
      </c>
      <c r="L776" t="inlineStr">
        <is>
          <t>T. Porzio</t>
        </is>
      </c>
      <c r="M776" t="inlineStr">
        <is>
          <t>A. Nastasi</t>
        </is>
      </c>
      <c r="N776" t="inlineStr">
        <is>
          <t>Operations</t>
        </is>
      </c>
      <c r="O776" t="inlineStr">
        <is>
          <t>DataManagement</t>
        </is>
      </c>
      <c r="P776" t="n">
        <v>100</v>
      </c>
      <c r="Q776" t="n">
        <v>30.5</v>
      </c>
      <c r="R776" t="inlineStr">
        <is>
          <t>CLOSED</t>
        </is>
      </c>
      <c r="S776" t="n">
        <v>0</v>
      </c>
      <c r="T776" t="n">
        <v>2024</v>
      </c>
      <c r="U776" t="n">
        <v>6</v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n">
        <v>2</v>
      </c>
      <c r="AF776" t="n">
        <v>2</v>
      </c>
      <c r="AG776" t="n">
        <v>2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0.08695652173913043</v>
      </c>
      <c r="AR776" t="n">
        <v>0.09523809523809523</v>
      </c>
      <c r="AS776" t="n">
        <v>0.09090909090909091</v>
      </c>
      <c r="AT776" t="inlineStr"/>
      <c r="AU776" t="inlineStr"/>
    </row>
    <row r="777">
      <c r="A777" t="inlineStr">
        <is>
          <t>A CONSUMO</t>
        </is>
      </c>
      <c r="B777" t="inlineStr">
        <is>
          <t>AMS</t>
        </is>
      </c>
      <c r="C777" t="inlineStr">
        <is>
          <t>Waterfall</t>
        </is>
      </c>
      <c r="D777" t="n">
        <v>2024</v>
      </c>
      <c r="E777" s="114" t="n">
        <v>45474</v>
      </c>
      <c r="F777" s="114" t="n">
        <v>45657</v>
      </c>
      <c r="G777" t="inlineStr">
        <is>
          <t>ABS24354</t>
        </is>
      </c>
      <c r="H777" t="inlineStr">
        <is>
          <t>ABS24354</t>
        </is>
      </c>
      <c r="I777" t="inlineStr">
        <is>
          <t>RETAIL</t>
        </is>
      </c>
      <c r="J777" t="inlineStr">
        <is>
          <t>BULLSEYE ENHANCEMENTS PLUS 5 2024 2H</t>
        </is>
      </c>
      <c r="K777" t="inlineStr">
        <is>
          <t>EssilorLuxottica</t>
        </is>
      </c>
      <c r="L777" t="inlineStr">
        <is>
          <t>T. Porzio</t>
        </is>
      </c>
      <c r="M777" t="inlineStr">
        <is>
          <t>A. PIROLA</t>
        </is>
      </c>
      <c r="N777" t="inlineStr">
        <is>
          <t>Operations</t>
        </is>
      </c>
      <c r="O777" t="inlineStr">
        <is>
          <t>FrontEnd</t>
        </is>
      </c>
      <c r="P777" t="n">
        <v>100</v>
      </c>
      <c r="Q777" t="n">
        <v>30.5</v>
      </c>
      <c r="R777" t="inlineStr">
        <is>
          <t>CLOSED</t>
        </is>
      </c>
      <c r="S777" t="n">
        <v>0</v>
      </c>
      <c r="T777" t="n">
        <v>2024</v>
      </c>
      <c r="U777" t="n">
        <v>1.5</v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n">
        <v>0.5</v>
      </c>
      <c r="AF777" t="n">
        <v>0.5</v>
      </c>
      <c r="AG777" t="n">
        <v>0.5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0.02173913043478261</v>
      </c>
      <c r="AR777" t="n">
        <v>0.02380952380952381</v>
      </c>
      <c r="AS777" t="n">
        <v>0.02272727272727273</v>
      </c>
      <c r="AT777" t="inlineStr"/>
      <c r="AU777" t="inlineStr"/>
    </row>
    <row r="778">
      <c r="A778" t="inlineStr">
        <is>
          <t>A CONSUMO</t>
        </is>
      </c>
      <c r="B778" t="inlineStr">
        <is>
          <t>AMS</t>
        </is>
      </c>
      <c r="C778" t="inlineStr">
        <is>
          <t>Waterfall</t>
        </is>
      </c>
      <c r="D778" t="n">
        <v>2024</v>
      </c>
      <c r="E778" s="114" t="n">
        <v>45474</v>
      </c>
      <c r="F778" s="114" t="n">
        <v>45657</v>
      </c>
      <c r="G778" t="inlineStr">
        <is>
          <t>ABS24354</t>
        </is>
      </c>
      <c r="H778" t="inlineStr">
        <is>
          <t>ABS24354</t>
        </is>
      </c>
      <c r="I778" t="inlineStr">
        <is>
          <t>RETAIL</t>
        </is>
      </c>
      <c r="J778" t="inlineStr">
        <is>
          <t>BULLSEYE ENHANCEMENTS PLUS 5 2024 2H</t>
        </is>
      </c>
      <c r="K778" t="inlineStr">
        <is>
          <t>EssilorLuxottica</t>
        </is>
      </c>
      <c r="L778" t="inlineStr">
        <is>
          <t>T. Porzio</t>
        </is>
      </c>
      <c r="M778" t="inlineStr">
        <is>
          <t>A. Vladi</t>
        </is>
      </c>
      <c r="N778" t="inlineStr">
        <is>
          <t>Operations</t>
        </is>
      </c>
      <c r="O778" t="inlineStr">
        <is>
          <t>Team Leadership</t>
        </is>
      </c>
      <c r="P778" t="n">
        <v>100</v>
      </c>
      <c r="Q778" t="n">
        <v>30.5</v>
      </c>
      <c r="R778" t="inlineStr">
        <is>
          <t>CLOSED</t>
        </is>
      </c>
      <c r="S778" t="n">
        <v>0</v>
      </c>
      <c r="T778" t="n">
        <v>2024</v>
      </c>
      <c r="U778" t="n">
        <v>3</v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n">
        <v>1</v>
      </c>
      <c r="AF778" t="n">
        <v>1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0.04347826086956522</v>
      </c>
      <c r="AR778" t="n">
        <v>0.04761904761904762</v>
      </c>
      <c r="AS778" t="n">
        <v>0.04545454545454546</v>
      </c>
      <c r="AT778" t="inlineStr"/>
      <c r="AU778" t="inlineStr"/>
    </row>
    <row r="779">
      <c r="A779" t="inlineStr">
        <is>
          <t>A CONSUMO</t>
        </is>
      </c>
      <c r="B779" t="inlineStr">
        <is>
          <t>AMS</t>
        </is>
      </c>
      <c r="C779" t="inlineStr">
        <is>
          <t>Waterfall</t>
        </is>
      </c>
      <c r="D779" t="n">
        <v>2024</v>
      </c>
      <c r="E779" s="114" t="n">
        <v>45474</v>
      </c>
      <c r="F779" s="114" t="n">
        <v>45657</v>
      </c>
      <c r="G779" t="inlineStr">
        <is>
          <t>ABS24354</t>
        </is>
      </c>
      <c r="H779" t="inlineStr">
        <is>
          <t>ABS24354</t>
        </is>
      </c>
      <c r="I779" t="inlineStr">
        <is>
          <t>RETAIL</t>
        </is>
      </c>
      <c r="J779" t="inlineStr">
        <is>
          <t>BULLSEYE ENHANCEMENTS PLUS 5 2024 2H</t>
        </is>
      </c>
      <c r="K779" t="inlineStr">
        <is>
          <t>EssilorLuxottica</t>
        </is>
      </c>
      <c r="L779" t="inlineStr">
        <is>
          <t>T. Porzio</t>
        </is>
      </c>
      <c r="M779" t="inlineStr">
        <is>
          <t>F. D'Alberto</t>
        </is>
      </c>
      <c r="N779" t="inlineStr">
        <is>
          <t>Operations</t>
        </is>
      </c>
      <c r="O779" t="inlineStr">
        <is>
          <t>BackEnd</t>
        </is>
      </c>
      <c r="P779" t="n">
        <v>100</v>
      </c>
      <c r="Q779" t="n">
        <v>30.5</v>
      </c>
      <c r="R779" t="inlineStr">
        <is>
          <t>CLOSED</t>
        </is>
      </c>
      <c r="S779" t="n">
        <v>0</v>
      </c>
      <c r="T779" t="n">
        <v>2024</v>
      </c>
      <c r="U779" t="n">
        <v>18</v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n">
        <v>6</v>
      </c>
      <c r="AF779" t="n">
        <v>6</v>
      </c>
      <c r="AG779" t="n">
        <v>6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0.2608695652173913</v>
      </c>
      <c r="AR779" t="n">
        <v>0.2857142857142857</v>
      </c>
      <c r="AS779" t="n">
        <v>0.2727272727272727</v>
      </c>
      <c r="AT779" t="inlineStr"/>
      <c r="AU779" t="inlineStr"/>
    </row>
    <row r="780">
      <c r="A780" t="inlineStr">
        <is>
          <t>A CONSUMO</t>
        </is>
      </c>
      <c r="B780" t="inlineStr">
        <is>
          <t>AMS</t>
        </is>
      </c>
      <c r="C780" t="inlineStr">
        <is>
          <t>Waterfall</t>
        </is>
      </c>
      <c r="D780" t="n">
        <v>2024</v>
      </c>
      <c r="E780" s="114" t="n">
        <v>45474</v>
      </c>
      <c r="F780" s="114" t="n">
        <v>45657</v>
      </c>
      <c r="G780" t="inlineStr">
        <is>
          <t>ABS24354</t>
        </is>
      </c>
      <c r="H780" t="inlineStr">
        <is>
          <t>ABS24354</t>
        </is>
      </c>
      <c r="I780" t="inlineStr">
        <is>
          <t>RETAIL</t>
        </is>
      </c>
      <c r="J780" t="inlineStr">
        <is>
          <t>BULLSEYE ENHANCEMENTS PLUS 5 2024 2H</t>
        </is>
      </c>
      <c r="K780" t="inlineStr">
        <is>
          <t>EssilorLuxottica</t>
        </is>
      </c>
      <c r="L780" t="inlineStr">
        <is>
          <t>T. Porzio</t>
        </is>
      </c>
      <c r="M780" t="inlineStr">
        <is>
          <t>M. Vianelli</t>
        </is>
      </c>
      <c r="N780" t="inlineStr">
        <is>
          <t>Delivery Projects</t>
        </is>
      </c>
      <c r="O780" t="inlineStr">
        <is>
          <t>Analysis</t>
        </is>
      </c>
      <c r="P780" t="n">
        <v>100</v>
      </c>
      <c r="Q780" t="n">
        <v>30.5</v>
      </c>
      <c r="R780" t="inlineStr">
        <is>
          <t>CLOSED</t>
        </is>
      </c>
      <c r="S780" t="n">
        <v>0</v>
      </c>
      <c r="T780" t="n">
        <v>2024</v>
      </c>
      <c r="U780" t="n">
        <v>6</v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n">
        <v>2</v>
      </c>
      <c r="AF780" t="n">
        <v>2</v>
      </c>
      <c r="AG780" t="n">
        <v>2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0.08695652173913043</v>
      </c>
      <c r="AR780" t="n">
        <v>0.09523809523809523</v>
      </c>
      <c r="AS780" t="n">
        <v>0.09090909090909091</v>
      </c>
      <c r="AT780" t="inlineStr"/>
      <c r="AU780" t="inlineStr"/>
    </row>
    <row r="781">
      <c r="A781" t="inlineStr">
        <is>
          <t>A CONSUMO</t>
        </is>
      </c>
      <c r="B781" t="inlineStr">
        <is>
          <t>AMS</t>
        </is>
      </c>
      <c r="C781" t="inlineStr">
        <is>
          <t>Waterfall</t>
        </is>
      </c>
      <c r="D781" t="n">
        <v>2024</v>
      </c>
      <c r="E781" s="114" t="n">
        <v>45474</v>
      </c>
      <c r="F781" s="114" t="n">
        <v>45657</v>
      </c>
      <c r="G781" t="inlineStr">
        <is>
          <t>ABS24354</t>
        </is>
      </c>
      <c r="H781" t="inlineStr">
        <is>
          <t>ABS24354</t>
        </is>
      </c>
      <c r="I781" t="inlineStr">
        <is>
          <t>RETAIL</t>
        </is>
      </c>
      <c r="J781" t="inlineStr">
        <is>
          <t>BULLSEYE ENHANCEMENTS PLUS 5 2024 2H</t>
        </is>
      </c>
      <c r="K781" t="inlineStr">
        <is>
          <t>EssilorLuxottica</t>
        </is>
      </c>
      <c r="L781" t="inlineStr">
        <is>
          <t>T. Porzio</t>
        </is>
      </c>
      <c r="M781" t="inlineStr">
        <is>
          <t>T. Porzio</t>
        </is>
      </c>
      <c r="N781" t="inlineStr">
        <is>
          <t>Delivery AMS</t>
        </is>
      </c>
      <c r="O781" t="inlineStr">
        <is>
          <t>PM - Project Governance</t>
        </is>
      </c>
      <c r="P781" t="n">
        <v>100</v>
      </c>
      <c r="Q781" t="n">
        <v>30.5</v>
      </c>
      <c r="R781" t="inlineStr">
        <is>
          <t>CLOSED</t>
        </is>
      </c>
      <c r="S781" t="n">
        <v>0</v>
      </c>
      <c r="T781" t="n">
        <v>2024</v>
      </c>
      <c r="U781" t="n">
        <v>9</v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n">
        <v>3</v>
      </c>
      <c r="AF781" t="n">
        <v>3</v>
      </c>
      <c r="AG781" t="n">
        <v>3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0.1304347826086956</v>
      </c>
      <c r="AR781" t="n">
        <v>0.1428571428571428</v>
      </c>
      <c r="AS781" t="n">
        <v>0.1363636363636364</v>
      </c>
      <c r="AT781" t="inlineStr"/>
      <c r="AU781" t="inlineStr"/>
    </row>
    <row r="782">
      <c r="A782" t="inlineStr">
        <is>
          <t>CONTRACT</t>
        </is>
      </c>
      <c r="B782" t="inlineStr">
        <is>
          <t>AMS</t>
        </is>
      </c>
      <c r="C782" t="inlineStr">
        <is>
          <t>Waterfall</t>
        </is>
      </c>
      <c r="D782" t="n">
        <v>2024</v>
      </c>
      <c r="E782" s="114" t="n">
        <v>45108</v>
      </c>
      <c r="F782" s="114" t="n">
        <v>45473</v>
      </c>
      <c r="G782" t="inlineStr">
        <is>
          <t>ABS24042</t>
        </is>
      </c>
      <c r="H782" t="inlineStr">
        <is>
          <t>AEEQ2</t>
        </is>
      </c>
      <c r="I782" t="inlineStr">
        <is>
          <t>EPM</t>
        </is>
      </c>
      <c r="J782" t="inlineStr">
        <is>
          <t>CR - LUX-DI-EPM-AMS EssilorLuxottica EPM 2024</t>
        </is>
      </c>
      <c r="K782" t="inlineStr">
        <is>
          <t>EssilorLuxottica</t>
        </is>
      </c>
      <c r="L782" t="inlineStr">
        <is>
          <t>T. Porzio</t>
        </is>
      </c>
      <c r="M782" t="inlineStr">
        <is>
          <t>A. Di Pietro</t>
        </is>
      </c>
      <c r="N782" t="inlineStr">
        <is>
          <t>Operations</t>
        </is>
      </c>
      <c r="O782" t="inlineStr">
        <is>
          <t>BackEnd</t>
        </is>
      </c>
      <c r="P782" t="n">
        <v>134</v>
      </c>
      <c r="Q782" t="n">
        <v>64</v>
      </c>
      <c r="R782" t="inlineStr">
        <is>
          <t>CLOSED</t>
        </is>
      </c>
      <c r="S782" t="n">
        <v>0</v>
      </c>
      <c r="T782" t="n">
        <v>2024</v>
      </c>
      <c r="U782" t="n">
        <v>5</v>
      </c>
      <c r="V782" t="inlineStr"/>
      <c r="W782" t="n">
        <v>3.15</v>
      </c>
      <c r="X782" t="n">
        <v>2.1</v>
      </c>
      <c r="Y782" t="n">
        <v>2.85</v>
      </c>
      <c r="Z782" t="n">
        <v>3</v>
      </c>
      <c r="AA782" t="n">
        <v>2</v>
      </c>
      <c r="AB782" t="inlineStr"/>
      <c r="AC782" t="inlineStr"/>
      <c r="AD782" t="inlineStr"/>
      <c r="AE782" t="inlineStr"/>
      <c r="AF782" t="inlineStr"/>
      <c r="AG782" t="inlineStr"/>
      <c r="AH782" t="n">
        <v>0</v>
      </c>
      <c r="AI782" t="n">
        <v>0.1575</v>
      </c>
      <c r="AJ782" t="n">
        <v>0.1</v>
      </c>
      <c r="AK782" t="n">
        <v>0.1295454545454545</v>
      </c>
      <c r="AL782" t="n">
        <v>0.15</v>
      </c>
      <c r="AM782" t="n">
        <v>0.1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inlineStr"/>
      <c r="AU782" t="inlineStr"/>
    </row>
    <row r="783">
      <c r="A783" t="inlineStr">
        <is>
          <t>CONTRACT</t>
        </is>
      </c>
      <c r="B783" t="inlineStr">
        <is>
          <t>AMS</t>
        </is>
      </c>
      <c r="C783" t="inlineStr">
        <is>
          <t>Waterfall</t>
        </is>
      </c>
      <c r="D783" t="n">
        <v>2024</v>
      </c>
      <c r="E783" s="114" t="n">
        <v>45108</v>
      </c>
      <c r="F783" s="114" t="n">
        <v>45473</v>
      </c>
      <c r="G783" t="inlineStr">
        <is>
          <t>ABS24042</t>
        </is>
      </c>
      <c r="H783" t="inlineStr">
        <is>
          <t>AEEQ2</t>
        </is>
      </c>
      <c r="I783" t="inlineStr">
        <is>
          <t>EPM</t>
        </is>
      </c>
      <c r="J783" t="inlineStr">
        <is>
          <t>CR - LUX-DI-EPM-AMS EssilorLuxottica EPM 2024</t>
        </is>
      </c>
      <c r="K783" t="inlineStr">
        <is>
          <t>EssilorLuxottica</t>
        </is>
      </c>
      <c r="L783" t="inlineStr">
        <is>
          <t>T. Porzio</t>
        </is>
      </c>
      <c r="M783" t="inlineStr">
        <is>
          <t>G. Minervini</t>
        </is>
      </c>
      <c r="N783" t="inlineStr">
        <is>
          <t>Operations</t>
        </is>
      </c>
      <c r="O783" t="inlineStr">
        <is>
          <t>BackEnd - Junior</t>
        </is>
      </c>
      <c r="P783" t="n">
        <v>134</v>
      </c>
      <c r="Q783" t="n">
        <v>64</v>
      </c>
      <c r="R783" t="inlineStr">
        <is>
          <t>CLOSED</t>
        </is>
      </c>
      <c r="S783" t="n">
        <v>0</v>
      </c>
      <c r="T783" t="n">
        <v>2024</v>
      </c>
      <c r="U783" t="n">
        <v>8</v>
      </c>
      <c r="V783" t="n">
        <v>3.6</v>
      </c>
      <c r="W783" t="n">
        <v>4.2</v>
      </c>
      <c r="X783" t="n">
        <v>4.2</v>
      </c>
      <c r="Y783" t="n">
        <v>3.8</v>
      </c>
      <c r="Z783" t="n">
        <v>4</v>
      </c>
      <c r="AA783" t="n">
        <v>4</v>
      </c>
      <c r="AB783" t="inlineStr"/>
      <c r="AC783" t="inlineStr"/>
      <c r="AD783" t="inlineStr"/>
      <c r="AE783" t="inlineStr"/>
      <c r="AF783" t="inlineStr"/>
      <c r="AG783" t="inlineStr"/>
      <c r="AH783" t="n">
        <v>0.2</v>
      </c>
      <c r="AI783" t="n">
        <v>0.21</v>
      </c>
      <c r="AJ783" t="n">
        <v>0.2</v>
      </c>
      <c r="AK783" t="n">
        <v>0.1727272727272727</v>
      </c>
      <c r="AL783" t="n">
        <v>0.2</v>
      </c>
      <c r="AM783" t="n">
        <v>0.2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inlineStr"/>
      <c r="AU783" t="inlineStr"/>
    </row>
    <row r="784">
      <c r="A784" t="inlineStr">
        <is>
          <t>CONTRACT</t>
        </is>
      </c>
      <c r="B784" t="inlineStr">
        <is>
          <t>AMS</t>
        </is>
      </c>
      <c r="C784" t="inlineStr">
        <is>
          <t>Waterfall</t>
        </is>
      </c>
      <c r="D784" t="n">
        <v>2024</v>
      </c>
      <c r="E784" s="114" t="n">
        <v>45108</v>
      </c>
      <c r="F784" s="114" t="n">
        <v>45473</v>
      </c>
      <c r="G784" t="inlineStr">
        <is>
          <t>ABS24042</t>
        </is>
      </c>
      <c r="H784" t="inlineStr">
        <is>
          <t>AEEQ2</t>
        </is>
      </c>
      <c r="I784" t="inlineStr">
        <is>
          <t>EPM</t>
        </is>
      </c>
      <c r="J784" t="inlineStr">
        <is>
          <t>CR - LUX-DI-EPM-AMS EssilorLuxottica EPM 2024</t>
        </is>
      </c>
      <c r="K784" t="inlineStr">
        <is>
          <t>EssilorLuxottica</t>
        </is>
      </c>
      <c r="L784" t="inlineStr">
        <is>
          <t>T. Porzio</t>
        </is>
      </c>
      <c r="M784" t="inlineStr">
        <is>
          <t>N. Fragale</t>
        </is>
      </c>
      <c r="N784" t="inlineStr">
        <is>
          <t>Operations</t>
        </is>
      </c>
      <c r="O784" t="inlineStr">
        <is>
          <t>Analysis</t>
        </is>
      </c>
      <c r="P784" t="n">
        <v>134</v>
      </c>
      <c r="Q784" t="n">
        <v>64</v>
      </c>
      <c r="R784" t="inlineStr">
        <is>
          <t>CLOSED</t>
        </is>
      </c>
      <c r="S784" t="n">
        <v>0</v>
      </c>
      <c r="T784" t="n">
        <v>2024</v>
      </c>
      <c r="U784" t="n">
        <v>8</v>
      </c>
      <c r="V784" t="inlineStr"/>
      <c r="W784" t="n">
        <v>2</v>
      </c>
      <c r="X784" t="n">
        <v>4.2</v>
      </c>
      <c r="Y784" t="n">
        <v>3.8</v>
      </c>
      <c r="Z784" t="n">
        <v>4</v>
      </c>
      <c r="AA784" t="n">
        <v>4</v>
      </c>
      <c r="AB784" t="inlineStr"/>
      <c r="AC784" t="inlineStr"/>
      <c r="AD784" t="inlineStr"/>
      <c r="AE784" t="inlineStr"/>
      <c r="AF784" t="inlineStr"/>
      <c r="AG784" t="inlineStr"/>
      <c r="AH784" t="n">
        <v>0</v>
      </c>
      <c r="AI784" t="n">
        <v>0.1</v>
      </c>
      <c r="AJ784" t="n">
        <v>0.2</v>
      </c>
      <c r="AK784" t="n">
        <v>0.1727272727272727</v>
      </c>
      <c r="AL784" t="n">
        <v>0.2</v>
      </c>
      <c r="AM784" t="n">
        <v>0.2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inlineStr"/>
      <c r="AU784" t="inlineStr"/>
    </row>
    <row r="785">
      <c r="A785" t="inlineStr">
        <is>
          <t>CONTRACT</t>
        </is>
      </c>
      <c r="B785" t="inlineStr">
        <is>
          <t>AMS</t>
        </is>
      </c>
      <c r="C785" t="inlineStr">
        <is>
          <t>Waterfall</t>
        </is>
      </c>
      <c r="D785" t="n">
        <v>2024</v>
      </c>
      <c r="E785" s="114" t="n">
        <v>45108</v>
      </c>
      <c r="F785" s="114" t="n">
        <v>45473</v>
      </c>
      <c r="G785" t="inlineStr">
        <is>
          <t>ABS24042</t>
        </is>
      </c>
      <c r="H785" t="inlineStr">
        <is>
          <t>AEEQ2</t>
        </is>
      </c>
      <c r="I785" t="inlineStr">
        <is>
          <t>EPM</t>
        </is>
      </c>
      <c r="J785" t="inlineStr">
        <is>
          <t>CR - LUX-DI-EPM-AMS EssilorLuxottica EPM 2024</t>
        </is>
      </c>
      <c r="K785" t="inlineStr">
        <is>
          <t>EssilorLuxottica</t>
        </is>
      </c>
      <c r="L785" t="inlineStr">
        <is>
          <t>T. Porzio</t>
        </is>
      </c>
      <c r="M785" t="inlineStr">
        <is>
          <t>O. BEN OTHMANE</t>
        </is>
      </c>
      <c r="N785" t="inlineStr">
        <is>
          <t>Operations</t>
        </is>
      </c>
      <c r="O785" t="inlineStr">
        <is>
          <t>BackEnd</t>
        </is>
      </c>
      <c r="P785" t="n">
        <v>134</v>
      </c>
      <c r="Q785" t="n">
        <v>64</v>
      </c>
      <c r="R785" t="inlineStr">
        <is>
          <t>CLOSED</t>
        </is>
      </c>
      <c r="S785" t="n">
        <v>0</v>
      </c>
      <c r="T785" t="n">
        <v>2024</v>
      </c>
      <c r="U785" t="n">
        <v>8</v>
      </c>
      <c r="V785" t="n">
        <v>3.6</v>
      </c>
      <c r="W785" t="n">
        <v>4.2</v>
      </c>
      <c r="X785" t="n">
        <v>4.2</v>
      </c>
      <c r="Y785" t="n">
        <v>3.8</v>
      </c>
      <c r="Z785" t="n">
        <v>4</v>
      </c>
      <c r="AA785" t="n">
        <v>4</v>
      </c>
      <c r="AB785" t="inlineStr"/>
      <c r="AC785" t="inlineStr"/>
      <c r="AD785" t="inlineStr"/>
      <c r="AE785" t="inlineStr"/>
      <c r="AF785" t="inlineStr"/>
      <c r="AG785" t="inlineStr"/>
      <c r="AH785" t="n">
        <v>0.2</v>
      </c>
      <c r="AI785" t="n">
        <v>0.21</v>
      </c>
      <c r="AJ785" t="n">
        <v>0.2</v>
      </c>
      <c r="AK785" t="n">
        <v>0.1727272727272727</v>
      </c>
      <c r="AL785" t="n">
        <v>0.2</v>
      </c>
      <c r="AM785" t="n">
        <v>0.2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inlineStr"/>
      <c r="AU785" t="inlineStr"/>
    </row>
    <row r="786">
      <c r="A786" t="inlineStr">
        <is>
          <t>CONTRACT</t>
        </is>
      </c>
      <c r="B786" t="inlineStr">
        <is>
          <t>AMS</t>
        </is>
      </c>
      <c r="C786" t="inlineStr">
        <is>
          <t>Waterfall</t>
        </is>
      </c>
      <c r="D786" t="n">
        <v>2024</v>
      </c>
      <c r="E786" s="114" t="n">
        <v>45108</v>
      </c>
      <c r="F786" s="114" t="n">
        <v>45473</v>
      </c>
      <c r="G786" t="inlineStr">
        <is>
          <t>ABS24042</t>
        </is>
      </c>
      <c r="H786" t="inlineStr">
        <is>
          <t>AEEQ2</t>
        </is>
      </c>
      <c r="I786" t="inlineStr">
        <is>
          <t>EPM</t>
        </is>
      </c>
      <c r="J786" t="inlineStr">
        <is>
          <t>CR - LUX-DI-EPM-AMS EssilorLuxottica EPM 2024</t>
        </is>
      </c>
      <c r="K786" t="inlineStr">
        <is>
          <t>EssilorLuxottica</t>
        </is>
      </c>
      <c r="L786" t="inlineStr">
        <is>
          <t>T. Porzio</t>
        </is>
      </c>
      <c r="M786" t="inlineStr">
        <is>
          <t>P. Pieroni</t>
        </is>
      </c>
      <c r="N786" t="inlineStr">
        <is>
          <t>Operations</t>
        </is>
      </c>
      <c r="O786" t="inlineStr">
        <is>
          <t>BackEnd</t>
        </is>
      </c>
      <c r="P786" t="n">
        <v>134</v>
      </c>
      <c r="Q786" t="n">
        <v>64</v>
      </c>
      <c r="R786" t="inlineStr">
        <is>
          <t>CLOSED</t>
        </is>
      </c>
      <c r="S786" t="n">
        <v>0</v>
      </c>
      <c r="T786" t="n">
        <v>2024</v>
      </c>
      <c r="U786" t="n">
        <v>9</v>
      </c>
      <c r="V786" t="n">
        <v>2.7</v>
      </c>
      <c r="W786" t="n">
        <v>3.15</v>
      </c>
      <c r="X786" t="inlineStr"/>
      <c r="Y786" t="n">
        <v>2.85</v>
      </c>
      <c r="Z786" t="n">
        <v>3</v>
      </c>
      <c r="AA786" t="n">
        <v>2</v>
      </c>
      <c r="AB786" t="n">
        <v>2</v>
      </c>
      <c r="AC786" t="n">
        <v>2</v>
      </c>
      <c r="AD786" t="inlineStr"/>
      <c r="AE786" t="inlineStr"/>
      <c r="AF786" t="inlineStr"/>
      <c r="AG786" t="inlineStr"/>
      <c r="AH786" t="n">
        <v>0.15</v>
      </c>
      <c r="AI786" t="n">
        <v>0.1575</v>
      </c>
      <c r="AJ786" t="n">
        <v>0</v>
      </c>
      <c r="AK786" t="n">
        <v>0.1295454545454545</v>
      </c>
      <c r="AL786" t="n">
        <v>0.15</v>
      </c>
      <c r="AM786" t="n">
        <v>0.1</v>
      </c>
      <c r="AN786" t="n">
        <v>0.08695652173913043</v>
      </c>
      <c r="AO786" t="n">
        <v>0.1666666666666667</v>
      </c>
      <c r="AP786" t="n">
        <v>0</v>
      </c>
      <c r="AQ786" t="n">
        <v>0</v>
      </c>
      <c r="AR786" t="n">
        <v>0</v>
      </c>
      <c r="AS786" t="n">
        <v>0</v>
      </c>
      <c r="AT786" t="inlineStr"/>
      <c r="AU786" t="inlineStr"/>
    </row>
    <row r="787">
      <c r="A787" t="inlineStr">
        <is>
          <t>CONTRACT</t>
        </is>
      </c>
      <c r="B787" t="inlineStr">
        <is>
          <t>AMS</t>
        </is>
      </c>
      <c r="C787" t="inlineStr">
        <is>
          <t>Waterfall</t>
        </is>
      </c>
      <c r="D787" t="n">
        <v>2024</v>
      </c>
      <c r="E787" s="114" t="n">
        <v>45108</v>
      </c>
      <c r="F787" s="114" t="n">
        <v>45473</v>
      </c>
      <c r="G787" t="inlineStr">
        <is>
          <t>ABS24042</t>
        </is>
      </c>
      <c r="H787" t="inlineStr">
        <is>
          <t>AEEQ2</t>
        </is>
      </c>
      <c r="I787" t="inlineStr">
        <is>
          <t>EPM</t>
        </is>
      </c>
      <c r="J787" t="inlineStr">
        <is>
          <t>CR - LUX-DI-EPM-AMS EssilorLuxottica EPM 2024</t>
        </is>
      </c>
      <c r="K787" t="inlineStr">
        <is>
          <t>EssilorLuxottica</t>
        </is>
      </c>
      <c r="L787" t="inlineStr">
        <is>
          <t>T. Porzio</t>
        </is>
      </c>
      <c r="M787" t="inlineStr">
        <is>
          <t>S. Preziosa</t>
        </is>
      </c>
      <c r="N787" t="inlineStr">
        <is>
          <t>Delivery Projects</t>
        </is>
      </c>
      <c r="O787" t="inlineStr">
        <is>
          <t>PM - Project Governance</t>
        </is>
      </c>
      <c r="P787" t="n">
        <v>134</v>
      </c>
      <c r="Q787" t="n">
        <v>64</v>
      </c>
      <c r="R787" t="inlineStr">
        <is>
          <t>CLOSED</t>
        </is>
      </c>
      <c r="S787" t="n">
        <v>0</v>
      </c>
      <c r="T787" t="n">
        <v>2024</v>
      </c>
      <c r="U787" t="n">
        <v>4</v>
      </c>
      <c r="V787" t="n">
        <v>2</v>
      </c>
      <c r="W787" t="n">
        <v>2</v>
      </c>
      <c r="X787" t="n">
        <v>2</v>
      </c>
      <c r="Y787" t="n">
        <v>2</v>
      </c>
      <c r="Z787" t="n">
        <v>2</v>
      </c>
      <c r="AA787" t="n">
        <v>2</v>
      </c>
      <c r="AB787" t="inlineStr"/>
      <c r="AC787" t="inlineStr"/>
      <c r="AD787" t="inlineStr"/>
      <c r="AE787" t="inlineStr"/>
      <c r="AF787" t="inlineStr"/>
      <c r="AG787" t="inlineStr"/>
      <c r="AH787" t="n">
        <v>0.1111111111111111</v>
      </c>
      <c r="AI787" t="n">
        <v>0.1</v>
      </c>
      <c r="AJ787" t="n">
        <v>0.09523809523809523</v>
      </c>
      <c r="AK787" t="n">
        <v>0.09090909090909091</v>
      </c>
      <c r="AL787" t="n">
        <v>0.1</v>
      </c>
      <c r="AM787" t="n">
        <v>0.1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inlineStr"/>
      <c r="AU787" t="inlineStr"/>
    </row>
    <row r="788">
      <c r="A788" t="inlineStr">
        <is>
          <t>CONTRACT</t>
        </is>
      </c>
      <c r="B788" t="inlineStr">
        <is>
          <t>AMS</t>
        </is>
      </c>
      <c r="C788" t="inlineStr">
        <is>
          <t>Waterfall</t>
        </is>
      </c>
      <c r="D788" t="n">
        <v>2024</v>
      </c>
      <c r="E788" s="114" t="n">
        <v>45108</v>
      </c>
      <c r="F788" s="114" t="n">
        <v>45473</v>
      </c>
      <c r="G788" t="inlineStr">
        <is>
          <t>ABS24042</t>
        </is>
      </c>
      <c r="H788" t="inlineStr">
        <is>
          <t>AEEQ2</t>
        </is>
      </c>
      <c r="I788" t="inlineStr">
        <is>
          <t>EPM</t>
        </is>
      </c>
      <c r="J788" t="inlineStr">
        <is>
          <t>CR - LUX-DI-EPM-AMS EssilorLuxottica EPM 2024</t>
        </is>
      </c>
      <c r="K788" t="inlineStr">
        <is>
          <t>EssilorLuxottica</t>
        </is>
      </c>
      <c r="L788" t="inlineStr">
        <is>
          <t>T. Porzio</t>
        </is>
      </c>
      <c r="M788" t="inlineStr">
        <is>
          <t>V. Raso</t>
        </is>
      </c>
      <c r="N788" t="inlineStr">
        <is>
          <t>Operations</t>
        </is>
      </c>
      <c r="O788" t="inlineStr">
        <is>
          <t>BackEnd</t>
        </is>
      </c>
      <c r="P788" t="n">
        <v>134</v>
      </c>
      <c r="Q788" t="n">
        <v>64</v>
      </c>
      <c r="R788" t="inlineStr">
        <is>
          <t>CLOSED</t>
        </is>
      </c>
      <c r="S788" t="n">
        <v>0</v>
      </c>
      <c r="T788" t="n">
        <v>2024</v>
      </c>
      <c r="U788" t="n">
        <v>8</v>
      </c>
      <c r="V788" t="n">
        <v>3.6</v>
      </c>
      <c r="W788" t="n">
        <v>4.2</v>
      </c>
      <c r="X788" t="n">
        <v>4.2</v>
      </c>
      <c r="Y788" t="n">
        <v>3.8</v>
      </c>
      <c r="Z788" t="n">
        <v>4</v>
      </c>
      <c r="AA788" t="n">
        <v>4</v>
      </c>
      <c r="AB788" t="inlineStr"/>
      <c r="AC788" t="inlineStr"/>
      <c r="AD788" t="inlineStr"/>
      <c r="AE788" t="inlineStr"/>
      <c r="AF788" t="inlineStr"/>
      <c r="AG788" t="inlineStr"/>
      <c r="AH788" t="n">
        <v>0.2</v>
      </c>
      <c r="AI788" t="n">
        <v>0.21</v>
      </c>
      <c r="AJ788" t="n">
        <v>0.2</v>
      </c>
      <c r="AK788" t="n">
        <v>0.1727272727272727</v>
      </c>
      <c r="AL788" t="n">
        <v>0.2</v>
      </c>
      <c r="AM788" t="n">
        <v>0.2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inlineStr"/>
      <c r="AU788" t="inlineStr"/>
    </row>
    <row r="789">
      <c r="A789" t="inlineStr">
        <is>
          <t>A CONSUMO</t>
        </is>
      </c>
      <c r="B789" t="inlineStr">
        <is>
          <t>AMS</t>
        </is>
      </c>
      <c r="C789" t="inlineStr">
        <is>
          <t>Waterfall</t>
        </is>
      </c>
      <c r="D789" t="n">
        <v>2024</v>
      </c>
      <c r="E789" s="114" t="n">
        <v>45474</v>
      </c>
      <c r="F789" s="114" t="n">
        <v>45657</v>
      </c>
      <c r="G789" t="inlineStr">
        <is>
          <t>ABS25063</t>
        </is>
      </c>
      <c r="H789" t="inlineStr">
        <is>
          <t>ABS25063</t>
        </is>
      </c>
      <c r="I789" t="inlineStr">
        <is>
          <t>EPM</t>
        </is>
      </c>
      <c r="J789" t="inlineStr">
        <is>
          <t xml:space="preserve">CR - LUX-DI-EPM-AMS EssilorLuxottica EPM PLN Q3Q4.2024 </t>
        </is>
      </c>
      <c r="K789" t="inlineStr">
        <is>
          <t>EssilorLuxottica</t>
        </is>
      </c>
      <c r="L789" t="inlineStr">
        <is>
          <t>T. Porzio</t>
        </is>
      </c>
      <c r="M789" t="inlineStr">
        <is>
          <t>A. Di Pietro</t>
        </is>
      </c>
      <c r="N789" t="inlineStr">
        <is>
          <t>Operations</t>
        </is>
      </c>
      <c r="O789" t="inlineStr">
        <is>
          <t>BackEnd</t>
        </is>
      </c>
      <c r="P789" t="n">
        <v>150</v>
      </c>
      <c r="Q789" t="n">
        <v>36</v>
      </c>
      <c r="R789" t="inlineStr">
        <is>
          <t>CLOSED</t>
        </is>
      </c>
      <c r="S789" t="n">
        <v>0.2</v>
      </c>
      <c r="T789" t="n">
        <v>2024</v>
      </c>
      <c r="U789" t="n">
        <v>14</v>
      </c>
      <c r="V789" t="inlineStr"/>
      <c r="W789" t="inlineStr"/>
      <c r="X789" t="inlineStr"/>
      <c r="Y789" t="inlineStr"/>
      <c r="Z789" t="inlineStr"/>
      <c r="AA789" t="inlineStr"/>
      <c r="AB789" t="n">
        <v>5</v>
      </c>
      <c r="AC789" t="n">
        <v>1</v>
      </c>
      <c r="AD789" t="n">
        <v>5</v>
      </c>
      <c r="AE789" t="n">
        <v>1</v>
      </c>
      <c r="AF789" t="inlineStr"/>
      <c r="AG789" t="n">
        <v>2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0.2173913043478261</v>
      </c>
      <c r="AO789" t="n">
        <v>0.08333333333333333</v>
      </c>
      <c r="AP789" t="n">
        <v>0.2380952380952381</v>
      </c>
      <c r="AQ789" t="n">
        <v>0.04347826086956522</v>
      </c>
      <c r="AR789" t="n">
        <v>0</v>
      </c>
      <c r="AS789" t="n">
        <v>0.09090909090909091</v>
      </c>
      <c r="AT789" t="inlineStr"/>
      <c r="AU789" t="inlineStr"/>
    </row>
    <row r="790">
      <c r="A790" t="inlineStr">
        <is>
          <t>A CONSUMO</t>
        </is>
      </c>
      <c r="B790" t="inlineStr">
        <is>
          <t>AMS</t>
        </is>
      </c>
      <c r="C790" t="inlineStr">
        <is>
          <t>Waterfall</t>
        </is>
      </c>
      <c r="D790" t="n">
        <v>2024</v>
      </c>
      <c r="E790" s="114" t="n">
        <v>45474</v>
      </c>
      <c r="F790" s="114" t="n">
        <v>45657</v>
      </c>
      <c r="G790" t="inlineStr">
        <is>
          <t>ABS25063</t>
        </is>
      </c>
      <c r="H790" t="inlineStr">
        <is>
          <t>ABS25063</t>
        </is>
      </c>
      <c r="I790" t="inlineStr">
        <is>
          <t>EPM</t>
        </is>
      </c>
      <c r="J790" t="inlineStr">
        <is>
          <t xml:space="preserve">CR - LUX-DI-EPM-AMS EssilorLuxottica EPM PLN Q3Q4.2024 </t>
        </is>
      </c>
      <c r="K790" t="inlineStr">
        <is>
          <t>EssilorLuxottica</t>
        </is>
      </c>
      <c r="L790" t="inlineStr">
        <is>
          <t>T. Porzio</t>
        </is>
      </c>
      <c r="M790" t="inlineStr">
        <is>
          <t>E. Storti</t>
        </is>
      </c>
      <c r="N790" t="inlineStr">
        <is>
          <t>Delivery Projects</t>
        </is>
      </c>
      <c r="O790" t="inlineStr">
        <is>
          <t>BackEnd</t>
        </is>
      </c>
      <c r="P790" t="n">
        <v>150</v>
      </c>
      <c r="Q790" t="n">
        <v>36</v>
      </c>
      <c r="R790" t="inlineStr">
        <is>
          <t>CLOSED</t>
        </is>
      </c>
      <c r="S790" t="n">
        <v>0.2</v>
      </c>
      <c r="T790" t="n">
        <v>2024</v>
      </c>
      <c r="U790" t="n">
        <v>11.5</v>
      </c>
      <c r="V790" t="inlineStr"/>
      <c r="W790" t="inlineStr"/>
      <c r="X790" t="inlineStr"/>
      <c r="Y790" t="inlineStr"/>
      <c r="Z790" t="inlineStr"/>
      <c r="AA790" t="inlineStr"/>
      <c r="AB790" t="n">
        <v>0.5</v>
      </c>
      <c r="AC790" t="inlineStr"/>
      <c r="AD790" t="n">
        <v>1</v>
      </c>
      <c r="AE790" t="n">
        <v>1</v>
      </c>
      <c r="AF790" t="n">
        <v>4</v>
      </c>
      <c r="AG790" t="n">
        <v>5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0.02173913043478261</v>
      </c>
      <c r="AO790" t="n">
        <v>0</v>
      </c>
      <c r="AP790" t="n">
        <v>0.04761904761904762</v>
      </c>
      <c r="AQ790" t="n">
        <v>0.04347826086956522</v>
      </c>
      <c r="AR790" t="n">
        <v>0.1904761904761905</v>
      </c>
      <c r="AS790" t="n">
        <v>0.2272727272727273</v>
      </c>
      <c r="AT790" t="inlineStr"/>
      <c r="AU790" t="inlineStr"/>
    </row>
    <row r="791">
      <c r="A791" t="inlineStr">
        <is>
          <t>A CONSUMO</t>
        </is>
      </c>
      <c r="B791" t="inlineStr">
        <is>
          <t>AMS</t>
        </is>
      </c>
      <c r="C791" t="inlineStr">
        <is>
          <t>Waterfall</t>
        </is>
      </c>
      <c r="D791" t="n">
        <v>2024</v>
      </c>
      <c r="E791" s="114" t="n">
        <v>45474</v>
      </c>
      <c r="F791" s="114" t="n">
        <v>45657</v>
      </c>
      <c r="G791" t="inlineStr">
        <is>
          <t>ABS25063</t>
        </is>
      </c>
      <c r="H791" t="inlineStr">
        <is>
          <t>ABS25063</t>
        </is>
      </c>
      <c r="I791" t="inlineStr">
        <is>
          <t>EPM</t>
        </is>
      </c>
      <c r="J791" t="inlineStr">
        <is>
          <t xml:space="preserve">CR - LUX-DI-EPM-AMS EssilorLuxottica EPM PLN Q3Q4.2024 </t>
        </is>
      </c>
      <c r="K791" t="inlineStr">
        <is>
          <t>EssilorLuxottica</t>
        </is>
      </c>
      <c r="L791" t="inlineStr">
        <is>
          <t>T. Porzio</t>
        </is>
      </c>
      <c r="M791" t="inlineStr">
        <is>
          <t>L. Franco</t>
        </is>
      </c>
      <c r="N791" t="inlineStr">
        <is>
          <t>Operations</t>
        </is>
      </c>
      <c r="O791" t="inlineStr">
        <is>
          <t>BackEnd</t>
        </is>
      </c>
      <c r="P791" t="n">
        <v>150</v>
      </c>
      <c r="Q791" t="n">
        <v>36</v>
      </c>
      <c r="R791" t="inlineStr">
        <is>
          <t>CLOSED</t>
        </is>
      </c>
      <c r="S791" t="n">
        <v>0.2</v>
      </c>
      <c r="T791" t="n">
        <v>2024</v>
      </c>
      <c r="U791" t="n">
        <v>0</v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inlineStr"/>
      <c r="AU791" t="inlineStr"/>
    </row>
    <row r="792">
      <c r="A792" t="inlineStr">
        <is>
          <t>A CONSUMO</t>
        </is>
      </c>
      <c r="B792" t="inlineStr">
        <is>
          <t>AMS</t>
        </is>
      </c>
      <c r="C792" t="inlineStr">
        <is>
          <t>Waterfall</t>
        </is>
      </c>
      <c r="D792" t="n">
        <v>2024</v>
      </c>
      <c r="E792" s="114" t="n">
        <v>45474</v>
      </c>
      <c r="F792" s="114" t="n">
        <v>45657</v>
      </c>
      <c r="G792" t="inlineStr">
        <is>
          <t>ABS25063</t>
        </is>
      </c>
      <c r="H792" t="inlineStr">
        <is>
          <t>ABS25063</t>
        </is>
      </c>
      <c r="I792" t="inlineStr">
        <is>
          <t>EPM</t>
        </is>
      </c>
      <c r="J792" t="inlineStr">
        <is>
          <t xml:space="preserve">CR - LUX-DI-EPM-AMS EssilorLuxottica EPM PLN Q3Q4.2024 </t>
        </is>
      </c>
      <c r="K792" t="inlineStr">
        <is>
          <t>EssilorLuxottica</t>
        </is>
      </c>
      <c r="L792" t="inlineStr">
        <is>
          <t>T. Porzio</t>
        </is>
      </c>
      <c r="M792" t="inlineStr">
        <is>
          <t>L. Mangili</t>
        </is>
      </c>
      <c r="N792" t="inlineStr">
        <is>
          <t>Operations</t>
        </is>
      </c>
      <c r="O792" t="inlineStr">
        <is>
          <t>BackEnd</t>
        </is>
      </c>
      <c r="P792" t="n">
        <v>150</v>
      </c>
      <c r="Q792" t="n">
        <v>36</v>
      </c>
      <c r="R792" t="inlineStr">
        <is>
          <t>CLOSED</t>
        </is>
      </c>
      <c r="S792" t="n">
        <v>0.2</v>
      </c>
      <c r="T792" t="n">
        <v>2024</v>
      </c>
      <c r="U792" t="n">
        <v>0</v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inlineStr"/>
      <c r="AU792" t="inlineStr"/>
    </row>
    <row r="793">
      <c r="A793" t="inlineStr">
        <is>
          <t>A CONSUMO</t>
        </is>
      </c>
      <c r="B793" t="inlineStr">
        <is>
          <t>AMS</t>
        </is>
      </c>
      <c r="C793" t="inlineStr">
        <is>
          <t>Waterfall</t>
        </is>
      </c>
      <c r="D793" t="n">
        <v>2024</v>
      </c>
      <c r="E793" s="114" t="n">
        <v>45474</v>
      </c>
      <c r="F793" s="114" t="n">
        <v>45657</v>
      </c>
      <c r="G793" t="inlineStr">
        <is>
          <t>ABS25063</t>
        </is>
      </c>
      <c r="H793" t="inlineStr">
        <is>
          <t>ABS25063</t>
        </is>
      </c>
      <c r="I793" t="inlineStr">
        <is>
          <t>EPM</t>
        </is>
      </c>
      <c r="J793" t="inlineStr">
        <is>
          <t xml:space="preserve">CR - LUX-DI-EPM-AMS EssilorLuxottica EPM PLN Q3Q4.2024 </t>
        </is>
      </c>
      <c r="K793" t="inlineStr">
        <is>
          <t>EssilorLuxottica</t>
        </is>
      </c>
      <c r="L793" t="inlineStr">
        <is>
          <t>T. Porzio</t>
        </is>
      </c>
      <c r="M793" t="inlineStr">
        <is>
          <t>M. Favalli</t>
        </is>
      </c>
      <c r="N793" t="inlineStr">
        <is>
          <t>Operations</t>
        </is>
      </c>
      <c r="O793" t="inlineStr">
        <is>
          <t>BackEnd - Junior</t>
        </is>
      </c>
      <c r="P793" t="n">
        <v>150</v>
      </c>
      <c r="Q793" t="n">
        <v>36</v>
      </c>
      <c r="R793" t="inlineStr">
        <is>
          <t>CLOSED</t>
        </is>
      </c>
      <c r="S793" t="n">
        <v>0.2</v>
      </c>
      <c r="T793" t="n">
        <v>2024</v>
      </c>
      <c r="U793" t="n">
        <v>5</v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5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0.2272727272727273</v>
      </c>
      <c r="AT793" t="inlineStr"/>
      <c r="AU793" t="inlineStr"/>
    </row>
    <row r="794">
      <c r="A794" t="inlineStr">
        <is>
          <t>A CONSUMO</t>
        </is>
      </c>
      <c r="B794" t="inlineStr">
        <is>
          <t>AMS</t>
        </is>
      </c>
      <c r="C794" t="inlineStr">
        <is>
          <t>Waterfall</t>
        </is>
      </c>
      <c r="D794" t="n">
        <v>2024</v>
      </c>
      <c r="E794" s="114" t="n">
        <v>45474</v>
      </c>
      <c r="F794" s="114" t="n">
        <v>45657</v>
      </c>
      <c r="G794" t="inlineStr">
        <is>
          <t>ABS25063</t>
        </is>
      </c>
      <c r="H794" t="inlineStr">
        <is>
          <t>ABS25063</t>
        </is>
      </c>
      <c r="I794" t="inlineStr">
        <is>
          <t>EPM</t>
        </is>
      </c>
      <c r="J794" t="inlineStr">
        <is>
          <t xml:space="preserve">CR - LUX-DI-EPM-AMS EssilorLuxottica EPM PLN Q3Q4.2024 </t>
        </is>
      </c>
      <c r="K794" t="inlineStr">
        <is>
          <t>EssilorLuxottica</t>
        </is>
      </c>
      <c r="L794" t="inlineStr">
        <is>
          <t>T. Porzio</t>
        </is>
      </c>
      <c r="M794" t="inlineStr">
        <is>
          <t>N. Fragale</t>
        </is>
      </c>
      <c r="N794" t="inlineStr">
        <is>
          <t>Operations</t>
        </is>
      </c>
      <c r="O794" t="inlineStr">
        <is>
          <t>BackEnd</t>
        </is>
      </c>
      <c r="P794" t="n">
        <v>150</v>
      </c>
      <c r="Q794" t="n">
        <v>36</v>
      </c>
      <c r="R794" t="inlineStr">
        <is>
          <t>CLOSED</t>
        </is>
      </c>
      <c r="S794" t="n">
        <v>0.2</v>
      </c>
      <c r="T794" t="n">
        <v>2024</v>
      </c>
      <c r="U794" t="n">
        <v>16</v>
      </c>
      <c r="V794" t="inlineStr"/>
      <c r="W794" t="inlineStr"/>
      <c r="X794" t="inlineStr"/>
      <c r="Y794" t="inlineStr"/>
      <c r="Z794" t="inlineStr"/>
      <c r="AA794" t="inlineStr"/>
      <c r="AB794" t="n">
        <v>2</v>
      </c>
      <c r="AC794" t="inlineStr"/>
      <c r="AD794" t="n">
        <v>2</v>
      </c>
      <c r="AE794" t="n">
        <v>5</v>
      </c>
      <c r="AF794" t="n">
        <v>4</v>
      </c>
      <c r="AG794" t="n">
        <v>3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0.08695652173913043</v>
      </c>
      <c r="AO794" t="n">
        <v>0</v>
      </c>
      <c r="AP794" t="n">
        <v>0.09523809523809523</v>
      </c>
      <c r="AQ794" t="n">
        <v>0.2173913043478261</v>
      </c>
      <c r="AR794" t="n">
        <v>0.1904761904761905</v>
      </c>
      <c r="AS794" t="n">
        <v>0.1363636363636364</v>
      </c>
      <c r="AT794" t="inlineStr"/>
      <c r="AU794" t="inlineStr"/>
    </row>
    <row r="795">
      <c r="A795" t="inlineStr">
        <is>
          <t>A CONSUMO</t>
        </is>
      </c>
      <c r="B795" t="inlineStr">
        <is>
          <t>AMS</t>
        </is>
      </c>
      <c r="C795" t="inlineStr">
        <is>
          <t>Waterfall</t>
        </is>
      </c>
      <c r="D795" t="n">
        <v>2024</v>
      </c>
      <c r="E795" s="114" t="n">
        <v>45474</v>
      </c>
      <c r="F795" s="114" t="n">
        <v>45657</v>
      </c>
      <c r="G795" t="inlineStr">
        <is>
          <t>ABS25063</t>
        </is>
      </c>
      <c r="H795" t="inlineStr">
        <is>
          <t>ABS25063</t>
        </is>
      </c>
      <c r="I795" t="inlineStr">
        <is>
          <t>EPM</t>
        </is>
      </c>
      <c r="J795" t="inlineStr">
        <is>
          <t xml:space="preserve">CR - LUX-DI-EPM-AMS EssilorLuxottica EPM PLN Q3Q4.2024 </t>
        </is>
      </c>
      <c r="K795" t="inlineStr">
        <is>
          <t>EssilorLuxottica</t>
        </is>
      </c>
      <c r="L795" t="inlineStr">
        <is>
          <t>T. Porzio</t>
        </is>
      </c>
      <c r="M795" t="inlineStr">
        <is>
          <t>O. BEN OTHMANE</t>
        </is>
      </c>
      <c r="N795" t="inlineStr">
        <is>
          <t>Operations</t>
        </is>
      </c>
      <c r="O795" t="inlineStr">
        <is>
          <t>BackEnd - Junior</t>
        </is>
      </c>
      <c r="P795" t="n">
        <v>150</v>
      </c>
      <c r="Q795" t="n">
        <v>36</v>
      </c>
      <c r="R795" t="inlineStr">
        <is>
          <t>CLOSED</t>
        </is>
      </c>
      <c r="S795" t="n">
        <v>0.2</v>
      </c>
      <c r="T795" t="n">
        <v>2024</v>
      </c>
      <c r="U795" t="n">
        <v>29</v>
      </c>
      <c r="V795" t="inlineStr"/>
      <c r="W795" t="inlineStr"/>
      <c r="X795" t="inlineStr"/>
      <c r="Y795" t="inlineStr"/>
      <c r="Z795" t="inlineStr"/>
      <c r="AA795" t="inlineStr"/>
      <c r="AB795" t="n">
        <v>9</v>
      </c>
      <c r="AC795" t="n">
        <v>2</v>
      </c>
      <c r="AD795" t="n">
        <v>9</v>
      </c>
      <c r="AE795" t="n">
        <v>4</v>
      </c>
      <c r="AF795" t="n">
        <v>2</v>
      </c>
      <c r="AG795" t="n">
        <v>3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0.391304347826087</v>
      </c>
      <c r="AO795" t="n">
        <v>0.1666666666666667</v>
      </c>
      <c r="AP795" t="n">
        <v>0.4285714285714285</v>
      </c>
      <c r="AQ795" t="n">
        <v>0.1739130434782609</v>
      </c>
      <c r="AR795" t="n">
        <v>0.09523809523809523</v>
      </c>
      <c r="AS795" t="n">
        <v>0.1363636363636364</v>
      </c>
      <c r="AT795" t="inlineStr"/>
      <c r="AU795" t="inlineStr"/>
    </row>
    <row r="796">
      <c r="A796" t="inlineStr">
        <is>
          <t>A CONSUMO</t>
        </is>
      </c>
      <c r="B796" t="inlineStr">
        <is>
          <t>AMS</t>
        </is>
      </c>
      <c r="C796" t="inlineStr">
        <is>
          <t>Waterfall</t>
        </is>
      </c>
      <c r="D796" t="n">
        <v>2024</v>
      </c>
      <c r="E796" s="114" t="n">
        <v>45474</v>
      </c>
      <c r="F796" s="114" t="n">
        <v>45657</v>
      </c>
      <c r="G796" t="inlineStr">
        <is>
          <t>ABS25063</t>
        </is>
      </c>
      <c r="H796" t="inlineStr">
        <is>
          <t>ABS25063</t>
        </is>
      </c>
      <c r="I796" t="inlineStr">
        <is>
          <t>EPM</t>
        </is>
      </c>
      <c r="J796" t="inlineStr">
        <is>
          <t xml:space="preserve">CR - LUX-DI-EPM-AMS EssilorLuxottica EPM PLN Q3Q4.2024 </t>
        </is>
      </c>
      <c r="K796" t="inlineStr">
        <is>
          <t>EssilorLuxottica</t>
        </is>
      </c>
      <c r="L796" t="inlineStr">
        <is>
          <t>T. Porzio</t>
        </is>
      </c>
      <c r="M796" t="inlineStr">
        <is>
          <t>P. Pieroni</t>
        </is>
      </c>
      <c r="N796" t="inlineStr">
        <is>
          <t>Operations</t>
        </is>
      </c>
      <c r="O796" t="inlineStr">
        <is>
          <t>BackEnd</t>
        </is>
      </c>
      <c r="P796" t="n">
        <v>150</v>
      </c>
      <c r="Q796" t="n">
        <v>36</v>
      </c>
      <c r="R796" t="inlineStr">
        <is>
          <t>CLOSED</t>
        </is>
      </c>
      <c r="S796" t="n">
        <v>0.2</v>
      </c>
      <c r="T796" t="n">
        <v>2024</v>
      </c>
      <c r="U796" t="n">
        <v>15.05</v>
      </c>
      <c r="V796" t="inlineStr"/>
      <c r="W796" t="inlineStr"/>
      <c r="X796" t="inlineStr"/>
      <c r="Y796" t="inlineStr"/>
      <c r="Z796" t="inlineStr"/>
      <c r="AA796" t="inlineStr"/>
      <c r="AB796" t="n">
        <v>3.45</v>
      </c>
      <c r="AC796" t="n">
        <v>0.5</v>
      </c>
      <c r="AD796" t="n">
        <v>2.1</v>
      </c>
      <c r="AE796" t="n">
        <v>4</v>
      </c>
      <c r="AF796" t="n">
        <v>3</v>
      </c>
      <c r="AG796" t="n">
        <v>2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0.15</v>
      </c>
      <c r="AO796" t="n">
        <v>0.04166666666666666</v>
      </c>
      <c r="AP796" t="n">
        <v>0.1</v>
      </c>
      <c r="AQ796" t="n">
        <v>0.1739130434782609</v>
      </c>
      <c r="AR796" t="n">
        <v>0.1428571428571428</v>
      </c>
      <c r="AS796" t="n">
        <v>0.09090909090909091</v>
      </c>
      <c r="AT796" t="inlineStr"/>
      <c r="AU796" t="inlineStr"/>
    </row>
    <row r="797">
      <c r="A797" t="inlineStr">
        <is>
          <t>A CONSUMO</t>
        </is>
      </c>
      <c r="B797" t="inlineStr">
        <is>
          <t>AMS</t>
        </is>
      </c>
      <c r="C797" t="inlineStr">
        <is>
          <t>Waterfall</t>
        </is>
      </c>
      <c r="D797" t="n">
        <v>2024</v>
      </c>
      <c r="E797" s="114" t="n">
        <v>45474</v>
      </c>
      <c r="F797" s="114" t="n">
        <v>45657</v>
      </c>
      <c r="G797" t="inlineStr">
        <is>
          <t>ABS25063</t>
        </is>
      </c>
      <c r="H797" t="inlineStr">
        <is>
          <t>ABS25063</t>
        </is>
      </c>
      <c r="I797" t="inlineStr">
        <is>
          <t>EPM</t>
        </is>
      </c>
      <c r="J797" t="inlineStr">
        <is>
          <t xml:space="preserve">CR - LUX-DI-EPM-AMS EssilorLuxottica EPM PLN Q3Q4.2024 </t>
        </is>
      </c>
      <c r="K797" t="inlineStr">
        <is>
          <t>EssilorLuxottica</t>
        </is>
      </c>
      <c r="L797" t="inlineStr">
        <is>
          <t>T. Porzio</t>
        </is>
      </c>
      <c r="M797" t="inlineStr">
        <is>
          <t>S. Preziosa</t>
        </is>
      </c>
      <c r="N797" t="inlineStr">
        <is>
          <t>Delivery Projects</t>
        </is>
      </c>
      <c r="O797" t="inlineStr">
        <is>
          <t>Analysis</t>
        </is>
      </c>
      <c r="P797" t="n">
        <v>150</v>
      </c>
      <c r="Q797" t="n">
        <v>36</v>
      </c>
      <c r="R797" t="inlineStr">
        <is>
          <t>CLOSED</t>
        </is>
      </c>
      <c r="S797" t="n">
        <v>0.2</v>
      </c>
      <c r="T797" t="n">
        <v>2024</v>
      </c>
      <c r="U797" t="n">
        <v>14</v>
      </c>
      <c r="V797" t="inlineStr"/>
      <c r="W797" t="inlineStr"/>
      <c r="X797" t="inlineStr"/>
      <c r="Y797" t="inlineStr"/>
      <c r="Z797" t="inlineStr"/>
      <c r="AA797" t="inlineStr"/>
      <c r="AB797" t="n">
        <v>2</v>
      </c>
      <c r="AC797" t="inlineStr"/>
      <c r="AD797" t="n">
        <v>2</v>
      </c>
      <c r="AE797" t="n">
        <v>2</v>
      </c>
      <c r="AF797" t="n">
        <v>3</v>
      </c>
      <c r="AG797" t="n">
        <v>5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0.08695652173913043</v>
      </c>
      <c r="AO797" t="n">
        <v>0</v>
      </c>
      <c r="AP797" t="n">
        <v>0.09523809523809523</v>
      </c>
      <c r="AQ797" t="n">
        <v>0.08695652173913043</v>
      </c>
      <c r="AR797" t="n">
        <v>0.1428571428571428</v>
      </c>
      <c r="AS797" t="n">
        <v>0.2272727272727273</v>
      </c>
      <c r="AT797" t="inlineStr"/>
      <c r="AU797" t="inlineStr"/>
    </row>
    <row r="798">
      <c r="A798" t="inlineStr">
        <is>
          <t>A CONSUMO</t>
        </is>
      </c>
      <c r="B798" t="inlineStr">
        <is>
          <t>AMS</t>
        </is>
      </c>
      <c r="C798" t="inlineStr">
        <is>
          <t>Waterfall</t>
        </is>
      </c>
      <c r="D798" t="n">
        <v>2024</v>
      </c>
      <c r="E798" s="114" t="n">
        <v>45474</v>
      </c>
      <c r="F798" s="114" t="n">
        <v>45657</v>
      </c>
      <c r="G798" t="inlineStr">
        <is>
          <t>ABS25063</t>
        </is>
      </c>
      <c r="H798" t="inlineStr">
        <is>
          <t>ABS25063</t>
        </is>
      </c>
      <c r="I798" t="inlineStr">
        <is>
          <t>EPM</t>
        </is>
      </c>
      <c r="J798" t="inlineStr">
        <is>
          <t xml:space="preserve">CR - LUX-DI-EPM-AMS EssilorLuxottica EPM PLN Q3Q4.2024 </t>
        </is>
      </c>
      <c r="K798" t="inlineStr">
        <is>
          <t>EssilorLuxottica</t>
        </is>
      </c>
      <c r="L798" t="inlineStr">
        <is>
          <t>T. Porzio</t>
        </is>
      </c>
      <c r="M798" t="inlineStr">
        <is>
          <t>T. Porzio</t>
        </is>
      </c>
      <c r="N798" t="inlineStr">
        <is>
          <t>Delivery AMS</t>
        </is>
      </c>
      <c r="O798" t="inlineStr">
        <is>
          <t>PM - Project Governance</t>
        </is>
      </c>
      <c r="P798" t="n">
        <v>150</v>
      </c>
      <c r="Q798" t="n">
        <v>36</v>
      </c>
      <c r="R798" t="inlineStr">
        <is>
          <t>CLOSED</t>
        </is>
      </c>
      <c r="S798" t="n">
        <v>0.2</v>
      </c>
      <c r="T798" t="n">
        <v>2024</v>
      </c>
      <c r="U798" t="n">
        <v>5</v>
      </c>
      <c r="V798" t="inlineStr"/>
      <c r="W798" t="inlineStr"/>
      <c r="X798" t="inlineStr"/>
      <c r="Y798" t="inlineStr"/>
      <c r="Z798" t="inlineStr"/>
      <c r="AA798" t="inlineStr"/>
      <c r="AB798" t="n">
        <v>1</v>
      </c>
      <c r="AC798" t="inlineStr"/>
      <c r="AD798" t="n">
        <v>1</v>
      </c>
      <c r="AE798" t="n">
        <v>1</v>
      </c>
      <c r="AF798" t="n">
        <v>1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0.04347826086956522</v>
      </c>
      <c r="AO798" t="n">
        <v>0</v>
      </c>
      <c r="AP798" t="n">
        <v>0.04761904761904762</v>
      </c>
      <c r="AQ798" t="n">
        <v>0.04347826086956522</v>
      </c>
      <c r="AR798" t="n">
        <v>0.04761904761904762</v>
      </c>
      <c r="AS798" t="n">
        <v>0.04545454545454546</v>
      </c>
      <c r="AT798" t="inlineStr"/>
      <c r="AU798" t="inlineStr"/>
    </row>
    <row r="799">
      <c r="A799" t="inlineStr">
        <is>
          <t>LEAD</t>
        </is>
      </c>
      <c r="B799" t="inlineStr">
        <is>
          <t>AMS</t>
        </is>
      </c>
      <c r="C799" t="inlineStr">
        <is>
          <t>Waterfall</t>
        </is>
      </c>
      <c r="D799" t="n">
        <v>2025</v>
      </c>
      <c r="E799" s="114" t="n">
        <v>45658</v>
      </c>
      <c r="F799" s="114" t="n">
        <v>45838</v>
      </c>
      <c r="G799" t="inlineStr"/>
      <c r="H799" t="inlineStr"/>
      <c r="I799" t="inlineStr">
        <is>
          <t>EPM</t>
        </is>
      </c>
      <c r="J799" t="inlineStr">
        <is>
          <t>Emerald - CR PLUS 2025 H1</t>
        </is>
      </c>
      <c r="K799" t="inlineStr">
        <is>
          <t>EssilorLuxottica</t>
        </is>
      </c>
      <c r="L799" t="inlineStr">
        <is>
          <t>T. Porzio</t>
        </is>
      </c>
      <c r="M799" t="inlineStr">
        <is>
          <t>C. Esposito</t>
        </is>
      </c>
      <c r="N799" t="inlineStr">
        <is>
          <t>Consolidated &amp; Tax</t>
        </is>
      </c>
      <c r="O799" t="inlineStr">
        <is>
          <t>BackEnd</t>
        </is>
      </c>
      <c r="P799" t="n">
        <v>40</v>
      </c>
      <c r="Q799" t="n">
        <v>0</v>
      </c>
      <c r="R799" t="inlineStr">
        <is>
          <t>TO START</t>
        </is>
      </c>
      <c r="S799" t="n">
        <v>0</v>
      </c>
      <c r="T799" t="n">
        <v>2024</v>
      </c>
      <c r="U799" t="n">
        <v>2</v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n">
        <v>2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0.09090909090909091</v>
      </c>
      <c r="AT799" t="inlineStr"/>
      <c r="AU799" t="inlineStr"/>
    </row>
    <row r="800">
      <c r="A800" t="inlineStr">
        <is>
          <t>LEAD</t>
        </is>
      </c>
      <c r="B800" t="inlineStr">
        <is>
          <t>AMS</t>
        </is>
      </c>
      <c r="C800" t="inlineStr">
        <is>
          <t>Waterfall</t>
        </is>
      </c>
      <c r="D800" t="n">
        <v>2025</v>
      </c>
      <c r="E800" s="114" t="n">
        <v>45658</v>
      </c>
      <c r="F800" s="114" t="n">
        <v>45838</v>
      </c>
      <c r="G800" t="inlineStr"/>
      <c r="H800" t="inlineStr"/>
      <c r="I800" t="inlineStr">
        <is>
          <t>EPM</t>
        </is>
      </c>
      <c r="J800" t="inlineStr">
        <is>
          <t>Emerald - CR PLUS 2025 H1</t>
        </is>
      </c>
      <c r="K800" t="inlineStr">
        <is>
          <t>EssilorLuxottica</t>
        </is>
      </c>
      <c r="L800" t="inlineStr">
        <is>
          <t>T. Porzio</t>
        </is>
      </c>
      <c r="M800" t="inlineStr">
        <is>
          <t>E. Tosetto</t>
        </is>
      </c>
      <c r="N800" t="inlineStr">
        <is>
          <t>Consolidated &amp; Tax</t>
        </is>
      </c>
      <c r="O800" t="inlineStr">
        <is>
          <t>BackEnd</t>
        </is>
      </c>
      <c r="P800" t="n">
        <v>40</v>
      </c>
      <c r="Q800" t="n">
        <v>0</v>
      </c>
      <c r="R800" t="inlineStr">
        <is>
          <t>TO START</t>
        </is>
      </c>
      <c r="S800" t="n">
        <v>0</v>
      </c>
      <c r="T800" t="n">
        <v>2024</v>
      </c>
      <c r="U800" t="n">
        <v>2</v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2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0.09090909090909091</v>
      </c>
      <c r="AT800" t="inlineStr"/>
      <c r="AU800" t="inlineStr"/>
    </row>
    <row r="801">
      <c r="A801" t="inlineStr">
        <is>
          <t>LEAD</t>
        </is>
      </c>
      <c r="B801" t="inlineStr">
        <is>
          <t>AMS</t>
        </is>
      </c>
      <c r="C801" t="inlineStr">
        <is>
          <t>Waterfall</t>
        </is>
      </c>
      <c r="D801" t="n">
        <v>2025</v>
      </c>
      <c r="E801" s="114" t="n">
        <v>45658</v>
      </c>
      <c r="F801" s="114" t="n">
        <v>45838</v>
      </c>
      <c r="G801" t="inlineStr"/>
      <c r="H801" t="inlineStr"/>
      <c r="I801" t="inlineStr">
        <is>
          <t>EPM</t>
        </is>
      </c>
      <c r="J801" t="inlineStr">
        <is>
          <t>Emerald - CR PLUS 2025 H1</t>
        </is>
      </c>
      <c r="K801" t="inlineStr">
        <is>
          <t>EssilorLuxottica</t>
        </is>
      </c>
      <c r="L801" t="inlineStr">
        <is>
          <t>T. Porzio</t>
        </is>
      </c>
      <c r="M801" t="inlineStr">
        <is>
          <t>L. Pigazzini</t>
        </is>
      </c>
      <c r="N801" t="inlineStr">
        <is>
          <t>Consolidated &amp; Tax</t>
        </is>
      </c>
      <c r="O801" t="inlineStr">
        <is>
          <t>BackEnd - Junior</t>
        </is>
      </c>
      <c r="P801" t="n">
        <v>40</v>
      </c>
      <c r="Q801" t="n">
        <v>0</v>
      </c>
      <c r="R801" t="inlineStr">
        <is>
          <t>TO START</t>
        </is>
      </c>
      <c r="S801" t="n">
        <v>0</v>
      </c>
      <c r="T801" t="n">
        <v>2024</v>
      </c>
      <c r="U801" t="n">
        <v>2</v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n">
        <v>2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0.09090909090909091</v>
      </c>
      <c r="AT801" t="inlineStr"/>
      <c r="AU801" t="inlineStr"/>
    </row>
    <row r="802">
      <c r="A802" t="inlineStr">
        <is>
          <t>LEAD</t>
        </is>
      </c>
      <c r="B802" t="inlineStr">
        <is>
          <t>AMS</t>
        </is>
      </c>
      <c r="C802" t="inlineStr">
        <is>
          <t>Waterfall</t>
        </is>
      </c>
      <c r="D802" t="n">
        <v>2025</v>
      </c>
      <c r="E802" s="114" t="n">
        <v>45658</v>
      </c>
      <c r="F802" s="114" t="n">
        <v>45838</v>
      </c>
      <c r="G802" t="inlineStr"/>
      <c r="H802" t="inlineStr"/>
      <c r="I802" t="inlineStr">
        <is>
          <t>EPM</t>
        </is>
      </c>
      <c r="J802" t="inlineStr">
        <is>
          <t>Emerald - CR PLUS 2025 H1</t>
        </is>
      </c>
      <c r="K802" t="inlineStr">
        <is>
          <t>EssilorLuxottica</t>
        </is>
      </c>
      <c r="L802" t="inlineStr">
        <is>
          <t>T. Porzio</t>
        </is>
      </c>
      <c r="M802" t="inlineStr">
        <is>
          <t>M. Salcini</t>
        </is>
      </c>
      <c r="N802" t="inlineStr">
        <is>
          <t>Consolidated &amp; Tax</t>
        </is>
      </c>
      <c r="O802" t="inlineStr">
        <is>
          <t>Analysis</t>
        </is>
      </c>
      <c r="P802" t="n">
        <v>40</v>
      </c>
      <c r="Q802" t="n">
        <v>0</v>
      </c>
      <c r="R802" t="inlineStr">
        <is>
          <t>TO START</t>
        </is>
      </c>
      <c r="S802" t="n">
        <v>0</v>
      </c>
      <c r="T802" t="n">
        <v>2024</v>
      </c>
      <c r="U802" t="n">
        <v>2</v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2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0.09090909090909091</v>
      </c>
      <c r="AT802" t="inlineStr"/>
      <c r="AU802" t="inlineStr"/>
    </row>
    <row r="803">
      <c r="A803" t="inlineStr">
        <is>
          <t>LEAD</t>
        </is>
      </c>
      <c r="B803" t="inlineStr">
        <is>
          <t>AMS</t>
        </is>
      </c>
      <c r="C803" t="inlineStr">
        <is>
          <t>Waterfall</t>
        </is>
      </c>
      <c r="D803" t="n">
        <v>2025</v>
      </c>
      <c r="E803" s="114" t="n">
        <v>45658</v>
      </c>
      <c r="F803" s="114" t="n">
        <v>45838</v>
      </c>
      <c r="G803" t="inlineStr"/>
      <c r="H803" t="inlineStr"/>
      <c r="I803" t="inlineStr">
        <is>
          <t>EPM</t>
        </is>
      </c>
      <c r="J803" t="inlineStr">
        <is>
          <t>Emerald - CR PLUS 2025 H1</t>
        </is>
      </c>
      <c r="K803" t="inlineStr">
        <is>
          <t>EssilorLuxottica</t>
        </is>
      </c>
      <c r="L803" t="inlineStr">
        <is>
          <t>T. Porzio</t>
        </is>
      </c>
      <c r="M803" t="inlineStr">
        <is>
          <t>M. Sorrentino</t>
        </is>
      </c>
      <c r="N803" t="inlineStr">
        <is>
          <t>Consolidated &amp; Tax</t>
        </is>
      </c>
      <c r="O803" t="inlineStr">
        <is>
          <t>BackEnd</t>
        </is>
      </c>
      <c r="P803" t="n">
        <v>40</v>
      </c>
      <c r="Q803" t="n">
        <v>0</v>
      </c>
      <c r="R803" t="inlineStr">
        <is>
          <t>TO START</t>
        </is>
      </c>
      <c r="S803" t="n">
        <v>0</v>
      </c>
      <c r="T803" t="n">
        <v>2024</v>
      </c>
      <c r="U803" t="n">
        <v>2</v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2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0.09090909090909091</v>
      </c>
      <c r="AT803" t="inlineStr"/>
      <c r="AU803" t="inlineStr"/>
    </row>
    <row r="804">
      <c r="A804" t="inlineStr">
        <is>
          <t>LEAD</t>
        </is>
      </c>
      <c r="B804" t="inlineStr">
        <is>
          <t>AMS</t>
        </is>
      </c>
      <c r="C804" t="inlineStr">
        <is>
          <t>Waterfall</t>
        </is>
      </c>
      <c r="D804" t="n">
        <v>2025</v>
      </c>
      <c r="E804" s="114" t="n">
        <v>45658</v>
      </c>
      <c r="F804" s="114" t="n">
        <v>45838</v>
      </c>
      <c r="G804" t="inlineStr"/>
      <c r="H804" t="inlineStr"/>
      <c r="I804" t="inlineStr">
        <is>
          <t>EPM</t>
        </is>
      </c>
      <c r="J804" t="inlineStr">
        <is>
          <t>Emerald - CR PLUS 2025 H1</t>
        </is>
      </c>
      <c r="K804" t="inlineStr">
        <is>
          <t>EssilorLuxottica</t>
        </is>
      </c>
      <c r="L804" t="inlineStr">
        <is>
          <t>T. Porzio</t>
        </is>
      </c>
      <c r="M804" t="inlineStr">
        <is>
          <t>T. Porzio</t>
        </is>
      </c>
      <c r="N804" t="inlineStr">
        <is>
          <t>Delivery AMS</t>
        </is>
      </c>
      <c r="O804" t="inlineStr">
        <is>
          <t>PM - Project Governance</t>
        </is>
      </c>
      <c r="P804" t="n">
        <v>40</v>
      </c>
      <c r="Q804" t="n">
        <v>0</v>
      </c>
      <c r="R804" t="inlineStr">
        <is>
          <t>TO START</t>
        </is>
      </c>
      <c r="S804" t="n">
        <v>0</v>
      </c>
      <c r="T804" t="n">
        <v>2024</v>
      </c>
      <c r="U804" t="n">
        <v>2</v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n">
        <v>2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0.09090909090909091</v>
      </c>
      <c r="AT804" t="inlineStr"/>
      <c r="AU804" t="inlineStr"/>
    </row>
    <row r="805">
      <c r="A805" t="inlineStr">
        <is>
          <t>A CONSUMO</t>
        </is>
      </c>
      <c r="B805" t="inlineStr">
        <is>
          <t>AMS</t>
        </is>
      </c>
      <c r="C805" t="inlineStr">
        <is>
          <t>Waterfall</t>
        </is>
      </c>
      <c r="D805" t="n">
        <v>2024</v>
      </c>
      <c r="E805" s="114" t="n">
        <v>45474</v>
      </c>
      <c r="F805" s="114" t="n">
        <v>45657</v>
      </c>
      <c r="G805" t="inlineStr">
        <is>
          <t>ABS24333</t>
        </is>
      </c>
      <c r="H805" t="inlineStr">
        <is>
          <t>ABS24333</t>
        </is>
      </c>
      <c r="I805" t="inlineStr">
        <is>
          <t>EPM</t>
        </is>
      </c>
      <c r="J805" t="inlineStr">
        <is>
          <t>HFM Ariston AMS 2024 2 Semestre</t>
        </is>
      </c>
      <c r="K805" t="inlineStr">
        <is>
          <t>ARISTON</t>
        </is>
      </c>
      <c r="L805" t="inlineStr">
        <is>
          <t>T. Porzio</t>
        </is>
      </c>
      <c r="M805" t="inlineStr">
        <is>
          <t>G. Galati</t>
        </is>
      </c>
      <c r="N805" t="inlineStr">
        <is>
          <t>Delivery AMS</t>
        </is>
      </c>
      <c r="O805" t="inlineStr">
        <is>
          <t>BackEnd</t>
        </is>
      </c>
      <c r="P805" t="n">
        <v>45</v>
      </c>
      <c r="Q805" t="n">
        <v>8.279999999999999</v>
      </c>
      <c r="R805" t="inlineStr">
        <is>
          <t>ON GOING</t>
        </is>
      </c>
      <c r="S805" t="n">
        <v>0</v>
      </c>
      <c r="T805" t="n">
        <v>2024</v>
      </c>
      <c r="U805" t="n">
        <v>6</v>
      </c>
      <c r="V805" t="inlineStr"/>
      <c r="W805" t="inlineStr"/>
      <c r="X805" t="inlineStr"/>
      <c r="Y805" t="inlineStr"/>
      <c r="Z805" t="inlineStr"/>
      <c r="AA805" t="inlineStr"/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0.04347826086956522</v>
      </c>
      <c r="AO805" t="n">
        <v>0.08333333333333333</v>
      </c>
      <c r="AP805" t="n">
        <v>0.04761904761904762</v>
      </c>
      <c r="AQ805" t="n">
        <v>0.04347826086956522</v>
      </c>
      <c r="AR805" t="n">
        <v>0.04761904761904762</v>
      </c>
      <c r="AS805" t="n">
        <v>0.04545454545454546</v>
      </c>
      <c r="AT805" t="inlineStr"/>
      <c r="AU805" t="inlineStr"/>
    </row>
    <row r="806">
      <c r="A806" t="inlineStr">
        <is>
          <t>A CONSUMO</t>
        </is>
      </c>
      <c r="B806" t="inlineStr">
        <is>
          <t>AMS</t>
        </is>
      </c>
      <c r="C806" t="inlineStr">
        <is>
          <t>Waterfall</t>
        </is>
      </c>
      <c r="D806" t="n">
        <v>2024</v>
      </c>
      <c r="E806" s="114" t="n">
        <v>45474</v>
      </c>
      <c r="F806" s="114" t="n">
        <v>45657</v>
      </c>
      <c r="G806" t="inlineStr">
        <is>
          <t>ABS24333</t>
        </is>
      </c>
      <c r="H806" t="inlineStr">
        <is>
          <t>ABS24333</t>
        </is>
      </c>
      <c r="I806" t="inlineStr">
        <is>
          <t>EPM</t>
        </is>
      </c>
      <c r="J806" t="inlineStr">
        <is>
          <t>HFM Ariston AMS 2024 2 Semestre</t>
        </is>
      </c>
      <c r="K806" t="inlineStr">
        <is>
          <t>ARISTON</t>
        </is>
      </c>
      <c r="L806" t="inlineStr">
        <is>
          <t>T. Porzio</t>
        </is>
      </c>
      <c r="M806" t="inlineStr">
        <is>
          <t>M. Salcini</t>
        </is>
      </c>
      <c r="N806" t="inlineStr">
        <is>
          <t>Consolidated &amp; Tax</t>
        </is>
      </c>
      <c r="O806" t="inlineStr">
        <is>
          <t>Analysis</t>
        </is>
      </c>
      <c r="P806" t="n">
        <v>45</v>
      </c>
      <c r="Q806" t="n">
        <v>8.279999999999999</v>
      </c>
      <c r="R806" t="inlineStr">
        <is>
          <t>ON GOING</t>
        </is>
      </c>
      <c r="S806" t="n">
        <v>0</v>
      </c>
      <c r="T806" t="n">
        <v>2024</v>
      </c>
      <c r="U806" t="n">
        <v>4.5</v>
      </c>
      <c r="V806" t="inlineStr"/>
      <c r="W806" t="inlineStr"/>
      <c r="X806" t="inlineStr"/>
      <c r="Y806" t="inlineStr"/>
      <c r="Z806" t="inlineStr"/>
      <c r="AA806" t="inlineStr"/>
      <c r="AB806" t="n">
        <v>0.5</v>
      </c>
      <c r="AC806" t="n">
        <v>0.5</v>
      </c>
      <c r="AD806" t="n">
        <v>0.5</v>
      </c>
      <c r="AE806" t="n">
        <v>0.5</v>
      </c>
      <c r="AF806" t="n">
        <v>0.5</v>
      </c>
      <c r="AG806" t="n">
        <v>2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0.02173913043478261</v>
      </c>
      <c r="AO806" t="n">
        <v>0.04166666666666666</v>
      </c>
      <c r="AP806" t="n">
        <v>0.02380952380952381</v>
      </c>
      <c r="AQ806" t="n">
        <v>0.02173913043478261</v>
      </c>
      <c r="AR806" t="n">
        <v>0.02380952380952381</v>
      </c>
      <c r="AS806" t="n">
        <v>0.09090909090909091</v>
      </c>
      <c r="AT806" t="inlineStr"/>
      <c r="AU806" t="inlineStr"/>
    </row>
    <row r="807">
      <c r="A807" t="inlineStr">
        <is>
          <t>A CONSUMO</t>
        </is>
      </c>
      <c r="B807" t="inlineStr">
        <is>
          <t>AMS</t>
        </is>
      </c>
      <c r="C807" t="inlineStr">
        <is>
          <t>Waterfall</t>
        </is>
      </c>
      <c r="D807" t="n">
        <v>2024</v>
      </c>
      <c r="E807" s="114" t="n">
        <v>45474</v>
      </c>
      <c r="F807" s="114" t="n">
        <v>45657</v>
      </c>
      <c r="G807" t="inlineStr">
        <is>
          <t>ABS24333</t>
        </is>
      </c>
      <c r="H807" t="inlineStr">
        <is>
          <t>ABS24333</t>
        </is>
      </c>
      <c r="I807" t="inlineStr">
        <is>
          <t>EPM</t>
        </is>
      </c>
      <c r="J807" t="inlineStr">
        <is>
          <t>HFM Ariston AMS 2024 2 Semestre</t>
        </is>
      </c>
      <c r="K807" t="inlineStr">
        <is>
          <t>ARISTON</t>
        </is>
      </c>
      <c r="L807" t="inlineStr">
        <is>
          <t>T. Porzio</t>
        </is>
      </c>
      <c r="M807" t="inlineStr">
        <is>
          <t>T. Porzio</t>
        </is>
      </c>
      <c r="N807" t="inlineStr">
        <is>
          <t>Delivery AMS</t>
        </is>
      </c>
      <c r="O807" t="inlineStr">
        <is>
          <t>PM - Project Governance</t>
        </is>
      </c>
      <c r="P807" t="n">
        <v>45</v>
      </c>
      <c r="Q807" t="n">
        <v>8.279999999999999</v>
      </c>
      <c r="R807" t="inlineStr">
        <is>
          <t>ON GOING</t>
        </is>
      </c>
      <c r="S807" t="n">
        <v>0</v>
      </c>
      <c r="T807" t="n">
        <v>2024</v>
      </c>
      <c r="U807" t="n">
        <v>1</v>
      </c>
      <c r="V807" t="inlineStr"/>
      <c r="W807" t="inlineStr"/>
      <c r="X807" t="inlineStr"/>
      <c r="Y807" t="inlineStr"/>
      <c r="Z807" t="inlineStr"/>
      <c r="AA807" t="inlineStr"/>
      <c r="AB807" t="n">
        <v>0.2</v>
      </c>
      <c r="AC807" t="inlineStr"/>
      <c r="AD807" t="n">
        <v>0.2</v>
      </c>
      <c r="AE807" t="n">
        <v>0.2</v>
      </c>
      <c r="AF807" t="n">
        <v>0.2</v>
      </c>
      <c r="AG807" t="n">
        <v>0.2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0.008695652173913044</v>
      </c>
      <c r="AO807" t="n">
        <v>0</v>
      </c>
      <c r="AP807" t="n">
        <v>0.009523809523809525</v>
      </c>
      <c r="AQ807" t="n">
        <v>0.008695652173913044</v>
      </c>
      <c r="AR807" t="n">
        <v>0.009523809523809525</v>
      </c>
      <c r="AS807" t="n">
        <v>0.009090909090909092</v>
      </c>
      <c r="AT807" t="inlineStr"/>
      <c r="AU807" t="inlineStr"/>
    </row>
    <row r="808">
      <c r="A808" t="inlineStr">
        <is>
          <t>CONTRACT</t>
        </is>
      </c>
      <c r="B808" t="inlineStr">
        <is>
          <t>AMS</t>
        </is>
      </c>
      <c r="C808" t="inlineStr">
        <is>
          <t>Waterfall</t>
        </is>
      </c>
      <c r="D808" t="n">
        <v>2024</v>
      </c>
      <c r="E808" s="114" t="n">
        <v>45292</v>
      </c>
      <c r="F808" s="114" t="n">
        <v>45657</v>
      </c>
      <c r="G808" t="inlineStr">
        <is>
          <t>ABS24041</t>
        </is>
      </c>
      <c r="H808" t="inlineStr">
        <is>
          <t>ALDEAE2</t>
        </is>
      </c>
      <c r="I808" t="inlineStr">
        <is>
          <t>EPM</t>
        </is>
      </c>
      <c r="J808" t="inlineStr">
        <is>
          <t>LUX-DI-EPM-AMS EssilorLuxottica EPM 2024</t>
        </is>
      </c>
      <c r="K808" t="inlineStr">
        <is>
          <t>EssilorLuxottica</t>
        </is>
      </c>
      <c r="L808" t="inlineStr">
        <is>
          <t>T. Porzio</t>
        </is>
      </c>
      <c r="M808" t="inlineStr">
        <is>
          <t>A. Di Pietro</t>
        </is>
      </c>
      <c r="N808" t="inlineStr">
        <is>
          <t>Operations</t>
        </is>
      </c>
      <c r="O808" t="inlineStr">
        <is>
          <t>BackEnd</t>
        </is>
      </c>
      <c r="P808" t="n">
        <v>1812</v>
      </c>
      <c r="Q808" t="n">
        <v>1872</v>
      </c>
      <c r="R808" t="inlineStr">
        <is>
          <t>CLOSED</t>
        </is>
      </c>
      <c r="S808" t="n">
        <v>0</v>
      </c>
      <c r="T808" t="n">
        <v>2024</v>
      </c>
      <c r="U808" t="n">
        <v>60</v>
      </c>
      <c r="V808" t="n">
        <v>14</v>
      </c>
      <c r="W808" t="n">
        <v>17</v>
      </c>
      <c r="X808" t="n">
        <v>17</v>
      </c>
      <c r="Y808" t="n">
        <v>15</v>
      </c>
      <c r="Z808" t="n">
        <v>16</v>
      </c>
      <c r="AA808" t="n">
        <v>8</v>
      </c>
      <c r="AB808" t="n">
        <v>8</v>
      </c>
      <c r="AC808" t="n">
        <v>6</v>
      </c>
      <c r="AD808" t="n">
        <v>5</v>
      </c>
      <c r="AE808" t="n">
        <v>5</v>
      </c>
      <c r="AF808" t="n">
        <v>5</v>
      </c>
      <c r="AG808" t="n">
        <v>7</v>
      </c>
      <c r="AH808" t="n">
        <v>0.7777777777777778</v>
      </c>
      <c r="AI808" t="n">
        <v>0.85</v>
      </c>
      <c r="AJ808" t="n">
        <v>0.8095238095238095</v>
      </c>
      <c r="AK808" t="n">
        <v>0.6818181818181818</v>
      </c>
      <c r="AL808" t="n">
        <v>0.8</v>
      </c>
      <c r="AM808" t="n">
        <v>0.4</v>
      </c>
      <c r="AN808" t="n">
        <v>0.3478260869565217</v>
      </c>
      <c r="AO808" t="n">
        <v>0.5</v>
      </c>
      <c r="AP808" t="n">
        <v>0.2380952380952381</v>
      </c>
      <c r="AQ808" t="n">
        <v>0.2173913043478261</v>
      </c>
      <c r="AR808" t="n">
        <v>0.2380952380952381</v>
      </c>
      <c r="AS808" t="n">
        <v>0.3181818181818182</v>
      </c>
      <c r="AT808" t="inlineStr"/>
      <c r="AU808" t="inlineStr"/>
    </row>
    <row r="809">
      <c r="A809" t="inlineStr">
        <is>
          <t>CONTRACT</t>
        </is>
      </c>
      <c r="B809" t="inlineStr">
        <is>
          <t>AMS</t>
        </is>
      </c>
      <c r="C809" t="inlineStr">
        <is>
          <t>Waterfall</t>
        </is>
      </c>
      <c r="D809" t="n">
        <v>2024</v>
      </c>
      <c r="E809" s="114" t="n">
        <v>45292</v>
      </c>
      <c r="F809" s="114" t="n">
        <v>45657</v>
      </c>
      <c r="G809" t="inlineStr">
        <is>
          <t>ABS24041</t>
        </is>
      </c>
      <c r="H809" t="inlineStr">
        <is>
          <t>ALDEAE2</t>
        </is>
      </c>
      <c r="I809" t="inlineStr">
        <is>
          <t>EPM</t>
        </is>
      </c>
      <c r="J809" t="inlineStr">
        <is>
          <t>LUX-DI-EPM-AMS EssilorLuxottica EPM 2024</t>
        </is>
      </c>
      <c r="K809" t="inlineStr">
        <is>
          <t>EssilorLuxottica</t>
        </is>
      </c>
      <c r="L809" t="inlineStr">
        <is>
          <t>T. Porzio</t>
        </is>
      </c>
      <c r="M809" t="inlineStr">
        <is>
          <t>C. Esposito</t>
        </is>
      </c>
      <c r="N809" t="inlineStr">
        <is>
          <t>Consolidated &amp; Tax</t>
        </is>
      </c>
      <c r="O809" t="inlineStr">
        <is>
          <t>BackEnd</t>
        </is>
      </c>
      <c r="P809" t="n">
        <v>1812</v>
      </c>
      <c r="Q809" t="n">
        <v>1872</v>
      </c>
      <c r="R809" t="inlineStr">
        <is>
          <t>CLOSED</t>
        </is>
      </c>
      <c r="S809" t="n">
        <v>0</v>
      </c>
      <c r="T809" t="n">
        <v>2024</v>
      </c>
      <c r="U809" t="n">
        <v>84</v>
      </c>
      <c r="V809" t="n">
        <v>14</v>
      </c>
      <c r="W809" t="n">
        <v>17</v>
      </c>
      <c r="X809" t="n">
        <v>17</v>
      </c>
      <c r="Y809" t="n">
        <v>1</v>
      </c>
      <c r="Z809" t="n">
        <v>1</v>
      </c>
      <c r="AA809" t="n">
        <v>1</v>
      </c>
      <c r="AB809" t="n">
        <v>15</v>
      </c>
      <c r="AC809" t="n">
        <v>4</v>
      </c>
      <c r="AD809" t="n">
        <v>17</v>
      </c>
      <c r="AE809" t="n">
        <v>16</v>
      </c>
      <c r="AF809" t="n">
        <v>15</v>
      </c>
      <c r="AG809" t="n">
        <v>15</v>
      </c>
      <c r="AH809" t="n">
        <v>0.7777777777777778</v>
      </c>
      <c r="AI809" t="n">
        <v>0.85</v>
      </c>
      <c r="AJ809" t="n">
        <v>0.8095238095238095</v>
      </c>
      <c r="AK809" t="n">
        <v>0.04545454545454546</v>
      </c>
      <c r="AL809" t="n">
        <v>0.05</v>
      </c>
      <c r="AM809" t="n">
        <v>0.05</v>
      </c>
      <c r="AN809" t="n">
        <v>0.6521739130434783</v>
      </c>
      <c r="AO809" t="n">
        <v>0.3333333333333333</v>
      </c>
      <c r="AP809" t="n">
        <v>0.8095238095238095</v>
      </c>
      <c r="AQ809" t="n">
        <v>0.6956521739130435</v>
      </c>
      <c r="AR809" t="n">
        <v>0.7142857142857143</v>
      </c>
      <c r="AS809" t="n">
        <v>0.6818181818181818</v>
      </c>
      <c r="AT809" t="inlineStr"/>
      <c r="AU809" t="inlineStr"/>
    </row>
    <row r="810">
      <c r="A810" t="inlineStr">
        <is>
          <t>CONTRACT</t>
        </is>
      </c>
      <c r="B810" t="inlineStr">
        <is>
          <t>AMS</t>
        </is>
      </c>
      <c r="C810" t="inlineStr">
        <is>
          <t>Waterfall</t>
        </is>
      </c>
      <c r="D810" t="n">
        <v>2024</v>
      </c>
      <c r="E810" s="114" t="n">
        <v>45292</v>
      </c>
      <c r="F810" s="114" t="n">
        <v>45657</v>
      </c>
      <c r="G810" t="inlineStr">
        <is>
          <t>ABS24041</t>
        </is>
      </c>
      <c r="H810" t="inlineStr">
        <is>
          <t>ALDEAE2</t>
        </is>
      </c>
      <c r="I810" t="inlineStr">
        <is>
          <t>EPM</t>
        </is>
      </c>
      <c r="J810" t="inlineStr">
        <is>
          <t>LUX-DI-EPM-AMS EssilorLuxottica EPM 2024</t>
        </is>
      </c>
      <c r="K810" t="inlineStr">
        <is>
          <t>EssilorLuxottica</t>
        </is>
      </c>
      <c r="L810" t="inlineStr">
        <is>
          <t>T. Porzio</t>
        </is>
      </c>
      <c r="M810" t="inlineStr">
        <is>
          <t>E. Storti</t>
        </is>
      </c>
      <c r="N810" t="inlineStr">
        <is>
          <t>Delivery Projects</t>
        </is>
      </c>
      <c r="O810" t="inlineStr">
        <is>
          <t>Analysis</t>
        </is>
      </c>
      <c r="P810" t="n">
        <v>1812</v>
      </c>
      <c r="Q810" t="n">
        <v>1872</v>
      </c>
      <c r="R810" t="inlineStr">
        <is>
          <t>CLOSED</t>
        </is>
      </c>
      <c r="S810" t="n">
        <v>0</v>
      </c>
      <c r="T810" t="n">
        <v>2024</v>
      </c>
      <c r="U810" t="n">
        <v>8</v>
      </c>
      <c r="V810" t="n">
        <v>14</v>
      </c>
      <c r="W810" t="n">
        <v>16</v>
      </c>
      <c r="X810" t="n">
        <v>16</v>
      </c>
      <c r="Y810" t="n">
        <v>14</v>
      </c>
      <c r="Z810" t="n">
        <v>5</v>
      </c>
      <c r="AA810" t="n">
        <v>3</v>
      </c>
      <c r="AB810" t="inlineStr"/>
      <c r="AC810" t="inlineStr"/>
      <c r="AD810" t="inlineStr"/>
      <c r="AE810" t="inlineStr"/>
      <c r="AF810" t="inlineStr"/>
      <c r="AG810" t="inlineStr"/>
      <c r="AH810" t="n">
        <v>0.7777777777777778</v>
      </c>
      <c r="AI810" t="n">
        <v>0.8</v>
      </c>
      <c r="AJ810" t="n">
        <v>0.7619047619047619</v>
      </c>
      <c r="AK810" t="n">
        <v>0.6363636363636364</v>
      </c>
      <c r="AL810" t="n">
        <v>0.25</v>
      </c>
      <c r="AM810" t="n">
        <v>0.15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inlineStr"/>
      <c r="AU810" t="inlineStr"/>
    </row>
    <row r="811">
      <c r="A811" t="inlineStr">
        <is>
          <t>CONTRACT</t>
        </is>
      </c>
      <c r="B811" t="inlineStr">
        <is>
          <t>AMS</t>
        </is>
      </c>
      <c r="C811" t="inlineStr">
        <is>
          <t>Waterfall</t>
        </is>
      </c>
      <c r="D811" t="n">
        <v>2024</v>
      </c>
      <c r="E811" s="114" t="n">
        <v>45292</v>
      </c>
      <c r="F811" s="114" t="n">
        <v>45657</v>
      </c>
      <c r="G811" t="inlineStr">
        <is>
          <t>ABS24041</t>
        </is>
      </c>
      <c r="H811" t="inlineStr">
        <is>
          <t>ALDEAE2</t>
        </is>
      </c>
      <c r="I811" t="inlineStr">
        <is>
          <t>EPM</t>
        </is>
      </c>
      <c r="J811" t="inlineStr">
        <is>
          <t>LUX-DI-EPM-AMS EssilorLuxottica EPM 2024</t>
        </is>
      </c>
      <c r="K811" t="inlineStr">
        <is>
          <t>EssilorLuxottica</t>
        </is>
      </c>
      <c r="L811" t="inlineStr">
        <is>
          <t>T. Porzio</t>
        </is>
      </c>
      <c r="M811" t="inlineStr">
        <is>
          <t>E. Tosetto</t>
        </is>
      </c>
      <c r="N811" t="inlineStr">
        <is>
          <t>Consolidated &amp; Tax</t>
        </is>
      </c>
      <c r="O811" t="inlineStr">
        <is>
          <t>BackEnd</t>
        </is>
      </c>
      <c r="P811" t="n">
        <v>1812</v>
      </c>
      <c r="Q811" t="n">
        <v>1872</v>
      </c>
      <c r="R811" t="inlineStr">
        <is>
          <t>CLOSED</t>
        </is>
      </c>
      <c r="S811" t="n">
        <v>0</v>
      </c>
      <c r="T811" t="n">
        <v>2024</v>
      </c>
      <c r="U811" t="n">
        <v>116</v>
      </c>
      <c r="V811" t="n">
        <v>14</v>
      </c>
      <c r="W811" t="n">
        <v>17</v>
      </c>
      <c r="X811" t="n">
        <v>17</v>
      </c>
      <c r="Y811" t="n">
        <v>15</v>
      </c>
      <c r="Z811" t="n">
        <v>16</v>
      </c>
      <c r="AA811" t="n">
        <v>5</v>
      </c>
      <c r="AB811" t="n">
        <v>18</v>
      </c>
      <c r="AC811" t="n">
        <v>1</v>
      </c>
      <c r="AD811" t="n">
        <v>14</v>
      </c>
      <c r="AE811" t="n">
        <v>23</v>
      </c>
      <c r="AF811" t="n">
        <v>22</v>
      </c>
      <c r="AG811" t="n">
        <v>17</v>
      </c>
      <c r="AH811" t="n">
        <v>0.7777777777777778</v>
      </c>
      <c r="AI811" t="n">
        <v>0.85</v>
      </c>
      <c r="AJ811" t="n">
        <v>0.8095238095238095</v>
      </c>
      <c r="AK811" t="n">
        <v>0.6818181818181818</v>
      </c>
      <c r="AL811" t="n">
        <v>0.8</v>
      </c>
      <c r="AM811" t="n">
        <v>0.25</v>
      </c>
      <c r="AN811" t="n">
        <v>0.7826086956521739</v>
      </c>
      <c r="AO811" t="n">
        <v>0.08333333333333333</v>
      </c>
      <c r="AP811" t="n">
        <v>0.6666666666666666</v>
      </c>
      <c r="AQ811" t="n">
        <v>1</v>
      </c>
      <c r="AR811" t="n">
        <v>1.047619047619048</v>
      </c>
      <c r="AS811" t="n">
        <v>0.7727272727272727</v>
      </c>
      <c r="AT811" t="inlineStr"/>
      <c r="AU811" t="inlineStr"/>
    </row>
    <row r="812">
      <c r="A812" t="inlineStr">
        <is>
          <t>CONTRACT</t>
        </is>
      </c>
      <c r="B812" t="inlineStr">
        <is>
          <t>AMS</t>
        </is>
      </c>
      <c r="C812" t="inlineStr">
        <is>
          <t>Waterfall</t>
        </is>
      </c>
      <c r="D812" t="n">
        <v>2024</v>
      </c>
      <c r="E812" s="114" t="n">
        <v>45292</v>
      </c>
      <c r="F812" s="114" t="n">
        <v>45657</v>
      </c>
      <c r="G812" t="inlineStr">
        <is>
          <t>ABS24041</t>
        </is>
      </c>
      <c r="H812" t="inlineStr">
        <is>
          <t>ALDEAE2</t>
        </is>
      </c>
      <c r="I812" t="inlineStr">
        <is>
          <t>EPM</t>
        </is>
      </c>
      <c r="J812" t="inlineStr">
        <is>
          <t>LUX-DI-EPM-AMS EssilorLuxottica EPM 2024</t>
        </is>
      </c>
      <c r="K812" t="inlineStr">
        <is>
          <t>EssilorLuxottica</t>
        </is>
      </c>
      <c r="L812" t="inlineStr">
        <is>
          <t>T. Porzio</t>
        </is>
      </c>
      <c r="M812" t="inlineStr">
        <is>
          <t>F. De Pedis</t>
        </is>
      </c>
      <c r="N812" t="inlineStr">
        <is>
          <t>Operations</t>
        </is>
      </c>
      <c r="O812" t="inlineStr">
        <is>
          <t>BackEnd</t>
        </is>
      </c>
      <c r="P812" t="n">
        <v>1812</v>
      </c>
      <c r="Q812" t="n">
        <v>1872</v>
      </c>
      <c r="R812" t="inlineStr">
        <is>
          <t>CLOSED</t>
        </is>
      </c>
      <c r="S812" t="n">
        <v>0</v>
      </c>
      <c r="T812" t="n">
        <v>2024</v>
      </c>
      <c r="U812" t="n">
        <v>7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inlineStr"/>
      <c r="AD812" t="n">
        <v>1</v>
      </c>
      <c r="AE812" t="n">
        <v>1</v>
      </c>
      <c r="AF812" t="n">
        <v>1</v>
      </c>
      <c r="AG812" t="n">
        <v>1</v>
      </c>
      <c r="AH812" t="n">
        <v>0.05555555555555555</v>
      </c>
      <c r="AI812" t="n">
        <v>0.05</v>
      </c>
      <c r="AJ812" t="n">
        <v>0.04761904761904762</v>
      </c>
      <c r="AK812" t="n">
        <v>0.04545454545454546</v>
      </c>
      <c r="AL812" t="n">
        <v>0.05</v>
      </c>
      <c r="AM812" t="n">
        <v>0.05</v>
      </c>
      <c r="AN812" t="n">
        <v>0.04347826086956522</v>
      </c>
      <c r="AO812" t="n">
        <v>0</v>
      </c>
      <c r="AP812" t="n">
        <v>0.04761904761904762</v>
      </c>
      <c r="AQ812" t="n">
        <v>0.04347826086956522</v>
      </c>
      <c r="AR812" t="n">
        <v>0.04761904761904762</v>
      </c>
      <c r="AS812" t="n">
        <v>0.04545454545454546</v>
      </c>
      <c r="AT812" t="inlineStr"/>
      <c r="AU812" t="inlineStr"/>
    </row>
    <row r="813">
      <c r="A813" t="inlineStr">
        <is>
          <t>CONTRACT</t>
        </is>
      </c>
      <c r="B813" t="inlineStr">
        <is>
          <t>AMS</t>
        </is>
      </c>
      <c r="C813" t="inlineStr">
        <is>
          <t>Waterfall</t>
        </is>
      </c>
      <c r="D813" t="n">
        <v>2024</v>
      </c>
      <c r="E813" s="114" t="n">
        <v>45292</v>
      </c>
      <c r="F813" s="114" t="n">
        <v>45657</v>
      </c>
      <c r="G813" t="inlineStr">
        <is>
          <t>ABS24041</t>
        </is>
      </c>
      <c r="H813" t="inlineStr">
        <is>
          <t>ALDEAE2</t>
        </is>
      </c>
      <c r="I813" t="inlineStr">
        <is>
          <t>EPM</t>
        </is>
      </c>
      <c r="J813" t="inlineStr">
        <is>
          <t>LUX-DI-EPM-AMS EssilorLuxottica EPM 2024</t>
        </is>
      </c>
      <c r="K813" t="inlineStr">
        <is>
          <t>EssilorLuxottica</t>
        </is>
      </c>
      <c r="L813" t="inlineStr">
        <is>
          <t>T. Porzio</t>
        </is>
      </c>
      <c r="M813" t="inlineStr">
        <is>
          <t>F. Lombardini</t>
        </is>
      </c>
      <c r="N813" t="inlineStr">
        <is>
          <t>Consolidated &amp; Tax</t>
        </is>
      </c>
      <c r="O813" t="inlineStr">
        <is>
          <t>Analysis</t>
        </is>
      </c>
      <c r="P813" t="n">
        <v>1812</v>
      </c>
      <c r="Q813" t="n">
        <v>1872</v>
      </c>
      <c r="R813" t="inlineStr">
        <is>
          <t>CLOSED</t>
        </is>
      </c>
      <c r="S813" t="n">
        <v>0</v>
      </c>
      <c r="T813" t="n">
        <v>2024</v>
      </c>
      <c r="U813" t="n">
        <v>7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inlineStr"/>
      <c r="AD813" t="n">
        <v>1</v>
      </c>
      <c r="AE813" t="n">
        <v>1</v>
      </c>
      <c r="AF813" t="n">
        <v>1</v>
      </c>
      <c r="AG813" t="n">
        <v>1</v>
      </c>
      <c r="AH813" t="n">
        <v>0.05555555555555555</v>
      </c>
      <c r="AI813" t="n">
        <v>0.05</v>
      </c>
      <c r="AJ813" t="n">
        <v>0.04761904761904762</v>
      </c>
      <c r="AK813" t="n">
        <v>0.04545454545454546</v>
      </c>
      <c r="AL813" t="n">
        <v>0.05</v>
      </c>
      <c r="AM813" t="n">
        <v>0.05</v>
      </c>
      <c r="AN813" t="n">
        <v>0.04347826086956522</v>
      </c>
      <c r="AO813" t="n">
        <v>0</v>
      </c>
      <c r="AP813" t="n">
        <v>0.04761904761904762</v>
      </c>
      <c r="AQ813" t="n">
        <v>0.04347826086956522</v>
      </c>
      <c r="AR813" t="n">
        <v>0.04761904761904762</v>
      </c>
      <c r="AS813" t="n">
        <v>0.04545454545454546</v>
      </c>
      <c r="AT813" t="inlineStr"/>
      <c r="AU813" t="inlineStr"/>
    </row>
    <row r="814">
      <c r="A814" t="inlineStr">
        <is>
          <t>CONTRACT</t>
        </is>
      </c>
      <c r="B814" t="inlineStr">
        <is>
          <t>AMS</t>
        </is>
      </c>
      <c r="C814" t="inlineStr">
        <is>
          <t>Waterfall</t>
        </is>
      </c>
      <c r="D814" t="n">
        <v>2024</v>
      </c>
      <c r="E814" s="114" t="n">
        <v>45292</v>
      </c>
      <c r="F814" s="114" t="n">
        <v>45657</v>
      </c>
      <c r="G814" t="inlineStr">
        <is>
          <t>ABS24041</t>
        </is>
      </c>
      <c r="H814" t="inlineStr">
        <is>
          <t>ALDEAE2</t>
        </is>
      </c>
      <c r="I814" t="inlineStr">
        <is>
          <t>EPM</t>
        </is>
      </c>
      <c r="J814" t="inlineStr">
        <is>
          <t>LUX-DI-EPM-AMS EssilorLuxottica EPM 2024</t>
        </is>
      </c>
      <c r="K814" t="inlineStr">
        <is>
          <t>EssilorLuxottica</t>
        </is>
      </c>
      <c r="L814" t="inlineStr">
        <is>
          <t>T. Porzio</t>
        </is>
      </c>
      <c r="M814" t="inlineStr">
        <is>
          <t>G. Galati</t>
        </is>
      </c>
      <c r="N814" t="inlineStr">
        <is>
          <t>Delivery AMS</t>
        </is>
      </c>
      <c r="O814" t="inlineStr">
        <is>
          <t>BackEnd</t>
        </is>
      </c>
      <c r="P814" t="n">
        <v>1812</v>
      </c>
      <c r="Q814" t="n">
        <v>1872</v>
      </c>
      <c r="R814" t="inlineStr">
        <is>
          <t>CLOSED</t>
        </is>
      </c>
      <c r="S814" t="n">
        <v>0</v>
      </c>
      <c r="T814" t="n">
        <v>2024</v>
      </c>
      <c r="U814" t="n">
        <v>7</v>
      </c>
      <c r="V814" t="n">
        <v>3</v>
      </c>
      <c r="W814" t="n">
        <v>3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inlineStr"/>
      <c r="AD814" t="n">
        <v>1</v>
      </c>
      <c r="AE814" t="n">
        <v>1</v>
      </c>
      <c r="AF814" t="n">
        <v>1</v>
      </c>
      <c r="AG814" t="n">
        <v>1</v>
      </c>
      <c r="AH814" t="n">
        <v>0.1666666666666667</v>
      </c>
      <c r="AI814" t="n">
        <v>0.15</v>
      </c>
      <c r="AJ814" t="n">
        <v>0.04761904761904762</v>
      </c>
      <c r="AK814" t="n">
        <v>0.04545454545454546</v>
      </c>
      <c r="AL814" t="n">
        <v>0.05</v>
      </c>
      <c r="AM814" t="n">
        <v>0.05</v>
      </c>
      <c r="AN814" t="n">
        <v>0.04347826086956522</v>
      </c>
      <c r="AO814" t="n">
        <v>0</v>
      </c>
      <c r="AP814" t="n">
        <v>0.04761904761904762</v>
      </c>
      <c r="AQ814" t="n">
        <v>0.04347826086956522</v>
      </c>
      <c r="AR814" t="n">
        <v>0.04761904761904762</v>
      </c>
      <c r="AS814" t="n">
        <v>0.04545454545454546</v>
      </c>
      <c r="AT814" t="inlineStr"/>
      <c r="AU814" t="inlineStr"/>
    </row>
    <row r="815">
      <c r="A815" t="inlineStr">
        <is>
          <t>CONTRACT</t>
        </is>
      </c>
      <c r="B815" t="inlineStr">
        <is>
          <t>AMS</t>
        </is>
      </c>
      <c r="C815" t="inlineStr">
        <is>
          <t>Waterfall</t>
        </is>
      </c>
      <c r="D815" t="n">
        <v>2024</v>
      </c>
      <c r="E815" s="114" t="n">
        <v>45292</v>
      </c>
      <c r="F815" s="114" t="n">
        <v>45657</v>
      </c>
      <c r="G815" t="inlineStr">
        <is>
          <t>ABS24041</t>
        </is>
      </c>
      <c r="H815" t="inlineStr">
        <is>
          <t>ALDEAE2</t>
        </is>
      </c>
      <c r="I815" t="inlineStr">
        <is>
          <t>EPM</t>
        </is>
      </c>
      <c r="J815" t="inlineStr">
        <is>
          <t>LUX-DI-EPM-AMS EssilorLuxottica EPM 2024</t>
        </is>
      </c>
      <c r="K815" t="inlineStr">
        <is>
          <t>EssilorLuxottica</t>
        </is>
      </c>
      <c r="L815" t="inlineStr">
        <is>
          <t>T. Porzio</t>
        </is>
      </c>
      <c r="M815" t="inlineStr">
        <is>
          <t>G. Minervini</t>
        </is>
      </c>
      <c r="N815" t="inlineStr">
        <is>
          <t>Operations</t>
        </is>
      </c>
      <c r="O815" t="inlineStr">
        <is>
          <t>BackEnd - Junior</t>
        </is>
      </c>
      <c r="P815" t="n">
        <v>1812</v>
      </c>
      <c r="Q815" t="n">
        <v>1872</v>
      </c>
      <c r="R815" t="inlineStr">
        <is>
          <t>CLOSED</t>
        </is>
      </c>
      <c r="S815" t="n">
        <v>0</v>
      </c>
      <c r="T815" t="n">
        <v>2024</v>
      </c>
      <c r="U815" t="n">
        <v>115</v>
      </c>
      <c r="V815" t="n">
        <v>14</v>
      </c>
      <c r="W815" t="n">
        <v>17</v>
      </c>
      <c r="X815" t="n">
        <v>17</v>
      </c>
      <c r="Y815" t="n">
        <v>15</v>
      </c>
      <c r="Z815" t="n">
        <v>16</v>
      </c>
      <c r="AA815" t="n">
        <v>16</v>
      </c>
      <c r="AB815" t="n">
        <v>18</v>
      </c>
      <c r="AC815" t="n">
        <v>6</v>
      </c>
      <c r="AD815" t="n">
        <v>17</v>
      </c>
      <c r="AE815" t="n">
        <v>23</v>
      </c>
      <c r="AF815" t="n">
        <v>2</v>
      </c>
      <c r="AG815" t="n">
        <v>17</v>
      </c>
      <c r="AH815" t="n">
        <v>0.7777777777777778</v>
      </c>
      <c r="AI815" t="n">
        <v>0.85</v>
      </c>
      <c r="AJ815" t="n">
        <v>0.8095238095238095</v>
      </c>
      <c r="AK815" t="n">
        <v>0.6818181818181818</v>
      </c>
      <c r="AL815" t="n">
        <v>0.8</v>
      </c>
      <c r="AM815" t="n">
        <v>0.8</v>
      </c>
      <c r="AN815" t="n">
        <v>0.7826086956521739</v>
      </c>
      <c r="AO815" t="n">
        <v>0.5</v>
      </c>
      <c r="AP815" t="n">
        <v>0.8095238095238095</v>
      </c>
      <c r="AQ815" t="n">
        <v>1</v>
      </c>
      <c r="AR815" t="n">
        <v>0.09523809523809523</v>
      </c>
      <c r="AS815" t="n">
        <v>0.7727272727272727</v>
      </c>
      <c r="AT815" t="inlineStr"/>
      <c r="AU815" t="inlineStr"/>
    </row>
    <row r="816">
      <c r="A816" t="inlineStr">
        <is>
          <t>CONTRACT</t>
        </is>
      </c>
      <c r="B816" t="inlineStr">
        <is>
          <t>AMS</t>
        </is>
      </c>
      <c r="C816" t="inlineStr">
        <is>
          <t>Waterfall</t>
        </is>
      </c>
      <c r="D816" t="n">
        <v>2024</v>
      </c>
      <c r="E816" s="114" t="n">
        <v>45292</v>
      </c>
      <c r="F816" s="114" t="n">
        <v>45657</v>
      </c>
      <c r="G816" t="inlineStr">
        <is>
          <t>ABS24041</t>
        </is>
      </c>
      <c r="H816" t="inlineStr">
        <is>
          <t>ALDEAE2</t>
        </is>
      </c>
      <c r="I816" t="inlineStr">
        <is>
          <t>EPM</t>
        </is>
      </c>
      <c r="J816" t="inlineStr">
        <is>
          <t>LUX-DI-EPM-AMS EssilorLuxottica EPM 2024</t>
        </is>
      </c>
      <c r="K816" t="inlineStr">
        <is>
          <t>EssilorLuxottica</t>
        </is>
      </c>
      <c r="L816" t="inlineStr">
        <is>
          <t>T. Porzio</t>
        </is>
      </c>
      <c r="M816" t="inlineStr">
        <is>
          <t>L. Franco</t>
        </is>
      </c>
      <c r="N816" t="inlineStr">
        <is>
          <t>Operations</t>
        </is>
      </c>
      <c r="O816" t="inlineStr">
        <is>
          <t>BackEnd</t>
        </is>
      </c>
      <c r="P816" t="n">
        <v>1812</v>
      </c>
      <c r="Q816" t="n">
        <v>1872</v>
      </c>
      <c r="R816" t="inlineStr">
        <is>
          <t>CLOSED</t>
        </is>
      </c>
      <c r="S816" t="n">
        <v>0</v>
      </c>
      <c r="T816" t="n">
        <v>2024</v>
      </c>
      <c r="U816" t="n">
        <v>10</v>
      </c>
      <c r="V816" t="inlineStr"/>
      <c r="W816" t="inlineStr"/>
      <c r="X816" t="inlineStr"/>
      <c r="Y816" t="inlineStr"/>
      <c r="Z816" t="inlineStr"/>
      <c r="AA816" t="n">
        <v>5</v>
      </c>
      <c r="AB816" t="n">
        <v>5</v>
      </c>
      <c r="AC816" t="inlineStr"/>
      <c r="AD816" t="inlineStr"/>
      <c r="AE816" t="inlineStr"/>
      <c r="AF816" t="inlineStr"/>
      <c r="AG816" t="inlineStr"/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0.25</v>
      </c>
      <c r="AN816" t="n">
        <v>0.2173913043478261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inlineStr"/>
      <c r="AU816" t="inlineStr"/>
    </row>
    <row r="817">
      <c r="A817" t="inlineStr">
        <is>
          <t>CONTRACT</t>
        </is>
      </c>
      <c r="B817" t="inlineStr">
        <is>
          <t>AMS</t>
        </is>
      </c>
      <c r="C817" t="inlineStr">
        <is>
          <t>Waterfall</t>
        </is>
      </c>
      <c r="D817" t="n">
        <v>2024</v>
      </c>
      <c r="E817" s="114" t="n">
        <v>45292</v>
      </c>
      <c r="F817" s="114" t="n">
        <v>45657</v>
      </c>
      <c r="G817" t="inlineStr">
        <is>
          <t>ABS24041</t>
        </is>
      </c>
      <c r="H817" t="inlineStr">
        <is>
          <t>ALDEAE2</t>
        </is>
      </c>
      <c r="I817" t="inlineStr">
        <is>
          <t>EPM</t>
        </is>
      </c>
      <c r="J817" t="inlineStr">
        <is>
          <t>LUX-DI-EPM-AMS EssilorLuxottica EPM 2024</t>
        </is>
      </c>
      <c r="K817" t="inlineStr">
        <is>
          <t>EssilorLuxottica</t>
        </is>
      </c>
      <c r="L817" t="inlineStr">
        <is>
          <t>T. Porzio</t>
        </is>
      </c>
      <c r="M817" t="inlineStr">
        <is>
          <t>L. Pigazzini</t>
        </is>
      </c>
      <c r="N817" t="inlineStr">
        <is>
          <t>Consolidated &amp; Tax</t>
        </is>
      </c>
      <c r="O817" t="inlineStr">
        <is>
          <t>BackEnd - Junior</t>
        </is>
      </c>
      <c r="P817" t="n">
        <v>1812</v>
      </c>
      <c r="Q817" t="n">
        <v>1872</v>
      </c>
      <c r="R817" t="inlineStr">
        <is>
          <t>CLOSED</t>
        </is>
      </c>
      <c r="S817" t="n">
        <v>0</v>
      </c>
      <c r="T817" t="n">
        <v>2024</v>
      </c>
      <c r="U817" t="n">
        <v>61</v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n">
        <v>19</v>
      </c>
      <c r="AE817" t="n">
        <v>23</v>
      </c>
      <c r="AF817" t="n">
        <v>2</v>
      </c>
      <c r="AG817" t="n">
        <v>17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0.9047619047619048</v>
      </c>
      <c r="AQ817" t="n">
        <v>1</v>
      </c>
      <c r="AR817" t="n">
        <v>0.09523809523809523</v>
      </c>
      <c r="AS817" t="n">
        <v>0.7727272727272727</v>
      </c>
      <c r="AT817" t="inlineStr"/>
      <c r="AU817" t="inlineStr"/>
    </row>
    <row r="818">
      <c r="A818" t="inlineStr">
        <is>
          <t>CONTRACT</t>
        </is>
      </c>
      <c r="B818" t="inlineStr">
        <is>
          <t>AMS</t>
        </is>
      </c>
      <c r="C818" t="inlineStr">
        <is>
          <t>Waterfall</t>
        </is>
      </c>
      <c r="D818" t="n">
        <v>2024</v>
      </c>
      <c r="E818" s="114" t="n">
        <v>45292</v>
      </c>
      <c r="F818" s="114" t="n">
        <v>45657</v>
      </c>
      <c r="G818" t="inlineStr">
        <is>
          <t>ABS24041</t>
        </is>
      </c>
      <c r="H818" t="inlineStr">
        <is>
          <t>ALDEAE2</t>
        </is>
      </c>
      <c r="I818" t="inlineStr">
        <is>
          <t>EPM</t>
        </is>
      </c>
      <c r="J818" t="inlineStr">
        <is>
          <t>LUX-DI-EPM-AMS EssilorLuxottica EPM 2024</t>
        </is>
      </c>
      <c r="K818" t="inlineStr">
        <is>
          <t>EssilorLuxottica</t>
        </is>
      </c>
      <c r="L818" t="inlineStr">
        <is>
          <t>T. Porzio</t>
        </is>
      </c>
      <c r="M818" t="inlineStr">
        <is>
          <t>M. Salcini</t>
        </is>
      </c>
      <c r="N818" t="inlineStr">
        <is>
          <t>Consolidated &amp; Tax</t>
        </is>
      </c>
      <c r="O818" t="inlineStr">
        <is>
          <t>Analysis</t>
        </is>
      </c>
      <c r="P818" t="n">
        <v>1812</v>
      </c>
      <c r="Q818" t="n">
        <v>1872</v>
      </c>
      <c r="R818" t="inlineStr">
        <is>
          <t>CLOSED</t>
        </is>
      </c>
      <c r="S818" t="n">
        <v>0</v>
      </c>
      <c r="T818" t="n">
        <v>2024</v>
      </c>
      <c r="U818" t="n">
        <v>41</v>
      </c>
      <c r="V818" t="n">
        <v>12</v>
      </c>
      <c r="W818" t="n">
        <v>15</v>
      </c>
      <c r="X818" t="n">
        <v>15</v>
      </c>
      <c r="Y818" t="n">
        <v>13</v>
      </c>
      <c r="Z818" t="n">
        <v>12</v>
      </c>
      <c r="AA818" t="n">
        <v>8</v>
      </c>
      <c r="AB818" t="n">
        <v>2</v>
      </c>
      <c r="AC818" t="n">
        <v>5</v>
      </c>
      <c r="AD818" t="n">
        <v>3</v>
      </c>
      <c r="AE818" t="n">
        <v>5</v>
      </c>
      <c r="AF818" t="n">
        <v>5</v>
      </c>
      <c r="AG818" t="n">
        <v>1</v>
      </c>
      <c r="AH818" t="n">
        <v>0.6666666666666666</v>
      </c>
      <c r="AI818" t="n">
        <v>0.75</v>
      </c>
      <c r="AJ818" t="n">
        <v>0.7142857142857143</v>
      </c>
      <c r="AK818" t="n">
        <v>0.5909090909090909</v>
      </c>
      <c r="AL818" t="n">
        <v>0.6</v>
      </c>
      <c r="AM818" t="n">
        <v>0.4</v>
      </c>
      <c r="AN818" t="n">
        <v>0.08695652173913043</v>
      </c>
      <c r="AO818" t="n">
        <v>0.4166666666666667</v>
      </c>
      <c r="AP818" t="n">
        <v>0.1428571428571428</v>
      </c>
      <c r="AQ818" t="n">
        <v>0.2173913043478261</v>
      </c>
      <c r="AR818" t="n">
        <v>0.2380952380952381</v>
      </c>
      <c r="AS818" t="n">
        <v>0.04545454545454546</v>
      </c>
      <c r="AT818" t="inlineStr"/>
      <c r="AU818" t="inlineStr"/>
    </row>
    <row r="819">
      <c r="A819" t="inlineStr">
        <is>
          <t>CONTRACT</t>
        </is>
      </c>
      <c r="B819" t="inlineStr">
        <is>
          <t>AMS</t>
        </is>
      </c>
      <c r="C819" t="inlineStr">
        <is>
          <t>Waterfall</t>
        </is>
      </c>
      <c r="D819" t="n">
        <v>2024</v>
      </c>
      <c r="E819" s="114" t="n">
        <v>45292</v>
      </c>
      <c r="F819" s="114" t="n">
        <v>45657</v>
      </c>
      <c r="G819" t="inlineStr">
        <is>
          <t>ABS24041</t>
        </is>
      </c>
      <c r="H819" t="inlineStr">
        <is>
          <t>ALDEAE2</t>
        </is>
      </c>
      <c r="I819" t="inlineStr">
        <is>
          <t>EPM</t>
        </is>
      </c>
      <c r="J819" t="inlineStr">
        <is>
          <t>LUX-DI-EPM-AMS EssilorLuxottica EPM 2024</t>
        </is>
      </c>
      <c r="K819" t="inlineStr">
        <is>
          <t>EssilorLuxottica</t>
        </is>
      </c>
      <c r="L819" t="inlineStr">
        <is>
          <t>T. Porzio</t>
        </is>
      </c>
      <c r="M819" t="inlineStr">
        <is>
          <t>M. Sorrentino</t>
        </is>
      </c>
      <c r="N819" t="inlineStr">
        <is>
          <t>Consolidated &amp; Tax</t>
        </is>
      </c>
      <c r="O819" t="inlineStr">
        <is>
          <t>Backend</t>
        </is>
      </c>
      <c r="P819" t="n">
        <v>1812</v>
      </c>
      <c r="Q819" t="n">
        <v>1872</v>
      </c>
      <c r="R819" t="inlineStr">
        <is>
          <t>CLOSED</t>
        </is>
      </c>
      <c r="S819" t="n">
        <v>0</v>
      </c>
      <c r="T819" t="n">
        <v>2024</v>
      </c>
      <c r="U819" t="n">
        <v>39</v>
      </c>
      <c r="V819" t="n">
        <v>12</v>
      </c>
      <c r="W819" t="n">
        <v>15</v>
      </c>
      <c r="X819" t="n">
        <v>15</v>
      </c>
      <c r="Y819" t="n">
        <v>13</v>
      </c>
      <c r="Z819" t="n">
        <v>12</v>
      </c>
      <c r="AA819" t="n">
        <v>8</v>
      </c>
      <c r="AB819" t="n">
        <v>2</v>
      </c>
      <c r="AC819" t="n">
        <v>6</v>
      </c>
      <c r="AD819" t="n">
        <v>3</v>
      </c>
      <c r="AE819" t="n">
        <v>1</v>
      </c>
      <c r="AF819" t="n">
        <v>6</v>
      </c>
      <c r="AG819" t="n">
        <v>1</v>
      </c>
      <c r="AH819" t="n">
        <v>0.6666666666666666</v>
      </c>
      <c r="AI819" t="n">
        <v>0.75</v>
      </c>
      <c r="AJ819" t="n">
        <v>0.7142857142857143</v>
      </c>
      <c r="AK819" t="n">
        <v>0.5909090909090909</v>
      </c>
      <c r="AL819" t="n">
        <v>0.6</v>
      </c>
      <c r="AM819" t="n">
        <v>0.4</v>
      </c>
      <c r="AN819" t="n">
        <v>0.08695652173913043</v>
      </c>
      <c r="AO819" t="n">
        <v>0.5</v>
      </c>
      <c r="AP819" t="n">
        <v>0.1428571428571428</v>
      </c>
      <c r="AQ819" t="n">
        <v>0.04347826086956522</v>
      </c>
      <c r="AR819" t="n">
        <v>0.2857142857142857</v>
      </c>
      <c r="AS819" t="n">
        <v>0.04545454545454546</v>
      </c>
      <c r="AT819" t="inlineStr"/>
      <c r="AU819" t="inlineStr"/>
    </row>
    <row r="820">
      <c r="A820" t="inlineStr">
        <is>
          <t>CONTRACT</t>
        </is>
      </c>
      <c r="B820" t="inlineStr">
        <is>
          <t>AMS</t>
        </is>
      </c>
      <c r="C820" t="inlineStr">
        <is>
          <t>Waterfall</t>
        </is>
      </c>
      <c r="D820" t="n">
        <v>2024</v>
      </c>
      <c r="E820" s="114" t="n">
        <v>45292</v>
      </c>
      <c r="F820" s="114" t="n">
        <v>45657</v>
      </c>
      <c r="G820" t="inlineStr">
        <is>
          <t>ABS24041</t>
        </is>
      </c>
      <c r="H820" t="inlineStr">
        <is>
          <t>ALDEAE2</t>
        </is>
      </c>
      <c r="I820" t="inlineStr">
        <is>
          <t>EPM</t>
        </is>
      </c>
      <c r="J820" t="inlineStr">
        <is>
          <t>LUX-DI-EPM-AMS EssilorLuxottica EPM 2024</t>
        </is>
      </c>
      <c r="K820" t="inlineStr">
        <is>
          <t>EssilorLuxottica</t>
        </is>
      </c>
      <c r="L820" t="inlineStr">
        <is>
          <t>T. Porzio</t>
        </is>
      </c>
      <c r="M820" t="inlineStr">
        <is>
          <t>N. Fragale</t>
        </is>
      </c>
      <c r="N820" t="inlineStr">
        <is>
          <t>Operations</t>
        </is>
      </c>
      <c r="O820" t="inlineStr">
        <is>
          <t>BackEnd</t>
        </is>
      </c>
      <c r="P820" t="n">
        <v>1812</v>
      </c>
      <c r="Q820" t="n">
        <v>1872</v>
      </c>
      <c r="R820" t="inlineStr">
        <is>
          <t>CLOSED</t>
        </is>
      </c>
      <c r="S820" t="n">
        <v>0</v>
      </c>
      <c r="T820" t="n">
        <v>2024</v>
      </c>
      <c r="U820" t="n">
        <v>121</v>
      </c>
      <c r="V820" t="n">
        <v>14</v>
      </c>
      <c r="W820" t="n">
        <v>17</v>
      </c>
      <c r="X820" t="n">
        <v>17</v>
      </c>
      <c r="Y820" t="n">
        <v>15</v>
      </c>
      <c r="Z820" t="n">
        <v>16</v>
      </c>
      <c r="AA820" t="n">
        <v>16</v>
      </c>
      <c r="AB820" t="n">
        <v>18</v>
      </c>
      <c r="AC820" t="n">
        <v>6</v>
      </c>
      <c r="AD820" t="n">
        <v>17</v>
      </c>
      <c r="AE820" t="n">
        <v>18</v>
      </c>
      <c r="AF820" t="n">
        <v>16</v>
      </c>
      <c r="AG820" t="n">
        <v>14</v>
      </c>
      <c r="AH820" t="n">
        <v>0.7777777777777778</v>
      </c>
      <c r="AI820" t="n">
        <v>0.85</v>
      </c>
      <c r="AJ820" t="n">
        <v>0.8095238095238095</v>
      </c>
      <c r="AK820" t="n">
        <v>0.6818181818181818</v>
      </c>
      <c r="AL820" t="n">
        <v>0.8</v>
      </c>
      <c r="AM820" t="n">
        <v>0.8</v>
      </c>
      <c r="AN820" t="n">
        <v>0.7826086956521739</v>
      </c>
      <c r="AO820" t="n">
        <v>0.5</v>
      </c>
      <c r="AP820" t="n">
        <v>0.8095238095238095</v>
      </c>
      <c r="AQ820" t="n">
        <v>0.7826086956521739</v>
      </c>
      <c r="AR820" t="n">
        <v>0.7619047619047619</v>
      </c>
      <c r="AS820" t="n">
        <v>0.6363636363636364</v>
      </c>
      <c r="AT820" t="inlineStr"/>
      <c r="AU820" t="inlineStr"/>
    </row>
    <row r="821">
      <c r="A821" t="inlineStr">
        <is>
          <t>CONTRACT</t>
        </is>
      </c>
      <c r="B821" t="inlineStr">
        <is>
          <t>AMS</t>
        </is>
      </c>
      <c r="C821" t="inlineStr">
        <is>
          <t>Waterfall</t>
        </is>
      </c>
      <c r="D821" t="n">
        <v>2024</v>
      </c>
      <c r="E821" s="114" t="n">
        <v>45292</v>
      </c>
      <c r="F821" s="114" t="n">
        <v>45657</v>
      </c>
      <c r="G821" t="inlineStr">
        <is>
          <t>ABS24041</t>
        </is>
      </c>
      <c r="H821" t="inlineStr">
        <is>
          <t>ALDEAE2</t>
        </is>
      </c>
      <c r="I821" t="inlineStr">
        <is>
          <t>EPM</t>
        </is>
      </c>
      <c r="J821" t="inlineStr">
        <is>
          <t>LUX-DI-EPM-AMS EssilorLuxottica EPM 2024</t>
        </is>
      </c>
      <c r="K821" t="inlineStr">
        <is>
          <t>EssilorLuxottica</t>
        </is>
      </c>
      <c r="L821" t="inlineStr">
        <is>
          <t>T. Porzio</t>
        </is>
      </c>
      <c r="M821" t="inlineStr">
        <is>
          <t>O. BEN OTHMANE</t>
        </is>
      </c>
      <c r="N821" t="inlineStr">
        <is>
          <t>Operations</t>
        </is>
      </c>
      <c r="O821" t="inlineStr">
        <is>
          <t>BackEnd - Junior</t>
        </is>
      </c>
      <c r="P821" t="n">
        <v>1812</v>
      </c>
      <c r="Q821" t="n">
        <v>1872</v>
      </c>
      <c r="R821" t="inlineStr">
        <is>
          <t>CLOSED</t>
        </is>
      </c>
      <c r="S821" t="n">
        <v>0</v>
      </c>
      <c r="T821" t="n">
        <v>2024</v>
      </c>
      <c r="U821" t="n">
        <v>108</v>
      </c>
      <c r="V821" t="n">
        <v>14</v>
      </c>
      <c r="W821" t="n">
        <v>17</v>
      </c>
      <c r="X821" t="n">
        <v>17</v>
      </c>
      <c r="Y821" t="n">
        <v>15</v>
      </c>
      <c r="Z821" t="n">
        <v>16</v>
      </c>
      <c r="AA821" t="n">
        <v>16</v>
      </c>
      <c r="AB821" t="n">
        <v>18</v>
      </c>
      <c r="AC821" t="n">
        <v>6</v>
      </c>
      <c r="AD821" t="n">
        <v>17</v>
      </c>
      <c r="AE821" t="n">
        <v>19</v>
      </c>
      <c r="AF821" t="n">
        <v>2</v>
      </c>
      <c r="AG821" t="n">
        <v>14</v>
      </c>
      <c r="AH821" t="n">
        <v>0.7777777777777778</v>
      </c>
      <c r="AI821" t="n">
        <v>0.85</v>
      </c>
      <c r="AJ821" t="n">
        <v>0.8095238095238095</v>
      </c>
      <c r="AK821" t="n">
        <v>0.6818181818181818</v>
      </c>
      <c r="AL821" t="n">
        <v>0.8</v>
      </c>
      <c r="AM821" t="n">
        <v>0.8</v>
      </c>
      <c r="AN821" t="n">
        <v>0.7826086956521739</v>
      </c>
      <c r="AO821" t="n">
        <v>0.5</v>
      </c>
      <c r="AP821" t="n">
        <v>0.8095238095238095</v>
      </c>
      <c r="AQ821" t="n">
        <v>0.8260869565217391</v>
      </c>
      <c r="AR821" t="n">
        <v>0.09523809523809523</v>
      </c>
      <c r="AS821" t="n">
        <v>0.6363636363636364</v>
      </c>
      <c r="AT821" t="inlineStr"/>
      <c r="AU821" t="inlineStr"/>
    </row>
    <row r="822">
      <c r="A822" t="inlineStr">
        <is>
          <t>CONTRACT</t>
        </is>
      </c>
      <c r="B822" t="inlineStr">
        <is>
          <t>AMS</t>
        </is>
      </c>
      <c r="C822" t="inlineStr">
        <is>
          <t>Waterfall</t>
        </is>
      </c>
      <c r="D822" t="n">
        <v>2024</v>
      </c>
      <c r="E822" s="114" t="n">
        <v>45292</v>
      </c>
      <c r="F822" s="114" t="n">
        <v>45657</v>
      </c>
      <c r="G822" t="inlineStr">
        <is>
          <t>ABS24041</t>
        </is>
      </c>
      <c r="H822" t="inlineStr">
        <is>
          <t>ALDEAE2</t>
        </is>
      </c>
      <c r="I822" t="inlineStr">
        <is>
          <t>EPM</t>
        </is>
      </c>
      <c r="J822" t="inlineStr">
        <is>
          <t>LUX-DI-EPM-AMS EssilorLuxottica EPM 2024</t>
        </is>
      </c>
      <c r="K822" t="inlineStr">
        <is>
          <t>EssilorLuxottica</t>
        </is>
      </c>
      <c r="L822" t="inlineStr">
        <is>
          <t>T. Porzio</t>
        </is>
      </c>
      <c r="M822" t="inlineStr">
        <is>
          <t>P. Buonasorte</t>
        </is>
      </c>
      <c r="N822" t="inlineStr">
        <is>
          <t>Operations</t>
        </is>
      </c>
      <c r="O822" t="inlineStr">
        <is>
          <t>BackEnd - Junior</t>
        </is>
      </c>
      <c r="P822" t="n">
        <v>1812</v>
      </c>
      <c r="Q822" t="n">
        <v>1872</v>
      </c>
      <c r="R822" t="inlineStr">
        <is>
          <t>CLOSED</t>
        </is>
      </c>
      <c r="S822" t="n">
        <v>0</v>
      </c>
      <c r="T822" t="n">
        <v>2024</v>
      </c>
      <c r="U822" t="n">
        <v>33</v>
      </c>
      <c r="V822" t="inlineStr"/>
      <c r="W822" t="inlineStr"/>
      <c r="X822" t="inlineStr"/>
      <c r="Y822" t="inlineStr"/>
      <c r="Z822" t="inlineStr"/>
      <c r="AA822" t="n">
        <v>1</v>
      </c>
      <c r="AB822" t="n">
        <v>1</v>
      </c>
      <c r="AC822" t="n">
        <v>5</v>
      </c>
      <c r="AD822" t="n">
        <v>1</v>
      </c>
      <c r="AE822" t="n">
        <v>13</v>
      </c>
      <c r="AF822" t="n">
        <v>11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0.05</v>
      </c>
      <c r="AN822" t="n">
        <v>0.04347826086956522</v>
      </c>
      <c r="AO822" t="n">
        <v>0.4166666666666667</v>
      </c>
      <c r="AP822" t="n">
        <v>0.04761904761904762</v>
      </c>
      <c r="AQ822" t="n">
        <v>0.5652173913043478</v>
      </c>
      <c r="AR822" t="n">
        <v>0.5238095238095238</v>
      </c>
      <c r="AS822" t="n">
        <v>0.04545454545454546</v>
      </c>
      <c r="AT822" t="inlineStr"/>
      <c r="AU822" t="inlineStr"/>
    </row>
    <row r="823">
      <c r="A823" t="inlineStr">
        <is>
          <t>CONTRACT</t>
        </is>
      </c>
      <c r="B823" t="inlineStr">
        <is>
          <t>AMS</t>
        </is>
      </c>
      <c r="C823" t="inlineStr">
        <is>
          <t>Waterfall</t>
        </is>
      </c>
      <c r="D823" t="n">
        <v>2024</v>
      </c>
      <c r="E823" s="114" t="n">
        <v>45292</v>
      </c>
      <c r="F823" s="114" t="n">
        <v>45657</v>
      </c>
      <c r="G823" t="inlineStr">
        <is>
          <t>ABS24041</t>
        </is>
      </c>
      <c r="H823" t="inlineStr">
        <is>
          <t>ALDEAE2</t>
        </is>
      </c>
      <c r="I823" t="inlineStr">
        <is>
          <t>EPM</t>
        </is>
      </c>
      <c r="J823" t="inlineStr">
        <is>
          <t>LUX-DI-EPM-AMS EssilorLuxottica EPM 2024</t>
        </is>
      </c>
      <c r="K823" t="inlineStr">
        <is>
          <t>EssilorLuxottica</t>
        </is>
      </c>
      <c r="L823" t="inlineStr">
        <is>
          <t>T. Porzio</t>
        </is>
      </c>
      <c r="M823" t="inlineStr">
        <is>
          <t>P. Pieroni</t>
        </is>
      </c>
      <c r="N823" t="inlineStr">
        <is>
          <t>Operations</t>
        </is>
      </c>
      <c r="O823" t="inlineStr">
        <is>
          <t>BackEnd</t>
        </is>
      </c>
      <c r="P823" t="n">
        <v>1812</v>
      </c>
      <c r="Q823" t="n">
        <v>1872</v>
      </c>
      <c r="R823" t="inlineStr">
        <is>
          <t>CLOSED</t>
        </is>
      </c>
      <c r="S823" t="n">
        <v>0</v>
      </c>
      <c r="T823" t="n">
        <v>2024</v>
      </c>
      <c r="U823" t="n">
        <v>13</v>
      </c>
      <c r="V823" t="n">
        <v>14</v>
      </c>
      <c r="W823" t="n">
        <v>17</v>
      </c>
      <c r="X823" t="n">
        <v>17</v>
      </c>
      <c r="Y823" t="n">
        <v>15</v>
      </c>
      <c r="Z823" t="n">
        <v>1</v>
      </c>
      <c r="AA823" t="n">
        <v>1</v>
      </c>
      <c r="AB823" t="n">
        <v>1</v>
      </c>
      <c r="AC823" t="n">
        <v>6</v>
      </c>
      <c r="AD823" t="n">
        <v>1</v>
      </c>
      <c r="AE823" t="n">
        <v>1</v>
      </c>
      <c r="AF823" t="n">
        <v>1</v>
      </c>
      <c r="AG823" t="n">
        <v>1</v>
      </c>
      <c r="AH823" t="n">
        <v>0.7777777777777778</v>
      </c>
      <c r="AI823" t="n">
        <v>0.85</v>
      </c>
      <c r="AJ823" t="n">
        <v>0.8095238095238095</v>
      </c>
      <c r="AK823" t="n">
        <v>0.6818181818181818</v>
      </c>
      <c r="AL823" t="n">
        <v>0.05</v>
      </c>
      <c r="AM823" t="n">
        <v>0.05</v>
      </c>
      <c r="AN823" t="n">
        <v>0.04347826086956522</v>
      </c>
      <c r="AO823" t="n">
        <v>0.5</v>
      </c>
      <c r="AP823" t="n">
        <v>0.04761904761904762</v>
      </c>
      <c r="AQ823" t="n">
        <v>0.04347826086956522</v>
      </c>
      <c r="AR823" t="n">
        <v>0.04761904761904762</v>
      </c>
      <c r="AS823" t="n">
        <v>0.04545454545454546</v>
      </c>
      <c r="AT823" t="inlineStr"/>
      <c r="AU823" t="inlineStr"/>
    </row>
    <row r="824">
      <c r="A824" t="inlineStr">
        <is>
          <t>CONTRACT</t>
        </is>
      </c>
      <c r="B824" t="inlineStr">
        <is>
          <t>AMS</t>
        </is>
      </c>
      <c r="C824" t="inlineStr">
        <is>
          <t>Waterfall</t>
        </is>
      </c>
      <c r="D824" t="n">
        <v>2024</v>
      </c>
      <c r="E824" s="114" t="n">
        <v>45292</v>
      </c>
      <c r="F824" s="114" t="n">
        <v>45657</v>
      </c>
      <c r="G824" t="inlineStr">
        <is>
          <t>ABS24041</t>
        </is>
      </c>
      <c r="H824" t="inlineStr">
        <is>
          <t>ALDEAE2</t>
        </is>
      </c>
      <c r="I824" t="inlineStr">
        <is>
          <t>EPM</t>
        </is>
      </c>
      <c r="J824" t="inlineStr">
        <is>
          <t>LUX-DI-EPM-AMS EssilorLuxottica EPM 2024</t>
        </is>
      </c>
      <c r="K824" t="inlineStr">
        <is>
          <t>EssilorLuxottica</t>
        </is>
      </c>
      <c r="L824" t="inlineStr">
        <is>
          <t>T. Porzio</t>
        </is>
      </c>
      <c r="M824" t="inlineStr">
        <is>
          <t>R. Freddi</t>
        </is>
      </c>
      <c r="N824" t="inlineStr">
        <is>
          <t>Operations</t>
        </is>
      </c>
      <c r="O824" t="inlineStr">
        <is>
          <t>BackEnd</t>
        </is>
      </c>
      <c r="P824" t="n">
        <v>1812</v>
      </c>
      <c r="Q824" t="n">
        <v>1872</v>
      </c>
      <c r="R824" t="inlineStr">
        <is>
          <t>CLOSED</t>
        </is>
      </c>
      <c r="S824" t="n">
        <v>0</v>
      </c>
      <c r="T824" t="n">
        <v>2024</v>
      </c>
      <c r="U824" t="n">
        <v>0</v>
      </c>
      <c r="V824" t="n">
        <v>2</v>
      </c>
      <c r="W824" t="n">
        <v>2</v>
      </c>
      <c r="X824" t="n">
        <v>2</v>
      </c>
      <c r="Y824" t="n">
        <v>2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n">
        <v>0.1111111111111111</v>
      </c>
      <c r="AI824" t="n">
        <v>0.1</v>
      </c>
      <c r="AJ824" t="n">
        <v>0.09523809523809523</v>
      </c>
      <c r="AK824" t="n">
        <v>0.09090909090909091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inlineStr"/>
      <c r="AU824" t="inlineStr"/>
    </row>
    <row r="825">
      <c r="A825" t="inlineStr">
        <is>
          <t>CONTRACT</t>
        </is>
      </c>
      <c r="B825" t="inlineStr">
        <is>
          <t>AMS</t>
        </is>
      </c>
      <c r="C825" t="inlineStr">
        <is>
          <t>Waterfall</t>
        </is>
      </c>
      <c r="D825" t="n">
        <v>2024</v>
      </c>
      <c r="E825" s="114" t="n">
        <v>45292</v>
      </c>
      <c r="F825" s="114" t="n">
        <v>45657</v>
      </c>
      <c r="G825" t="inlineStr">
        <is>
          <t>ABS24041</t>
        </is>
      </c>
      <c r="H825" t="inlineStr">
        <is>
          <t>ALDEAE2</t>
        </is>
      </c>
      <c r="I825" t="inlineStr">
        <is>
          <t>EPM</t>
        </is>
      </c>
      <c r="J825" t="inlineStr">
        <is>
          <t>LUX-DI-EPM-AMS EssilorLuxottica EPM 2024</t>
        </is>
      </c>
      <c r="K825" t="inlineStr">
        <is>
          <t>EssilorLuxottica</t>
        </is>
      </c>
      <c r="L825" t="inlineStr">
        <is>
          <t>T. Porzio</t>
        </is>
      </c>
      <c r="M825" t="inlineStr">
        <is>
          <t>S. Preziosa</t>
        </is>
      </c>
      <c r="N825" t="inlineStr">
        <is>
          <t>Delivery Projects</t>
        </is>
      </c>
      <c r="O825" t="inlineStr">
        <is>
          <t>Analysis</t>
        </is>
      </c>
      <c r="P825" t="n">
        <v>1812</v>
      </c>
      <c r="Q825" t="n">
        <v>1872</v>
      </c>
      <c r="R825" t="inlineStr">
        <is>
          <t>CLOSED</t>
        </is>
      </c>
      <c r="S825" t="n">
        <v>0</v>
      </c>
      <c r="T825" t="n">
        <v>2024</v>
      </c>
      <c r="U825" t="n">
        <v>64</v>
      </c>
      <c r="V825" t="n">
        <v>13</v>
      </c>
      <c r="W825" t="n">
        <v>16</v>
      </c>
      <c r="X825" t="n">
        <v>16</v>
      </c>
      <c r="Y825" t="n">
        <v>14</v>
      </c>
      <c r="Z825" t="n">
        <v>9</v>
      </c>
      <c r="AA825" t="n">
        <v>8</v>
      </c>
      <c r="AB825" t="n">
        <v>9</v>
      </c>
      <c r="AC825" t="n">
        <v>6</v>
      </c>
      <c r="AD825" t="n">
        <v>7</v>
      </c>
      <c r="AE825" t="n">
        <v>7</v>
      </c>
      <c r="AF825" t="n">
        <v>9</v>
      </c>
      <c r="AG825" t="n">
        <v>9</v>
      </c>
      <c r="AH825" t="n">
        <v>0.7222222222222222</v>
      </c>
      <c r="AI825" t="n">
        <v>0.8</v>
      </c>
      <c r="AJ825" t="n">
        <v>0.7619047619047619</v>
      </c>
      <c r="AK825" t="n">
        <v>0.6363636363636364</v>
      </c>
      <c r="AL825" t="n">
        <v>0.45</v>
      </c>
      <c r="AM825" t="n">
        <v>0.4</v>
      </c>
      <c r="AN825" t="n">
        <v>0.391304347826087</v>
      </c>
      <c r="AO825" t="n">
        <v>0.5</v>
      </c>
      <c r="AP825" t="n">
        <v>0.3333333333333333</v>
      </c>
      <c r="AQ825" t="n">
        <v>0.3043478260869565</v>
      </c>
      <c r="AR825" t="n">
        <v>0.4285714285714285</v>
      </c>
      <c r="AS825" t="n">
        <v>0.4090909090909091</v>
      </c>
      <c r="AT825" t="inlineStr"/>
      <c r="AU825" t="inlineStr"/>
    </row>
    <row r="826">
      <c r="A826" t="inlineStr">
        <is>
          <t>CONTRACT</t>
        </is>
      </c>
      <c r="B826" t="inlineStr">
        <is>
          <t>AMS</t>
        </is>
      </c>
      <c r="C826" t="inlineStr">
        <is>
          <t>Waterfall</t>
        </is>
      </c>
      <c r="D826" t="n">
        <v>2024</v>
      </c>
      <c r="E826" s="114" t="n">
        <v>45292</v>
      </c>
      <c r="F826" s="114" t="n">
        <v>45657</v>
      </c>
      <c r="G826" t="inlineStr">
        <is>
          <t>ABS24041</t>
        </is>
      </c>
      <c r="H826" t="inlineStr">
        <is>
          <t>ALDEAE2</t>
        </is>
      </c>
      <c r="I826" t="inlineStr">
        <is>
          <t>EPM</t>
        </is>
      </c>
      <c r="J826" t="inlineStr">
        <is>
          <t>LUX-DI-EPM-AMS EssilorLuxottica EPM 2024</t>
        </is>
      </c>
      <c r="K826" t="inlineStr">
        <is>
          <t>EssilorLuxottica</t>
        </is>
      </c>
      <c r="L826" t="inlineStr">
        <is>
          <t>T. Porzio</t>
        </is>
      </c>
      <c r="M826" t="inlineStr">
        <is>
          <t>T. Porzio</t>
        </is>
      </c>
      <c r="N826" t="inlineStr">
        <is>
          <t>Delivery AMS</t>
        </is>
      </c>
      <c r="O826" t="inlineStr">
        <is>
          <t>PM - Project Governance</t>
        </is>
      </c>
      <c r="P826" t="n">
        <v>1812</v>
      </c>
      <c r="Q826" t="n">
        <v>1872</v>
      </c>
      <c r="R826" t="inlineStr">
        <is>
          <t>CLOSED</t>
        </is>
      </c>
      <c r="S826" t="n">
        <v>0</v>
      </c>
      <c r="T826" t="n">
        <v>2024</v>
      </c>
      <c r="U826" t="n">
        <v>30</v>
      </c>
      <c r="V826" t="inlineStr"/>
      <c r="W826" t="inlineStr"/>
      <c r="X826" t="inlineStr"/>
      <c r="Y826" t="inlineStr"/>
      <c r="Z826" t="inlineStr"/>
      <c r="AA826" t="inlineStr"/>
      <c r="AB826" t="n">
        <v>5</v>
      </c>
      <c r="AC826" t="n">
        <v>2</v>
      </c>
      <c r="AD826" t="n">
        <v>1</v>
      </c>
      <c r="AE826" t="n">
        <v>8</v>
      </c>
      <c r="AF826" t="n">
        <v>8</v>
      </c>
      <c r="AG826" t="n">
        <v>6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0.2173913043478261</v>
      </c>
      <c r="AO826" t="n">
        <v>0.1666666666666667</v>
      </c>
      <c r="AP826" t="n">
        <v>0.04761904761904762</v>
      </c>
      <c r="AQ826" t="n">
        <v>0.3478260869565217</v>
      </c>
      <c r="AR826" t="n">
        <v>0.3809523809523809</v>
      </c>
      <c r="AS826" t="n">
        <v>0.2727272727272727</v>
      </c>
      <c r="AT826" t="inlineStr"/>
      <c r="AU826" t="inlineStr"/>
    </row>
    <row r="827">
      <c r="A827" t="inlineStr">
        <is>
          <t>CONTRACT</t>
        </is>
      </c>
      <c r="B827" t="inlineStr">
        <is>
          <t>AMS</t>
        </is>
      </c>
      <c r="C827" t="inlineStr">
        <is>
          <t>Waterfall</t>
        </is>
      </c>
      <c r="D827" t="n">
        <v>2024</v>
      </c>
      <c r="E827" s="114" t="n">
        <v>45292</v>
      </c>
      <c r="F827" s="114" t="n">
        <v>45657</v>
      </c>
      <c r="G827" t="inlineStr">
        <is>
          <t>ABS24041</t>
        </is>
      </c>
      <c r="H827" t="inlineStr">
        <is>
          <t>ALDEAE2</t>
        </is>
      </c>
      <c r="I827" t="inlineStr">
        <is>
          <t>EPM</t>
        </is>
      </c>
      <c r="J827" t="inlineStr">
        <is>
          <t>LUX-DI-EPM-AMS EssilorLuxottica EPM 2024</t>
        </is>
      </c>
      <c r="K827" t="inlineStr">
        <is>
          <t>EssilorLuxottica</t>
        </is>
      </c>
      <c r="L827" t="inlineStr">
        <is>
          <t>T. Porzio</t>
        </is>
      </c>
      <c r="M827" t="inlineStr">
        <is>
          <t>V. Raso</t>
        </is>
      </c>
      <c r="N827" t="inlineStr">
        <is>
          <t>Operations</t>
        </is>
      </c>
      <c r="O827" t="inlineStr">
        <is>
          <t>BackEnd</t>
        </is>
      </c>
      <c r="P827" t="n">
        <v>1812</v>
      </c>
      <c r="Q827" t="n">
        <v>1872</v>
      </c>
      <c r="R827" t="inlineStr">
        <is>
          <t>CLOSED</t>
        </is>
      </c>
      <c r="S827" t="n">
        <v>0</v>
      </c>
      <c r="T827" t="n">
        <v>2024</v>
      </c>
      <c r="U827" t="n">
        <v>115</v>
      </c>
      <c r="V827" t="n">
        <v>14</v>
      </c>
      <c r="W827" t="n">
        <v>17</v>
      </c>
      <c r="X827" t="n">
        <v>17</v>
      </c>
      <c r="Y827" t="n">
        <v>15</v>
      </c>
      <c r="Z827" t="n">
        <v>16</v>
      </c>
      <c r="AA827" t="n">
        <v>16</v>
      </c>
      <c r="AB827" t="n">
        <v>18</v>
      </c>
      <c r="AC827" t="n">
        <v>6</v>
      </c>
      <c r="AD827" t="n">
        <v>17</v>
      </c>
      <c r="AE827" t="n">
        <v>23</v>
      </c>
      <c r="AF827" t="n">
        <v>2</v>
      </c>
      <c r="AG827" t="n">
        <v>17</v>
      </c>
      <c r="AH827" t="n">
        <v>0.7777777777777778</v>
      </c>
      <c r="AI827" t="n">
        <v>0.85</v>
      </c>
      <c r="AJ827" t="n">
        <v>0.8095238095238095</v>
      </c>
      <c r="AK827" t="n">
        <v>0.6818181818181818</v>
      </c>
      <c r="AL827" t="n">
        <v>0.8</v>
      </c>
      <c r="AM827" t="n">
        <v>0.8</v>
      </c>
      <c r="AN827" t="n">
        <v>0.7826086956521739</v>
      </c>
      <c r="AO827" t="n">
        <v>0.5</v>
      </c>
      <c r="AP827" t="n">
        <v>0.8095238095238095</v>
      </c>
      <c r="AQ827" t="n">
        <v>1</v>
      </c>
      <c r="AR827" t="n">
        <v>0.09523809523809523</v>
      </c>
      <c r="AS827" t="n">
        <v>0.7727272727272727</v>
      </c>
      <c r="AT827" t="inlineStr"/>
      <c r="AU827" t="inlineStr"/>
    </row>
    <row r="828">
      <c r="A828" t="inlineStr">
        <is>
          <t>A CONSUMO</t>
        </is>
      </c>
      <c r="B828" t="inlineStr">
        <is>
          <t>AMS</t>
        </is>
      </c>
      <c r="C828" t="inlineStr">
        <is>
          <t>Waterfall</t>
        </is>
      </c>
      <c r="D828" t="n">
        <v>2024</v>
      </c>
      <c r="E828" s="114" t="n">
        <v>45474</v>
      </c>
      <c r="F828" s="114" t="n">
        <v>45657</v>
      </c>
      <c r="G828" t="inlineStr">
        <is>
          <t>ABS24359</t>
        </is>
      </c>
      <c r="H828" t="inlineStr">
        <is>
          <t>ABS24359</t>
        </is>
      </c>
      <c r="I828" t="inlineStr">
        <is>
          <t>EPM</t>
        </is>
      </c>
      <c r="J828" t="inlineStr">
        <is>
          <t>LUX–DI-EPM–enhancements plus 10 HFM Q3Q4 2024</t>
        </is>
      </c>
      <c r="K828" t="inlineStr">
        <is>
          <t>EssilorLuxottica</t>
        </is>
      </c>
      <c r="L828" t="inlineStr">
        <is>
          <t>T. Porzio</t>
        </is>
      </c>
      <c r="M828" t="inlineStr">
        <is>
          <t>C. Esposito</t>
        </is>
      </c>
      <c r="N828" t="inlineStr">
        <is>
          <t>Consolidated &amp; Tax</t>
        </is>
      </c>
      <c r="O828" t="inlineStr">
        <is>
          <t>BackEnd</t>
        </is>
      </c>
      <c r="P828" t="n">
        <v>40</v>
      </c>
      <c r="Q828" t="n">
        <v>18</v>
      </c>
      <c r="R828" t="inlineStr">
        <is>
          <t>CLOSED</t>
        </is>
      </c>
      <c r="S828" t="n">
        <v>0</v>
      </c>
      <c r="T828" t="n">
        <v>2024</v>
      </c>
      <c r="U828" t="n">
        <v>7</v>
      </c>
      <c r="V828" t="inlineStr"/>
      <c r="W828" t="inlineStr"/>
      <c r="X828" t="inlineStr"/>
      <c r="Y828" t="inlineStr"/>
      <c r="Z828" t="inlineStr"/>
      <c r="AA828" t="inlineStr"/>
      <c r="AB828" t="n">
        <v>3</v>
      </c>
      <c r="AC828" t="inlineStr"/>
      <c r="AD828" t="inlineStr"/>
      <c r="AE828" t="n">
        <v>1</v>
      </c>
      <c r="AF828" t="n">
        <v>1</v>
      </c>
      <c r="AG828" t="n">
        <v>2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0.1304347826086956</v>
      </c>
      <c r="AO828" t="n">
        <v>0</v>
      </c>
      <c r="AP828" t="n">
        <v>0</v>
      </c>
      <c r="AQ828" t="n">
        <v>0.04347826086956522</v>
      </c>
      <c r="AR828" t="n">
        <v>0.04761904761904762</v>
      </c>
      <c r="AS828" t="n">
        <v>0.09090909090909091</v>
      </c>
      <c r="AT828" t="inlineStr"/>
      <c r="AU828" t="inlineStr"/>
    </row>
    <row r="829">
      <c r="A829" t="inlineStr">
        <is>
          <t>A CONSUMO</t>
        </is>
      </c>
      <c r="B829" t="inlineStr">
        <is>
          <t>AMS</t>
        </is>
      </c>
      <c r="C829" t="inlineStr">
        <is>
          <t>Waterfall</t>
        </is>
      </c>
      <c r="D829" t="n">
        <v>2024</v>
      </c>
      <c r="E829" s="114" t="n">
        <v>45474</v>
      </c>
      <c r="F829" s="114" t="n">
        <v>45657</v>
      </c>
      <c r="G829" t="inlineStr">
        <is>
          <t>ABS24359</t>
        </is>
      </c>
      <c r="H829" t="inlineStr">
        <is>
          <t>ABS24359</t>
        </is>
      </c>
      <c r="I829" t="inlineStr">
        <is>
          <t>EPM</t>
        </is>
      </c>
      <c r="J829" t="inlineStr">
        <is>
          <t>LUX–DI-EPM–enhancements plus 10 HFM Q3Q4 2024</t>
        </is>
      </c>
      <c r="K829" t="inlineStr">
        <is>
          <t>EssilorLuxottica</t>
        </is>
      </c>
      <c r="L829" t="inlineStr">
        <is>
          <t>T. Porzio</t>
        </is>
      </c>
      <c r="M829" t="inlineStr">
        <is>
          <t>M. Salcini</t>
        </is>
      </c>
      <c r="N829" t="inlineStr">
        <is>
          <t>Consolidated &amp; Tax</t>
        </is>
      </c>
      <c r="O829" t="inlineStr">
        <is>
          <t>Analysis</t>
        </is>
      </c>
      <c r="P829" t="n">
        <v>40</v>
      </c>
      <c r="Q829" t="n">
        <v>18</v>
      </c>
      <c r="R829" t="inlineStr">
        <is>
          <t>CLOSED</t>
        </is>
      </c>
      <c r="S829" t="n">
        <v>0</v>
      </c>
      <c r="T829" t="n">
        <v>2024</v>
      </c>
      <c r="U829" t="n">
        <v>9</v>
      </c>
      <c r="V829" t="inlineStr"/>
      <c r="W829" t="inlineStr"/>
      <c r="X829" t="inlineStr"/>
      <c r="Y829" t="inlineStr"/>
      <c r="Z829" t="inlineStr"/>
      <c r="AA829" t="inlineStr"/>
      <c r="AB829" t="n">
        <v>3</v>
      </c>
      <c r="AC829" t="n">
        <v>1</v>
      </c>
      <c r="AD829" t="inlineStr"/>
      <c r="AE829" t="n">
        <v>1</v>
      </c>
      <c r="AF829" t="n">
        <v>1</v>
      </c>
      <c r="AG829" t="n">
        <v>3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0.1304347826086956</v>
      </c>
      <c r="AO829" t="n">
        <v>0.08333333333333333</v>
      </c>
      <c r="AP829" t="n">
        <v>0</v>
      </c>
      <c r="AQ829" t="n">
        <v>0.04347826086956522</v>
      </c>
      <c r="AR829" t="n">
        <v>0.04761904761904762</v>
      </c>
      <c r="AS829" t="n">
        <v>0.1363636363636364</v>
      </c>
      <c r="AT829" t="inlineStr"/>
      <c r="AU829" t="inlineStr"/>
    </row>
    <row r="830">
      <c r="A830" t="inlineStr">
        <is>
          <t>A CONSUMO</t>
        </is>
      </c>
      <c r="B830" t="inlineStr">
        <is>
          <t>AMS</t>
        </is>
      </c>
      <c r="C830" t="inlineStr">
        <is>
          <t>Waterfall</t>
        </is>
      </c>
      <c r="D830" t="n">
        <v>2024</v>
      </c>
      <c r="E830" s="114" t="n">
        <v>45474</v>
      </c>
      <c r="F830" s="114" t="n">
        <v>45657</v>
      </c>
      <c r="G830" t="inlineStr">
        <is>
          <t>ABS24359</t>
        </is>
      </c>
      <c r="H830" t="inlineStr">
        <is>
          <t>ABS24359</t>
        </is>
      </c>
      <c r="I830" t="inlineStr">
        <is>
          <t>EPM</t>
        </is>
      </c>
      <c r="J830" t="inlineStr">
        <is>
          <t>LUX–DI-EPM–enhancements plus 10 HFM Q3Q4 2024</t>
        </is>
      </c>
      <c r="K830" t="inlineStr">
        <is>
          <t>EssilorLuxottica</t>
        </is>
      </c>
      <c r="L830" t="inlineStr">
        <is>
          <t>T. Porzio</t>
        </is>
      </c>
      <c r="M830" t="inlineStr">
        <is>
          <t>M. Sorrentino</t>
        </is>
      </c>
      <c r="N830" t="inlineStr">
        <is>
          <t>Consolidated &amp; Tax</t>
        </is>
      </c>
      <c r="O830" t="inlineStr">
        <is>
          <t>Backend</t>
        </is>
      </c>
      <c r="P830" t="n">
        <v>40</v>
      </c>
      <c r="Q830" t="n">
        <v>18</v>
      </c>
      <c r="R830" t="inlineStr">
        <is>
          <t>CLOSED</t>
        </is>
      </c>
      <c r="S830" t="n">
        <v>0</v>
      </c>
      <c r="T830" t="n">
        <v>2024</v>
      </c>
      <c r="U830" t="n">
        <v>10</v>
      </c>
      <c r="V830" t="inlineStr"/>
      <c r="W830" t="inlineStr"/>
      <c r="X830" t="inlineStr"/>
      <c r="Y830" t="inlineStr"/>
      <c r="Z830" t="inlineStr"/>
      <c r="AA830" t="inlineStr"/>
      <c r="AB830" t="n">
        <v>3</v>
      </c>
      <c r="AC830" t="inlineStr"/>
      <c r="AD830" t="inlineStr"/>
      <c r="AE830" t="n">
        <v>2</v>
      </c>
      <c r="AF830" t="n">
        <v>2</v>
      </c>
      <c r="AG830" t="n">
        <v>3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0.1304347826086956</v>
      </c>
      <c r="AO830" t="n">
        <v>0</v>
      </c>
      <c r="AP830" t="n">
        <v>0</v>
      </c>
      <c r="AQ830" t="n">
        <v>0.08695652173913043</v>
      </c>
      <c r="AR830" t="n">
        <v>0.09523809523809523</v>
      </c>
      <c r="AS830" t="n">
        <v>0.1363636363636364</v>
      </c>
      <c r="AT830" t="inlineStr"/>
      <c r="AU830" t="inlineStr"/>
    </row>
    <row r="831">
      <c r="A831" t="inlineStr">
        <is>
          <t>A CONSUMO</t>
        </is>
      </c>
      <c r="B831" t="inlineStr">
        <is>
          <t>AMS</t>
        </is>
      </c>
      <c r="C831" t="inlineStr">
        <is>
          <t>Waterfall</t>
        </is>
      </c>
      <c r="D831" t="n">
        <v>2024</v>
      </c>
      <c r="E831" s="114" t="n">
        <v>45474</v>
      </c>
      <c r="F831" s="114" t="n">
        <v>45657</v>
      </c>
      <c r="G831" t="inlineStr">
        <is>
          <t>ABS24359</t>
        </is>
      </c>
      <c r="H831" t="inlineStr">
        <is>
          <t>ABS24359</t>
        </is>
      </c>
      <c r="I831" t="inlineStr">
        <is>
          <t>EPM</t>
        </is>
      </c>
      <c r="J831" t="inlineStr">
        <is>
          <t>LUX–DI-EPM–enhancements plus 10 HFM Q3Q4 2024</t>
        </is>
      </c>
      <c r="K831" t="inlineStr">
        <is>
          <t>EssilorLuxottica</t>
        </is>
      </c>
      <c r="L831" t="inlineStr">
        <is>
          <t>T. Porzio</t>
        </is>
      </c>
      <c r="M831" t="inlineStr">
        <is>
          <t>T. Porzio</t>
        </is>
      </c>
      <c r="N831" t="inlineStr">
        <is>
          <t>Delivery AMS</t>
        </is>
      </c>
      <c r="O831" t="inlineStr">
        <is>
          <t>PM - Project Governance</t>
        </is>
      </c>
      <c r="P831" t="n">
        <v>40</v>
      </c>
      <c r="Q831" t="n">
        <v>18</v>
      </c>
      <c r="R831" t="inlineStr">
        <is>
          <t>CLOSED</t>
        </is>
      </c>
      <c r="S831" t="n">
        <v>0</v>
      </c>
      <c r="T831" t="n">
        <v>2024</v>
      </c>
      <c r="U831" t="n">
        <v>1.5</v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n">
        <v>0.5</v>
      </c>
      <c r="AF831" t="n">
        <v>0.5</v>
      </c>
      <c r="AG831" t="n">
        <v>0.5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0.02173913043478261</v>
      </c>
      <c r="AR831" t="n">
        <v>0.02380952380952381</v>
      </c>
      <c r="AS831" t="n">
        <v>0.02272727272727273</v>
      </c>
      <c r="AT831" t="inlineStr"/>
      <c r="AU831" t="inlineStr"/>
    </row>
    <row r="832">
      <c r="A832" t="inlineStr">
        <is>
          <t>CONTRACT</t>
        </is>
      </c>
      <c r="B832" t="inlineStr">
        <is>
          <t>AMS</t>
        </is>
      </c>
      <c r="C832" t="inlineStr"/>
      <c r="D832" t="n">
        <v>2024</v>
      </c>
      <c r="E832" s="114" t="n">
        <v>45474</v>
      </c>
      <c r="F832" s="114" t="n">
        <v>45657</v>
      </c>
      <c r="G832" t="inlineStr">
        <is>
          <t>ABS24332</t>
        </is>
      </c>
      <c r="H832" t="inlineStr">
        <is>
          <t>ABS24332</t>
        </is>
      </c>
      <c r="I832" t="inlineStr">
        <is>
          <t>EPM</t>
        </is>
      </c>
      <c r="J832" t="inlineStr">
        <is>
          <t>Transmec AMS HFM 2024/2025</t>
        </is>
      </c>
      <c r="K832" t="inlineStr">
        <is>
          <t>Transmec</t>
        </is>
      </c>
      <c r="L832" t="inlineStr">
        <is>
          <t>T. Porzio</t>
        </is>
      </c>
      <c r="M832" t="inlineStr">
        <is>
          <t>C. Esposito</t>
        </is>
      </c>
      <c r="N832" t="inlineStr">
        <is>
          <t>Consolidated &amp; Tax</t>
        </is>
      </c>
      <c r="O832" t="inlineStr">
        <is>
          <t>BackEnd</t>
        </is>
      </c>
      <c r="P832" t="n">
        <v>15</v>
      </c>
      <c r="Q832" t="n">
        <v>3.75</v>
      </c>
      <c r="R832" t="inlineStr">
        <is>
          <t>ON GOING</t>
        </is>
      </c>
      <c r="S832" t="n">
        <v>0</v>
      </c>
      <c r="T832" t="n">
        <v>2024</v>
      </c>
      <c r="U832" t="n">
        <v>9</v>
      </c>
      <c r="V832" t="inlineStr"/>
      <c r="W832" t="inlineStr"/>
      <c r="X832" t="inlineStr"/>
      <c r="Y832" t="inlineStr"/>
      <c r="Z832" t="inlineStr"/>
      <c r="AA832" t="inlineStr"/>
      <c r="AB832" t="n">
        <v>1.5</v>
      </c>
      <c r="AC832" t="n">
        <v>1.5</v>
      </c>
      <c r="AD832" t="n">
        <v>1.5</v>
      </c>
      <c r="AE832" t="n">
        <v>1.5</v>
      </c>
      <c r="AF832" t="n">
        <v>1.5</v>
      </c>
      <c r="AG832" t="n">
        <v>1.5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0.06521739130434782</v>
      </c>
      <c r="AO832" t="n">
        <v>0.125</v>
      </c>
      <c r="AP832" t="n">
        <v>0.07142857142857142</v>
      </c>
      <c r="AQ832" t="n">
        <v>0.06521739130434782</v>
      </c>
      <c r="AR832" t="n">
        <v>0.07142857142857142</v>
      </c>
      <c r="AS832" t="n">
        <v>0.06818181818181818</v>
      </c>
      <c r="AT832" t="inlineStr"/>
      <c r="AU832" t="inlineStr"/>
    </row>
    <row r="833">
      <c r="A833" t="inlineStr">
        <is>
          <t>CONTRACT</t>
        </is>
      </c>
      <c r="B833" t="inlineStr">
        <is>
          <t>AMS</t>
        </is>
      </c>
      <c r="C833" t="inlineStr"/>
      <c r="D833" t="n">
        <v>2024</v>
      </c>
      <c r="E833" s="114" t="n">
        <v>45474</v>
      </c>
      <c r="F833" s="114" t="n">
        <v>45657</v>
      </c>
      <c r="G833" t="inlineStr">
        <is>
          <t>ABS24332</t>
        </is>
      </c>
      <c r="H833" t="inlineStr">
        <is>
          <t>ABS24332</t>
        </is>
      </c>
      <c r="I833" t="inlineStr">
        <is>
          <t>EPM</t>
        </is>
      </c>
      <c r="J833" t="inlineStr">
        <is>
          <t>Transmec AMS HFM 2024/2025</t>
        </is>
      </c>
      <c r="K833" t="inlineStr">
        <is>
          <t>Transmec</t>
        </is>
      </c>
      <c r="L833" t="inlineStr">
        <is>
          <t>T. Porzio</t>
        </is>
      </c>
      <c r="M833" t="inlineStr">
        <is>
          <t>M. Sorrentino</t>
        </is>
      </c>
      <c r="N833" t="inlineStr">
        <is>
          <t>Consolidated &amp; Tax</t>
        </is>
      </c>
      <c r="O833" t="inlineStr">
        <is>
          <t>Analysis</t>
        </is>
      </c>
      <c r="P833" t="n">
        <v>15</v>
      </c>
      <c r="Q833" t="n">
        <v>3.75</v>
      </c>
      <c r="R833" t="inlineStr">
        <is>
          <t>ON GOING</t>
        </is>
      </c>
      <c r="S833" t="n">
        <v>0</v>
      </c>
      <c r="T833" t="n">
        <v>2024</v>
      </c>
      <c r="U833" t="n">
        <v>4.5</v>
      </c>
      <c r="V833" t="inlineStr"/>
      <c r="W833" t="inlineStr"/>
      <c r="X833" t="inlineStr"/>
      <c r="Y833" t="inlineStr"/>
      <c r="Z833" t="inlineStr"/>
      <c r="AA833" t="inlineStr"/>
      <c r="AB833" t="n">
        <v>0.5</v>
      </c>
      <c r="AC833" t="n">
        <v>0.5</v>
      </c>
      <c r="AD833" t="n">
        <v>0.5</v>
      </c>
      <c r="AE833" t="n">
        <v>0.5</v>
      </c>
      <c r="AF833" t="n">
        <v>0.5</v>
      </c>
      <c r="AG833" t="n">
        <v>2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0.02173913043478261</v>
      </c>
      <c r="AO833" t="n">
        <v>0.04166666666666666</v>
      </c>
      <c r="AP833" t="n">
        <v>0.02380952380952381</v>
      </c>
      <c r="AQ833" t="n">
        <v>0.02173913043478261</v>
      </c>
      <c r="AR833" t="n">
        <v>0.02380952380952381</v>
      </c>
      <c r="AS833" t="n">
        <v>0.09090909090909091</v>
      </c>
      <c r="AT833" t="inlineStr"/>
      <c r="AU833" t="inlineStr"/>
    </row>
    <row r="834">
      <c r="A834" t="inlineStr">
        <is>
          <t>CONTRACT</t>
        </is>
      </c>
      <c r="B834" t="inlineStr">
        <is>
          <t>AMS</t>
        </is>
      </c>
      <c r="C834" t="inlineStr"/>
      <c r="D834" t="n">
        <v>2024</v>
      </c>
      <c r="E834" s="114" t="n">
        <v>45474</v>
      </c>
      <c r="F834" s="114" t="n">
        <v>45657</v>
      </c>
      <c r="G834" t="inlineStr">
        <is>
          <t>ABS24332</t>
        </is>
      </c>
      <c r="H834" t="inlineStr">
        <is>
          <t>ABS24332</t>
        </is>
      </c>
      <c r="I834" t="inlineStr">
        <is>
          <t>EPM</t>
        </is>
      </c>
      <c r="J834" t="inlineStr">
        <is>
          <t>Transmec AMS HFM 2024/2025</t>
        </is>
      </c>
      <c r="K834" t="inlineStr">
        <is>
          <t>Transmec</t>
        </is>
      </c>
      <c r="L834" t="inlineStr">
        <is>
          <t>T. Porzio</t>
        </is>
      </c>
      <c r="M834" t="inlineStr">
        <is>
          <t>T. Porzio</t>
        </is>
      </c>
      <c r="N834" t="inlineStr">
        <is>
          <t>Delivery AMS</t>
        </is>
      </c>
      <c r="O834" t="inlineStr">
        <is>
          <t>PM - Project Governance</t>
        </is>
      </c>
      <c r="P834" t="n">
        <v>15</v>
      </c>
      <c r="Q834" t="n">
        <v>3.75</v>
      </c>
      <c r="R834" t="inlineStr">
        <is>
          <t>ON GOING</t>
        </is>
      </c>
      <c r="S834" t="n">
        <v>0</v>
      </c>
      <c r="T834" t="n">
        <v>2024</v>
      </c>
      <c r="U834" t="n">
        <v>1.2</v>
      </c>
      <c r="V834" t="inlineStr"/>
      <c r="W834" t="inlineStr"/>
      <c r="X834" t="inlineStr"/>
      <c r="Y834" t="inlineStr"/>
      <c r="Z834" t="inlineStr"/>
      <c r="AA834" t="inlineStr"/>
      <c r="AB834" t="n">
        <v>0.2</v>
      </c>
      <c r="AC834" t="n">
        <v>0.2</v>
      </c>
      <c r="AD834" t="n">
        <v>0.2</v>
      </c>
      <c r="AE834" t="n">
        <v>0.2</v>
      </c>
      <c r="AF834" t="n">
        <v>0.2</v>
      </c>
      <c r="AG834" t="n">
        <v>0.2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0.008695652173913044</v>
      </c>
      <c r="AO834" t="n">
        <v>0.01666666666666667</v>
      </c>
      <c r="AP834" t="n">
        <v>0.009523809523809525</v>
      </c>
      <c r="AQ834" t="n">
        <v>0.008695652173913044</v>
      </c>
      <c r="AR834" t="n">
        <v>0.009523809523809525</v>
      </c>
      <c r="AS834" t="n">
        <v>0.009090909090909092</v>
      </c>
      <c r="AT834" t="inlineStr"/>
      <c r="AU834" t="inlineStr"/>
    </row>
    <row r="835">
      <c r="A835" t="inlineStr">
        <is>
          <t>CONTRACT</t>
        </is>
      </c>
      <c r="B835" t="inlineStr">
        <is>
          <t>AMS</t>
        </is>
      </c>
      <c r="C835" t="inlineStr"/>
      <c r="D835" t="inlineStr">
        <is>
          <t>2023-2024</t>
        </is>
      </c>
      <c r="E835" s="114" t="n">
        <v>45200</v>
      </c>
      <c r="F835" s="114" t="n">
        <v>45559</v>
      </c>
      <c r="G835" t="inlineStr">
        <is>
          <t>ABS24024</t>
        </is>
      </c>
      <c r="H835" t="inlineStr">
        <is>
          <t>BS23402</t>
        </is>
      </c>
      <c r="I835" t="inlineStr">
        <is>
          <t>EPM</t>
        </is>
      </c>
      <c r="J835" t="inlineStr">
        <is>
          <t>WEBUILD AMS HFM 10/23 - 09/24</t>
        </is>
      </c>
      <c r="K835" t="inlineStr">
        <is>
          <t>WeBuild</t>
        </is>
      </c>
      <c r="L835" t="inlineStr">
        <is>
          <t>T. Porzio</t>
        </is>
      </c>
      <c r="M835" t="inlineStr">
        <is>
          <t>C. Esposito</t>
        </is>
      </c>
      <c r="N835" t="inlineStr">
        <is>
          <t>Consolidated &amp; Tax</t>
        </is>
      </c>
      <c r="O835" t="inlineStr">
        <is>
          <t>BackEnd</t>
        </is>
      </c>
      <c r="P835" t="n">
        <v>60</v>
      </c>
      <c r="Q835" t="n">
        <v>47</v>
      </c>
      <c r="R835" t="inlineStr">
        <is>
          <t>CLOSED</t>
        </is>
      </c>
      <c r="S835" t="n">
        <v>0</v>
      </c>
      <c r="T835" t="n">
        <v>2024</v>
      </c>
      <c r="U835" t="n">
        <v>14</v>
      </c>
      <c r="V835" t="n">
        <v>3</v>
      </c>
      <c r="W835" t="n">
        <v>3</v>
      </c>
      <c r="X835" t="n">
        <v>3</v>
      </c>
      <c r="Y835" t="n">
        <v>3</v>
      </c>
      <c r="Z835" t="n">
        <v>3</v>
      </c>
      <c r="AA835" t="n">
        <v>3</v>
      </c>
      <c r="AB835" t="n">
        <v>3</v>
      </c>
      <c r="AC835" t="n">
        <v>2</v>
      </c>
      <c r="AD835" t="n">
        <v>3</v>
      </c>
      <c r="AE835" t="inlineStr"/>
      <c r="AF835" t="inlineStr"/>
      <c r="AG835" t="inlineStr"/>
      <c r="AH835" t="n">
        <v>0.1666666666666667</v>
      </c>
      <c r="AI835" t="n">
        <v>0.15</v>
      </c>
      <c r="AJ835" t="n">
        <v>0.1428571428571428</v>
      </c>
      <c r="AK835" t="n">
        <v>0.1363636363636364</v>
      </c>
      <c r="AL835" t="n">
        <v>0.15</v>
      </c>
      <c r="AM835" t="n">
        <v>0.15</v>
      </c>
      <c r="AN835" t="n">
        <v>0.1304347826086956</v>
      </c>
      <c r="AO835" t="n">
        <v>0.1666666666666667</v>
      </c>
      <c r="AP835" t="n">
        <v>0.1428571428571428</v>
      </c>
      <c r="AQ835" t="n">
        <v>0</v>
      </c>
      <c r="AR835" t="n">
        <v>0</v>
      </c>
      <c r="AS835" t="n">
        <v>0</v>
      </c>
      <c r="AT835" t="inlineStr"/>
      <c r="AU835" t="inlineStr"/>
    </row>
    <row r="836">
      <c r="A836" t="inlineStr">
        <is>
          <t>CONTRACT</t>
        </is>
      </c>
      <c r="B836" t="inlineStr">
        <is>
          <t>AMS</t>
        </is>
      </c>
      <c r="C836" t="inlineStr"/>
      <c r="D836" t="inlineStr">
        <is>
          <t>2023-2024</t>
        </is>
      </c>
      <c r="E836" s="114" t="n">
        <v>45200</v>
      </c>
      <c r="F836" s="114" t="n">
        <v>45559</v>
      </c>
      <c r="G836" t="inlineStr">
        <is>
          <t>ABS24024</t>
        </is>
      </c>
      <c r="H836" t="inlineStr">
        <is>
          <t>BS23402</t>
        </is>
      </c>
      <c r="I836" t="inlineStr">
        <is>
          <t>EPM</t>
        </is>
      </c>
      <c r="J836" t="inlineStr">
        <is>
          <t>WEBUILD AMS HFM 10/23 - 09/24</t>
        </is>
      </c>
      <c r="K836" t="inlineStr">
        <is>
          <t>WeBuild</t>
        </is>
      </c>
      <c r="L836" t="inlineStr">
        <is>
          <t>T. Porzio</t>
        </is>
      </c>
      <c r="M836" t="inlineStr">
        <is>
          <t>M. Salcini</t>
        </is>
      </c>
      <c r="N836" t="inlineStr">
        <is>
          <t>Consolidated &amp; Tax</t>
        </is>
      </c>
      <c r="O836" t="inlineStr">
        <is>
          <t>Analysis</t>
        </is>
      </c>
      <c r="P836" t="n">
        <v>60</v>
      </c>
      <c r="Q836" t="n">
        <v>47</v>
      </c>
      <c r="R836" t="inlineStr">
        <is>
          <t>CLOSED</t>
        </is>
      </c>
      <c r="S836" t="n">
        <v>0</v>
      </c>
      <c r="T836" t="n">
        <v>2024</v>
      </c>
      <c r="U836" t="n">
        <v>5</v>
      </c>
      <c r="V836" t="n">
        <v>3</v>
      </c>
      <c r="W836" t="n">
        <v>3</v>
      </c>
      <c r="X836" t="n">
        <v>3</v>
      </c>
      <c r="Y836" t="n">
        <v>3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inlineStr"/>
      <c r="AF836" t="inlineStr"/>
      <c r="AG836" t="inlineStr"/>
      <c r="AH836" t="n">
        <v>0.1666666666666667</v>
      </c>
      <c r="AI836" t="n">
        <v>0.15</v>
      </c>
      <c r="AJ836" t="n">
        <v>0.1428571428571428</v>
      </c>
      <c r="AK836" t="n">
        <v>0.1363636363636364</v>
      </c>
      <c r="AL836" t="n">
        <v>0.05</v>
      </c>
      <c r="AM836" t="n">
        <v>0.05</v>
      </c>
      <c r="AN836" t="n">
        <v>0.04347826086956522</v>
      </c>
      <c r="AO836" t="n">
        <v>0.08333333333333333</v>
      </c>
      <c r="AP836" t="n">
        <v>0.04761904761904762</v>
      </c>
      <c r="AQ836" t="n">
        <v>0</v>
      </c>
      <c r="AR836" t="n">
        <v>0</v>
      </c>
      <c r="AS836" t="n">
        <v>0</v>
      </c>
      <c r="AT836" t="inlineStr"/>
      <c r="AU836" t="inlineStr"/>
    </row>
    <row r="837">
      <c r="A837" t="inlineStr">
        <is>
          <t>CONTRACT</t>
        </is>
      </c>
      <c r="B837" t="inlineStr">
        <is>
          <t>AMS</t>
        </is>
      </c>
      <c r="C837" t="inlineStr"/>
      <c r="D837" t="inlineStr">
        <is>
          <t>2023-2024</t>
        </is>
      </c>
      <c r="E837" s="114" t="n">
        <v>45200</v>
      </c>
      <c r="F837" s="114" t="n">
        <v>45559</v>
      </c>
      <c r="G837" t="inlineStr">
        <is>
          <t>ABS24024</t>
        </is>
      </c>
      <c r="H837" t="inlineStr">
        <is>
          <t>BS23402</t>
        </is>
      </c>
      <c r="I837" t="inlineStr">
        <is>
          <t>EPM</t>
        </is>
      </c>
      <c r="J837" t="inlineStr">
        <is>
          <t>WEBUILD AMS HFM 10/23 - 09/24</t>
        </is>
      </c>
      <c r="K837" t="inlineStr">
        <is>
          <t>WeBuild</t>
        </is>
      </c>
      <c r="L837" t="inlineStr">
        <is>
          <t>T. Porzio</t>
        </is>
      </c>
      <c r="M837" t="inlineStr">
        <is>
          <t>M. Sorrentino</t>
        </is>
      </c>
      <c r="N837" t="inlineStr">
        <is>
          <t>Consolidated &amp; Tax</t>
        </is>
      </c>
      <c r="O837" t="inlineStr">
        <is>
          <t>Technical Leader</t>
        </is>
      </c>
      <c r="P837" t="n">
        <v>60</v>
      </c>
      <c r="Q837" t="n">
        <v>47</v>
      </c>
      <c r="R837" t="inlineStr">
        <is>
          <t>CLOSED</t>
        </is>
      </c>
      <c r="S837" t="n">
        <v>0</v>
      </c>
      <c r="T837" t="n">
        <v>2024</v>
      </c>
      <c r="U837" t="n">
        <v>8</v>
      </c>
      <c r="V837" t="n">
        <v>2</v>
      </c>
      <c r="W837" t="n">
        <v>2</v>
      </c>
      <c r="X837" t="n">
        <v>2</v>
      </c>
      <c r="Y837" t="n">
        <v>2</v>
      </c>
      <c r="Z837" t="n">
        <v>2</v>
      </c>
      <c r="AA837" t="n">
        <v>3</v>
      </c>
      <c r="AB837" t="n">
        <v>1</v>
      </c>
      <c r="AC837" t="n">
        <v>1</v>
      </c>
      <c r="AD837" t="n">
        <v>1</v>
      </c>
      <c r="AE837" t="inlineStr"/>
      <c r="AF837" t="inlineStr"/>
      <c r="AG837" t="inlineStr"/>
      <c r="AH837" t="n">
        <v>0.1111111111111111</v>
      </c>
      <c r="AI837" t="n">
        <v>0.1</v>
      </c>
      <c r="AJ837" t="n">
        <v>0.09523809523809523</v>
      </c>
      <c r="AK837" t="n">
        <v>0.09090909090909091</v>
      </c>
      <c r="AL837" t="n">
        <v>0.1</v>
      </c>
      <c r="AM837" t="n">
        <v>0.15</v>
      </c>
      <c r="AN837" t="n">
        <v>0.04347826086956522</v>
      </c>
      <c r="AO837" t="n">
        <v>0.08333333333333333</v>
      </c>
      <c r="AP837" t="n">
        <v>0.04761904761904762</v>
      </c>
      <c r="AQ837" t="n">
        <v>0</v>
      </c>
      <c r="AR837" t="n">
        <v>0</v>
      </c>
      <c r="AS837" t="n">
        <v>0</v>
      </c>
      <c r="AT837" t="inlineStr"/>
      <c r="AU837" t="inlineStr"/>
    </row>
    <row r="838">
      <c r="A838" t="inlineStr">
        <is>
          <t>CONTRACT</t>
        </is>
      </c>
      <c r="B838" t="inlineStr">
        <is>
          <t>AMS</t>
        </is>
      </c>
      <c r="C838" t="inlineStr"/>
      <c r="D838" t="inlineStr">
        <is>
          <t>2024-2025</t>
        </is>
      </c>
      <c r="E838" s="114" t="n">
        <v>45566</v>
      </c>
      <c r="F838" s="114" t="n">
        <v>45930</v>
      </c>
      <c r="G838" t="inlineStr">
        <is>
          <t>ABS24404</t>
        </is>
      </c>
      <c r="H838" t="inlineStr">
        <is>
          <t>ABS24404</t>
        </is>
      </c>
      <c r="I838" t="inlineStr">
        <is>
          <t>EPM</t>
        </is>
      </c>
      <c r="J838" t="inlineStr">
        <is>
          <t>WEBUILD AMS HFM 10/24 - 09/25</t>
        </is>
      </c>
      <c r="K838" t="inlineStr">
        <is>
          <t>WeBuild</t>
        </is>
      </c>
      <c r="L838" t="inlineStr">
        <is>
          <t>T. Porzio</t>
        </is>
      </c>
      <c r="M838" t="inlineStr">
        <is>
          <t>C. Esposito</t>
        </is>
      </c>
      <c r="N838" t="inlineStr">
        <is>
          <t>Consolidated &amp; Tax</t>
        </is>
      </c>
      <c r="O838" t="inlineStr">
        <is>
          <t>BackEnd</t>
        </is>
      </c>
      <c r="P838" t="n">
        <v>15</v>
      </c>
      <c r="Q838" t="n">
        <v>0</v>
      </c>
      <c r="R838" t="inlineStr">
        <is>
          <t>ON GOING</t>
        </is>
      </c>
      <c r="S838" t="n">
        <v>0</v>
      </c>
      <c r="T838" t="n">
        <v>2024</v>
      </c>
      <c r="U838" t="n">
        <v>9</v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n">
        <v>3</v>
      </c>
      <c r="AF838" t="n">
        <v>3</v>
      </c>
      <c r="AG838" t="n">
        <v>3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0.1304347826086956</v>
      </c>
      <c r="AR838" t="n">
        <v>0.1428571428571428</v>
      </c>
      <c r="AS838" t="n">
        <v>0.1363636363636364</v>
      </c>
      <c r="AT838" t="inlineStr"/>
      <c r="AU838" t="inlineStr"/>
    </row>
    <row r="839">
      <c r="A839" t="inlineStr">
        <is>
          <t>CONTRACT</t>
        </is>
      </c>
      <c r="B839" t="inlineStr">
        <is>
          <t>AMS</t>
        </is>
      </c>
      <c r="C839" t="inlineStr"/>
      <c r="D839" t="inlineStr">
        <is>
          <t>2024-2025</t>
        </is>
      </c>
      <c r="E839" s="114" t="n">
        <v>45566</v>
      </c>
      <c r="F839" s="114" t="n">
        <v>45930</v>
      </c>
      <c r="G839" t="inlineStr">
        <is>
          <t>ABS24404</t>
        </is>
      </c>
      <c r="H839" t="inlineStr">
        <is>
          <t>ABS24404</t>
        </is>
      </c>
      <c r="I839" t="inlineStr">
        <is>
          <t>EPM</t>
        </is>
      </c>
      <c r="J839" t="inlineStr">
        <is>
          <t>WEBUILD AMS HFM 10/24 - 09/25</t>
        </is>
      </c>
      <c r="K839" t="inlineStr">
        <is>
          <t>WeBuild</t>
        </is>
      </c>
      <c r="L839" t="inlineStr">
        <is>
          <t>T. Porzio</t>
        </is>
      </c>
      <c r="M839" t="inlineStr">
        <is>
          <t>M. Salcini</t>
        </is>
      </c>
      <c r="N839" t="inlineStr">
        <is>
          <t>Consolidated &amp; Tax</t>
        </is>
      </c>
      <c r="O839" t="inlineStr">
        <is>
          <t>Analysis</t>
        </is>
      </c>
      <c r="P839" t="n">
        <v>15</v>
      </c>
      <c r="Q839" t="n">
        <v>0</v>
      </c>
      <c r="R839" t="inlineStr">
        <is>
          <t>ON GOING</t>
        </is>
      </c>
      <c r="S839" t="n">
        <v>0</v>
      </c>
      <c r="T839" t="n">
        <v>2024</v>
      </c>
      <c r="U839" t="n">
        <v>3</v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n">
        <v>0.5</v>
      </c>
      <c r="AF839" t="n">
        <v>0.5</v>
      </c>
      <c r="AG839" t="n">
        <v>2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0.02173913043478261</v>
      </c>
      <c r="AR839" t="n">
        <v>0.02380952380952381</v>
      </c>
      <c r="AS839" t="n">
        <v>0.09090909090909091</v>
      </c>
      <c r="AT839" t="inlineStr"/>
      <c r="AU839" t="inlineStr"/>
    </row>
    <row r="840">
      <c r="A840" t="inlineStr">
        <is>
          <t>CONTRACT</t>
        </is>
      </c>
      <c r="B840" t="inlineStr">
        <is>
          <t>AMS</t>
        </is>
      </c>
      <c r="C840" t="inlineStr"/>
      <c r="D840" t="inlineStr">
        <is>
          <t>2024-2025</t>
        </is>
      </c>
      <c r="E840" s="114" t="n">
        <v>45566</v>
      </c>
      <c r="F840" s="114" t="n">
        <v>45930</v>
      </c>
      <c r="G840" t="inlineStr">
        <is>
          <t>ABS24404</t>
        </is>
      </c>
      <c r="H840" t="inlineStr">
        <is>
          <t>ABS24404</t>
        </is>
      </c>
      <c r="I840" t="inlineStr">
        <is>
          <t>EPM</t>
        </is>
      </c>
      <c r="J840" t="inlineStr">
        <is>
          <t>WEBUILD AMS HFM 10/24 - 09/25</t>
        </is>
      </c>
      <c r="K840" t="inlineStr">
        <is>
          <t>WeBuild</t>
        </is>
      </c>
      <c r="L840" t="inlineStr">
        <is>
          <t>T. Porzio</t>
        </is>
      </c>
      <c r="M840" t="inlineStr">
        <is>
          <t>M. Sorrentino</t>
        </is>
      </c>
      <c r="N840" t="inlineStr">
        <is>
          <t>Consolidated &amp; Tax</t>
        </is>
      </c>
      <c r="O840" t="inlineStr">
        <is>
          <t>Technical Leader</t>
        </is>
      </c>
      <c r="P840" t="n">
        <v>15</v>
      </c>
      <c r="Q840" t="n">
        <v>0</v>
      </c>
      <c r="R840" t="inlineStr">
        <is>
          <t>ON GOING</t>
        </is>
      </c>
      <c r="S840" t="n">
        <v>0</v>
      </c>
      <c r="T840" t="n">
        <v>2024</v>
      </c>
      <c r="U840" t="n">
        <v>3</v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n">
        <v>1</v>
      </c>
      <c r="AF840" t="n">
        <v>1</v>
      </c>
      <c r="AG840" t="n">
        <v>1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0.04347826086956522</v>
      </c>
      <c r="AR840" t="n">
        <v>0.04761904761904762</v>
      </c>
      <c r="AS840" t="n">
        <v>0.04545454545454546</v>
      </c>
      <c r="AT840" t="inlineStr"/>
      <c r="AU840" t="inlineStr"/>
    </row>
    <row r="841">
      <c r="A841" t="inlineStr">
        <is>
          <t>CONTRACT</t>
        </is>
      </c>
      <c r="B841" t="inlineStr">
        <is>
          <t>AMS</t>
        </is>
      </c>
      <c r="C841" t="inlineStr"/>
      <c r="D841" t="inlineStr">
        <is>
          <t>2024-2025</t>
        </is>
      </c>
      <c r="E841" s="114" t="n">
        <v>45566</v>
      </c>
      <c r="F841" s="114" t="n">
        <v>45930</v>
      </c>
      <c r="G841" t="inlineStr">
        <is>
          <t>ABS24404</t>
        </is>
      </c>
      <c r="H841" t="inlineStr">
        <is>
          <t>ABS24404</t>
        </is>
      </c>
      <c r="I841" t="inlineStr">
        <is>
          <t>EPM</t>
        </is>
      </c>
      <c r="J841" t="inlineStr">
        <is>
          <t>WEBUILD AMS HFM 10/24 - 09/25</t>
        </is>
      </c>
      <c r="K841" t="inlineStr">
        <is>
          <t>WeBuild</t>
        </is>
      </c>
      <c r="L841" t="inlineStr">
        <is>
          <t>T. Porzio</t>
        </is>
      </c>
      <c r="M841" t="inlineStr">
        <is>
          <t>T. Porzio</t>
        </is>
      </c>
      <c r="N841" t="inlineStr">
        <is>
          <t>Delivery AMS</t>
        </is>
      </c>
      <c r="O841" t="inlineStr">
        <is>
          <t>PM - Project Governance</t>
        </is>
      </c>
      <c r="P841" t="n">
        <v>15</v>
      </c>
      <c r="Q841" t="n">
        <v>0</v>
      </c>
      <c r="R841" t="inlineStr">
        <is>
          <t>ON GOING</t>
        </is>
      </c>
      <c r="S841" t="n">
        <v>0</v>
      </c>
      <c r="T841" t="n">
        <v>2024</v>
      </c>
      <c r="U841" t="n">
        <v>0.6000000000000001</v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n">
        <v>0.2</v>
      </c>
      <c r="AF841" t="n">
        <v>0.2</v>
      </c>
      <c r="AG841" t="n">
        <v>0.2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0.008695652173913044</v>
      </c>
      <c r="AR841" t="n">
        <v>0.009523809523809525</v>
      </c>
      <c r="AS841" t="n">
        <v>0.009090909090909092</v>
      </c>
      <c r="AT841" t="inlineStr"/>
      <c r="AU841" t="inlineStr"/>
    </row>
    <row r="842">
      <c r="A842" t="inlineStr">
        <is>
          <t>CONTRACT</t>
        </is>
      </c>
      <c r="B842" t="inlineStr">
        <is>
          <t>PRJ</t>
        </is>
      </c>
      <c r="C842" t="inlineStr"/>
      <c r="D842" t="n">
        <v>2024</v>
      </c>
      <c r="E842" s="114" t="n">
        <v>45383</v>
      </c>
      <c r="F842" s="114" t="n">
        <v>45412</v>
      </c>
      <c r="G842" t="inlineStr"/>
      <c r="H842" t="inlineStr">
        <is>
          <t>ESE</t>
        </is>
      </c>
      <c r="I842" t="inlineStr">
        <is>
          <t>OTHER</t>
        </is>
      </c>
      <c r="J842" t="inlineStr">
        <is>
          <t>ESSILOR SEE4C FR</t>
        </is>
      </c>
      <c r="K842" t="inlineStr">
        <is>
          <t>EssilorLuxottica</t>
        </is>
      </c>
      <c r="L842" t="inlineStr">
        <is>
          <t>Xherahu Florida</t>
        </is>
      </c>
      <c r="M842" t="inlineStr">
        <is>
          <t>R. Bondi</t>
        </is>
      </c>
      <c r="N842" t="inlineStr">
        <is>
          <t>Operations</t>
        </is>
      </c>
      <c r="O842" t="inlineStr">
        <is>
          <t>FrontEnd</t>
        </is>
      </c>
      <c r="P842" t="n">
        <v>0</v>
      </c>
      <c r="Q842" t="n">
        <v>0</v>
      </c>
      <c r="R842" t="inlineStr">
        <is>
          <t>CLOSED</t>
        </is>
      </c>
      <c r="S842" t="n">
        <v>1</v>
      </c>
      <c r="T842" t="n">
        <v>2024</v>
      </c>
      <c r="U842" t="n">
        <v>0</v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inlineStr"/>
      <c r="AU842" t="inlineStr"/>
    </row>
    <row r="843">
      <c r="A843" t="inlineStr">
        <is>
          <t>CONTRACT</t>
        </is>
      </c>
      <c r="B843" t="inlineStr">
        <is>
          <t>PRJ</t>
        </is>
      </c>
      <c r="C843" t="inlineStr"/>
      <c r="D843" t="n">
        <v>2024</v>
      </c>
      <c r="E843" s="114" t="n">
        <v>45383</v>
      </c>
      <c r="F843" s="114" t="n">
        <v>45412</v>
      </c>
      <c r="G843" t="inlineStr"/>
      <c r="H843" t="inlineStr">
        <is>
          <t>ESE</t>
        </is>
      </c>
      <c r="I843" t="inlineStr">
        <is>
          <t>OTHER</t>
        </is>
      </c>
      <c r="J843" t="inlineStr">
        <is>
          <t>ESSILOR SEE4C US</t>
        </is>
      </c>
      <c r="K843" t="inlineStr">
        <is>
          <t>EssilorLuxottica</t>
        </is>
      </c>
      <c r="L843" t="inlineStr">
        <is>
          <t>Xherahu Florida</t>
        </is>
      </c>
      <c r="M843" t="inlineStr">
        <is>
          <t>A. Strada</t>
        </is>
      </c>
      <c r="N843" t="inlineStr">
        <is>
          <t>Operations</t>
        </is>
      </c>
      <c r="O843" t="inlineStr">
        <is>
          <t>BackEnd</t>
        </is>
      </c>
      <c r="P843" t="n">
        <v>0</v>
      </c>
      <c r="Q843" t="n">
        <v>0</v>
      </c>
      <c r="R843" t="inlineStr">
        <is>
          <t>ON HOLD</t>
        </is>
      </c>
      <c r="S843" t="n">
        <v>0</v>
      </c>
      <c r="T843" t="n">
        <v>2024</v>
      </c>
      <c r="U843" t="n">
        <v>0</v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inlineStr"/>
      <c r="AU843" t="inlineStr"/>
    </row>
    <row r="844">
      <c r="A844" t="inlineStr">
        <is>
          <t>CONTRACT</t>
        </is>
      </c>
      <c r="B844" t="inlineStr">
        <is>
          <t>PRJ</t>
        </is>
      </c>
      <c r="C844" t="inlineStr"/>
      <c r="D844" t="n">
        <v>2024</v>
      </c>
      <c r="E844" s="114" t="n">
        <v>45383</v>
      </c>
      <c r="F844" s="114" t="n">
        <v>45412</v>
      </c>
      <c r="G844" t="inlineStr"/>
      <c r="H844" t="inlineStr">
        <is>
          <t>ESE</t>
        </is>
      </c>
      <c r="I844" t="inlineStr">
        <is>
          <t>OTHER</t>
        </is>
      </c>
      <c r="J844" t="inlineStr">
        <is>
          <t>ESSILOR SEE4C US</t>
        </is>
      </c>
      <c r="K844" t="inlineStr">
        <is>
          <t>EssilorLuxottica</t>
        </is>
      </c>
      <c r="L844" t="inlineStr">
        <is>
          <t>Xherahu Florida</t>
        </is>
      </c>
      <c r="M844" t="inlineStr">
        <is>
          <t>R. Bondi</t>
        </is>
      </c>
      <c r="N844" t="inlineStr">
        <is>
          <t>Operations</t>
        </is>
      </c>
      <c r="O844" t="inlineStr">
        <is>
          <t>FrontEnd</t>
        </is>
      </c>
      <c r="P844" t="n">
        <v>0</v>
      </c>
      <c r="Q844" t="n">
        <v>0</v>
      </c>
      <c r="R844" t="inlineStr">
        <is>
          <t>ON GOING</t>
        </is>
      </c>
      <c r="S844" t="n">
        <v>0</v>
      </c>
      <c r="T844" t="n">
        <v>2024</v>
      </c>
      <c r="U844" t="n">
        <v>4</v>
      </c>
      <c r="V844" t="inlineStr"/>
      <c r="W844" t="inlineStr"/>
      <c r="X844" t="inlineStr"/>
      <c r="Y844" t="inlineStr"/>
      <c r="Z844" t="n">
        <v>4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n">
        <v>0</v>
      </c>
      <c r="AI844" t="n">
        <v>0</v>
      </c>
      <c r="AJ844" t="n">
        <v>0</v>
      </c>
      <c r="AK844" t="n">
        <v>0</v>
      </c>
      <c r="AL844" t="n">
        <v>0.2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inlineStr"/>
      <c r="AU844" t="inlineStr"/>
    </row>
    <row r="845">
      <c r="A845" t="inlineStr">
        <is>
          <t>CONTRACT</t>
        </is>
      </c>
      <c r="B845" t="inlineStr">
        <is>
          <t>PRJ</t>
        </is>
      </c>
      <c r="C845" t="inlineStr">
        <is>
          <t>WATERFALL</t>
        </is>
      </c>
      <c r="D845" t="n">
        <v>2025</v>
      </c>
      <c r="E845" s="114" t="n">
        <v>45658</v>
      </c>
      <c r="F845" s="114" t="n">
        <v>46022</v>
      </c>
      <c r="G845" t="inlineStr">
        <is>
          <t>ABS24401</t>
        </is>
      </c>
      <c r="H845" t="inlineStr">
        <is>
          <t>ABS24401</t>
        </is>
      </c>
      <c r="I845" t="inlineStr">
        <is>
          <t>healthcare</t>
        </is>
      </c>
      <c r="J845" t="inlineStr">
        <is>
          <t>AOFE - AZIENDA OSPEDALIERA FERRARA - EVOLUTIVA DI 2024</t>
        </is>
      </c>
      <c r="K845" t="inlineStr">
        <is>
          <t>AO FERRARA</t>
        </is>
      </c>
      <c r="L845" t="inlineStr">
        <is>
          <t>A. Coletti</t>
        </is>
      </c>
      <c r="M845" t="inlineStr">
        <is>
          <t>A. Elia</t>
        </is>
      </c>
      <c r="N845" t="inlineStr">
        <is>
          <t>UI</t>
        </is>
      </c>
      <c r="O845" t="inlineStr">
        <is>
          <t>Front End</t>
        </is>
      </c>
      <c r="P845" t="n">
        <v>100</v>
      </c>
      <c r="Q845" t="n">
        <v>258</v>
      </c>
      <c r="R845" t="inlineStr">
        <is>
          <t>ON GOING</t>
        </is>
      </c>
      <c r="S845" t="n">
        <v>0.9</v>
      </c>
      <c r="T845" t="n">
        <v>2025</v>
      </c>
      <c r="U845" t="n">
        <v>0</v>
      </c>
      <c r="V845" t="inlineStr"/>
      <c r="W845" t="inlineStr"/>
      <c r="X845" t="n">
        <v>15</v>
      </c>
      <c r="Y845" t="n">
        <v>15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n">
        <v>0</v>
      </c>
      <c r="AI845" t="n">
        <v>0</v>
      </c>
      <c r="AJ845" t="n">
        <v>0.7142857142857143</v>
      </c>
      <c r="AK845" t="n">
        <v>0.6818181818181818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inlineStr"/>
      <c r="AU845" t="inlineStr"/>
    </row>
    <row r="846">
      <c r="A846" t="inlineStr">
        <is>
          <t>CONTRACT</t>
        </is>
      </c>
      <c r="B846" t="inlineStr">
        <is>
          <t>PRJ</t>
        </is>
      </c>
      <c r="C846" t="inlineStr">
        <is>
          <t>WATERFALL</t>
        </is>
      </c>
      <c r="D846" t="n">
        <v>2025</v>
      </c>
      <c r="E846" s="114" t="n">
        <v>45658</v>
      </c>
      <c r="F846" s="114" t="n">
        <v>46022</v>
      </c>
      <c r="G846" t="inlineStr">
        <is>
          <t>ABS24401</t>
        </is>
      </c>
      <c r="H846" t="inlineStr">
        <is>
          <t>ABS24401</t>
        </is>
      </c>
      <c r="I846" t="inlineStr">
        <is>
          <t>healthcare</t>
        </is>
      </c>
      <c r="J846" t="inlineStr">
        <is>
          <t>AOFE - AZIENDA OSPEDALIERA FERRARA - EVOLUTIVA DI 2024</t>
        </is>
      </c>
      <c r="K846" t="inlineStr">
        <is>
          <t>AO FERRARA</t>
        </is>
      </c>
      <c r="L846" t="inlineStr">
        <is>
          <t>A. Coletti</t>
        </is>
      </c>
      <c r="M846" t="inlineStr">
        <is>
          <t>L. Lazzari</t>
        </is>
      </c>
      <c r="N846" t="inlineStr">
        <is>
          <t>SAP ECC</t>
        </is>
      </c>
      <c r="O846" t="inlineStr">
        <is>
          <t>Account Manager</t>
        </is>
      </c>
      <c r="P846" t="n">
        <v>100</v>
      </c>
      <c r="Q846" t="n">
        <v>258</v>
      </c>
      <c r="R846" t="inlineStr">
        <is>
          <t>ON GOING</t>
        </is>
      </c>
      <c r="S846" t="n">
        <v>0.9</v>
      </c>
      <c r="T846" t="n">
        <v>2025</v>
      </c>
      <c r="U846" t="n">
        <v>0</v>
      </c>
      <c r="V846" t="inlineStr"/>
      <c r="W846" t="inlineStr"/>
      <c r="X846" t="n">
        <v>2</v>
      </c>
      <c r="Y846" t="n">
        <v>2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n">
        <v>0</v>
      </c>
      <c r="AI846" t="n">
        <v>0</v>
      </c>
      <c r="AJ846" t="n">
        <v>0.09523809523809523</v>
      </c>
      <c r="AK846" t="n">
        <v>0.09090909090909091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inlineStr"/>
      <c r="AU846" t="inlineStr"/>
    </row>
    <row r="847">
      <c r="A847" t="inlineStr">
        <is>
          <t>CONTRACT</t>
        </is>
      </c>
      <c r="B847" t="inlineStr">
        <is>
          <t>PRJ</t>
        </is>
      </c>
      <c r="C847" t="inlineStr">
        <is>
          <t>WATERFALL</t>
        </is>
      </c>
      <c r="D847" t="n">
        <v>2025</v>
      </c>
      <c r="E847" s="114" t="n">
        <v>45658</v>
      </c>
      <c r="F847" s="114" t="n">
        <v>46022</v>
      </c>
      <c r="G847" t="inlineStr">
        <is>
          <t>ABS24401</t>
        </is>
      </c>
      <c r="H847" t="inlineStr">
        <is>
          <t>ABS24401</t>
        </is>
      </c>
      <c r="I847" t="inlineStr">
        <is>
          <t>healthcare</t>
        </is>
      </c>
      <c r="J847" t="inlineStr">
        <is>
          <t>AOFE - AZIENDA OSPEDALIERA FERRARA - EVOLUTIVA DI 2024</t>
        </is>
      </c>
      <c r="K847" t="inlineStr">
        <is>
          <t>AO FERRARA</t>
        </is>
      </c>
      <c r="L847" t="inlineStr">
        <is>
          <t>A. Coletti</t>
        </is>
      </c>
      <c r="M847" t="inlineStr">
        <is>
          <t>M. Calabrese</t>
        </is>
      </c>
      <c r="N847" t="inlineStr">
        <is>
          <t>Delivery Projects</t>
        </is>
      </c>
      <c r="O847" t="inlineStr">
        <is>
          <t>PM - Project Governance</t>
        </is>
      </c>
      <c r="P847" t="n">
        <v>100</v>
      </c>
      <c r="Q847" t="n">
        <v>258</v>
      </c>
      <c r="R847" t="inlineStr">
        <is>
          <t>ON GOING</t>
        </is>
      </c>
      <c r="S847" t="n">
        <v>0.9</v>
      </c>
      <c r="T847" t="n">
        <v>2025</v>
      </c>
      <c r="U847" t="n">
        <v>2</v>
      </c>
      <c r="V847" t="n">
        <v>5</v>
      </c>
      <c r="W847" t="n">
        <v>5</v>
      </c>
      <c r="X847" t="n">
        <v>5</v>
      </c>
      <c r="Y847" t="n">
        <v>5</v>
      </c>
      <c r="Z847" t="n">
        <v>2</v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n">
        <v>0.2777777777777778</v>
      </c>
      <c r="AI847" t="n">
        <v>0.25</v>
      </c>
      <c r="AJ847" t="n">
        <v>0.2380952380952381</v>
      </c>
      <c r="AK847" t="n">
        <v>0.2272727272727273</v>
      </c>
      <c r="AL847" t="n">
        <v>0.1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inlineStr"/>
      <c r="AU847" t="inlineStr"/>
    </row>
    <row r="848">
      <c r="A848" t="inlineStr">
        <is>
          <t>CONTRACT</t>
        </is>
      </c>
      <c r="B848" t="inlineStr">
        <is>
          <t>PRJ</t>
        </is>
      </c>
      <c r="C848" t="inlineStr">
        <is>
          <t>WATERFALL</t>
        </is>
      </c>
      <c r="D848" t="n">
        <v>2025</v>
      </c>
      <c r="E848" s="114" t="n">
        <v>45658</v>
      </c>
      <c r="F848" s="114" t="n">
        <v>46022</v>
      </c>
      <c r="G848" t="inlineStr">
        <is>
          <t>ABS24401</t>
        </is>
      </c>
      <c r="H848" t="inlineStr">
        <is>
          <t>ABS24401</t>
        </is>
      </c>
      <c r="I848" t="inlineStr">
        <is>
          <t>healthcare</t>
        </is>
      </c>
      <c r="J848" t="inlineStr">
        <is>
          <t>AOFE - AZIENDA OSPEDALIERA FERRARA - EVOLUTIVA DI 2024</t>
        </is>
      </c>
      <c r="K848" t="inlineStr">
        <is>
          <t>AO FERRARA</t>
        </is>
      </c>
      <c r="L848" t="inlineStr">
        <is>
          <t>A. Coletti</t>
        </is>
      </c>
      <c r="M848" t="inlineStr">
        <is>
          <t>R. Tortora</t>
        </is>
      </c>
      <c r="N848" t="inlineStr">
        <is>
          <t>Operations</t>
        </is>
      </c>
      <c r="O848" t="inlineStr">
        <is>
          <t>Front End</t>
        </is>
      </c>
      <c r="P848" t="n">
        <v>100</v>
      </c>
      <c r="Q848" t="n">
        <v>258</v>
      </c>
      <c r="R848" t="inlineStr">
        <is>
          <t>ON GOING</t>
        </is>
      </c>
      <c r="S848" t="n">
        <v>0.9</v>
      </c>
      <c r="T848" t="n">
        <v>2025</v>
      </c>
      <c r="U848" t="n">
        <v>0</v>
      </c>
      <c r="V848" t="inlineStr"/>
      <c r="W848" t="inlineStr"/>
      <c r="X848" t="n">
        <v>1</v>
      </c>
      <c r="Y848" t="n">
        <v>1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n">
        <v>0</v>
      </c>
      <c r="AI848" t="n">
        <v>0</v>
      </c>
      <c r="AJ848" t="n">
        <v>0.04761904761904762</v>
      </c>
      <c r="AK848" t="n">
        <v>0.04545454545454546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inlineStr"/>
      <c r="AU848" t="inlineStr"/>
    </row>
    <row r="849">
      <c r="A849" t="inlineStr">
        <is>
          <t>CONTRACT</t>
        </is>
      </c>
      <c r="B849" t="inlineStr">
        <is>
          <t>PRJ</t>
        </is>
      </c>
      <c r="C849" t="inlineStr"/>
      <c r="D849" t="inlineStr">
        <is>
          <t>2024-2025</t>
        </is>
      </c>
      <c r="E849" s="114" t="n">
        <v>45627</v>
      </c>
      <c r="F849" s="114" t="n">
        <v>45650</v>
      </c>
      <c r="G849" t="inlineStr">
        <is>
          <t>ABS24565</t>
        </is>
      </c>
      <c r="H849" t="inlineStr">
        <is>
          <t>ABS24565</t>
        </is>
      </c>
      <c r="I849" t="inlineStr">
        <is>
          <t>LOGISTIC</t>
        </is>
      </c>
      <c r="J849" t="inlineStr">
        <is>
          <t>CONTROL TOWER  - Grand Vision Italy and Poland plant integration</t>
        </is>
      </c>
      <c r="K849" t="inlineStr">
        <is>
          <t>EssilorLuxottica</t>
        </is>
      </c>
      <c r="L849" t="inlineStr">
        <is>
          <t>A. Cuomo</t>
        </is>
      </c>
      <c r="M849" t="inlineStr">
        <is>
          <t>A. Cuomo</t>
        </is>
      </c>
      <c r="N849" t="inlineStr">
        <is>
          <t>Operations</t>
        </is>
      </c>
      <c r="O849" t="inlineStr">
        <is>
          <t>Data Engineering</t>
        </is>
      </c>
      <c r="P849" t="n">
        <v>30</v>
      </c>
      <c r="Q849" t="n">
        <v>29</v>
      </c>
      <c r="R849" t="inlineStr">
        <is>
          <t>CLOSED</t>
        </is>
      </c>
      <c r="S849" t="n">
        <v>1</v>
      </c>
      <c r="T849" t="n">
        <v>2025</v>
      </c>
      <c r="U849" t="n">
        <v>0</v>
      </c>
      <c r="V849" t="n">
        <v>8</v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n">
        <v>0.4444444444444444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inlineStr"/>
      <c r="AU849" t="inlineStr"/>
    </row>
    <row r="850">
      <c r="A850" t="inlineStr">
        <is>
          <t>CONTRACT</t>
        </is>
      </c>
      <c r="B850" t="inlineStr">
        <is>
          <t>PRJ</t>
        </is>
      </c>
      <c r="C850" t="inlineStr"/>
      <c r="D850" t="inlineStr">
        <is>
          <t>2024-2025</t>
        </is>
      </c>
      <c r="E850" s="114" t="n">
        <v>45627</v>
      </c>
      <c r="F850" s="114" t="n">
        <v>45650</v>
      </c>
      <c r="G850" t="inlineStr">
        <is>
          <t>ABS24565</t>
        </is>
      </c>
      <c r="H850" t="inlineStr">
        <is>
          <t>ABS24565</t>
        </is>
      </c>
      <c r="I850" t="inlineStr">
        <is>
          <t>LOGISTIC</t>
        </is>
      </c>
      <c r="J850" t="inlineStr">
        <is>
          <t>CONTROL TOWER  - Grand Vision Italy and Poland plant integration</t>
        </is>
      </c>
      <c r="K850" t="inlineStr">
        <is>
          <t>EssilorLuxottica</t>
        </is>
      </c>
      <c r="L850" t="inlineStr">
        <is>
          <t>A. Cuomo</t>
        </is>
      </c>
      <c r="M850" t="inlineStr">
        <is>
          <t>J. Daci</t>
        </is>
      </c>
      <c r="N850" t="inlineStr">
        <is>
          <t>Operations</t>
        </is>
      </c>
      <c r="O850" t="inlineStr">
        <is>
          <t>BackEnd</t>
        </is>
      </c>
      <c r="P850" t="n">
        <v>30</v>
      </c>
      <c r="Q850" t="n">
        <v>29</v>
      </c>
      <c r="R850" t="inlineStr">
        <is>
          <t>CLOSED</t>
        </is>
      </c>
      <c r="S850" t="n">
        <v>1</v>
      </c>
      <c r="T850" t="n">
        <v>2025</v>
      </c>
      <c r="U850" t="n">
        <v>0</v>
      </c>
      <c r="V850" t="n">
        <v>8</v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n">
        <v>0.4444444444444444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inlineStr"/>
      <c r="AU850" t="inlineStr"/>
    </row>
    <row r="851">
      <c r="A851" t="inlineStr">
        <is>
          <t>CONTRACT</t>
        </is>
      </c>
      <c r="B851" t="inlineStr">
        <is>
          <t>PRJ</t>
        </is>
      </c>
      <c r="C851" t="inlineStr"/>
      <c r="D851" t="inlineStr">
        <is>
          <t>2024-2025</t>
        </is>
      </c>
      <c r="E851" s="114" t="n">
        <v>45627</v>
      </c>
      <c r="F851" s="114" t="n">
        <v>45650</v>
      </c>
      <c r="G851" t="inlineStr">
        <is>
          <t>ABS24565</t>
        </is>
      </c>
      <c r="H851" t="inlineStr">
        <is>
          <t>ABS24565</t>
        </is>
      </c>
      <c r="I851" t="inlineStr">
        <is>
          <t>LOGISTIC</t>
        </is>
      </c>
      <c r="J851" t="inlineStr">
        <is>
          <t>CONTROL TOWER  - Grand Vision Italy and Poland plant integration</t>
        </is>
      </c>
      <c r="K851" t="inlineStr">
        <is>
          <t>EssilorLuxottica</t>
        </is>
      </c>
      <c r="L851" t="inlineStr">
        <is>
          <t>A. Cuomo</t>
        </is>
      </c>
      <c r="M851" t="inlineStr">
        <is>
          <t>T. Lazzari</t>
        </is>
      </c>
      <c r="N851" t="inlineStr">
        <is>
          <t>SAP ECC</t>
        </is>
      </c>
      <c r="O851" t="inlineStr">
        <is>
          <t>ECC Developer</t>
        </is>
      </c>
      <c r="P851" t="n">
        <v>30</v>
      </c>
      <c r="Q851" t="n">
        <v>29</v>
      </c>
      <c r="R851" t="inlineStr">
        <is>
          <t>CLOSED</t>
        </is>
      </c>
      <c r="S851" t="n">
        <v>1</v>
      </c>
      <c r="T851" t="n">
        <v>2025</v>
      </c>
      <c r="U851" t="n">
        <v>0</v>
      </c>
      <c r="V851" t="n">
        <v>4</v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0.2222222222222222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inlineStr"/>
      <c r="AU851" t="inlineStr"/>
    </row>
    <row r="852">
      <c r="A852" t="inlineStr">
        <is>
          <t>CONTRACT</t>
        </is>
      </c>
      <c r="B852" t="inlineStr">
        <is>
          <t>PRJ</t>
        </is>
      </c>
      <c r="C852" t="inlineStr"/>
      <c r="D852" t="n">
        <v>2025</v>
      </c>
      <c r="E852" s="114" t="n">
        <v>45677</v>
      </c>
      <c r="F852" s="114" t="n">
        <v>45724</v>
      </c>
      <c r="G852" t="inlineStr">
        <is>
          <t>ABS25101</t>
        </is>
      </c>
      <c r="H852" t="inlineStr">
        <is>
          <t>ABS25101</t>
        </is>
      </c>
      <c r="I852" t="inlineStr">
        <is>
          <t>LOGISTIC</t>
        </is>
      </c>
      <c r="J852" t="inlineStr">
        <is>
          <t>Control Tower (Mercury) - LensBest website integration</t>
        </is>
      </c>
      <c r="K852" t="inlineStr">
        <is>
          <t>EssilorLuxottica</t>
        </is>
      </c>
      <c r="L852" t="inlineStr">
        <is>
          <t>A. Cuomo</t>
        </is>
      </c>
      <c r="M852" t="inlineStr">
        <is>
          <t>A. Cuomo</t>
        </is>
      </c>
      <c r="N852" t="inlineStr">
        <is>
          <t>Operations</t>
        </is>
      </c>
      <c r="O852" t="inlineStr">
        <is>
          <t>Data Engineering</t>
        </is>
      </c>
      <c r="P852" t="n">
        <v>32</v>
      </c>
      <c r="Q852" t="n">
        <v>30</v>
      </c>
      <c r="R852" t="inlineStr">
        <is>
          <t>CLOSED</t>
        </is>
      </c>
      <c r="S852" t="n">
        <v>1</v>
      </c>
      <c r="T852" t="n">
        <v>2025</v>
      </c>
      <c r="U852" t="n">
        <v>0</v>
      </c>
      <c r="V852" t="n">
        <v>3</v>
      </c>
      <c r="W852" t="n">
        <v>15</v>
      </c>
      <c r="X852" t="n">
        <v>1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n">
        <v>0.1666666666666667</v>
      </c>
      <c r="AI852" t="n">
        <v>0.75</v>
      </c>
      <c r="AJ852" t="n">
        <v>0.04761904761904762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inlineStr"/>
      <c r="AU852" t="inlineStr"/>
    </row>
    <row r="853">
      <c r="A853" t="inlineStr">
        <is>
          <t>CONTRACT</t>
        </is>
      </c>
      <c r="B853" t="inlineStr">
        <is>
          <t>PRJ</t>
        </is>
      </c>
      <c r="C853" t="inlineStr"/>
      <c r="D853" t="n">
        <v>2025</v>
      </c>
      <c r="E853" s="114" t="n">
        <v>45677</v>
      </c>
      <c r="F853" s="114" t="n">
        <v>45724</v>
      </c>
      <c r="G853" t="inlineStr">
        <is>
          <t>ABS25101</t>
        </is>
      </c>
      <c r="H853" t="inlineStr">
        <is>
          <t>ABS25101</t>
        </is>
      </c>
      <c r="I853" t="inlineStr">
        <is>
          <t>LOGISTIC</t>
        </is>
      </c>
      <c r="J853" t="inlineStr">
        <is>
          <t>Control Tower (Mercury) - LensBest website integration</t>
        </is>
      </c>
      <c r="K853" t="inlineStr">
        <is>
          <t>EssilorLuxottica</t>
        </is>
      </c>
      <c r="L853" t="inlineStr">
        <is>
          <t>A. Cuomo</t>
        </is>
      </c>
      <c r="M853" t="inlineStr">
        <is>
          <t>T. Lazzari</t>
        </is>
      </c>
      <c r="N853" t="inlineStr">
        <is>
          <t>SAP ECC</t>
        </is>
      </c>
      <c r="O853" t="inlineStr">
        <is>
          <t>ECC Developer</t>
        </is>
      </c>
      <c r="P853" t="n">
        <v>32</v>
      </c>
      <c r="Q853" t="n">
        <v>30</v>
      </c>
      <c r="R853" t="inlineStr">
        <is>
          <t>CLOSED</t>
        </is>
      </c>
      <c r="S853" t="n">
        <v>1</v>
      </c>
      <c r="T853" t="n">
        <v>2025</v>
      </c>
      <c r="U853" t="n">
        <v>0</v>
      </c>
      <c r="V853" t="n">
        <v>5</v>
      </c>
      <c r="W853" t="n">
        <v>15</v>
      </c>
      <c r="X853" t="n">
        <v>3</v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n">
        <v>0.2777777777777778</v>
      </c>
      <c r="AI853" t="n">
        <v>0.75</v>
      </c>
      <c r="AJ853" t="n">
        <v>0.1428571428571428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inlineStr"/>
      <c r="AU853" t="inlineStr"/>
    </row>
    <row r="854">
      <c r="A854" t="inlineStr">
        <is>
          <t>CONTRACT</t>
        </is>
      </c>
      <c r="B854" t="inlineStr">
        <is>
          <t>PRJ</t>
        </is>
      </c>
      <c r="C854" t="inlineStr"/>
      <c r="D854" t="n">
        <v>2025</v>
      </c>
      <c r="E854" s="114" t="n">
        <v>45664</v>
      </c>
      <c r="F854" s="114" t="n">
        <v>45724</v>
      </c>
      <c r="G854" t="inlineStr">
        <is>
          <t>ABS25102</t>
        </is>
      </c>
      <c r="H854" t="inlineStr">
        <is>
          <t>ABS25102</t>
        </is>
      </c>
      <c r="I854" t="inlineStr">
        <is>
          <t>LOGISTIC</t>
        </is>
      </c>
      <c r="J854" t="inlineStr">
        <is>
          <t xml:space="preserve">Control Tower (Mercury) - Rollout + CRs </t>
        </is>
      </c>
      <c r="K854" t="inlineStr">
        <is>
          <t>EssilorLuxottica</t>
        </is>
      </c>
      <c r="L854" t="inlineStr">
        <is>
          <t>A. Cuomo</t>
        </is>
      </c>
      <c r="M854" t="inlineStr">
        <is>
          <t>A. Cuomo</t>
        </is>
      </c>
      <c r="N854" t="inlineStr">
        <is>
          <t>Operations</t>
        </is>
      </c>
      <c r="O854" t="inlineStr">
        <is>
          <t>Data Engineering</t>
        </is>
      </c>
      <c r="P854" t="n">
        <v>105</v>
      </c>
      <c r="Q854" t="n">
        <v>97</v>
      </c>
      <c r="R854" t="inlineStr">
        <is>
          <t>CLOSED</t>
        </is>
      </c>
      <c r="S854" t="n">
        <v>1</v>
      </c>
      <c r="T854" t="n">
        <v>2025</v>
      </c>
      <c r="U854" t="n">
        <v>0</v>
      </c>
      <c r="V854" t="n">
        <v>16</v>
      </c>
      <c r="W854" t="n">
        <v>5</v>
      </c>
      <c r="X854" t="n">
        <v>5</v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n">
        <v>0.8888888888888888</v>
      </c>
      <c r="AI854" t="n">
        <v>0.25</v>
      </c>
      <c r="AJ854" t="n">
        <v>0.2380952380952381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inlineStr"/>
      <c r="AU854" t="inlineStr"/>
    </row>
    <row r="855">
      <c r="A855" t="inlineStr">
        <is>
          <t>CONTRACT</t>
        </is>
      </c>
      <c r="B855" t="inlineStr">
        <is>
          <t>PRJ</t>
        </is>
      </c>
      <c r="C855" t="inlineStr"/>
      <c r="D855" t="n">
        <v>2025</v>
      </c>
      <c r="E855" s="114" t="n">
        <v>45664</v>
      </c>
      <c r="F855" s="114" t="n">
        <v>45724</v>
      </c>
      <c r="G855" t="inlineStr">
        <is>
          <t>ABS25102</t>
        </is>
      </c>
      <c r="H855" t="inlineStr">
        <is>
          <t>ABS25102</t>
        </is>
      </c>
      <c r="I855" t="inlineStr">
        <is>
          <t>LOGISTIC</t>
        </is>
      </c>
      <c r="J855" t="inlineStr">
        <is>
          <t xml:space="preserve">Control Tower (Mercury) - Rollout + CRs </t>
        </is>
      </c>
      <c r="K855" t="inlineStr">
        <is>
          <t>EssilorLuxottica</t>
        </is>
      </c>
      <c r="L855" t="inlineStr">
        <is>
          <t>A. Cuomo</t>
        </is>
      </c>
      <c r="M855" t="inlineStr">
        <is>
          <t>F. Tarquini</t>
        </is>
      </c>
      <c r="N855" t="inlineStr">
        <is>
          <t>SAP ECC</t>
        </is>
      </c>
      <c r="O855" t="inlineStr">
        <is>
          <t>ECC Analyst</t>
        </is>
      </c>
      <c r="P855" t="n">
        <v>105</v>
      </c>
      <c r="Q855" t="n">
        <v>97</v>
      </c>
      <c r="R855" t="inlineStr">
        <is>
          <t>CLOSED</t>
        </is>
      </c>
      <c r="S855" t="n">
        <v>1</v>
      </c>
      <c r="T855" t="n">
        <v>2025</v>
      </c>
      <c r="U855" t="n">
        <v>0</v>
      </c>
      <c r="V855" t="n">
        <v>2</v>
      </c>
      <c r="W855" t="n">
        <v>15</v>
      </c>
      <c r="X855" t="n">
        <v>5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n">
        <v>0.1111111111111111</v>
      </c>
      <c r="AI855" t="n">
        <v>0.75</v>
      </c>
      <c r="AJ855" t="n">
        <v>0.2380952380952381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inlineStr"/>
      <c r="AU855" t="inlineStr"/>
    </row>
    <row r="856">
      <c r="A856" t="inlineStr">
        <is>
          <t>CONTRACT</t>
        </is>
      </c>
      <c r="B856" t="inlineStr">
        <is>
          <t>PRJ</t>
        </is>
      </c>
      <c r="C856" t="inlineStr"/>
      <c r="D856" t="n">
        <v>2025</v>
      </c>
      <c r="E856" s="114" t="n">
        <v>45664</v>
      </c>
      <c r="F856" s="114" t="n">
        <v>45724</v>
      </c>
      <c r="G856" t="inlineStr">
        <is>
          <t>ABS25102</t>
        </is>
      </c>
      <c r="H856" t="inlineStr">
        <is>
          <t>ABS25102</t>
        </is>
      </c>
      <c r="I856" t="inlineStr">
        <is>
          <t>LOGISTIC</t>
        </is>
      </c>
      <c r="J856" t="inlineStr">
        <is>
          <t xml:space="preserve">Control Tower (Mercury) - Rollout + CRs </t>
        </is>
      </c>
      <c r="K856" t="inlineStr">
        <is>
          <t>EssilorLuxottica</t>
        </is>
      </c>
      <c r="L856" t="inlineStr">
        <is>
          <t>A. Cuomo</t>
        </is>
      </c>
      <c r="M856" t="inlineStr">
        <is>
          <t>J. Daci</t>
        </is>
      </c>
      <c r="N856" t="inlineStr">
        <is>
          <t>Operations</t>
        </is>
      </c>
      <c r="O856" t="inlineStr">
        <is>
          <t>BackEnd</t>
        </is>
      </c>
      <c r="P856" t="n">
        <v>105</v>
      </c>
      <c r="Q856" t="n">
        <v>97</v>
      </c>
      <c r="R856" t="inlineStr">
        <is>
          <t>CLOSED</t>
        </is>
      </c>
      <c r="S856" t="n">
        <v>1</v>
      </c>
      <c r="T856" t="n">
        <v>2025</v>
      </c>
      <c r="U856" t="n">
        <v>0</v>
      </c>
      <c r="V856" t="n">
        <v>16</v>
      </c>
      <c r="W856" t="n">
        <v>2</v>
      </c>
      <c r="X856" t="n">
        <v>5</v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n">
        <v>0.8888888888888888</v>
      </c>
      <c r="AI856" t="n">
        <v>0.1</v>
      </c>
      <c r="AJ856" t="n">
        <v>0.2380952380952381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inlineStr"/>
      <c r="AU856" t="inlineStr"/>
    </row>
    <row r="857">
      <c r="A857" t="inlineStr">
        <is>
          <t>CONTRACT</t>
        </is>
      </c>
      <c r="B857" t="inlineStr">
        <is>
          <t>PRJ</t>
        </is>
      </c>
      <c r="C857" t="inlineStr"/>
      <c r="D857" t="n">
        <v>2025</v>
      </c>
      <c r="E857" s="114" t="n">
        <v>45664</v>
      </c>
      <c r="F857" s="114" t="n">
        <v>45724</v>
      </c>
      <c r="G857" t="inlineStr">
        <is>
          <t>ABS25102</t>
        </is>
      </c>
      <c r="H857" t="inlineStr">
        <is>
          <t>ABS25102</t>
        </is>
      </c>
      <c r="I857" t="inlineStr">
        <is>
          <t>LOGISTIC</t>
        </is>
      </c>
      <c r="J857" t="inlineStr">
        <is>
          <t xml:space="preserve">Control Tower (Mercury) - Rollout + CRs </t>
        </is>
      </c>
      <c r="K857" t="inlineStr">
        <is>
          <t>EssilorLuxottica</t>
        </is>
      </c>
      <c r="L857" t="inlineStr">
        <is>
          <t>A. Cuomo</t>
        </is>
      </c>
      <c r="M857" t="inlineStr">
        <is>
          <t>T. Lazzari</t>
        </is>
      </c>
      <c r="N857" t="inlineStr">
        <is>
          <t>SAP ECC</t>
        </is>
      </c>
      <c r="O857" t="inlineStr">
        <is>
          <t>ECC Developer</t>
        </is>
      </c>
      <c r="P857" t="n">
        <v>105</v>
      </c>
      <c r="Q857" t="n">
        <v>97</v>
      </c>
      <c r="R857" t="inlineStr">
        <is>
          <t>CLOSED</t>
        </is>
      </c>
      <c r="S857" t="n">
        <v>1</v>
      </c>
      <c r="T857" t="n">
        <v>2025</v>
      </c>
      <c r="U857" t="n">
        <v>0</v>
      </c>
      <c r="V857" t="n">
        <v>11</v>
      </c>
      <c r="W857" t="n">
        <v>5</v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n">
        <v>0.6111111111111112</v>
      </c>
      <c r="AI857" t="n">
        <v>0.25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inlineStr"/>
      <c r="AU857" t="inlineStr"/>
    </row>
    <row r="858">
      <c r="A858" t="inlineStr">
        <is>
          <t>CONTRACT</t>
        </is>
      </c>
      <c r="B858" t="inlineStr">
        <is>
          <t>PRJ</t>
        </is>
      </c>
      <c r="C858" t="inlineStr">
        <is>
          <t>Agile</t>
        </is>
      </c>
      <c r="D858" t="n">
        <v>2025</v>
      </c>
      <c r="E858" s="114" t="n">
        <v>45726</v>
      </c>
      <c r="F858" s="114" t="n">
        <v>45912</v>
      </c>
      <c r="G858" t="inlineStr">
        <is>
          <t>ABS25287</t>
        </is>
      </c>
      <c r="H858" t="inlineStr">
        <is>
          <t>ABS25287</t>
        </is>
      </c>
      <c r="I858" t="inlineStr">
        <is>
          <t>LOGISTIC</t>
        </is>
      </c>
      <c r="J858" t="inlineStr">
        <is>
          <t>CONTROL TOWER MERCURY - REPLENISHMENT BBP</t>
        </is>
      </c>
      <c r="K858" t="inlineStr">
        <is>
          <t>EssilorLuxottica</t>
        </is>
      </c>
      <c r="L858" t="inlineStr">
        <is>
          <t>A. Cuomo</t>
        </is>
      </c>
      <c r="M858" t="inlineStr">
        <is>
          <t>A. Camara</t>
        </is>
      </c>
      <c r="N858" t="inlineStr">
        <is>
          <t>SAP ECC</t>
        </is>
      </c>
      <c r="O858" t="inlineStr">
        <is>
          <t>ECC Analyst</t>
        </is>
      </c>
      <c r="P858" t="n">
        <v>475</v>
      </c>
      <c r="Q858" t="n">
        <v>111</v>
      </c>
      <c r="R858" t="inlineStr">
        <is>
          <t>ON GOING</t>
        </is>
      </c>
      <c r="S858" t="n">
        <v>0.2</v>
      </c>
      <c r="T858" t="n">
        <v>2025</v>
      </c>
      <c r="U858" t="n">
        <v>38</v>
      </c>
      <c r="V858" t="inlineStr"/>
      <c r="W858" t="inlineStr"/>
      <c r="X858" t="n">
        <v>8</v>
      </c>
      <c r="Y858" t="n">
        <v>8</v>
      </c>
      <c r="Z858" t="n">
        <v>10</v>
      </c>
      <c r="AA858" t="n">
        <v>10</v>
      </c>
      <c r="AB858" t="n">
        <v>7</v>
      </c>
      <c r="AC858" t="n">
        <v>6</v>
      </c>
      <c r="AD858" t="n">
        <v>5</v>
      </c>
      <c r="AE858" t="inlineStr"/>
      <c r="AF858" t="inlineStr"/>
      <c r="AG858" t="inlineStr"/>
      <c r="AH858" t="n">
        <v>0</v>
      </c>
      <c r="AI858" t="n">
        <v>0</v>
      </c>
      <c r="AJ858" t="n">
        <v>0.3809523809523809</v>
      </c>
      <c r="AK858" t="n">
        <v>0.3636363636363636</v>
      </c>
      <c r="AL858" t="n">
        <v>0.5</v>
      </c>
      <c r="AM858" t="n">
        <v>0.5</v>
      </c>
      <c r="AN858" t="n">
        <v>0.3043478260869565</v>
      </c>
      <c r="AO858" t="n">
        <v>0.5</v>
      </c>
      <c r="AP858" t="n">
        <v>0.2380952380952381</v>
      </c>
      <c r="AQ858" t="n">
        <v>0</v>
      </c>
      <c r="AR858" t="n">
        <v>0</v>
      </c>
      <c r="AS858" t="n">
        <v>0</v>
      </c>
      <c r="AT858" t="inlineStr"/>
      <c r="AU858" t="inlineStr"/>
    </row>
    <row r="859">
      <c r="A859" t="inlineStr">
        <is>
          <t>CONTRACT</t>
        </is>
      </c>
      <c r="B859" t="inlineStr">
        <is>
          <t>PRJ</t>
        </is>
      </c>
      <c r="C859" t="inlineStr">
        <is>
          <t>Agile</t>
        </is>
      </c>
      <c r="D859" t="n">
        <v>2025</v>
      </c>
      <c r="E859" s="114" t="n">
        <v>45726</v>
      </c>
      <c r="F859" s="114" t="n">
        <v>45912</v>
      </c>
      <c r="G859" t="inlineStr">
        <is>
          <t>ABS25287</t>
        </is>
      </c>
      <c r="H859" t="inlineStr">
        <is>
          <t>ABS25287</t>
        </is>
      </c>
      <c r="I859" t="inlineStr">
        <is>
          <t>LOGISTIC</t>
        </is>
      </c>
      <c r="J859" t="inlineStr">
        <is>
          <t>CONTROL TOWER MERCURY - REPLENISHMENT BBP</t>
        </is>
      </c>
      <c r="K859" t="inlineStr">
        <is>
          <t>EssilorLuxottica</t>
        </is>
      </c>
      <c r="L859" t="inlineStr">
        <is>
          <t>A. Cuomo</t>
        </is>
      </c>
      <c r="M859" t="inlineStr">
        <is>
          <t>A. Cuomo</t>
        </is>
      </c>
      <c r="N859" t="inlineStr">
        <is>
          <t>Operations</t>
        </is>
      </c>
      <c r="O859" t="inlineStr">
        <is>
          <t>Data Engineering</t>
        </is>
      </c>
      <c r="P859" t="n">
        <v>475</v>
      </c>
      <c r="Q859" t="n">
        <v>111</v>
      </c>
      <c r="R859" t="inlineStr">
        <is>
          <t>ON GOING</t>
        </is>
      </c>
      <c r="S859" t="n">
        <v>0.2</v>
      </c>
      <c r="T859" t="n">
        <v>2025</v>
      </c>
      <c r="U859" t="n">
        <v>79</v>
      </c>
      <c r="V859" t="inlineStr"/>
      <c r="W859" t="inlineStr"/>
      <c r="X859" t="n">
        <v>15</v>
      </c>
      <c r="Y859" t="n">
        <v>17</v>
      </c>
      <c r="Z859" t="n">
        <v>19</v>
      </c>
      <c r="AA859" t="n">
        <v>21</v>
      </c>
      <c r="AB859" t="n">
        <v>18</v>
      </c>
      <c r="AC859" t="n">
        <v>11</v>
      </c>
      <c r="AD859" t="n">
        <v>10</v>
      </c>
      <c r="AE859" t="inlineStr"/>
      <c r="AF859" t="inlineStr"/>
      <c r="AG859" t="inlineStr"/>
      <c r="AH859" t="n">
        <v>0</v>
      </c>
      <c r="AI859" t="n">
        <v>0</v>
      </c>
      <c r="AJ859" t="n">
        <v>0.7142857142857143</v>
      </c>
      <c r="AK859" t="n">
        <v>0.7727272727272727</v>
      </c>
      <c r="AL859" t="n">
        <v>0.95</v>
      </c>
      <c r="AM859" t="n">
        <v>1.05</v>
      </c>
      <c r="AN859" t="n">
        <v>0.7826086956521739</v>
      </c>
      <c r="AO859" t="n">
        <v>0.9166666666666666</v>
      </c>
      <c r="AP859" t="n">
        <v>0.4761904761904762</v>
      </c>
      <c r="AQ859" t="n">
        <v>0</v>
      </c>
      <c r="AR859" t="n">
        <v>0</v>
      </c>
      <c r="AS859" t="n">
        <v>0</v>
      </c>
      <c r="AT859" t="inlineStr"/>
      <c r="AU859" t="inlineStr"/>
    </row>
    <row r="860">
      <c r="A860" t="inlineStr">
        <is>
          <t>CONTRACT</t>
        </is>
      </c>
      <c r="B860" t="inlineStr">
        <is>
          <t>PRJ</t>
        </is>
      </c>
      <c r="C860" t="inlineStr">
        <is>
          <t>Agile</t>
        </is>
      </c>
      <c r="D860" t="n">
        <v>2025</v>
      </c>
      <c r="E860" s="114" t="n">
        <v>45726</v>
      </c>
      <c r="F860" s="114" t="n">
        <v>45912</v>
      </c>
      <c r="G860" t="inlineStr">
        <is>
          <t>ABS25287</t>
        </is>
      </c>
      <c r="H860" t="inlineStr">
        <is>
          <t>ABS25287</t>
        </is>
      </c>
      <c r="I860" t="inlineStr">
        <is>
          <t>LOGISTIC</t>
        </is>
      </c>
      <c r="J860" t="inlineStr">
        <is>
          <t>CONTROL TOWER MERCURY - REPLENISHMENT BBP</t>
        </is>
      </c>
      <c r="K860" t="inlineStr">
        <is>
          <t>EssilorLuxottica</t>
        </is>
      </c>
      <c r="L860" t="inlineStr">
        <is>
          <t>A. Cuomo</t>
        </is>
      </c>
      <c r="M860" t="inlineStr">
        <is>
          <t>F. Ianni</t>
        </is>
      </c>
      <c r="N860" t="inlineStr">
        <is>
          <t>SAP FIORI</t>
        </is>
      </c>
      <c r="O860" t="inlineStr">
        <is>
          <t>Front End</t>
        </is>
      </c>
      <c r="P860" t="n">
        <v>475</v>
      </c>
      <c r="Q860" t="n">
        <v>111</v>
      </c>
      <c r="R860" t="inlineStr">
        <is>
          <t>ON GOING</t>
        </is>
      </c>
      <c r="S860" t="n">
        <v>0.2</v>
      </c>
      <c r="T860" t="n">
        <v>2025</v>
      </c>
      <c r="U860" t="n">
        <v>19</v>
      </c>
      <c r="V860" t="inlineStr"/>
      <c r="W860" t="inlineStr"/>
      <c r="X860" t="n">
        <v>0</v>
      </c>
      <c r="Y860" t="n">
        <v>0</v>
      </c>
      <c r="Z860" t="n">
        <v>0</v>
      </c>
      <c r="AA860" t="n">
        <v>0</v>
      </c>
      <c r="AB860" t="n">
        <v>5</v>
      </c>
      <c r="AC860" t="n">
        <v>4</v>
      </c>
      <c r="AD860" t="n">
        <v>10</v>
      </c>
      <c r="AE860" t="inlineStr"/>
      <c r="AF860" t="inlineStr"/>
      <c r="AG860" t="inlineStr"/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0.2173913043478261</v>
      </c>
      <c r="AO860" t="n">
        <v>0.3333333333333333</v>
      </c>
      <c r="AP860" t="n">
        <v>0.4761904761904762</v>
      </c>
      <c r="AQ860" t="n">
        <v>0</v>
      </c>
      <c r="AR860" t="n">
        <v>0</v>
      </c>
      <c r="AS860" t="n">
        <v>0</v>
      </c>
      <c r="AT860" t="inlineStr"/>
      <c r="AU860" t="inlineStr"/>
    </row>
    <row r="861">
      <c r="A861" t="inlineStr">
        <is>
          <t>CONTRACT</t>
        </is>
      </c>
      <c r="B861" t="inlineStr">
        <is>
          <t>PRJ</t>
        </is>
      </c>
      <c r="C861" t="inlineStr">
        <is>
          <t>Agile</t>
        </is>
      </c>
      <c r="D861" t="n">
        <v>2025</v>
      </c>
      <c r="E861" s="114" t="n">
        <v>45726</v>
      </c>
      <c r="F861" s="114" t="n">
        <v>45912</v>
      </c>
      <c r="G861" t="inlineStr">
        <is>
          <t>ABS25287</t>
        </is>
      </c>
      <c r="H861" t="inlineStr">
        <is>
          <t>ABS25287</t>
        </is>
      </c>
      <c r="I861" t="inlineStr">
        <is>
          <t>LOGISTIC</t>
        </is>
      </c>
      <c r="J861" t="inlineStr">
        <is>
          <t>CONTROL TOWER MERCURY - REPLENISHMENT BBP</t>
        </is>
      </c>
      <c r="K861" t="inlineStr">
        <is>
          <t>EssilorLuxottica</t>
        </is>
      </c>
      <c r="L861" t="inlineStr">
        <is>
          <t>A. Cuomo</t>
        </is>
      </c>
      <c r="M861" t="inlineStr">
        <is>
          <t>F. Taita</t>
        </is>
      </c>
      <c r="N861" t="inlineStr">
        <is>
          <t>Delivery Projects</t>
        </is>
      </c>
      <c r="O861" t="inlineStr">
        <is>
          <t>PM - Project Governance</t>
        </is>
      </c>
      <c r="P861" t="n">
        <v>475</v>
      </c>
      <c r="Q861" t="n">
        <v>111</v>
      </c>
      <c r="R861" t="inlineStr">
        <is>
          <t>ON GOING</t>
        </is>
      </c>
      <c r="S861" t="n">
        <v>0.2</v>
      </c>
      <c r="T861" t="n">
        <v>2025</v>
      </c>
      <c r="U861" t="n">
        <v>15</v>
      </c>
      <c r="V861" t="inlineStr"/>
      <c r="W861" t="inlineStr"/>
      <c r="X861" t="n">
        <v>0</v>
      </c>
      <c r="Y861" t="n">
        <v>0</v>
      </c>
      <c r="Z861" t="n">
        <v>0</v>
      </c>
      <c r="AA861" t="n">
        <v>0</v>
      </c>
      <c r="AB861" t="n">
        <v>5</v>
      </c>
      <c r="AC861" t="n">
        <v>5</v>
      </c>
      <c r="AD861" t="n">
        <v>5</v>
      </c>
      <c r="AE861" t="inlineStr"/>
      <c r="AF861" t="inlineStr"/>
      <c r="AG861" t="inlineStr"/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0.2173913043478261</v>
      </c>
      <c r="AO861" t="n">
        <v>0.4166666666666667</v>
      </c>
      <c r="AP861" t="n">
        <v>0.2380952380952381</v>
      </c>
      <c r="AQ861" t="n">
        <v>0</v>
      </c>
      <c r="AR861" t="n">
        <v>0</v>
      </c>
      <c r="AS861" t="n">
        <v>0</v>
      </c>
      <c r="AT861" t="inlineStr"/>
      <c r="AU861" t="inlineStr"/>
    </row>
    <row r="862">
      <c r="A862" t="inlineStr">
        <is>
          <t>CONTRACT</t>
        </is>
      </c>
      <c r="B862" t="inlineStr">
        <is>
          <t>PRJ</t>
        </is>
      </c>
      <c r="C862" t="inlineStr">
        <is>
          <t>Agile</t>
        </is>
      </c>
      <c r="D862" t="n">
        <v>2025</v>
      </c>
      <c r="E862" s="114" t="n">
        <v>45726</v>
      </c>
      <c r="F862" s="114" t="n">
        <v>45912</v>
      </c>
      <c r="G862" t="inlineStr">
        <is>
          <t>ABS25287</t>
        </is>
      </c>
      <c r="H862" t="inlineStr">
        <is>
          <t>ABS25287</t>
        </is>
      </c>
      <c r="I862" t="inlineStr">
        <is>
          <t>LOGISTIC</t>
        </is>
      </c>
      <c r="J862" t="inlineStr">
        <is>
          <t>CONTROL TOWER MERCURY - REPLENISHMENT BBP</t>
        </is>
      </c>
      <c r="K862" t="inlineStr">
        <is>
          <t>EssilorLuxottica</t>
        </is>
      </c>
      <c r="L862" t="inlineStr">
        <is>
          <t>A. Cuomo</t>
        </is>
      </c>
      <c r="M862" t="inlineStr">
        <is>
          <t>F. Tarquini</t>
        </is>
      </c>
      <c r="N862" t="inlineStr">
        <is>
          <t>SAP ECC</t>
        </is>
      </c>
      <c r="O862" t="inlineStr">
        <is>
          <t>ECC Analyst</t>
        </is>
      </c>
      <c r="P862" t="n">
        <v>475</v>
      </c>
      <c r="Q862" t="n">
        <v>111</v>
      </c>
      <c r="R862" t="inlineStr">
        <is>
          <t>ON GOING</t>
        </is>
      </c>
      <c r="S862" t="n">
        <v>0.2</v>
      </c>
      <c r="T862" t="n">
        <v>2025</v>
      </c>
      <c r="U862" t="n">
        <v>38</v>
      </c>
      <c r="V862" t="inlineStr"/>
      <c r="W862" t="inlineStr"/>
      <c r="X862" t="n">
        <v>3</v>
      </c>
      <c r="Y862" t="n">
        <v>8</v>
      </c>
      <c r="Z862" t="n">
        <v>10</v>
      </c>
      <c r="AA862" t="n">
        <v>10</v>
      </c>
      <c r="AB862" t="n">
        <v>7</v>
      </c>
      <c r="AC862" t="n">
        <v>6</v>
      </c>
      <c r="AD862" t="n">
        <v>5</v>
      </c>
      <c r="AE862" t="inlineStr"/>
      <c r="AF862" t="inlineStr"/>
      <c r="AG862" t="inlineStr"/>
      <c r="AH862" t="n">
        <v>0</v>
      </c>
      <c r="AI862" t="n">
        <v>0</v>
      </c>
      <c r="AJ862" t="n">
        <v>0.1428571428571428</v>
      </c>
      <c r="AK862" t="n">
        <v>0.3636363636363636</v>
      </c>
      <c r="AL862" t="n">
        <v>0.5</v>
      </c>
      <c r="AM862" t="n">
        <v>0.5</v>
      </c>
      <c r="AN862" t="n">
        <v>0.3043478260869565</v>
      </c>
      <c r="AO862" t="n">
        <v>0.5</v>
      </c>
      <c r="AP862" t="n">
        <v>0.2380952380952381</v>
      </c>
      <c r="AQ862" t="n">
        <v>0</v>
      </c>
      <c r="AR862" t="n">
        <v>0</v>
      </c>
      <c r="AS862" t="n">
        <v>0</v>
      </c>
      <c r="AT862" t="inlineStr"/>
      <c r="AU862" t="inlineStr"/>
    </row>
    <row r="863">
      <c r="A863" t="inlineStr">
        <is>
          <t>CONTRACT</t>
        </is>
      </c>
      <c r="B863" t="inlineStr">
        <is>
          <t>PRJ</t>
        </is>
      </c>
      <c r="C863" t="inlineStr">
        <is>
          <t>Agile</t>
        </is>
      </c>
      <c r="D863" t="n">
        <v>2025</v>
      </c>
      <c r="E863" s="114" t="n">
        <v>45726</v>
      </c>
      <c r="F863" s="114" t="n">
        <v>45912</v>
      </c>
      <c r="G863" t="inlineStr">
        <is>
          <t>ABS25287</t>
        </is>
      </c>
      <c r="H863" t="inlineStr">
        <is>
          <t>ABS25287</t>
        </is>
      </c>
      <c r="I863" t="inlineStr">
        <is>
          <t>LOGISTIC</t>
        </is>
      </c>
      <c r="J863" t="inlineStr">
        <is>
          <t>CONTROL TOWER MERCURY - REPLENISHMENT BBP</t>
        </is>
      </c>
      <c r="K863" t="inlineStr">
        <is>
          <t>EssilorLuxottica</t>
        </is>
      </c>
      <c r="L863" t="inlineStr">
        <is>
          <t>A. Cuomo</t>
        </is>
      </c>
      <c r="M863" t="inlineStr">
        <is>
          <t>J. Daci</t>
        </is>
      </c>
      <c r="N863" t="inlineStr">
        <is>
          <t>Operations</t>
        </is>
      </c>
      <c r="O863" t="inlineStr">
        <is>
          <t>Data Management</t>
        </is>
      </c>
      <c r="P863" t="n">
        <v>475</v>
      </c>
      <c r="Q863" t="n">
        <v>111</v>
      </c>
      <c r="R863" t="inlineStr">
        <is>
          <t>ON GOING</t>
        </is>
      </c>
      <c r="S863" t="n">
        <v>0.2</v>
      </c>
      <c r="T863" t="n">
        <v>2025</v>
      </c>
      <c r="U863" t="n">
        <v>69</v>
      </c>
      <c r="V863" t="inlineStr"/>
      <c r="W863" t="inlineStr"/>
      <c r="X863" t="n">
        <v>16</v>
      </c>
      <c r="Y863" t="n">
        <v>17</v>
      </c>
      <c r="Z863" t="n">
        <v>4</v>
      </c>
      <c r="AA863" t="n">
        <v>21</v>
      </c>
      <c r="AB863" t="n">
        <v>23</v>
      </c>
      <c r="AC863" t="n">
        <v>11</v>
      </c>
      <c r="AD863" t="n">
        <v>10</v>
      </c>
      <c r="AE863" t="inlineStr"/>
      <c r="AF863" t="inlineStr"/>
      <c r="AG863" t="inlineStr"/>
      <c r="AH863" t="n">
        <v>0</v>
      </c>
      <c r="AI863" t="n">
        <v>0</v>
      </c>
      <c r="AJ863" t="n">
        <v>0.7619047619047619</v>
      </c>
      <c r="AK863" t="n">
        <v>0.7727272727272727</v>
      </c>
      <c r="AL863" t="n">
        <v>0.2</v>
      </c>
      <c r="AM863" t="n">
        <v>1.05</v>
      </c>
      <c r="AN863" t="n">
        <v>1</v>
      </c>
      <c r="AO863" t="n">
        <v>0.9166666666666666</v>
      </c>
      <c r="AP863" t="n">
        <v>0.4761904761904762</v>
      </c>
      <c r="AQ863" t="n">
        <v>0</v>
      </c>
      <c r="AR863" t="n">
        <v>0</v>
      </c>
      <c r="AS863" t="n">
        <v>0</v>
      </c>
      <c r="AT863" t="inlineStr"/>
      <c r="AU863" t="inlineStr"/>
    </row>
    <row r="864">
      <c r="A864" t="inlineStr">
        <is>
          <t>CONTRACT</t>
        </is>
      </c>
      <c r="B864" t="inlineStr">
        <is>
          <t>PRJ</t>
        </is>
      </c>
      <c r="C864" t="inlineStr">
        <is>
          <t>Agile</t>
        </is>
      </c>
      <c r="D864" t="n">
        <v>2025</v>
      </c>
      <c r="E864" s="114" t="n">
        <v>45726</v>
      </c>
      <c r="F864" s="114" t="n">
        <v>45912</v>
      </c>
      <c r="G864" t="inlineStr">
        <is>
          <t>ABS25287</t>
        </is>
      </c>
      <c r="H864" t="inlineStr">
        <is>
          <t>ABS25287</t>
        </is>
      </c>
      <c r="I864" t="inlineStr">
        <is>
          <t>LOGISTIC</t>
        </is>
      </c>
      <c r="J864" t="inlineStr">
        <is>
          <t>CONTROL TOWER MERCURY - REPLENISHMENT BBP</t>
        </is>
      </c>
      <c r="K864" t="inlineStr">
        <is>
          <t>EssilorLuxottica</t>
        </is>
      </c>
      <c r="L864" t="inlineStr">
        <is>
          <t>A. Cuomo</t>
        </is>
      </c>
      <c r="M864" t="inlineStr">
        <is>
          <t>M. Sabarese</t>
        </is>
      </c>
      <c r="N864" t="inlineStr">
        <is>
          <t>SAP FIORI</t>
        </is>
      </c>
      <c r="O864" t="inlineStr">
        <is>
          <t>Front End</t>
        </is>
      </c>
      <c r="P864" t="n">
        <v>475</v>
      </c>
      <c r="Q864" t="n">
        <v>111</v>
      </c>
      <c r="R864" t="inlineStr">
        <is>
          <t>ON GOING</t>
        </is>
      </c>
      <c r="S864" t="n">
        <v>0.2</v>
      </c>
      <c r="T864" t="n">
        <v>2025</v>
      </c>
      <c r="U864" t="n">
        <v>19</v>
      </c>
      <c r="V864" t="inlineStr"/>
      <c r="W864" t="inlineStr"/>
      <c r="X864" t="n">
        <v>0</v>
      </c>
      <c r="Y864" t="n">
        <v>0</v>
      </c>
      <c r="Z864" t="n">
        <v>0</v>
      </c>
      <c r="AA864" t="n">
        <v>0</v>
      </c>
      <c r="AB864" t="n">
        <v>5</v>
      </c>
      <c r="AC864" t="n">
        <v>4</v>
      </c>
      <c r="AD864" t="n">
        <v>10</v>
      </c>
      <c r="AE864" t="inlineStr"/>
      <c r="AF864" t="inlineStr"/>
      <c r="AG864" t="inlineStr"/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0.2173913043478261</v>
      </c>
      <c r="AO864" t="n">
        <v>0.3333333333333333</v>
      </c>
      <c r="AP864" t="n">
        <v>0.4761904761904762</v>
      </c>
      <c r="AQ864" t="n">
        <v>0</v>
      </c>
      <c r="AR864" t="n">
        <v>0</v>
      </c>
      <c r="AS864" t="n">
        <v>0</v>
      </c>
      <c r="AT864" t="inlineStr"/>
      <c r="AU864" t="inlineStr"/>
    </row>
    <row r="865">
      <c r="A865" t="inlineStr">
        <is>
          <t>CONTRACT</t>
        </is>
      </c>
      <c r="B865" t="inlineStr">
        <is>
          <t>PRJ</t>
        </is>
      </c>
      <c r="C865" t="inlineStr">
        <is>
          <t>Agile</t>
        </is>
      </c>
      <c r="D865" t="n">
        <v>2025</v>
      </c>
      <c r="E865" s="114" t="n">
        <v>45726</v>
      </c>
      <c r="F865" s="114" t="n">
        <v>45912</v>
      </c>
      <c r="G865" t="inlineStr">
        <is>
          <t>ABS25287</t>
        </is>
      </c>
      <c r="H865" t="inlineStr">
        <is>
          <t>ABS25287</t>
        </is>
      </c>
      <c r="I865" t="inlineStr">
        <is>
          <t>LOGISTIC</t>
        </is>
      </c>
      <c r="J865" t="inlineStr">
        <is>
          <t>CONTROL TOWER MERCURY - REPLENISHMENT BBP</t>
        </is>
      </c>
      <c r="K865" t="inlineStr">
        <is>
          <t>EssilorLuxottica</t>
        </is>
      </c>
      <c r="L865" t="inlineStr">
        <is>
          <t>A. Cuomo</t>
        </is>
      </c>
      <c r="M865" t="inlineStr">
        <is>
          <t>P. Cielo</t>
        </is>
      </c>
      <c r="N865" t="inlineStr">
        <is>
          <t>SAP ECC</t>
        </is>
      </c>
      <c r="O865" t="inlineStr">
        <is>
          <t>ECC Project Manager</t>
        </is>
      </c>
      <c r="P865" t="n">
        <v>475</v>
      </c>
      <c r="Q865" t="n">
        <v>111</v>
      </c>
      <c r="R865" t="inlineStr">
        <is>
          <t>ON GOING</t>
        </is>
      </c>
      <c r="S865" t="n">
        <v>0.2</v>
      </c>
      <c r="T865" t="n">
        <v>2025</v>
      </c>
      <c r="U865" t="n">
        <v>38</v>
      </c>
      <c r="V865" t="inlineStr"/>
      <c r="W865" t="inlineStr"/>
      <c r="X865" t="n">
        <v>5</v>
      </c>
      <c r="Y865" t="n">
        <v>8</v>
      </c>
      <c r="Z865" t="n">
        <v>10</v>
      </c>
      <c r="AA865" t="n">
        <v>10</v>
      </c>
      <c r="AB865" t="n">
        <v>7</v>
      </c>
      <c r="AC865" t="n">
        <v>6</v>
      </c>
      <c r="AD865" t="n">
        <v>5</v>
      </c>
      <c r="AE865" t="inlineStr"/>
      <c r="AF865" t="inlineStr"/>
      <c r="AG865" t="inlineStr"/>
      <c r="AH865" t="n">
        <v>0</v>
      </c>
      <c r="AI865" t="n">
        <v>0</v>
      </c>
      <c r="AJ865" t="n">
        <v>0.2380952380952381</v>
      </c>
      <c r="AK865" t="n">
        <v>0.3636363636363636</v>
      </c>
      <c r="AL865" t="n">
        <v>0.5</v>
      </c>
      <c r="AM865" t="n">
        <v>0.5</v>
      </c>
      <c r="AN865" t="n">
        <v>0.3043478260869565</v>
      </c>
      <c r="AO865" t="n">
        <v>0.5</v>
      </c>
      <c r="AP865" t="n">
        <v>0.2380952380952381</v>
      </c>
      <c r="AQ865" t="n">
        <v>0</v>
      </c>
      <c r="AR865" t="n">
        <v>0</v>
      </c>
      <c r="AS865" t="n">
        <v>0</v>
      </c>
      <c r="AT865" t="inlineStr"/>
      <c r="AU865" t="inlineStr"/>
    </row>
    <row r="866">
      <c r="A866" t="inlineStr">
        <is>
          <t>CONTRACT</t>
        </is>
      </c>
      <c r="B866" t="inlineStr">
        <is>
          <t>PRJ</t>
        </is>
      </c>
      <c r="C866" t="inlineStr">
        <is>
          <t>Agile</t>
        </is>
      </c>
      <c r="D866" t="n">
        <v>2025</v>
      </c>
      <c r="E866" s="114" t="n">
        <v>45726</v>
      </c>
      <c r="F866" s="114" t="n">
        <v>45912</v>
      </c>
      <c r="G866" t="inlineStr">
        <is>
          <t>ABS25287</t>
        </is>
      </c>
      <c r="H866" t="inlineStr">
        <is>
          <t>ABS25287</t>
        </is>
      </c>
      <c r="I866" t="inlineStr">
        <is>
          <t>LOGISTIC</t>
        </is>
      </c>
      <c r="J866" t="inlineStr">
        <is>
          <t>CONTROL TOWER MERCURY - REPLENISHMENT BBP</t>
        </is>
      </c>
      <c r="K866" t="inlineStr">
        <is>
          <t>EssilorLuxottica</t>
        </is>
      </c>
      <c r="L866" t="inlineStr">
        <is>
          <t>A. Cuomo</t>
        </is>
      </c>
      <c r="M866" t="inlineStr">
        <is>
          <t>T. Lazzari</t>
        </is>
      </c>
      <c r="N866" t="inlineStr">
        <is>
          <t>SAP ECC</t>
        </is>
      </c>
      <c r="O866" t="inlineStr">
        <is>
          <t>ECC Developer</t>
        </is>
      </c>
      <c r="P866" t="n">
        <v>475</v>
      </c>
      <c r="Q866" t="n">
        <v>111</v>
      </c>
      <c r="R866" t="inlineStr">
        <is>
          <t>ON GOING</t>
        </is>
      </c>
      <c r="S866" t="n">
        <v>0.2</v>
      </c>
      <c r="T866" t="n">
        <v>2025</v>
      </c>
      <c r="U866" t="n">
        <v>25</v>
      </c>
      <c r="V866" t="inlineStr"/>
      <c r="W866" t="inlineStr"/>
      <c r="X866" t="n">
        <v>2</v>
      </c>
      <c r="Y866" t="n">
        <v>1</v>
      </c>
      <c r="Z866" t="n">
        <v>1</v>
      </c>
      <c r="AA866" t="n">
        <v>3</v>
      </c>
      <c r="AB866" t="n">
        <v>5</v>
      </c>
      <c r="AC866" t="n">
        <v>6</v>
      </c>
      <c r="AD866" t="n">
        <v>10</v>
      </c>
      <c r="AE866" t="inlineStr"/>
      <c r="AF866" t="inlineStr"/>
      <c r="AG866" t="inlineStr"/>
      <c r="AH866" t="n">
        <v>0</v>
      </c>
      <c r="AI866" t="n">
        <v>0</v>
      </c>
      <c r="AJ866" t="n">
        <v>0.09523809523809523</v>
      </c>
      <c r="AK866" t="n">
        <v>0.04545454545454546</v>
      </c>
      <c r="AL866" t="n">
        <v>0.05</v>
      </c>
      <c r="AM866" t="n">
        <v>0.15</v>
      </c>
      <c r="AN866" t="n">
        <v>0.2173913043478261</v>
      </c>
      <c r="AO866" t="n">
        <v>0.5</v>
      </c>
      <c r="AP866" t="n">
        <v>0.4761904761904762</v>
      </c>
      <c r="AQ866" t="n">
        <v>0</v>
      </c>
      <c r="AR866" t="n">
        <v>0</v>
      </c>
      <c r="AS866" t="n">
        <v>0</v>
      </c>
      <c r="AT866" t="inlineStr"/>
      <c r="AU866" t="inlineStr"/>
    </row>
    <row r="867">
      <c r="A867" t="inlineStr">
        <is>
          <t>CONTRACT</t>
        </is>
      </c>
      <c r="B867" t="inlineStr">
        <is>
          <t>PRJ</t>
        </is>
      </c>
      <c r="C867" t="inlineStr"/>
      <c r="D867" t="n">
        <v>2025</v>
      </c>
      <c r="E867" s="114" t="n">
        <v>45658</v>
      </c>
      <c r="F867" s="114" t="n">
        <v>45688</v>
      </c>
      <c r="G867" t="inlineStr">
        <is>
          <t>ABS24061</t>
        </is>
      </c>
      <c r="H867" t="inlineStr">
        <is>
          <t>ALD</t>
        </is>
      </c>
      <c r="I867" t="inlineStr">
        <is>
          <t>CRM/CS</t>
        </is>
      </c>
      <c r="J867" t="inlineStr">
        <is>
          <t xml:space="preserve">DMV DIGITAL MEDIA VALUATION - Banner pubblicitari - Dismissione DWH - </t>
        </is>
      </c>
      <c r="K867" t="inlineStr">
        <is>
          <t>EssilorLuxottica</t>
        </is>
      </c>
      <c r="L867" t="inlineStr">
        <is>
          <t>A. Cuomo</t>
        </is>
      </c>
      <c r="M867" t="inlineStr">
        <is>
          <t>A. Cuomo</t>
        </is>
      </c>
      <c r="N867" t="inlineStr">
        <is>
          <t>Operations</t>
        </is>
      </c>
      <c r="O867" t="inlineStr">
        <is>
          <t>Data Engineering</t>
        </is>
      </c>
      <c r="P867" t="n">
        <v>190</v>
      </c>
      <c r="Q867" t="n">
        <v>177</v>
      </c>
      <c r="R867" t="inlineStr">
        <is>
          <t>CLOSED</t>
        </is>
      </c>
      <c r="S867" t="n">
        <v>1</v>
      </c>
      <c r="T867" t="n">
        <v>2025</v>
      </c>
      <c r="U867" t="n">
        <v>0</v>
      </c>
      <c r="V867" t="n">
        <v>3.5</v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n">
        <v>0.1944444444444444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inlineStr"/>
      <c r="AU867" t="inlineStr"/>
    </row>
    <row r="868">
      <c r="A868" t="inlineStr">
        <is>
          <t>CONTRACT</t>
        </is>
      </c>
      <c r="B868" t="inlineStr">
        <is>
          <t>PRJ</t>
        </is>
      </c>
      <c r="C868" t="inlineStr"/>
      <c r="D868" t="n">
        <v>2025</v>
      </c>
      <c r="E868" s="114" t="n">
        <v>45658</v>
      </c>
      <c r="F868" s="114" t="n">
        <v>45688</v>
      </c>
      <c r="G868" t="inlineStr">
        <is>
          <t>ABS24061</t>
        </is>
      </c>
      <c r="H868" t="inlineStr">
        <is>
          <t>ALD</t>
        </is>
      </c>
      <c r="I868" t="inlineStr">
        <is>
          <t>CRM/CS</t>
        </is>
      </c>
      <c r="J868" t="inlineStr">
        <is>
          <t xml:space="preserve">DMV DIGITAL MEDIA VALUATION - Banner pubblicitari - Dismissione DWH - </t>
        </is>
      </c>
      <c r="K868" t="inlineStr">
        <is>
          <t>EssilorLuxottica</t>
        </is>
      </c>
      <c r="L868" t="inlineStr">
        <is>
          <t>A. Cuomo</t>
        </is>
      </c>
      <c r="M868" t="inlineStr">
        <is>
          <t>A. Strada</t>
        </is>
      </c>
      <c r="N868" t="inlineStr">
        <is>
          <t>Operations</t>
        </is>
      </c>
      <c r="O868" t="inlineStr">
        <is>
          <t>BackEnd</t>
        </is>
      </c>
      <c r="P868" t="n">
        <v>190</v>
      </c>
      <c r="Q868" t="n">
        <v>177</v>
      </c>
      <c r="R868" t="inlineStr">
        <is>
          <t>CLOSED</t>
        </is>
      </c>
      <c r="S868" t="n">
        <v>1</v>
      </c>
      <c r="T868" t="n">
        <v>2025</v>
      </c>
      <c r="U868" t="n">
        <v>0</v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inlineStr"/>
      <c r="AU868" t="inlineStr"/>
    </row>
    <row r="869">
      <c r="A869" t="inlineStr">
        <is>
          <t>CONTRACT</t>
        </is>
      </c>
      <c r="B869" t="inlineStr">
        <is>
          <t>PRJ</t>
        </is>
      </c>
      <c r="C869" t="inlineStr"/>
      <c r="D869" t="n">
        <v>2025</v>
      </c>
      <c r="E869" s="114" t="n">
        <v>45658</v>
      </c>
      <c r="F869" s="114" t="n">
        <v>45688</v>
      </c>
      <c r="G869" t="inlineStr">
        <is>
          <t>ABS24061</t>
        </is>
      </c>
      <c r="H869" t="inlineStr">
        <is>
          <t>ALD</t>
        </is>
      </c>
      <c r="I869" t="inlineStr">
        <is>
          <t>CRM/CS</t>
        </is>
      </c>
      <c r="J869" t="inlineStr">
        <is>
          <t xml:space="preserve">DMV DIGITAL MEDIA VALUATION - Banner pubblicitari - Dismissione DWH - </t>
        </is>
      </c>
      <c r="K869" t="inlineStr">
        <is>
          <t>EssilorLuxottica</t>
        </is>
      </c>
      <c r="L869" t="inlineStr">
        <is>
          <t>A. Cuomo</t>
        </is>
      </c>
      <c r="M869" t="inlineStr">
        <is>
          <t>A. Torone</t>
        </is>
      </c>
      <c r="N869" t="inlineStr">
        <is>
          <t>Delivery AMS</t>
        </is>
      </c>
      <c r="O869" t="inlineStr">
        <is>
          <t>Data Management</t>
        </is>
      </c>
      <c r="P869" t="n">
        <v>190</v>
      </c>
      <c r="Q869" t="n">
        <v>177</v>
      </c>
      <c r="R869" t="inlineStr">
        <is>
          <t>CLOSED</t>
        </is>
      </c>
      <c r="S869" t="n">
        <v>1</v>
      </c>
      <c r="T869" t="n">
        <v>2025</v>
      </c>
      <c r="U869" t="n">
        <v>0</v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inlineStr"/>
      <c r="AU869" t="inlineStr"/>
    </row>
    <row r="870">
      <c r="A870" t="inlineStr">
        <is>
          <t>CONTRACT</t>
        </is>
      </c>
      <c r="B870" t="inlineStr">
        <is>
          <t>PRJ</t>
        </is>
      </c>
      <c r="C870" t="inlineStr"/>
      <c r="D870" t="n">
        <v>2025</v>
      </c>
      <c r="E870" s="114" t="n">
        <v>45658</v>
      </c>
      <c r="F870" s="114" t="n">
        <v>45688</v>
      </c>
      <c r="G870" t="inlineStr">
        <is>
          <t>ABS24061</t>
        </is>
      </c>
      <c r="H870" t="inlineStr">
        <is>
          <t>ALD</t>
        </is>
      </c>
      <c r="I870" t="inlineStr">
        <is>
          <t>CRM/CS</t>
        </is>
      </c>
      <c r="J870" t="inlineStr">
        <is>
          <t xml:space="preserve">DMV DIGITAL MEDIA VALUATION - Banner pubblicitari - Dismissione DWH - </t>
        </is>
      </c>
      <c r="K870" t="inlineStr">
        <is>
          <t>EssilorLuxottica</t>
        </is>
      </c>
      <c r="L870" t="inlineStr">
        <is>
          <t>A. Cuomo</t>
        </is>
      </c>
      <c r="M870" t="inlineStr">
        <is>
          <t>C. Paz</t>
        </is>
      </c>
      <c r="N870" t="inlineStr">
        <is>
          <t>Delivery Projects</t>
        </is>
      </c>
      <c r="O870" t="inlineStr">
        <is>
          <t>PMO - Project Management Officer</t>
        </is>
      </c>
      <c r="P870" t="n">
        <v>190</v>
      </c>
      <c r="Q870" t="n">
        <v>177</v>
      </c>
      <c r="R870" t="inlineStr">
        <is>
          <t>CLOSED</t>
        </is>
      </c>
      <c r="S870" t="n">
        <v>1</v>
      </c>
      <c r="T870" t="n">
        <v>2025</v>
      </c>
      <c r="U870" t="n">
        <v>0</v>
      </c>
      <c r="V870" t="n">
        <v>0.5</v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n">
        <v>0.02777777777777778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inlineStr"/>
      <c r="AU870" t="inlineStr"/>
    </row>
    <row r="871">
      <c r="A871" t="inlineStr">
        <is>
          <t>CONTRACT</t>
        </is>
      </c>
      <c r="B871" t="inlineStr">
        <is>
          <t>PRJ</t>
        </is>
      </c>
      <c r="C871" t="inlineStr"/>
      <c r="D871" t="n">
        <v>2025</v>
      </c>
      <c r="E871" s="114" t="n">
        <v>45658</v>
      </c>
      <c r="F871" s="114" t="n">
        <v>45688</v>
      </c>
      <c r="G871" t="inlineStr">
        <is>
          <t>ABS24061</t>
        </is>
      </c>
      <c r="H871" t="inlineStr">
        <is>
          <t>ALD</t>
        </is>
      </c>
      <c r="I871" t="inlineStr">
        <is>
          <t>CRM/CS</t>
        </is>
      </c>
      <c r="J871" t="inlineStr">
        <is>
          <t xml:space="preserve">DMV DIGITAL MEDIA VALUATION - Banner pubblicitari - Dismissione DWH - </t>
        </is>
      </c>
      <c r="K871" t="inlineStr">
        <is>
          <t>EssilorLuxottica</t>
        </is>
      </c>
      <c r="L871" t="inlineStr">
        <is>
          <t>A. Cuomo</t>
        </is>
      </c>
      <c r="M871" t="inlineStr">
        <is>
          <t>F. Reale</t>
        </is>
      </c>
      <c r="N871" t="inlineStr">
        <is>
          <t>Operations</t>
        </is>
      </c>
      <c r="O871" t="inlineStr">
        <is>
          <t>FrontEnd</t>
        </is>
      </c>
      <c r="P871" t="n">
        <v>190</v>
      </c>
      <c r="Q871" t="n">
        <v>177</v>
      </c>
      <c r="R871" t="inlineStr">
        <is>
          <t>CLOSED</t>
        </is>
      </c>
      <c r="S871" t="n">
        <v>1</v>
      </c>
      <c r="T871" t="n">
        <v>2025</v>
      </c>
      <c r="U871" t="n">
        <v>0</v>
      </c>
      <c r="V871" t="n">
        <v>2</v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n">
        <v>0.1111111111111111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inlineStr"/>
      <c r="AU871" t="inlineStr"/>
    </row>
    <row r="872">
      <c r="A872" t="inlineStr">
        <is>
          <t>PROSPECT</t>
        </is>
      </c>
      <c r="B872" t="inlineStr">
        <is>
          <t>PRJ</t>
        </is>
      </c>
      <c r="C872" t="inlineStr">
        <is>
          <t>Waterfall</t>
        </is>
      </c>
      <c r="D872" t="n">
        <v>2025</v>
      </c>
      <c r="E872" s="114" t="n">
        <v>45658</v>
      </c>
      <c r="F872" s="114" t="n">
        <v>46022</v>
      </c>
      <c r="G872" t="inlineStr"/>
      <c r="H872" t="inlineStr"/>
      <c r="I872" t="inlineStr">
        <is>
          <t>Lucy</t>
        </is>
      </c>
      <c r="J872" t="inlineStr">
        <is>
          <t>Lucy PTP AI: buyer 2025</t>
        </is>
      </c>
      <c r="K872" t="inlineStr">
        <is>
          <t>EssilorLuxottica</t>
        </is>
      </c>
      <c r="L872" t="inlineStr">
        <is>
          <t>A. Graziani</t>
        </is>
      </c>
      <c r="M872" t="inlineStr">
        <is>
          <t>A. Imbimbo</t>
        </is>
      </c>
      <c r="N872" t="inlineStr">
        <is>
          <t>AI Operations</t>
        </is>
      </c>
      <c r="O872" t="inlineStr">
        <is>
          <t>Data Scientist</t>
        </is>
      </c>
      <c r="P872" t="n">
        <v>15</v>
      </c>
      <c r="Q872" t="n">
        <v>0</v>
      </c>
      <c r="R872" t="inlineStr">
        <is>
          <t>PROPOSAL</t>
        </is>
      </c>
      <c r="S872" t="n">
        <v>0</v>
      </c>
      <c r="T872" t="n">
        <v>2025</v>
      </c>
      <c r="U872" t="n">
        <v>0</v>
      </c>
      <c r="V872" t="n">
        <v>1</v>
      </c>
      <c r="W872" t="n">
        <v>1</v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n">
        <v>0.05555555555555555</v>
      </c>
      <c r="AI872" t="n">
        <v>0.05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inlineStr"/>
      <c r="AU872" t="inlineStr"/>
    </row>
    <row r="873">
      <c r="A873" t="inlineStr">
        <is>
          <t>PROSPECT</t>
        </is>
      </c>
      <c r="B873" t="inlineStr">
        <is>
          <t>PRJ</t>
        </is>
      </c>
      <c r="C873" t="inlineStr">
        <is>
          <t>Waterfall</t>
        </is>
      </c>
      <c r="D873" t="n">
        <v>2025</v>
      </c>
      <c r="E873" s="114" t="n">
        <v>45658</v>
      </c>
      <c r="F873" s="114" t="n">
        <v>46022</v>
      </c>
      <c r="G873" t="inlineStr"/>
      <c r="H873" t="inlineStr"/>
      <c r="I873" t="inlineStr">
        <is>
          <t>Lucy</t>
        </is>
      </c>
      <c r="J873" t="inlineStr">
        <is>
          <t>Lucy PTP AI: buyer 2025</t>
        </is>
      </c>
      <c r="K873" t="inlineStr">
        <is>
          <t>EssilorLuxottica</t>
        </is>
      </c>
      <c r="L873" t="inlineStr">
        <is>
          <t>A. Graziani</t>
        </is>
      </c>
      <c r="M873" t="inlineStr">
        <is>
          <t>F. Malvezzi</t>
        </is>
      </c>
      <c r="N873" t="inlineStr">
        <is>
          <t>AI Operations</t>
        </is>
      </c>
      <c r="O873" t="inlineStr">
        <is>
          <t>Data Scientist</t>
        </is>
      </c>
      <c r="P873" t="n">
        <v>15</v>
      </c>
      <c r="Q873" t="n">
        <v>0</v>
      </c>
      <c r="R873" t="inlineStr">
        <is>
          <t>PROPOSAL</t>
        </is>
      </c>
      <c r="S873" t="n">
        <v>0</v>
      </c>
      <c r="T873" t="n">
        <v>2025</v>
      </c>
      <c r="U873" t="n">
        <v>0</v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inlineStr"/>
      <c r="AU873" t="inlineStr"/>
    </row>
    <row r="874">
      <c r="A874" t="inlineStr">
        <is>
          <t>PROSPECT</t>
        </is>
      </c>
      <c r="B874" t="inlineStr">
        <is>
          <t>PRJ</t>
        </is>
      </c>
      <c r="C874" t="inlineStr">
        <is>
          <t>Waterfall</t>
        </is>
      </c>
      <c r="D874" t="n">
        <v>2025</v>
      </c>
      <c r="E874" s="114" t="n">
        <v>45658</v>
      </c>
      <c r="F874" s="114" t="n">
        <v>46022</v>
      </c>
      <c r="G874" t="inlineStr"/>
      <c r="H874" t="inlineStr"/>
      <c r="I874" t="inlineStr">
        <is>
          <t>Lucy</t>
        </is>
      </c>
      <c r="J874" t="inlineStr">
        <is>
          <t>Lucy PTP AI: buyer 2025</t>
        </is>
      </c>
      <c r="K874" t="inlineStr">
        <is>
          <t>EssilorLuxottica</t>
        </is>
      </c>
      <c r="L874" t="inlineStr">
        <is>
          <t>A. Graziani</t>
        </is>
      </c>
      <c r="M874" t="inlineStr">
        <is>
          <t>G. Sironi</t>
        </is>
      </c>
      <c r="N874" t="inlineStr">
        <is>
          <t>AI Operations</t>
        </is>
      </c>
      <c r="O874" t="inlineStr">
        <is>
          <t>PM - Project Governance</t>
        </is>
      </c>
      <c r="P874" t="n">
        <v>15</v>
      </c>
      <c r="Q874" t="n">
        <v>0</v>
      </c>
      <c r="R874" t="inlineStr">
        <is>
          <t>PROPOSAL</t>
        </is>
      </c>
      <c r="S874" t="n">
        <v>0</v>
      </c>
      <c r="T874" t="n">
        <v>2025</v>
      </c>
      <c r="U874" t="n">
        <v>0</v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inlineStr"/>
      <c r="AU874" t="inlineStr"/>
    </row>
    <row r="875">
      <c r="A875" t="inlineStr">
        <is>
          <t>PROSPECT</t>
        </is>
      </c>
      <c r="B875" t="inlineStr">
        <is>
          <t>PRJ</t>
        </is>
      </c>
      <c r="C875" t="inlineStr">
        <is>
          <t>Waterfall</t>
        </is>
      </c>
      <c r="D875" t="n">
        <v>2025</v>
      </c>
      <c r="E875" s="114" t="n">
        <v>45658</v>
      </c>
      <c r="F875" s="114" t="n">
        <v>46022</v>
      </c>
      <c r="G875" t="inlineStr"/>
      <c r="H875" t="inlineStr"/>
      <c r="I875" t="inlineStr">
        <is>
          <t>Lucy</t>
        </is>
      </c>
      <c r="J875" t="inlineStr">
        <is>
          <t>Lucy PTP AI: buyer 2025</t>
        </is>
      </c>
      <c r="K875" t="inlineStr">
        <is>
          <t>EssilorLuxottica</t>
        </is>
      </c>
      <c r="L875" t="inlineStr">
        <is>
          <t>A. Graziani</t>
        </is>
      </c>
      <c r="M875" t="inlineStr">
        <is>
          <t>M. Gomitoni</t>
        </is>
      </c>
      <c r="N875" t="inlineStr">
        <is>
          <t>AI Operations</t>
        </is>
      </c>
      <c r="O875" t="inlineStr">
        <is>
          <t>Technical Leader</t>
        </is>
      </c>
      <c r="P875" t="n">
        <v>15</v>
      </c>
      <c r="Q875" t="n">
        <v>0</v>
      </c>
      <c r="R875" t="inlineStr">
        <is>
          <t>PROPOSAL</t>
        </is>
      </c>
      <c r="S875" t="n">
        <v>0</v>
      </c>
      <c r="T875" t="n">
        <v>2025</v>
      </c>
      <c r="U875" t="n">
        <v>0</v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inlineStr"/>
      <c r="AU875" t="inlineStr"/>
    </row>
    <row r="876">
      <c r="A876" t="inlineStr">
        <is>
          <t>PROSPECT</t>
        </is>
      </c>
      <c r="B876" t="inlineStr">
        <is>
          <t>PRJ</t>
        </is>
      </c>
      <c r="C876" t="inlineStr">
        <is>
          <t>Waterfall</t>
        </is>
      </c>
      <c r="D876" t="n">
        <v>2025</v>
      </c>
      <c r="E876" s="114" t="n">
        <v>45658</v>
      </c>
      <c r="F876" s="114" t="n">
        <v>46022</v>
      </c>
      <c r="G876" t="inlineStr"/>
      <c r="H876" t="inlineStr"/>
      <c r="I876" t="inlineStr">
        <is>
          <t>Lucy</t>
        </is>
      </c>
      <c r="J876" t="inlineStr">
        <is>
          <t>Lucy PTP AI: buyer 2025</t>
        </is>
      </c>
      <c r="K876" t="inlineStr">
        <is>
          <t>EssilorLuxottica</t>
        </is>
      </c>
      <c r="L876" t="inlineStr">
        <is>
          <t>A. Graziani</t>
        </is>
      </c>
      <c r="M876" t="inlineStr">
        <is>
          <t>V. Echarry</t>
        </is>
      </c>
      <c r="N876" t="inlineStr">
        <is>
          <t>AI Operations</t>
        </is>
      </c>
      <c r="O876" t="inlineStr">
        <is>
          <t>Data Scientist</t>
        </is>
      </c>
      <c r="P876" t="n">
        <v>15</v>
      </c>
      <c r="Q876" t="n">
        <v>0</v>
      </c>
      <c r="R876" t="inlineStr">
        <is>
          <t>PROPOSAL</t>
        </is>
      </c>
      <c r="S876" t="n">
        <v>0</v>
      </c>
      <c r="T876" t="n">
        <v>2025</v>
      </c>
      <c r="U876" t="n">
        <v>0</v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inlineStr"/>
      <c r="AU876" t="inlineStr"/>
    </row>
    <row r="877">
      <c r="A877" t="inlineStr">
        <is>
          <t>CONTRACT</t>
        </is>
      </c>
      <c r="B877" t="inlineStr">
        <is>
          <t>PRJ</t>
        </is>
      </c>
      <c r="C877" t="inlineStr">
        <is>
          <t>Waterfall</t>
        </is>
      </c>
      <c r="D877" t="n">
        <v>2025</v>
      </c>
      <c r="E877" s="114" t="n">
        <v>45658</v>
      </c>
      <c r="F877" s="114" t="n">
        <v>46022</v>
      </c>
      <c r="G877" t="inlineStr"/>
      <c r="H877" t="inlineStr">
        <is>
          <t>LUCY</t>
        </is>
      </c>
      <c r="I877" t="inlineStr">
        <is>
          <t>Lucy</t>
        </is>
      </c>
      <c r="J877" t="inlineStr">
        <is>
          <t>Lucy PTP AI: coding 2025</t>
        </is>
      </c>
      <c r="K877" t="inlineStr">
        <is>
          <t>EssilorLuxottica</t>
        </is>
      </c>
      <c r="L877" t="inlineStr">
        <is>
          <t>A. Graziani</t>
        </is>
      </c>
      <c r="M877" t="inlineStr">
        <is>
          <t>A. Imbimbo</t>
        </is>
      </c>
      <c r="N877" t="inlineStr">
        <is>
          <t>AI Operations</t>
        </is>
      </c>
      <c r="O877" t="inlineStr">
        <is>
          <t>Data Scientist</t>
        </is>
      </c>
      <c r="P877" t="n">
        <v>150</v>
      </c>
      <c r="Q877" t="n">
        <v>0</v>
      </c>
      <c r="R877" t="inlineStr">
        <is>
          <t>PROPOSAL</t>
        </is>
      </c>
      <c r="S877" t="n">
        <v>0</v>
      </c>
      <c r="T877" t="n">
        <v>2025</v>
      </c>
      <c r="U877" t="n">
        <v>15</v>
      </c>
      <c r="V877" t="n">
        <v>5</v>
      </c>
      <c r="W877" t="n">
        <v>5</v>
      </c>
      <c r="X877" t="n">
        <v>5</v>
      </c>
      <c r="Y877" t="n">
        <v>5</v>
      </c>
      <c r="Z877" t="n">
        <v>5</v>
      </c>
      <c r="AA877" t="n">
        <v>5</v>
      </c>
      <c r="AB877" t="n">
        <v>5</v>
      </c>
      <c r="AC877" t="inlineStr"/>
      <c r="AD877" t="inlineStr"/>
      <c r="AE877" t="inlineStr"/>
      <c r="AF877" t="inlineStr"/>
      <c r="AG877" t="inlineStr"/>
      <c r="AH877" t="n">
        <v>0.2777777777777778</v>
      </c>
      <c r="AI877" t="n">
        <v>0.25</v>
      </c>
      <c r="AJ877" t="n">
        <v>0.2380952380952381</v>
      </c>
      <c r="AK877" t="n">
        <v>0.2272727272727273</v>
      </c>
      <c r="AL877" t="n">
        <v>0.25</v>
      </c>
      <c r="AM877" t="n">
        <v>0.25</v>
      </c>
      <c r="AN877" t="n">
        <v>0.2173913043478261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inlineStr"/>
      <c r="AU877" t="inlineStr"/>
    </row>
    <row r="878">
      <c r="A878" t="inlineStr">
        <is>
          <t>CONTRACT</t>
        </is>
      </c>
      <c r="B878" t="inlineStr">
        <is>
          <t>PRJ</t>
        </is>
      </c>
      <c r="C878" t="inlineStr">
        <is>
          <t>Waterfall</t>
        </is>
      </c>
      <c r="D878" t="n">
        <v>2025</v>
      </c>
      <c r="E878" s="114" t="n">
        <v>45658</v>
      </c>
      <c r="F878" s="114" t="n">
        <v>46022</v>
      </c>
      <c r="G878" t="inlineStr"/>
      <c r="H878" t="inlineStr">
        <is>
          <t>LUCY</t>
        </is>
      </c>
      <c r="I878" t="inlineStr">
        <is>
          <t>Lucy</t>
        </is>
      </c>
      <c r="J878" t="inlineStr">
        <is>
          <t>Lucy PTP AI: coding 2025</t>
        </is>
      </c>
      <c r="K878" t="inlineStr">
        <is>
          <t>EssilorLuxottica</t>
        </is>
      </c>
      <c r="L878" t="inlineStr">
        <is>
          <t>A. Graziani</t>
        </is>
      </c>
      <c r="M878" t="inlineStr">
        <is>
          <t>F. Malvezzi</t>
        </is>
      </c>
      <c r="N878" t="inlineStr">
        <is>
          <t>AI Operations</t>
        </is>
      </c>
      <c r="O878" t="inlineStr">
        <is>
          <t>Data Scientist</t>
        </is>
      </c>
      <c r="P878" t="n">
        <v>60</v>
      </c>
      <c r="Q878" t="n">
        <v>0</v>
      </c>
      <c r="R878" t="inlineStr">
        <is>
          <t>PROPOSAL</t>
        </is>
      </c>
      <c r="S878" t="n">
        <v>0</v>
      </c>
      <c r="T878" t="n">
        <v>2025</v>
      </c>
      <c r="U878" t="n">
        <v>0</v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inlineStr"/>
      <c r="AU878" t="inlineStr"/>
    </row>
    <row r="879">
      <c r="A879" t="inlineStr">
        <is>
          <t>CONTRACT</t>
        </is>
      </c>
      <c r="B879" t="inlineStr">
        <is>
          <t>PRJ</t>
        </is>
      </c>
      <c r="C879" t="inlineStr">
        <is>
          <t>Waterfall</t>
        </is>
      </c>
      <c r="D879" t="n">
        <v>2025</v>
      </c>
      <c r="E879" s="114" t="n">
        <v>45658</v>
      </c>
      <c r="F879" s="114" t="n">
        <v>46022</v>
      </c>
      <c r="G879" t="inlineStr"/>
      <c r="H879" t="inlineStr">
        <is>
          <t>LUCY</t>
        </is>
      </c>
      <c r="I879" t="inlineStr">
        <is>
          <t>Lucy</t>
        </is>
      </c>
      <c r="J879" t="inlineStr">
        <is>
          <t>Lucy PTP AI: coding 2025</t>
        </is>
      </c>
      <c r="K879" t="inlineStr">
        <is>
          <t>EssilorLuxottica</t>
        </is>
      </c>
      <c r="L879" t="inlineStr">
        <is>
          <t>A. Graziani</t>
        </is>
      </c>
      <c r="M879" t="inlineStr">
        <is>
          <t>G. Sironi</t>
        </is>
      </c>
      <c r="N879" t="inlineStr">
        <is>
          <t>AI Operations</t>
        </is>
      </c>
      <c r="O879" t="inlineStr">
        <is>
          <t>PM - Project Governance</t>
        </is>
      </c>
      <c r="P879" t="n">
        <v>60</v>
      </c>
      <c r="Q879" t="n">
        <v>0</v>
      </c>
      <c r="R879" t="inlineStr">
        <is>
          <t>PROPOSAL</t>
        </is>
      </c>
      <c r="S879" t="n">
        <v>0</v>
      </c>
      <c r="T879" t="n">
        <v>2025</v>
      </c>
      <c r="U879" t="n">
        <v>3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inlineStr"/>
      <c r="AD879" t="inlineStr"/>
      <c r="AE879" t="inlineStr"/>
      <c r="AF879" t="inlineStr"/>
      <c r="AG879" t="inlineStr"/>
      <c r="AH879" t="n">
        <v>0.05555555555555555</v>
      </c>
      <c r="AI879" t="n">
        <v>0.05</v>
      </c>
      <c r="AJ879" t="n">
        <v>0.04761904761904762</v>
      </c>
      <c r="AK879" t="n">
        <v>0.04545454545454546</v>
      </c>
      <c r="AL879" t="n">
        <v>0.05</v>
      </c>
      <c r="AM879" t="n">
        <v>0.05</v>
      </c>
      <c r="AN879" t="n">
        <v>0.04347826086956522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inlineStr"/>
      <c r="AU879" t="inlineStr"/>
    </row>
    <row r="880">
      <c r="A880" t="inlineStr">
        <is>
          <t>CONTRACT</t>
        </is>
      </c>
      <c r="B880" t="inlineStr">
        <is>
          <t>PRJ</t>
        </is>
      </c>
      <c r="C880" t="inlineStr">
        <is>
          <t>Waterfall</t>
        </is>
      </c>
      <c r="D880" t="n">
        <v>2025</v>
      </c>
      <c r="E880" s="114" t="n">
        <v>45658</v>
      </c>
      <c r="F880" s="114" t="n">
        <v>46022</v>
      </c>
      <c r="G880" t="inlineStr"/>
      <c r="H880" t="inlineStr">
        <is>
          <t>LUCY</t>
        </is>
      </c>
      <c r="I880" t="inlineStr">
        <is>
          <t>Lucy</t>
        </is>
      </c>
      <c r="J880" t="inlineStr">
        <is>
          <t>Lucy PTP AI: coding 2025</t>
        </is>
      </c>
      <c r="K880" t="inlineStr">
        <is>
          <t>EssilorLuxottica</t>
        </is>
      </c>
      <c r="L880" t="inlineStr">
        <is>
          <t>A. Graziani</t>
        </is>
      </c>
      <c r="M880" t="inlineStr">
        <is>
          <t>M. Gomitoni</t>
        </is>
      </c>
      <c r="N880" t="inlineStr">
        <is>
          <t>AI Operations</t>
        </is>
      </c>
      <c r="O880" t="inlineStr">
        <is>
          <t>Technical Leader</t>
        </is>
      </c>
      <c r="P880" t="n">
        <v>60</v>
      </c>
      <c r="Q880" t="n">
        <v>0</v>
      </c>
      <c r="R880" t="inlineStr">
        <is>
          <t>PROPOSAL</t>
        </is>
      </c>
      <c r="S880" t="n">
        <v>0</v>
      </c>
      <c r="T880" t="n">
        <v>2025</v>
      </c>
      <c r="U880" t="n">
        <v>3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inlineStr"/>
      <c r="AD880" t="inlineStr"/>
      <c r="AE880" t="inlineStr"/>
      <c r="AF880" t="inlineStr"/>
      <c r="AG880" t="inlineStr"/>
      <c r="AH880" t="n">
        <v>0.05555555555555555</v>
      </c>
      <c r="AI880" t="n">
        <v>0.05</v>
      </c>
      <c r="AJ880" t="n">
        <v>0.04761904761904762</v>
      </c>
      <c r="AK880" t="n">
        <v>0.04545454545454546</v>
      </c>
      <c r="AL880" t="n">
        <v>0.05</v>
      </c>
      <c r="AM880" t="n">
        <v>0.05</v>
      </c>
      <c r="AN880" t="n">
        <v>0.04347826086956522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inlineStr"/>
      <c r="AU880" t="inlineStr"/>
    </row>
    <row r="881">
      <c r="A881" t="inlineStr">
        <is>
          <t>CONTRACT</t>
        </is>
      </c>
      <c r="B881" t="inlineStr">
        <is>
          <t>PRJ</t>
        </is>
      </c>
      <c r="C881" t="inlineStr">
        <is>
          <t>Waterfall</t>
        </is>
      </c>
      <c r="D881" t="n">
        <v>2025</v>
      </c>
      <c r="E881" s="114" t="n">
        <v>45658</v>
      </c>
      <c r="F881" s="114" t="n">
        <v>46022</v>
      </c>
      <c r="G881" t="inlineStr"/>
      <c r="H881" t="inlineStr">
        <is>
          <t>LUCY</t>
        </is>
      </c>
      <c r="I881" t="inlineStr">
        <is>
          <t>Lucy</t>
        </is>
      </c>
      <c r="J881" t="inlineStr">
        <is>
          <t>Lucy PTP AI: coding 2025</t>
        </is>
      </c>
      <c r="K881" t="inlineStr">
        <is>
          <t>EssilorLuxottica</t>
        </is>
      </c>
      <c r="L881" t="inlineStr">
        <is>
          <t>A. Graziani</t>
        </is>
      </c>
      <c r="M881" t="inlineStr">
        <is>
          <t>V. Echarry</t>
        </is>
      </c>
      <c r="N881" t="inlineStr">
        <is>
          <t>AI Operations</t>
        </is>
      </c>
      <c r="O881" t="inlineStr">
        <is>
          <t>Data Scientist</t>
        </is>
      </c>
      <c r="P881" t="n">
        <v>60</v>
      </c>
      <c r="Q881" t="n">
        <v>0</v>
      </c>
      <c r="R881" t="inlineStr">
        <is>
          <t>PROPOSAL</t>
        </is>
      </c>
      <c r="S881" t="n">
        <v>0</v>
      </c>
      <c r="T881" t="n">
        <v>2025</v>
      </c>
      <c r="U881" t="n">
        <v>0</v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inlineStr"/>
      <c r="AU881" t="inlineStr"/>
    </row>
    <row r="882">
      <c r="A882" t="inlineStr">
        <is>
          <t>CONTRACT</t>
        </is>
      </c>
      <c r="B882" t="inlineStr">
        <is>
          <t>PRJ</t>
        </is>
      </c>
      <c r="C882" t="inlineStr">
        <is>
          <t>Waterfall</t>
        </is>
      </c>
      <c r="D882" t="n">
        <v>2025</v>
      </c>
      <c r="E882" s="114" t="n">
        <v>45658</v>
      </c>
      <c r="F882" s="114" t="n">
        <v>46022</v>
      </c>
      <c r="G882" t="inlineStr"/>
      <c r="H882" t="inlineStr">
        <is>
          <t>LUCY</t>
        </is>
      </c>
      <c r="I882" t="inlineStr">
        <is>
          <t>Lucy</t>
        </is>
      </c>
      <c r="J882" t="inlineStr">
        <is>
          <t>Lucy PTP AI: vendor 2025</t>
        </is>
      </c>
      <c r="K882" t="inlineStr">
        <is>
          <t>EssilorLuxottica</t>
        </is>
      </c>
      <c r="L882" t="inlineStr">
        <is>
          <t>A. Graziani</t>
        </is>
      </c>
      <c r="M882" t="inlineStr">
        <is>
          <t>A. Imbimbo</t>
        </is>
      </c>
      <c r="N882" t="inlineStr">
        <is>
          <t>AI Operations</t>
        </is>
      </c>
      <c r="O882" t="inlineStr">
        <is>
          <t>Data Scientist</t>
        </is>
      </c>
      <c r="P882" t="n">
        <v>30</v>
      </c>
      <c r="Q882" t="n">
        <v>0</v>
      </c>
      <c r="R882" t="inlineStr">
        <is>
          <t>PROPOSAL</t>
        </is>
      </c>
      <c r="S882" t="n">
        <v>0</v>
      </c>
      <c r="T882" t="n">
        <v>2025</v>
      </c>
      <c r="U882" t="n">
        <v>0</v>
      </c>
      <c r="V882" t="n">
        <v>2</v>
      </c>
      <c r="W882" t="n">
        <v>2</v>
      </c>
      <c r="X882" t="n">
        <v>2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n">
        <v>0.1111111111111111</v>
      </c>
      <c r="AI882" t="n">
        <v>0.1</v>
      </c>
      <c r="AJ882" t="n">
        <v>0.09523809523809523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inlineStr"/>
      <c r="AU882" t="inlineStr"/>
    </row>
    <row r="883">
      <c r="A883" t="inlineStr">
        <is>
          <t>CONTRACT</t>
        </is>
      </c>
      <c r="B883" t="inlineStr">
        <is>
          <t>PRJ</t>
        </is>
      </c>
      <c r="C883" t="inlineStr">
        <is>
          <t>Waterfall</t>
        </is>
      </c>
      <c r="D883" t="n">
        <v>2025</v>
      </c>
      <c r="E883" s="114" t="n">
        <v>45658</v>
      </c>
      <c r="F883" s="114" t="n">
        <v>46022</v>
      </c>
      <c r="G883" t="inlineStr"/>
      <c r="H883" t="inlineStr">
        <is>
          <t>LUCY</t>
        </is>
      </c>
      <c r="I883" t="inlineStr">
        <is>
          <t>Lucy</t>
        </is>
      </c>
      <c r="J883" t="inlineStr">
        <is>
          <t>Lucy PTP AI: vendor 2025</t>
        </is>
      </c>
      <c r="K883" t="inlineStr">
        <is>
          <t>EssilorLuxottica</t>
        </is>
      </c>
      <c r="L883" t="inlineStr">
        <is>
          <t>A. Graziani</t>
        </is>
      </c>
      <c r="M883" t="inlineStr">
        <is>
          <t>F. Malvezzi</t>
        </is>
      </c>
      <c r="N883" t="inlineStr">
        <is>
          <t>AI Operations</t>
        </is>
      </c>
      <c r="O883" t="inlineStr">
        <is>
          <t>Data Scientist</t>
        </is>
      </c>
      <c r="P883" t="n">
        <v>30</v>
      </c>
      <c r="Q883" t="n">
        <v>0</v>
      </c>
      <c r="R883" t="inlineStr">
        <is>
          <t>PROPOSAL</t>
        </is>
      </c>
      <c r="S883" t="n">
        <v>0</v>
      </c>
      <c r="T883" t="n">
        <v>2025</v>
      </c>
      <c r="U883" t="n">
        <v>0</v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inlineStr"/>
      <c r="AU883" t="inlineStr"/>
    </row>
    <row r="884">
      <c r="A884" t="inlineStr">
        <is>
          <t>CONTRACT</t>
        </is>
      </c>
      <c r="B884" t="inlineStr">
        <is>
          <t>PRJ</t>
        </is>
      </c>
      <c r="C884" t="inlineStr">
        <is>
          <t>Waterfall</t>
        </is>
      </c>
      <c r="D884" t="n">
        <v>2025</v>
      </c>
      <c r="E884" s="114" t="n">
        <v>45658</v>
      </c>
      <c r="F884" s="114" t="n">
        <v>46022</v>
      </c>
      <c r="G884" t="inlineStr"/>
      <c r="H884" t="inlineStr">
        <is>
          <t>LUCY</t>
        </is>
      </c>
      <c r="I884" t="inlineStr">
        <is>
          <t>Lucy</t>
        </is>
      </c>
      <c r="J884" t="inlineStr">
        <is>
          <t>Lucy PTP AI: vendor 2025</t>
        </is>
      </c>
      <c r="K884" t="inlineStr">
        <is>
          <t>EssilorLuxottica</t>
        </is>
      </c>
      <c r="L884" t="inlineStr">
        <is>
          <t>A. Graziani</t>
        </is>
      </c>
      <c r="M884" t="inlineStr">
        <is>
          <t>G. Sironi</t>
        </is>
      </c>
      <c r="N884" t="inlineStr">
        <is>
          <t>AI Operations</t>
        </is>
      </c>
      <c r="O884" t="inlineStr">
        <is>
          <t>PM - Project Governance</t>
        </is>
      </c>
      <c r="P884" t="n">
        <v>30</v>
      </c>
      <c r="Q884" t="n">
        <v>0</v>
      </c>
      <c r="R884" t="inlineStr">
        <is>
          <t>PROPOSAL</t>
        </is>
      </c>
      <c r="S884" t="n">
        <v>0</v>
      </c>
      <c r="T884" t="n">
        <v>2025</v>
      </c>
      <c r="U884" t="n">
        <v>0</v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inlineStr"/>
      <c r="AU884" t="inlineStr"/>
    </row>
    <row r="885">
      <c r="A885" t="inlineStr">
        <is>
          <t>CONTRACT</t>
        </is>
      </c>
      <c r="B885" t="inlineStr">
        <is>
          <t>PRJ</t>
        </is>
      </c>
      <c r="C885" t="inlineStr">
        <is>
          <t>Waterfall</t>
        </is>
      </c>
      <c r="D885" t="n">
        <v>2025</v>
      </c>
      <c r="E885" s="114" t="n">
        <v>45658</v>
      </c>
      <c r="F885" s="114" t="n">
        <v>46022</v>
      </c>
      <c r="G885" t="inlineStr"/>
      <c r="H885" t="inlineStr">
        <is>
          <t>LUCY</t>
        </is>
      </c>
      <c r="I885" t="inlineStr">
        <is>
          <t>Lucy</t>
        </is>
      </c>
      <c r="J885" t="inlineStr">
        <is>
          <t>Lucy PTP AI: vendor 2025</t>
        </is>
      </c>
      <c r="K885" t="inlineStr">
        <is>
          <t>EssilorLuxottica</t>
        </is>
      </c>
      <c r="L885" t="inlineStr">
        <is>
          <t>A. Graziani</t>
        </is>
      </c>
      <c r="M885" t="inlineStr">
        <is>
          <t>M. Gomitoni</t>
        </is>
      </c>
      <c r="N885" t="inlineStr">
        <is>
          <t>AI Operations</t>
        </is>
      </c>
      <c r="O885" t="inlineStr">
        <is>
          <t>Technical Leader</t>
        </is>
      </c>
      <c r="P885" t="n">
        <v>30</v>
      </c>
      <c r="Q885" t="n">
        <v>0</v>
      </c>
      <c r="R885" t="inlineStr">
        <is>
          <t>PROPOSAL</t>
        </is>
      </c>
      <c r="S885" t="n">
        <v>0</v>
      </c>
      <c r="T885" t="n">
        <v>2025</v>
      </c>
      <c r="U885" t="n">
        <v>0</v>
      </c>
      <c r="V885" t="n">
        <v>1</v>
      </c>
      <c r="W885" t="n">
        <v>1</v>
      </c>
      <c r="X885" t="n">
        <v>1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0.05555555555555555</v>
      </c>
      <c r="AI885" t="n">
        <v>0.05</v>
      </c>
      <c r="AJ885" t="n">
        <v>0.04761904761904762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inlineStr"/>
      <c r="AU885" t="inlineStr"/>
    </row>
    <row r="886">
      <c r="A886" t="inlineStr">
        <is>
          <t>CONTRACT</t>
        </is>
      </c>
      <c r="B886" t="inlineStr">
        <is>
          <t>PRJ</t>
        </is>
      </c>
      <c r="C886" t="inlineStr">
        <is>
          <t>Waterfall</t>
        </is>
      </c>
      <c r="D886" t="n">
        <v>2025</v>
      </c>
      <c r="E886" s="114" t="n">
        <v>45658</v>
      </c>
      <c r="F886" s="114" t="n">
        <v>46022</v>
      </c>
      <c r="G886" t="inlineStr"/>
      <c r="H886" t="inlineStr">
        <is>
          <t>LUCY</t>
        </is>
      </c>
      <c r="I886" t="inlineStr">
        <is>
          <t>Lucy</t>
        </is>
      </c>
      <c r="J886" t="inlineStr">
        <is>
          <t>Lucy PTP AI: vendor 2025</t>
        </is>
      </c>
      <c r="K886" t="inlineStr">
        <is>
          <t>EssilorLuxottica</t>
        </is>
      </c>
      <c r="L886" t="inlineStr">
        <is>
          <t>A. Graziani</t>
        </is>
      </c>
      <c r="M886" t="inlineStr">
        <is>
          <t>V. Echarry</t>
        </is>
      </c>
      <c r="N886" t="inlineStr">
        <is>
          <t>AI Operations</t>
        </is>
      </c>
      <c r="O886" t="inlineStr">
        <is>
          <t>Data Scientist</t>
        </is>
      </c>
      <c r="P886" t="n">
        <v>30</v>
      </c>
      <c r="Q886" t="n">
        <v>0</v>
      </c>
      <c r="R886" t="inlineStr">
        <is>
          <t>PROPOSAL</t>
        </is>
      </c>
      <c r="S886" t="n">
        <v>0</v>
      </c>
      <c r="T886" t="n">
        <v>2025</v>
      </c>
      <c r="U886" t="n">
        <v>0</v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inlineStr"/>
      <c r="AU886" t="inlineStr"/>
    </row>
    <row r="887">
      <c r="A887" t="inlineStr">
        <is>
          <t>PROSPECT</t>
        </is>
      </c>
      <c r="B887" t="inlineStr">
        <is>
          <t>PRJ</t>
        </is>
      </c>
      <c r="C887" t="inlineStr">
        <is>
          <t>Waterfall</t>
        </is>
      </c>
      <c r="D887" t="n">
        <v>2025</v>
      </c>
      <c r="E887" s="114" t="n">
        <v>45658</v>
      </c>
      <c r="F887" s="114" t="n">
        <v>46022</v>
      </c>
      <c r="G887" t="inlineStr"/>
      <c r="H887" t="inlineStr"/>
      <c r="I887" t="inlineStr">
        <is>
          <t>OTHER</t>
        </is>
      </c>
      <c r="J887" t="inlineStr">
        <is>
          <t>FDP AI 2025 - Fraud Detection Plathform Updates</t>
        </is>
      </c>
      <c r="K887" t="inlineStr">
        <is>
          <t>EssilorLuxottica</t>
        </is>
      </c>
      <c r="L887" t="inlineStr">
        <is>
          <t>A. Morterra</t>
        </is>
      </c>
      <c r="M887" t="inlineStr">
        <is>
          <t>A. Imbimbo</t>
        </is>
      </c>
      <c r="N887" t="inlineStr">
        <is>
          <t>AI Operations</t>
        </is>
      </c>
      <c r="O887" t="inlineStr">
        <is>
          <t>Data Scientist</t>
        </is>
      </c>
      <c r="P887" t="n">
        <v>200</v>
      </c>
      <c r="Q887" t="n">
        <v>0</v>
      </c>
      <c r="R887" t="inlineStr">
        <is>
          <t>PROPOSAL</t>
        </is>
      </c>
      <c r="S887" t="n">
        <v>0</v>
      </c>
      <c r="T887" t="n">
        <v>2025</v>
      </c>
      <c r="U887" t="n">
        <v>25</v>
      </c>
      <c r="V887" t="n">
        <v>5</v>
      </c>
      <c r="W887" t="n">
        <v>5</v>
      </c>
      <c r="X887" t="n">
        <v>4</v>
      </c>
      <c r="Y887" t="n">
        <v>5</v>
      </c>
      <c r="Z887" t="n">
        <v>5</v>
      </c>
      <c r="AA887" t="n">
        <v>5</v>
      </c>
      <c r="AB887" t="n">
        <v>5</v>
      </c>
      <c r="AC887" t="n">
        <v>5</v>
      </c>
      <c r="AD887" t="n">
        <v>5</v>
      </c>
      <c r="AE887" t="inlineStr"/>
      <c r="AF887" t="inlineStr"/>
      <c r="AG887" t="inlineStr"/>
      <c r="AH887" t="n">
        <v>0.2777777777777778</v>
      </c>
      <c r="AI887" t="n">
        <v>0.25</v>
      </c>
      <c r="AJ887" t="n">
        <v>0.1904761904761905</v>
      </c>
      <c r="AK887" t="n">
        <v>0.2272727272727273</v>
      </c>
      <c r="AL887" t="n">
        <v>0.25</v>
      </c>
      <c r="AM887" t="n">
        <v>0.25</v>
      </c>
      <c r="AN887" t="n">
        <v>0.2173913043478261</v>
      </c>
      <c r="AO887" t="n">
        <v>0.4166666666666667</v>
      </c>
      <c r="AP887" t="n">
        <v>0.2380952380952381</v>
      </c>
      <c r="AQ887" t="n">
        <v>0</v>
      </c>
      <c r="AR887" t="n">
        <v>0</v>
      </c>
      <c r="AS887" t="n">
        <v>0</v>
      </c>
      <c r="AT887" t="inlineStr"/>
      <c r="AU887" t="inlineStr"/>
    </row>
    <row r="888">
      <c r="A888" t="inlineStr">
        <is>
          <t>PROSPECT</t>
        </is>
      </c>
      <c r="B888" t="inlineStr">
        <is>
          <t>PRJ</t>
        </is>
      </c>
      <c r="C888" t="inlineStr">
        <is>
          <t>Waterfall</t>
        </is>
      </c>
      <c r="D888" t="n">
        <v>2025</v>
      </c>
      <c r="E888" s="114" t="n">
        <v>45658</v>
      </c>
      <c r="F888" s="114" t="n">
        <v>46022</v>
      </c>
      <c r="G888" t="inlineStr"/>
      <c r="H888" t="inlineStr"/>
      <c r="I888" t="inlineStr">
        <is>
          <t>OTHER</t>
        </is>
      </c>
      <c r="J888" t="inlineStr">
        <is>
          <t>FDP AI 2025 - Fraud Detection Plathform Updates</t>
        </is>
      </c>
      <c r="K888" t="inlineStr">
        <is>
          <t>EssilorLuxottica</t>
        </is>
      </c>
      <c r="L888" t="inlineStr">
        <is>
          <t>A. Morterra</t>
        </is>
      </c>
      <c r="M888" t="inlineStr">
        <is>
          <t>F. Malvezzi</t>
        </is>
      </c>
      <c r="N888" t="inlineStr">
        <is>
          <t>AI Operations</t>
        </is>
      </c>
      <c r="O888" t="inlineStr">
        <is>
          <t>Data Scientist</t>
        </is>
      </c>
      <c r="P888" t="n">
        <v>200</v>
      </c>
      <c r="Q888" t="n">
        <v>0</v>
      </c>
      <c r="R888" t="inlineStr">
        <is>
          <t>PROPOSAL</t>
        </is>
      </c>
      <c r="S888" t="n">
        <v>0</v>
      </c>
      <c r="T888" t="n">
        <v>2025</v>
      </c>
      <c r="U888" t="n">
        <v>40</v>
      </c>
      <c r="V888" t="n">
        <v>1</v>
      </c>
      <c r="W888" t="n">
        <v>1</v>
      </c>
      <c r="X888" t="n">
        <v>5</v>
      </c>
      <c r="Y888" t="n">
        <v>8</v>
      </c>
      <c r="Z888" t="n">
        <v>10</v>
      </c>
      <c r="AA888" t="n">
        <v>10</v>
      </c>
      <c r="AB888" t="n">
        <v>10</v>
      </c>
      <c r="AC888" t="n">
        <v>5</v>
      </c>
      <c r="AD888" t="n">
        <v>5</v>
      </c>
      <c r="AE888" t="inlineStr"/>
      <c r="AF888" t="inlineStr"/>
      <c r="AG888" t="inlineStr"/>
      <c r="AH888" t="n">
        <v>0.05555555555555555</v>
      </c>
      <c r="AI888" t="n">
        <v>0.05</v>
      </c>
      <c r="AJ888" t="n">
        <v>0.2380952380952381</v>
      </c>
      <c r="AK888" t="n">
        <v>0.3636363636363636</v>
      </c>
      <c r="AL888" t="n">
        <v>0.5</v>
      </c>
      <c r="AM888" t="n">
        <v>0.5</v>
      </c>
      <c r="AN888" t="n">
        <v>0.4347826086956522</v>
      </c>
      <c r="AO888" t="n">
        <v>0.4166666666666667</v>
      </c>
      <c r="AP888" t="n">
        <v>0.2380952380952381</v>
      </c>
      <c r="AQ888" t="n">
        <v>0</v>
      </c>
      <c r="AR888" t="n">
        <v>0</v>
      </c>
      <c r="AS888" t="n">
        <v>0</v>
      </c>
      <c r="AT888" t="inlineStr"/>
      <c r="AU888" t="inlineStr"/>
    </row>
    <row r="889">
      <c r="A889" t="inlineStr">
        <is>
          <t>PROSPECT</t>
        </is>
      </c>
      <c r="B889" t="inlineStr">
        <is>
          <t>PRJ</t>
        </is>
      </c>
      <c r="C889" t="inlineStr">
        <is>
          <t>Waterfall</t>
        </is>
      </c>
      <c r="D889" t="n">
        <v>2025</v>
      </c>
      <c r="E889" s="114" t="n">
        <v>45658</v>
      </c>
      <c r="F889" s="114" t="n">
        <v>46022</v>
      </c>
      <c r="G889" t="inlineStr"/>
      <c r="H889" t="inlineStr"/>
      <c r="I889" t="inlineStr">
        <is>
          <t>OTHER</t>
        </is>
      </c>
      <c r="J889" t="inlineStr">
        <is>
          <t>FDP AI 2025 - Fraud Detection Plathform Updates</t>
        </is>
      </c>
      <c r="K889" t="inlineStr">
        <is>
          <t>EssilorLuxottica</t>
        </is>
      </c>
      <c r="L889" t="inlineStr">
        <is>
          <t>A. Morterra</t>
        </is>
      </c>
      <c r="M889" t="inlineStr">
        <is>
          <t>G. Sironi</t>
        </is>
      </c>
      <c r="N889" t="inlineStr">
        <is>
          <t>AI Operations</t>
        </is>
      </c>
      <c r="O889" t="inlineStr">
        <is>
          <t>PM - Project Governance</t>
        </is>
      </c>
      <c r="P889" t="n">
        <v>200</v>
      </c>
      <c r="Q889" t="n">
        <v>0</v>
      </c>
      <c r="R889" t="inlineStr">
        <is>
          <t>PROPOSAL</t>
        </is>
      </c>
      <c r="S889" t="n">
        <v>0</v>
      </c>
      <c r="T889" t="n">
        <v>2025</v>
      </c>
      <c r="U889" t="n">
        <v>12</v>
      </c>
      <c r="V889" t="n">
        <v>3</v>
      </c>
      <c r="W889" t="n">
        <v>3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2</v>
      </c>
      <c r="AD889" t="n">
        <v>2</v>
      </c>
      <c r="AE889" t="n">
        <v>2</v>
      </c>
      <c r="AF889" t="inlineStr"/>
      <c r="AG889" t="inlineStr"/>
      <c r="AH889" t="n">
        <v>0.1666666666666667</v>
      </c>
      <c r="AI889" t="n">
        <v>0.15</v>
      </c>
      <c r="AJ889" t="n">
        <v>0.09523809523809523</v>
      </c>
      <c r="AK889" t="n">
        <v>0.09090909090909091</v>
      </c>
      <c r="AL889" t="n">
        <v>0.1</v>
      </c>
      <c r="AM889" t="n">
        <v>0.1</v>
      </c>
      <c r="AN889" t="n">
        <v>0.08695652173913043</v>
      </c>
      <c r="AO889" t="n">
        <v>0.1666666666666667</v>
      </c>
      <c r="AP889" t="n">
        <v>0.09523809523809523</v>
      </c>
      <c r="AQ889" t="n">
        <v>0.08695652173913043</v>
      </c>
      <c r="AR889" t="n">
        <v>0</v>
      </c>
      <c r="AS889" t="n">
        <v>0</v>
      </c>
      <c r="AT889" t="inlineStr"/>
      <c r="AU889" t="inlineStr"/>
    </row>
    <row r="890">
      <c r="A890" t="inlineStr">
        <is>
          <t>PROSPECT</t>
        </is>
      </c>
      <c r="B890" t="inlineStr">
        <is>
          <t>PRJ</t>
        </is>
      </c>
      <c r="C890" t="inlineStr">
        <is>
          <t>Waterfall</t>
        </is>
      </c>
      <c r="D890" t="n">
        <v>2025</v>
      </c>
      <c r="E890" s="114" t="n">
        <v>45658</v>
      </c>
      <c r="F890" s="114" t="n">
        <v>46022</v>
      </c>
      <c r="G890" t="inlineStr"/>
      <c r="H890" t="inlineStr"/>
      <c r="I890" t="inlineStr">
        <is>
          <t>OTHER</t>
        </is>
      </c>
      <c r="J890" t="inlineStr">
        <is>
          <t>FDP AI 2025 - Fraud Detection Plathform Updates</t>
        </is>
      </c>
      <c r="K890" t="inlineStr">
        <is>
          <t>EssilorLuxottica</t>
        </is>
      </c>
      <c r="L890" t="inlineStr">
        <is>
          <t>A. Morterra</t>
        </is>
      </c>
      <c r="M890" t="inlineStr">
        <is>
          <t>L. Cariglia</t>
        </is>
      </c>
      <c r="N890" t="inlineStr">
        <is>
          <t>AI Operations</t>
        </is>
      </c>
      <c r="O890" t="inlineStr">
        <is>
          <t>Data Management</t>
        </is>
      </c>
      <c r="P890" t="n">
        <v>200</v>
      </c>
      <c r="Q890" t="n">
        <v>0</v>
      </c>
      <c r="R890" t="inlineStr">
        <is>
          <t>PROPOSAL</t>
        </is>
      </c>
      <c r="S890" t="n">
        <v>0</v>
      </c>
      <c r="T890" t="n">
        <v>2025</v>
      </c>
      <c r="U890" t="n">
        <v>14</v>
      </c>
      <c r="V890" t="n">
        <v>2</v>
      </c>
      <c r="W890" t="n">
        <v>2</v>
      </c>
      <c r="X890" t="n">
        <v>2</v>
      </c>
      <c r="Y890" t="n">
        <v>2</v>
      </c>
      <c r="Z890" t="n">
        <v>2</v>
      </c>
      <c r="AA890" t="n">
        <v>2</v>
      </c>
      <c r="AB890" t="n">
        <v>2</v>
      </c>
      <c r="AC890" t="n">
        <v>1</v>
      </c>
      <c r="AD890" t="n">
        <v>2</v>
      </c>
      <c r="AE890" t="n">
        <v>2</v>
      </c>
      <c r="AF890" t="n">
        <v>1</v>
      </c>
      <c r="AG890" t="n">
        <v>2</v>
      </c>
      <c r="AH890" t="n">
        <v>0.1111111111111111</v>
      </c>
      <c r="AI890" t="n">
        <v>0.1</v>
      </c>
      <c r="AJ890" t="n">
        <v>0.09523809523809523</v>
      </c>
      <c r="AK890" t="n">
        <v>0.09090909090909091</v>
      </c>
      <c r="AL890" t="n">
        <v>0.1</v>
      </c>
      <c r="AM890" t="n">
        <v>0.1</v>
      </c>
      <c r="AN890" t="n">
        <v>0.08695652173913043</v>
      </c>
      <c r="AO890" t="n">
        <v>0.08333333333333333</v>
      </c>
      <c r="AP890" t="n">
        <v>0.09523809523809523</v>
      </c>
      <c r="AQ890" t="n">
        <v>0.08695652173913043</v>
      </c>
      <c r="AR890" t="n">
        <v>0.04761904761904762</v>
      </c>
      <c r="AS890" t="n">
        <v>0.09090909090909091</v>
      </c>
      <c r="AT890" t="inlineStr"/>
      <c r="AU890" t="inlineStr"/>
    </row>
    <row r="891">
      <c r="A891" t="inlineStr">
        <is>
          <t>PROSPECT</t>
        </is>
      </c>
      <c r="B891" t="inlineStr">
        <is>
          <t>PRJ</t>
        </is>
      </c>
      <c r="C891" t="inlineStr">
        <is>
          <t>Waterfall</t>
        </is>
      </c>
      <c r="D891" t="n">
        <v>2025</v>
      </c>
      <c r="E891" s="114" t="n">
        <v>45658</v>
      </c>
      <c r="F891" s="114" t="n">
        <v>46022</v>
      </c>
      <c r="G891" t="inlineStr"/>
      <c r="H891" t="inlineStr"/>
      <c r="I891" t="inlineStr">
        <is>
          <t>OTHER</t>
        </is>
      </c>
      <c r="J891" t="inlineStr">
        <is>
          <t>FDP AI 2025 - Fraud Detection Plathform Updates</t>
        </is>
      </c>
      <c r="K891" t="inlineStr">
        <is>
          <t>EssilorLuxottica</t>
        </is>
      </c>
      <c r="L891" t="inlineStr">
        <is>
          <t>A. Morterra</t>
        </is>
      </c>
      <c r="M891" t="inlineStr">
        <is>
          <t>M. Gomitoni</t>
        </is>
      </c>
      <c r="N891" t="inlineStr">
        <is>
          <t>AI Operations</t>
        </is>
      </c>
      <c r="O891" t="inlineStr">
        <is>
          <t>Technical Leader</t>
        </is>
      </c>
      <c r="P891" t="n">
        <v>200</v>
      </c>
      <c r="Q891" t="n">
        <v>0</v>
      </c>
      <c r="R891" t="inlineStr">
        <is>
          <t>PROPOSAL</t>
        </is>
      </c>
      <c r="S891" t="n">
        <v>0</v>
      </c>
      <c r="T891" t="n">
        <v>2025</v>
      </c>
      <c r="U891" t="n">
        <v>19</v>
      </c>
      <c r="V891" t="n">
        <v>4</v>
      </c>
      <c r="W891" t="n">
        <v>4</v>
      </c>
      <c r="X891" t="n">
        <v>4</v>
      </c>
      <c r="Y891" t="n">
        <v>5</v>
      </c>
      <c r="Z891" t="n">
        <v>5</v>
      </c>
      <c r="AA891" t="n">
        <v>5</v>
      </c>
      <c r="AB891" t="n">
        <v>3</v>
      </c>
      <c r="AC891" t="n">
        <v>3</v>
      </c>
      <c r="AD891" t="n">
        <v>3</v>
      </c>
      <c r="AE891" t="inlineStr"/>
      <c r="AF891" t="inlineStr"/>
      <c r="AG891" t="inlineStr"/>
      <c r="AH891" t="n">
        <v>0.2222222222222222</v>
      </c>
      <c r="AI891" t="n">
        <v>0.2</v>
      </c>
      <c r="AJ891" t="n">
        <v>0.1904761904761905</v>
      </c>
      <c r="AK891" t="n">
        <v>0.2272727272727273</v>
      </c>
      <c r="AL891" t="n">
        <v>0.25</v>
      </c>
      <c r="AM891" t="n">
        <v>0.25</v>
      </c>
      <c r="AN891" t="n">
        <v>0.1304347826086956</v>
      </c>
      <c r="AO891" t="n">
        <v>0.25</v>
      </c>
      <c r="AP891" t="n">
        <v>0.1428571428571428</v>
      </c>
      <c r="AQ891" t="n">
        <v>0</v>
      </c>
      <c r="AR891" t="n">
        <v>0</v>
      </c>
      <c r="AS891" t="n">
        <v>0</v>
      </c>
      <c r="AT891" t="inlineStr"/>
      <c r="AU891" t="inlineStr"/>
    </row>
    <row r="892">
      <c r="A892" t="inlineStr">
        <is>
          <t>PROSPECT</t>
        </is>
      </c>
      <c r="B892" t="inlineStr">
        <is>
          <t>PRJ</t>
        </is>
      </c>
      <c r="C892" t="inlineStr">
        <is>
          <t>Waterfall</t>
        </is>
      </c>
      <c r="D892" t="n">
        <v>2025</v>
      </c>
      <c r="E892" s="114" t="n">
        <v>45658</v>
      </c>
      <c r="F892" s="114" t="n">
        <v>46022</v>
      </c>
      <c r="G892" t="inlineStr"/>
      <c r="H892" t="inlineStr"/>
      <c r="I892" t="inlineStr">
        <is>
          <t>OTHER</t>
        </is>
      </c>
      <c r="J892" t="inlineStr">
        <is>
          <t>FDP AI 2025 - Fraud Detection Plathform Updates</t>
        </is>
      </c>
      <c r="K892" t="inlineStr">
        <is>
          <t>EssilorLuxottica</t>
        </is>
      </c>
      <c r="L892" t="inlineStr">
        <is>
          <t>A. Morterra</t>
        </is>
      </c>
      <c r="M892" t="inlineStr">
        <is>
          <t>V. Echarry</t>
        </is>
      </c>
      <c r="N892" t="inlineStr">
        <is>
          <t>AI Operations</t>
        </is>
      </c>
      <c r="O892" t="inlineStr">
        <is>
          <t>Data Scientist</t>
        </is>
      </c>
      <c r="P892" t="n">
        <v>200</v>
      </c>
      <c r="Q892" t="n">
        <v>0</v>
      </c>
      <c r="R892" t="inlineStr">
        <is>
          <t>PROPOSAL</t>
        </is>
      </c>
      <c r="S892" t="n">
        <v>0</v>
      </c>
      <c r="T892" t="n">
        <v>2025</v>
      </c>
      <c r="U892" t="n">
        <v>17</v>
      </c>
      <c r="V892" t="n">
        <v>5</v>
      </c>
      <c r="W892" t="n">
        <v>5</v>
      </c>
      <c r="X892" t="n">
        <v>5</v>
      </c>
      <c r="Y892" t="n">
        <v>1</v>
      </c>
      <c r="Z892" t="n">
        <v>1</v>
      </c>
      <c r="AA892" t="n">
        <v>1</v>
      </c>
      <c r="AB892" t="n">
        <v>5</v>
      </c>
      <c r="AC892" t="n">
        <v>5</v>
      </c>
      <c r="AD892" t="n">
        <v>5</v>
      </c>
      <c r="AE892" t="inlineStr"/>
      <c r="AF892" t="inlineStr"/>
      <c r="AG892" t="inlineStr"/>
      <c r="AH892" t="n">
        <v>0.2777777777777778</v>
      </c>
      <c r="AI892" t="n">
        <v>0.25</v>
      </c>
      <c r="AJ892" t="n">
        <v>0.2380952380952381</v>
      </c>
      <c r="AK892" t="n">
        <v>0.04545454545454546</v>
      </c>
      <c r="AL892" t="n">
        <v>0.05</v>
      </c>
      <c r="AM892" t="n">
        <v>0.05</v>
      </c>
      <c r="AN892" t="n">
        <v>0.2173913043478261</v>
      </c>
      <c r="AO892" t="n">
        <v>0.4166666666666667</v>
      </c>
      <c r="AP892" t="n">
        <v>0.2380952380952381</v>
      </c>
      <c r="AQ892" t="n">
        <v>0</v>
      </c>
      <c r="AR892" t="n">
        <v>0</v>
      </c>
      <c r="AS892" t="n">
        <v>0</v>
      </c>
      <c r="AT892" t="inlineStr"/>
      <c r="AU892" t="inlineStr"/>
    </row>
    <row r="893">
      <c r="A893" t="inlineStr">
        <is>
          <t>CONTRACT</t>
        </is>
      </c>
      <c r="B893" t="inlineStr">
        <is>
          <t>AMS</t>
        </is>
      </c>
      <c r="C893" t="inlineStr">
        <is>
          <t>Waterfall</t>
        </is>
      </c>
      <c r="D893" t="n">
        <v>2025</v>
      </c>
      <c r="E893" s="114" t="n">
        <v>45658</v>
      </c>
      <c r="F893" s="114" t="n">
        <v>46022</v>
      </c>
      <c r="G893" t="inlineStr">
        <is>
          <t>ABS25020</t>
        </is>
      </c>
      <c r="H893" t="inlineStr">
        <is>
          <t>ABS25020</t>
        </is>
      </c>
      <c r="I893" t="inlineStr">
        <is>
          <t>RETAIL</t>
        </is>
      </c>
      <c r="J893" t="inlineStr">
        <is>
          <t>DMV AMS 2025</t>
        </is>
      </c>
      <c r="K893" t="inlineStr">
        <is>
          <t>EssilorLuxottica</t>
        </is>
      </c>
      <c r="L893" t="inlineStr">
        <is>
          <t>A. Torone</t>
        </is>
      </c>
      <c r="M893" t="inlineStr">
        <is>
          <t>A. Torone</t>
        </is>
      </c>
      <c r="N893" t="inlineStr">
        <is>
          <t>Delivery Project</t>
        </is>
      </c>
      <c r="O893" t="inlineStr">
        <is>
          <t>PM - Project Governance</t>
        </is>
      </c>
      <c r="P893" t="n">
        <v>75</v>
      </c>
      <c r="Q893" t="n">
        <v>0</v>
      </c>
      <c r="R893" t="inlineStr">
        <is>
          <t>TO START</t>
        </is>
      </c>
      <c r="S893" t="n">
        <v>0</v>
      </c>
      <c r="T893" t="n">
        <v>2025</v>
      </c>
      <c r="U893" t="n">
        <v>30</v>
      </c>
      <c r="V893" t="n">
        <v>4</v>
      </c>
      <c r="W893" t="n">
        <v>4</v>
      </c>
      <c r="X893" t="n">
        <v>4</v>
      </c>
      <c r="Y893" t="n">
        <v>4</v>
      </c>
      <c r="Z893" t="n">
        <v>4</v>
      </c>
      <c r="AA893" t="n">
        <v>4</v>
      </c>
      <c r="AB893" t="n">
        <v>4</v>
      </c>
      <c r="AC893" t="n">
        <v>2</v>
      </c>
      <c r="AD893" t="n">
        <v>4</v>
      </c>
      <c r="AE893" t="n">
        <v>4</v>
      </c>
      <c r="AF893" t="n">
        <v>4</v>
      </c>
      <c r="AG893" t="n">
        <v>4</v>
      </c>
      <c r="AH893" t="n">
        <v>0.2222222222222222</v>
      </c>
      <c r="AI893" t="n">
        <v>0.2</v>
      </c>
      <c r="AJ893" t="n">
        <v>0.1904761904761905</v>
      </c>
      <c r="AK893" t="n">
        <v>0.1818181818181818</v>
      </c>
      <c r="AL893" t="n">
        <v>0.2</v>
      </c>
      <c r="AM893" t="n">
        <v>0.2</v>
      </c>
      <c r="AN893" t="n">
        <v>0.1739130434782609</v>
      </c>
      <c r="AO893" t="n">
        <v>0.1666666666666667</v>
      </c>
      <c r="AP893" t="n">
        <v>0.1904761904761905</v>
      </c>
      <c r="AQ893" t="n">
        <v>0.1739130434782609</v>
      </c>
      <c r="AR893" t="n">
        <v>0.1904761904761905</v>
      </c>
      <c r="AS893" t="n">
        <v>0.1818181818181818</v>
      </c>
      <c r="AT893" t="inlineStr"/>
      <c r="AU893" t="inlineStr"/>
    </row>
    <row r="894">
      <c r="A894" t="inlineStr">
        <is>
          <t>CONTRACT</t>
        </is>
      </c>
      <c r="B894" t="inlineStr">
        <is>
          <t>AMS</t>
        </is>
      </c>
      <c r="C894" t="inlineStr">
        <is>
          <t>Waterfall</t>
        </is>
      </c>
      <c r="D894" t="n">
        <v>2025</v>
      </c>
      <c r="E894" s="114" t="n">
        <v>45658</v>
      </c>
      <c r="F894" s="114" t="n">
        <v>46022</v>
      </c>
      <c r="G894" t="inlineStr">
        <is>
          <t>ABS25020</t>
        </is>
      </c>
      <c r="H894" t="inlineStr">
        <is>
          <t>ABS25020</t>
        </is>
      </c>
      <c r="I894" t="inlineStr">
        <is>
          <t>RETAIL</t>
        </is>
      </c>
      <c r="J894" t="inlineStr">
        <is>
          <t>DMV AMS 2025</t>
        </is>
      </c>
      <c r="K894" t="inlineStr">
        <is>
          <t>EssilorLuxottica</t>
        </is>
      </c>
      <c r="L894" t="inlineStr">
        <is>
          <t>A. Torone</t>
        </is>
      </c>
      <c r="M894" t="inlineStr">
        <is>
          <t>F. Reale</t>
        </is>
      </c>
      <c r="N894" t="inlineStr">
        <is>
          <t>Operations</t>
        </is>
      </c>
      <c r="O894" t="inlineStr">
        <is>
          <t>Data Management</t>
        </is>
      </c>
      <c r="P894" t="n">
        <v>75</v>
      </c>
      <c r="Q894" t="n">
        <v>0</v>
      </c>
      <c r="R894" t="inlineStr">
        <is>
          <t>TO START</t>
        </is>
      </c>
      <c r="S894" t="n">
        <v>0</v>
      </c>
      <c r="T894" t="n">
        <v>2025</v>
      </c>
      <c r="U894" t="n">
        <v>38</v>
      </c>
      <c r="V894" t="n">
        <v>5</v>
      </c>
      <c r="W894" t="n">
        <v>5</v>
      </c>
      <c r="X894" t="n">
        <v>5</v>
      </c>
      <c r="Y894" t="n">
        <v>5</v>
      </c>
      <c r="Z894" t="n">
        <v>5</v>
      </c>
      <c r="AA894" t="n">
        <v>5</v>
      </c>
      <c r="AB894" t="n">
        <v>5</v>
      </c>
      <c r="AC894" t="n">
        <v>3</v>
      </c>
      <c r="AD894" t="n">
        <v>5</v>
      </c>
      <c r="AE894" t="n">
        <v>5</v>
      </c>
      <c r="AF894" t="n">
        <v>5</v>
      </c>
      <c r="AG894" t="n">
        <v>5</v>
      </c>
      <c r="AH894" t="n">
        <v>0.2777777777777778</v>
      </c>
      <c r="AI894" t="n">
        <v>0.25</v>
      </c>
      <c r="AJ894" t="n">
        <v>0.2380952380952381</v>
      </c>
      <c r="AK894" t="n">
        <v>0.2272727272727273</v>
      </c>
      <c r="AL894" t="n">
        <v>0.25</v>
      </c>
      <c r="AM894" t="n">
        <v>0.25</v>
      </c>
      <c r="AN894" t="n">
        <v>0.2173913043478261</v>
      </c>
      <c r="AO894" t="n">
        <v>0.25</v>
      </c>
      <c r="AP894" t="n">
        <v>0.2380952380952381</v>
      </c>
      <c r="AQ894" t="n">
        <v>0.2173913043478261</v>
      </c>
      <c r="AR894" t="n">
        <v>0.2380952380952381</v>
      </c>
      <c r="AS894" t="n">
        <v>0.2272727272727273</v>
      </c>
      <c r="AT894" t="inlineStr"/>
      <c r="AU894" t="inlineStr"/>
    </row>
    <row r="895">
      <c r="A895" t="inlineStr">
        <is>
          <t>CONTRACT</t>
        </is>
      </c>
      <c r="B895" t="inlineStr">
        <is>
          <t>PRJ</t>
        </is>
      </c>
      <c r="C895" t="inlineStr">
        <is>
          <t>Waterfall</t>
        </is>
      </c>
      <c r="D895" t="n">
        <v>2025</v>
      </c>
      <c r="E895" s="114" t="n">
        <v>45658</v>
      </c>
      <c r="F895" s="114" t="n">
        <v>46022</v>
      </c>
      <c r="G895" t="inlineStr"/>
      <c r="H895" t="inlineStr"/>
      <c r="I895" t="inlineStr">
        <is>
          <t>HR</t>
        </is>
      </c>
      <c r="J895" t="inlineStr">
        <is>
          <t>PAYROLL FRANCIA</t>
        </is>
      </c>
      <c r="K895" t="inlineStr">
        <is>
          <t>EssilorLuxottica</t>
        </is>
      </c>
      <c r="L895" t="inlineStr">
        <is>
          <t>A. Torone</t>
        </is>
      </c>
      <c r="M895" t="inlineStr">
        <is>
          <t>F. Plebani</t>
        </is>
      </c>
      <c r="N895" t="inlineStr">
        <is>
          <t>Operations</t>
        </is>
      </c>
      <c r="O895" t="inlineStr">
        <is>
          <t>Data Management</t>
        </is>
      </c>
      <c r="P895" t="n">
        <v>100</v>
      </c>
      <c r="Q895" t="n">
        <v>0</v>
      </c>
      <c r="R895" t="inlineStr">
        <is>
          <t>ON GOING</t>
        </is>
      </c>
      <c r="S895" t="n">
        <v>0.05</v>
      </c>
      <c r="T895" t="n">
        <v>2025</v>
      </c>
      <c r="U895" t="n">
        <v>30</v>
      </c>
      <c r="V895" t="inlineStr"/>
      <c r="W895" t="n">
        <v>4</v>
      </c>
      <c r="X895" t="n">
        <v>4</v>
      </c>
      <c r="Y895" t="n">
        <v>4</v>
      </c>
      <c r="Z895" t="n">
        <v>4</v>
      </c>
      <c r="AA895" t="n">
        <v>4</v>
      </c>
      <c r="AB895" t="n">
        <v>4</v>
      </c>
      <c r="AC895" t="n">
        <v>2</v>
      </c>
      <c r="AD895" t="n">
        <v>4</v>
      </c>
      <c r="AE895" t="n">
        <v>4</v>
      </c>
      <c r="AF895" t="n">
        <v>4</v>
      </c>
      <c r="AG895" t="n">
        <v>4</v>
      </c>
      <c r="AH895" t="n">
        <v>0</v>
      </c>
      <c r="AI895" t="n">
        <v>0.2</v>
      </c>
      <c r="AJ895" t="n">
        <v>0.1904761904761905</v>
      </c>
      <c r="AK895" t="n">
        <v>0.1818181818181818</v>
      </c>
      <c r="AL895" t="n">
        <v>0.2</v>
      </c>
      <c r="AM895" t="n">
        <v>0.2</v>
      </c>
      <c r="AN895" t="n">
        <v>0.1739130434782609</v>
      </c>
      <c r="AO895" t="n">
        <v>0.1666666666666667</v>
      </c>
      <c r="AP895" t="n">
        <v>0.1904761904761905</v>
      </c>
      <c r="AQ895" t="n">
        <v>0.1739130434782609</v>
      </c>
      <c r="AR895" t="n">
        <v>0.1904761904761905</v>
      </c>
      <c r="AS895" t="n">
        <v>0.1818181818181818</v>
      </c>
      <c r="AT895" t="inlineStr"/>
      <c r="AU895" t="inlineStr"/>
    </row>
    <row r="896">
      <c r="A896" t="inlineStr">
        <is>
          <t>INTERNAL PRJ</t>
        </is>
      </c>
      <c r="B896" t="inlineStr">
        <is>
          <t>AMS</t>
        </is>
      </c>
      <c r="C896" t="inlineStr">
        <is>
          <t>Waterfall</t>
        </is>
      </c>
      <c r="D896" t="n">
        <v>2025</v>
      </c>
      <c r="E896" s="114" t="n">
        <v>45658</v>
      </c>
      <c r="F896" s="114" t="n">
        <v>46022</v>
      </c>
      <c r="G896" t="inlineStr"/>
      <c r="H896" t="inlineStr">
        <is>
          <t>BS000QA</t>
        </is>
      </c>
      <c r="I896" t="inlineStr">
        <is>
          <t>QA</t>
        </is>
      </c>
      <c r="J896" t="inlineStr">
        <is>
          <t>Quality Assurance nella DI</t>
        </is>
      </c>
      <c r="K896" t="inlineStr">
        <is>
          <t>Abstract</t>
        </is>
      </c>
      <c r="L896" t="inlineStr">
        <is>
          <t>A. Torone</t>
        </is>
      </c>
      <c r="M896" t="inlineStr">
        <is>
          <t>A. Torone</t>
        </is>
      </c>
      <c r="N896" t="inlineStr">
        <is>
          <t>Delivery Project</t>
        </is>
      </c>
      <c r="O896" t="inlineStr">
        <is>
          <t>PM - Project Governance</t>
        </is>
      </c>
      <c r="P896" t="n">
        <v>0</v>
      </c>
      <c r="Q896" t="n">
        <v>0</v>
      </c>
      <c r="R896" t="inlineStr">
        <is>
          <t>ON GOING</t>
        </is>
      </c>
      <c r="S896" t="n">
        <v>0</v>
      </c>
      <c r="T896" t="n">
        <v>2025</v>
      </c>
      <c r="U896" t="n">
        <v>120</v>
      </c>
      <c r="V896" t="n">
        <v>15</v>
      </c>
      <c r="W896" t="n">
        <v>15</v>
      </c>
      <c r="X896" t="n">
        <v>15</v>
      </c>
      <c r="Y896" t="n">
        <v>15</v>
      </c>
      <c r="Z896" t="n">
        <v>15</v>
      </c>
      <c r="AA896" t="n">
        <v>15</v>
      </c>
      <c r="AB896" t="n">
        <v>15</v>
      </c>
      <c r="AC896" t="n">
        <v>15</v>
      </c>
      <c r="AD896" t="n">
        <v>15</v>
      </c>
      <c r="AE896" t="n">
        <v>15</v>
      </c>
      <c r="AF896" t="n">
        <v>15</v>
      </c>
      <c r="AG896" t="n">
        <v>15</v>
      </c>
      <c r="AH896" t="n">
        <v>0.8333333333333334</v>
      </c>
      <c r="AI896" t="n">
        <v>0.75</v>
      </c>
      <c r="AJ896" t="n">
        <v>0.7142857142857143</v>
      </c>
      <c r="AK896" t="n">
        <v>0.6818181818181818</v>
      </c>
      <c r="AL896" t="n">
        <v>0.75</v>
      </c>
      <c r="AM896" t="n">
        <v>0.75</v>
      </c>
      <c r="AN896" t="n">
        <v>0.6521739130434783</v>
      </c>
      <c r="AO896" t="n">
        <v>1.25</v>
      </c>
      <c r="AP896" t="n">
        <v>0.7142857142857143</v>
      </c>
      <c r="AQ896" t="n">
        <v>0.6521739130434783</v>
      </c>
      <c r="AR896" t="n">
        <v>0.7142857142857143</v>
      </c>
      <c r="AS896" t="n">
        <v>0.6818181818181818</v>
      </c>
      <c r="AT896" t="inlineStr"/>
      <c r="AU896" t="inlineStr"/>
    </row>
    <row r="897">
      <c r="A897" t="inlineStr">
        <is>
          <t>INTERNAL PRJ</t>
        </is>
      </c>
      <c r="B897" t="inlineStr">
        <is>
          <t>AMS</t>
        </is>
      </c>
      <c r="C897" t="inlineStr">
        <is>
          <t>Waterfall</t>
        </is>
      </c>
      <c r="D897" t="n">
        <v>2025</v>
      </c>
      <c r="E897" s="114" t="n">
        <v>45658</v>
      </c>
      <c r="F897" s="114" t="n">
        <v>46022</v>
      </c>
      <c r="G897" t="inlineStr"/>
      <c r="H897" t="inlineStr">
        <is>
          <t>BS000QA</t>
        </is>
      </c>
      <c r="I897" t="inlineStr">
        <is>
          <t>QA</t>
        </is>
      </c>
      <c r="J897" t="inlineStr">
        <is>
          <t>Quality Assurance nella DI</t>
        </is>
      </c>
      <c r="K897" t="inlineStr">
        <is>
          <t>Abstract</t>
        </is>
      </c>
      <c r="L897" t="inlineStr">
        <is>
          <t>A. Torone</t>
        </is>
      </c>
      <c r="M897" t="inlineStr">
        <is>
          <t>L. STEFANELLI</t>
        </is>
      </c>
      <c r="N897" t="inlineStr">
        <is>
          <t>Delivery AMS</t>
        </is>
      </c>
      <c r="O897" t="inlineStr">
        <is>
          <t>Tester</t>
        </is>
      </c>
      <c r="P897" t="n">
        <v>0</v>
      </c>
      <c r="Q897" t="n">
        <v>0</v>
      </c>
      <c r="R897" t="inlineStr">
        <is>
          <t>ON GOING</t>
        </is>
      </c>
      <c r="S897" t="n">
        <v>0</v>
      </c>
      <c r="T897" t="n">
        <v>2025</v>
      </c>
      <c r="U897" t="n">
        <v>16</v>
      </c>
      <c r="V897" t="n">
        <v>18</v>
      </c>
      <c r="W897" t="n">
        <v>22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2</v>
      </c>
      <c r="AD897" t="n">
        <v>2</v>
      </c>
      <c r="AE897" t="n">
        <v>2</v>
      </c>
      <c r="AF897" t="n">
        <v>2</v>
      </c>
      <c r="AG897" t="n">
        <v>2</v>
      </c>
      <c r="AH897" t="n">
        <v>1</v>
      </c>
      <c r="AI897" t="n">
        <v>1.1</v>
      </c>
      <c r="AJ897" t="n">
        <v>0.09523809523809523</v>
      </c>
      <c r="AK897" t="n">
        <v>0.09090909090909091</v>
      </c>
      <c r="AL897" t="n">
        <v>0.1</v>
      </c>
      <c r="AM897" t="n">
        <v>0.1</v>
      </c>
      <c r="AN897" t="n">
        <v>0.08695652173913043</v>
      </c>
      <c r="AO897" t="n">
        <v>0.1666666666666667</v>
      </c>
      <c r="AP897" t="n">
        <v>0.09523809523809523</v>
      </c>
      <c r="AQ897" t="n">
        <v>0.08695652173913043</v>
      </c>
      <c r="AR897" t="n">
        <v>0.09523809523809523</v>
      </c>
      <c r="AS897" t="n">
        <v>0.09090909090909091</v>
      </c>
      <c r="AT897" t="inlineStr"/>
      <c r="AU897" t="inlineStr"/>
    </row>
    <row r="898">
      <c r="A898" t="inlineStr">
        <is>
          <t>INTERNAL PRJ</t>
        </is>
      </c>
      <c r="B898" t="inlineStr">
        <is>
          <t>AMS</t>
        </is>
      </c>
      <c r="C898" t="inlineStr">
        <is>
          <t>Waterfall</t>
        </is>
      </c>
      <c r="D898" t="n">
        <v>2025</v>
      </c>
      <c r="E898" s="114" t="n">
        <v>45658</v>
      </c>
      <c r="F898" s="114" t="n">
        <v>46022</v>
      </c>
      <c r="G898" t="inlineStr"/>
      <c r="H898" t="inlineStr">
        <is>
          <t>BS000QA</t>
        </is>
      </c>
      <c r="I898" t="inlineStr">
        <is>
          <t>QA</t>
        </is>
      </c>
      <c r="J898" t="inlineStr">
        <is>
          <t>Quality Assurance nella DI</t>
        </is>
      </c>
      <c r="K898" t="inlineStr">
        <is>
          <t>Abstract</t>
        </is>
      </c>
      <c r="L898" t="inlineStr">
        <is>
          <t>A. Torone</t>
        </is>
      </c>
      <c r="M898" t="inlineStr">
        <is>
          <t>M. STRADA</t>
        </is>
      </c>
      <c r="N898" t="inlineStr">
        <is>
          <t>Delivery AMS</t>
        </is>
      </c>
      <c r="O898" t="inlineStr">
        <is>
          <t>Tester</t>
        </is>
      </c>
      <c r="P898" t="n">
        <v>0</v>
      </c>
      <c r="Q898" t="n">
        <v>0</v>
      </c>
      <c r="R898" t="inlineStr">
        <is>
          <t>ON GOING</t>
        </is>
      </c>
      <c r="S898" t="n">
        <v>0</v>
      </c>
      <c r="T898" t="n">
        <v>2025</v>
      </c>
      <c r="U898" t="n">
        <v>16</v>
      </c>
      <c r="V898" t="n">
        <v>18</v>
      </c>
      <c r="W898" t="n">
        <v>22</v>
      </c>
      <c r="X898" t="n">
        <v>2</v>
      </c>
      <c r="Y898" t="n">
        <v>2</v>
      </c>
      <c r="Z898" t="n">
        <v>2</v>
      </c>
      <c r="AA898" t="n">
        <v>2</v>
      </c>
      <c r="AB898" t="n">
        <v>2</v>
      </c>
      <c r="AC898" t="n">
        <v>2</v>
      </c>
      <c r="AD898" t="n">
        <v>2</v>
      </c>
      <c r="AE898" t="n">
        <v>2</v>
      </c>
      <c r="AF898" t="n">
        <v>2</v>
      </c>
      <c r="AG898" t="n">
        <v>2</v>
      </c>
      <c r="AH898" t="n">
        <v>1</v>
      </c>
      <c r="AI898" t="n">
        <v>1.1</v>
      </c>
      <c r="AJ898" t="n">
        <v>0.09523809523809523</v>
      </c>
      <c r="AK898" t="n">
        <v>0.09090909090909091</v>
      </c>
      <c r="AL898" t="n">
        <v>0.1</v>
      </c>
      <c r="AM898" t="n">
        <v>0.1</v>
      </c>
      <c r="AN898" t="n">
        <v>0.08695652173913043</v>
      </c>
      <c r="AO898" t="n">
        <v>0.1666666666666667</v>
      </c>
      <c r="AP898" t="n">
        <v>0.09523809523809523</v>
      </c>
      <c r="AQ898" t="n">
        <v>0.08695652173913043</v>
      </c>
      <c r="AR898" t="n">
        <v>0.09523809523809523</v>
      </c>
      <c r="AS898" t="n">
        <v>0.09090909090909091</v>
      </c>
      <c r="AT898" t="inlineStr"/>
      <c r="AU898" t="inlineStr"/>
    </row>
    <row r="899">
      <c r="A899" t="inlineStr">
        <is>
          <t>CONTRACT</t>
        </is>
      </c>
      <c r="B899" t="inlineStr">
        <is>
          <t>AMS</t>
        </is>
      </c>
      <c r="C899" t="inlineStr"/>
      <c r="D899" t="n">
        <v>2024</v>
      </c>
      <c r="E899" s="114" t="n">
        <v>45658</v>
      </c>
      <c r="F899" s="114" t="n">
        <v>45838</v>
      </c>
      <c r="G899" t="inlineStr">
        <is>
          <t>ABS24060</t>
        </is>
      </c>
      <c r="H899" t="inlineStr">
        <is>
          <t>ABS24060</t>
        </is>
      </c>
      <c r="I899" t="inlineStr">
        <is>
          <t>EPM</t>
        </is>
      </c>
      <c r="J899" t="inlineStr">
        <is>
          <t>RDM - AMS Talentia</t>
        </is>
      </c>
      <c r="K899" t="inlineStr">
        <is>
          <t xml:space="preserve">RDM </t>
        </is>
      </c>
      <c r="L899" t="inlineStr">
        <is>
          <t>F. Lombardini</t>
        </is>
      </c>
      <c r="M899" t="inlineStr">
        <is>
          <t>F. Lombardini</t>
        </is>
      </c>
      <c r="N899" t="inlineStr">
        <is>
          <t>Consolidated &amp; Tax</t>
        </is>
      </c>
      <c r="O899" t="inlineStr">
        <is>
          <t>PM - Project Governance</t>
        </is>
      </c>
      <c r="P899" t="n">
        <v>40</v>
      </c>
      <c r="Q899" t="n">
        <v>8</v>
      </c>
      <c r="R899" t="inlineStr">
        <is>
          <t>ON GOING</t>
        </is>
      </c>
      <c r="S899" t="n">
        <v>0.2</v>
      </c>
      <c r="T899" t="n">
        <v>2025</v>
      </c>
      <c r="U899" t="n">
        <v>2</v>
      </c>
      <c r="V899" t="n">
        <v>3</v>
      </c>
      <c r="W899" t="n">
        <v>1</v>
      </c>
      <c r="X899" t="n">
        <v>1</v>
      </c>
      <c r="Y899" t="n">
        <v>2</v>
      </c>
      <c r="Z899" t="n">
        <v>1</v>
      </c>
      <c r="AA899" t="n">
        <v>1</v>
      </c>
      <c r="AB899" t="inlineStr"/>
      <c r="AC899" t="inlineStr"/>
      <c r="AD899" t="inlineStr"/>
      <c r="AE899" t="inlineStr"/>
      <c r="AF899" t="inlineStr"/>
      <c r="AG899" t="inlineStr"/>
      <c r="AH899" t="n">
        <v>0.1666666666666667</v>
      </c>
      <c r="AI899" t="n">
        <v>0.05</v>
      </c>
      <c r="AJ899" t="n">
        <v>0.04761904761904762</v>
      </c>
      <c r="AK899" t="n">
        <v>0.09090909090909091</v>
      </c>
      <c r="AL899" t="n">
        <v>0.05</v>
      </c>
      <c r="AM899" t="n">
        <v>0.05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inlineStr"/>
      <c r="AU899" t="inlineStr"/>
    </row>
    <row r="900">
      <c r="A900" t="inlineStr">
        <is>
          <t>CONTRACT</t>
        </is>
      </c>
      <c r="B900" t="inlineStr">
        <is>
          <t>AMS</t>
        </is>
      </c>
      <c r="C900" t="inlineStr"/>
      <c r="D900" t="n">
        <v>2024</v>
      </c>
      <c r="E900" s="114" t="n">
        <v>45658</v>
      </c>
      <c r="F900" s="114" t="n">
        <v>45838</v>
      </c>
      <c r="G900" t="inlineStr">
        <is>
          <t>ABS24060</t>
        </is>
      </c>
      <c r="H900" t="inlineStr">
        <is>
          <t>ABS24060</t>
        </is>
      </c>
      <c r="I900" t="inlineStr">
        <is>
          <t>EPM</t>
        </is>
      </c>
      <c r="J900" t="inlineStr">
        <is>
          <t>RDM - AMS Talentia</t>
        </is>
      </c>
      <c r="K900" t="inlineStr">
        <is>
          <t xml:space="preserve">RDM </t>
        </is>
      </c>
      <c r="L900" t="inlineStr">
        <is>
          <t>F. Lombardini</t>
        </is>
      </c>
      <c r="M900" t="inlineStr">
        <is>
          <t>G. Picerno</t>
        </is>
      </c>
      <c r="N900" t="inlineStr">
        <is>
          <t>Consolidated &amp; Tax</t>
        </is>
      </c>
      <c r="O900" t="inlineStr">
        <is>
          <t>Back End</t>
        </is>
      </c>
      <c r="P900" t="n">
        <v>40</v>
      </c>
      <c r="Q900" t="n">
        <v>8</v>
      </c>
      <c r="R900" t="inlineStr">
        <is>
          <t>ON GOING</t>
        </is>
      </c>
      <c r="S900" t="n">
        <v>0.2</v>
      </c>
      <c r="T900" t="n">
        <v>2025</v>
      </c>
      <c r="U900" t="n">
        <v>2</v>
      </c>
      <c r="V900" t="n">
        <v>3</v>
      </c>
      <c r="W900" t="n">
        <v>1</v>
      </c>
      <c r="X900" t="n">
        <v>1</v>
      </c>
      <c r="Y900" t="n">
        <v>2</v>
      </c>
      <c r="Z900" t="n">
        <v>1</v>
      </c>
      <c r="AA900" t="n">
        <v>1</v>
      </c>
      <c r="AB900" t="inlineStr"/>
      <c r="AC900" t="inlineStr"/>
      <c r="AD900" t="inlineStr"/>
      <c r="AE900" t="inlineStr"/>
      <c r="AF900" t="inlineStr"/>
      <c r="AG900" t="inlineStr"/>
      <c r="AH900" t="n">
        <v>0.1666666666666667</v>
      </c>
      <c r="AI900" t="n">
        <v>0.05</v>
      </c>
      <c r="AJ900" t="n">
        <v>0.04761904761904762</v>
      </c>
      <c r="AK900" t="n">
        <v>0.09090909090909091</v>
      </c>
      <c r="AL900" t="n">
        <v>0.05</v>
      </c>
      <c r="AM900" t="n">
        <v>0.05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inlineStr"/>
      <c r="AU900" t="inlineStr"/>
    </row>
    <row r="901">
      <c r="A901" t="inlineStr">
        <is>
          <t>CONTRACT</t>
        </is>
      </c>
      <c r="B901" t="inlineStr">
        <is>
          <t>AMS</t>
        </is>
      </c>
      <c r="C901" t="inlineStr"/>
      <c r="D901" t="inlineStr">
        <is>
          <t>2024-2025</t>
        </is>
      </c>
      <c r="E901" s="114" t="n">
        <v>45474</v>
      </c>
      <c r="F901" s="114" t="n">
        <v>45838</v>
      </c>
      <c r="G901" t="inlineStr">
        <is>
          <t>ABS24334</t>
        </is>
      </c>
      <c r="H901" t="inlineStr">
        <is>
          <t>ABS24334</t>
        </is>
      </c>
      <c r="I901" t="inlineStr">
        <is>
          <t>EPM</t>
        </is>
      </c>
      <c r="J901" t="inlineStr">
        <is>
          <t>Thom Browne</t>
        </is>
      </c>
      <c r="K901" t="inlineStr">
        <is>
          <t>Thom Browne</t>
        </is>
      </c>
      <c r="L901" t="inlineStr">
        <is>
          <t>F. Lombardini</t>
        </is>
      </c>
      <c r="M901" t="inlineStr">
        <is>
          <t>F. Lombardini</t>
        </is>
      </c>
      <c r="N901" t="inlineStr">
        <is>
          <t>Consolidated &amp; Tax</t>
        </is>
      </c>
      <c r="O901" t="inlineStr">
        <is>
          <t>Analyst</t>
        </is>
      </c>
      <c r="P901" t="n">
        <v>20</v>
      </c>
      <c r="Q901" t="n">
        <v>0</v>
      </c>
      <c r="R901" t="inlineStr">
        <is>
          <t>ON GOING</t>
        </is>
      </c>
      <c r="S901" t="n">
        <v>0</v>
      </c>
      <c r="T901" t="n">
        <v>2025</v>
      </c>
      <c r="U901" t="n">
        <v>1</v>
      </c>
      <c r="V901" t="n">
        <v>1</v>
      </c>
      <c r="W901" t="n">
        <v>1</v>
      </c>
      <c r="X901" t="n">
        <v>0.5</v>
      </c>
      <c r="Y901" t="n">
        <v>0.5</v>
      </c>
      <c r="Z901" t="n">
        <v>0.5</v>
      </c>
      <c r="AA901" t="n">
        <v>0.5</v>
      </c>
      <c r="AB901" t="inlineStr"/>
      <c r="AC901" t="inlineStr"/>
      <c r="AD901" t="inlineStr"/>
      <c r="AE901" t="inlineStr"/>
      <c r="AF901" t="inlineStr"/>
      <c r="AG901" t="inlineStr"/>
      <c r="AH901" t="n">
        <v>0.05555555555555555</v>
      </c>
      <c r="AI901" t="n">
        <v>0.05</v>
      </c>
      <c r="AJ901" t="n">
        <v>0.02380952380952381</v>
      </c>
      <c r="AK901" t="n">
        <v>0.02272727272727273</v>
      </c>
      <c r="AL901" t="n">
        <v>0.025</v>
      </c>
      <c r="AM901" t="n">
        <v>0.025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inlineStr"/>
      <c r="AU901" t="inlineStr"/>
    </row>
    <row r="902">
      <c r="A902" t="inlineStr">
        <is>
          <t>CONTRACT</t>
        </is>
      </c>
      <c r="B902" t="inlineStr">
        <is>
          <t>AMS</t>
        </is>
      </c>
      <c r="C902" t="inlineStr"/>
      <c r="D902" t="inlineStr">
        <is>
          <t>2024-2025</t>
        </is>
      </c>
      <c r="E902" s="114" t="n">
        <v>45474</v>
      </c>
      <c r="F902" s="114" t="n">
        <v>45838</v>
      </c>
      <c r="G902" t="inlineStr">
        <is>
          <t>ABS24334</t>
        </is>
      </c>
      <c r="H902" t="inlineStr">
        <is>
          <t>ABS24334</t>
        </is>
      </c>
      <c r="I902" t="inlineStr">
        <is>
          <t>EPM</t>
        </is>
      </c>
      <c r="J902" t="inlineStr">
        <is>
          <t>Thom Browne</t>
        </is>
      </c>
      <c r="K902" t="inlineStr">
        <is>
          <t>Thom Browne</t>
        </is>
      </c>
      <c r="L902" t="inlineStr">
        <is>
          <t>F. Lombardini</t>
        </is>
      </c>
      <c r="M902" t="inlineStr">
        <is>
          <t>G. Picerno</t>
        </is>
      </c>
      <c r="N902" t="inlineStr">
        <is>
          <t>Consolidated &amp; Tax</t>
        </is>
      </c>
      <c r="O902" t="inlineStr">
        <is>
          <t>Analyst</t>
        </is>
      </c>
      <c r="P902" t="n">
        <v>20</v>
      </c>
      <c r="Q902" t="n">
        <v>0</v>
      </c>
      <c r="R902" t="inlineStr">
        <is>
          <t>ON GOING</t>
        </is>
      </c>
      <c r="S902" t="n">
        <v>0</v>
      </c>
      <c r="T902" t="n">
        <v>2025</v>
      </c>
      <c r="U902" t="n">
        <v>2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inlineStr"/>
      <c r="AC902" t="inlineStr"/>
      <c r="AD902" t="inlineStr"/>
      <c r="AE902" t="inlineStr"/>
      <c r="AF902" t="inlineStr"/>
      <c r="AG902" t="inlineStr"/>
      <c r="AH902" t="n">
        <v>0.05555555555555555</v>
      </c>
      <c r="AI902" t="n">
        <v>0.05</v>
      </c>
      <c r="AJ902" t="n">
        <v>0.04761904761904762</v>
      </c>
      <c r="AK902" t="n">
        <v>0.04545454545454546</v>
      </c>
      <c r="AL902" t="n">
        <v>0.05</v>
      </c>
      <c r="AM902" t="n">
        <v>0.05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inlineStr"/>
      <c r="AU902" t="inlineStr"/>
    </row>
    <row r="903">
      <c r="A903" t="inlineStr">
        <is>
          <t>CONTRACT</t>
        </is>
      </c>
      <c r="B903" t="inlineStr">
        <is>
          <t>PRJ</t>
        </is>
      </c>
      <c r="C903" t="inlineStr">
        <is>
          <t>Waterfall</t>
        </is>
      </c>
      <c r="D903" t="n">
        <v>2024</v>
      </c>
      <c r="E903" s="114" t="n">
        <v>45663</v>
      </c>
      <c r="F903" s="114" t="n">
        <v>45808</v>
      </c>
      <c r="G903" t="inlineStr">
        <is>
          <t>ABS24606</t>
        </is>
      </c>
      <c r="H903" t="inlineStr">
        <is>
          <t>ABS24606</t>
        </is>
      </c>
      <c r="I903" t="inlineStr">
        <is>
          <t xml:space="preserve">BIP </t>
        </is>
      </c>
      <c r="J903" t="inlineStr">
        <is>
          <t>ARS - RXO enhacement 2025</t>
        </is>
      </c>
      <c r="K903" t="inlineStr">
        <is>
          <t>EssilorLuxottica</t>
        </is>
      </c>
      <c r="L903" t="inlineStr">
        <is>
          <t>F. Taita</t>
        </is>
      </c>
      <c r="M903" t="inlineStr">
        <is>
          <t>F. Taita</t>
        </is>
      </c>
      <c r="N903" t="inlineStr">
        <is>
          <t>Delivery Projects</t>
        </is>
      </c>
      <c r="O903" t="inlineStr">
        <is>
          <t>Data Engineering</t>
        </is>
      </c>
      <c r="P903" t="n">
        <v>34</v>
      </c>
      <c r="Q903" t="n">
        <v>30</v>
      </c>
      <c r="R903" t="inlineStr">
        <is>
          <t>CLOSED</t>
        </is>
      </c>
      <c r="S903" t="n">
        <v>1</v>
      </c>
      <c r="T903" t="n">
        <v>2025</v>
      </c>
      <c r="U903" t="n">
        <v>0</v>
      </c>
      <c r="V903" t="inlineStr"/>
      <c r="W903" t="n">
        <v>1</v>
      </c>
      <c r="X903" t="n">
        <v>4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n">
        <v>0</v>
      </c>
      <c r="AI903" t="n">
        <v>0.05</v>
      </c>
      <c r="AJ903" t="n">
        <v>0.1904761904761905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inlineStr"/>
      <c r="AU903" t="inlineStr"/>
    </row>
    <row r="904">
      <c r="A904" t="inlineStr">
        <is>
          <t>CONTRACT</t>
        </is>
      </c>
      <c r="B904" t="inlineStr">
        <is>
          <t>PRJ</t>
        </is>
      </c>
      <c r="C904" t="inlineStr">
        <is>
          <t>Waterfall</t>
        </is>
      </c>
      <c r="D904" t="n">
        <v>2024</v>
      </c>
      <c r="E904" s="114" t="n">
        <v>45663</v>
      </c>
      <c r="F904" s="114" t="n">
        <v>45808</v>
      </c>
      <c r="G904" t="inlineStr">
        <is>
          <t>ABS24606</t>
        </is>
      </c>
      <c r="H904" t="inlineStr">
        <is>
          <t>ABS24606</t>
        </is>
      </c>
      <c r="I904" t="inlineStr">
        <is>
          <t>BIP</t>
        </is>
      </c>
      <c r="J904" t="inlineStr">
        <is>
          <t>ARS - RXO enhacement 2025</t>
        </is>
      </c>
      <c r="K904" t="inlineStr">
        <is>
          <t>EssilorLuxottica</t>
        </is>
      </c>
      <c r="L904" t="inlineStr">
        <is>
          <t>F. Taita</t>
        </is>
      </c>
      <c r="M904" t="inlineStr">
        <is>
          <t>M. Regini</t>
        </is>
      </c>
      <c r="N904" t="inlineStr">
        <is>
          <t>Operations</t>
        </is>
      </c>
      <c r="O904" t="inlineStr">
        <is>
          <t xml:space="preserve">BackEnd </t>
        </is>
      </c>
      <c r="P904" t="n">
        <v>34</v>
      </c>
      <c r="Q904" t="n">
        <v>30</v>
      </c>
      <c r="R904" t="inlineStr">
        <is>
          <t>CLOSED</t>
        </is>
      </c>
      <c r="S904" t="n">
        <v>1</v>
      </c>
      <c r="T904" t="n">
        <v>2025</v>
      </c>
      <c r="U904" t="n">
        <v>0</v>
      </c>
      <c r="V904" t="n">
        <v>2</v>
      </c>
      <c r="W904" t="n">
        <v>5</v>
      </c>
      <c r="X904" t="n">
        <v>7</v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n">
        <v>0.1111111111111111</v>
      </c>
      <c r="AI904" t="n">
        <v>0.25</v>
      </c>
      <c r="AJ904" t="n">
        <v>0.3333333333333333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inlineStr"/>
      <c r="AU904" t="inlineStr"/>
    </row>
    <row r="905">
      <c r="A905" t="inlineStr">
        <is>
          <t>CONTRACT</t>
        </is>
      </c>
      <c r="B905" t="inlineStr">
        <is>
          <t>PRJ</t>
        </is>
      </c>
      <c r="C905" t="inlineStr">
        <is>
          <t>Waterfall</t>
        </is>
      </c>
      <c r="D905" t="n">
        <v>2024</v>
      </c>
      <c r="E905" s="114" t="n">
        <v>45663</v>
      </c>
      <c r="F905" s="114" t="n">
        <v>45808</v>
      </c>
      <c r="G905" t="inlineStr">
        <is>
          <t>ABS24606</t>
        </is>
      </c>
      <c r="H905" t="inlineStr">
        <is>
          <t>ABS24606</t>
        </is>
      </c>
      <c r="I905" t="inlineStr">
        <is>
          <t>BIP</t>
        </is>
      </c>
      <c r="J905" t="inlineStr">
        <is>
          <t>ARS - RXO enhacement 2025</t>
        </is>
      </c>
      <c r="K905" t="inlineStr">
        <is>
          <t>EssilorLuxottica</t>
        </is>
      </c>
      <c r="L905" t="inlineStr">
        <is>
          <t>F. Taita</t>
        </is>
      </c>
      <c r="M905" t="inlineStr">
        <is>
          <t>T. Baldi</t>
        </is>
      </c>
      <c r="N905" t="inlineStr">
        <is>
          <t>Operations</t>
        </is>
      </c>
      <c r="O905" t="inlineStr">
        <is>
          <t xml:space="preserve">BackEnd </t>
        </is>
      </c>
      <c r="P905" t="n">
        <v>34</v>
      </c>
      <c r="Q905" t="n">
        <v>30</v>
      </c>
      <c r="R905" t="inlineStr">
        <is>
          <t>CLOSED</t>
        </is>
      </c>
      <c r="S905" t="n">
        <v>1</v>
      </c>
      <c r="T905" t="n">
        <v>2025</v>
      </c>
      <c r="U905" t="n">
        <v>0</v>
      </c>
      <c r="V905" t="n">
        <v>3</v>
      </c>
      <c r="W905" t="n">
        <v>3</v>
      </c>
      <c r="X905" t="n">
        <v>5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n">
        <v>0.1666666666666667</v>
      </c>
      <c r="AI905" t="n">
        <v>0.15</v>
      </c>
      <c r="AJ905" t="n">
        <v>0.2380952380952381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inlineStr"/>
      <c r="AU905" t="inlineStr"/>
    </row>
    <row r="906">
      <c r="A906" t="inlineStr">
        <is>
          <t>CONTRACT</t>
        </is>
      </c>
      <c r="B906" t="inlineStr">
        <is>
          <t>PRJ</t>
        </is>
      </c>
      <c r="C906" t="inlineStr">
        <is>
          <t>Waterfall</t>
        </is>
      </c>
      <c r="D906" t="n">
        <v>2025</v>
      </c>
      <c r="E906" s="114" t="n">
        <v>45661</v>
      </c>
      <c r="F906" s="114" t="n">
        <v>45838</v>
      </c>
      <c r="G906" t="inlineStr">
        <is>
          <t>ABS25192</t>
        </is>
      </c>
      <c r="H906" t="inlineStr">
        <is>
          <t>ABS25192</t>
        </is>
      </c>
      <c r="I906" t="inlineStr">
        <is>
          <t>BIP</t>
        </is>
      </c>
      <c r="J906" t="inlineStr">
        <is>
          <t>ARS - RXO Enhancement 2 2025</t>
        </is>
      </c>
      <c r="K906" t="inlineStr">
        <is>
          <t>EssilorLuxottica</t>
        </is>
      </c>
      <c r="L906" t="inlineStr">
        <is>
          <t>F. Taita</t>
        </is>
      </c>
      <c r="M906" t="inlineStr">
        <is>
          <t>F. Taita</t>
        </is>
      </c>
      <c r="N906" t="inlineStr">
        <is>
          <t>Delivery Projects</t>
        </is>
      </c>
      <c r="O906" t="inlineStr">
        <is>
          <t>Data Engineering</t>
        </is>
      </c>
      <c r="P906" t="n">
        <v>70</v>
      </c>
      <c r="Q906" t="n">
        <v>14</v>
      </c>
      <c r="R906" t="inlineStr">
        <is>
          <t>ON GOING</t>
        </is>
      </c>
      <c r="S906" t="n">
        <v>0.2</v>
      </c>
      <c r="T906" t="n">
        <v>2025</v>
      </c>
      <c r="U906" t="n">
        <v>13</v>
      </c>
      <c r="V906" t="inlineStr"/>
      <c r="W906" t="inlineStr"/>
      <c r="X906" t="inlineStr"/>
      <c r="Y906" t="n">
        <v>4</v>
      </c>
      <c r="Z906" t="n">
        <v>4</v>
      </c>
      <c r="AA906" t="n">
        <v>4</v>
      </c>
      <c r="AB906" t="n">
        <v>4</v>
      </c>
      <c r="AC906" t="inlineStr"/>
      <c r="AD906" t="n">
        <v>1</v>
      </c>
      <c r="AE906" t="inlineStr"/>
      <c r="AF906" t="inlineStr"/>
      <c r="AG906" t="inlineStr"/>
      <c r="AH906" t="n">
        <v>0</v>
      </c>
      <c r="AI906" t="n">
        <v>0</v>
      </c>
      <c r="AJ906" t="n">
        <v>0</v>
      </c>
      <c r="AK906" t="n">
        <v>0.1818181818181818</v>
      </c>
      <c r="AL906" t="n">
        <v>0.2</v>
      </c>
      <c r="AM906" t="n">
        <v>0.2</v>
      </c>
      <c r="AN906" t="n">
        <v>0.1739130434782609</v>
      </c>
      <c r="AO906" t="n">
        <v>0</v>
      </c>
      <c r="AP906" t="n">
        <v>0.04761904761904762</v>
      </c>
      <c r="AQ906" t="n">
        <v>0</v>
      </c>
      <c r="AR906" t="n">
        <v>0</v>
      </c>
      <c r="AS906" t="n">
        <v>0</v>
      </c>
      <c r="AT906" t="inlineStr"/>
      <c r="AU906" t="inlineStr"/>
    </row>
    <row r="907">
      <c r="A907" t="inlineStr">
        <is>
          <t>CONTRACT</t>
        </is>
      </c>
      <c r="B907" t="inlineStr">
        <is>
          <t>PRJ</t>
        </is>
      </c>
      <c r="C907" t="inlineStr">
        <is>
          <t>Waterfall</t>
        </is>
      </c>
      <c r="D907" t="n">
        <v>2025</v>
      </c>
      <c r="E907" s="114" t="n">
        <v>45661</v>
      </c>
      <c r="F907" s="114" t="n">
        <v>45838</v>
      </c>
      <c r="G907" t="inlineStr">
        <is>
          <t>ABS25192</t>
        </is>
      </c>
      <c r="H907" t="inlineStr">
        <is>
          <t>ABS25192</t>
        </is>
      </c>
      <c r="I907" t="inlineStr">
        <is>
          <t>BIP</t>
        </is>
      </c>
      <c r="J907" t="inlineStr">
        <is>
          <t>ARS - RXO Enhancement 2 2025</t>
        </is>
      </c>
      <c r="K907" t="inlineStr">
        <is>
          <t>EssilorLuxottica</t>
        </is>
      </c>
      <c r="L907" t="inlineStr">
        <is>
          <t>F. Taita</t>
        </is>
      </c>
      <c r="M907" t="inlineStr">
        <is>
          <t>M. Regini</t>
        </is>
      </c>
      <c r="N907" t="inlineStr">
        <is>
          <t>Operations</t>
        </is>
      </c>
      <c r="O907" t="inlineStr">
        <is>
          <t xml:space="preserve">Back End </t>
        </is>
      </c>
      <c r="P907" t="n">
        <v>70</v>
      </c>
      <c r="Q907" t="n">
        <v>14</v>
      </c>
      <c r="R907" t="inlineStr">
        <is>
          <t>ON GOING</t>
        </is>
      </c>
      <c r="S907" t="n">
        <v>0.2</v>
      </c>
      <c r="T907" t="n">
        <v>2025</v>
      </c>
      <c r="U907" t="n">
        <v>20</v>
      </c>
      <c r="V907" t="inlineStr"/>
      <c r="W907" t="inlineStr"/>
      <c r="X907" t="inlineStr"/>
      <c r="Y907" t="n">
        <v>6</v>
      </c>
      <c r="Z907" t="n">
        <v>6</v>
      </c>
      <c r="AA907" t="n">
        <v>6</v>
      </c>
      <c r="AB907" t="n">
        <v>6</v>
      </c>
      <c r="AC907" t="inlineStr"/>
      <c r="AD907" t="n">
        <v>2</v>
      </c>
      <c r="AE907" t="inlineStr"/>
      <c r="AF907" t="inlineStr"/>
      <c r="AG907" t="inlineStr"/>
      <c r="AH907" t="n">
        <v>0</v>
      </c>
      <c r="AI907" t="n">
        <v>0</v>
      </c>
      <c r="AJ907" t="n">
        <v>0</v>
      </c>
      <c r="AK907" t="n">
        <v>0.2727272727272727</v>
      </c>
      <c r="AL907" t="n">
        <v>0.3</v>
      </c>
      <c r="AM907" t="n">
        <v>0.3</v>
      </c>
      <c r="AN907" t="n">
        <v>0.2608695652173913</v>
      </c>
      <c r="AO907" t="n">
        <v>0</v>
      </c>
      <c r="AP907" t="n">
        <v>0.09523809523809523</v>
      </c>
      <c r="AQ907" t="n">
        <v>0</v>
      </c>
      <c r="AR907" t="n">
        <v>0</v>
      </c>
      <c r="AS907" t="n">
        <v>0</v>
      </c>
      <c r="AT907" t="inlineStr"/>
      <c r="AU907" t="inlineStr"/>
    </row>
    <row r="908">
      <c r="A908" t="inlineStr">
        <is>
          <t>CONTRACT</t>
        </is>
      </c>
      <c r="B908" t="inlineStr">
        <is>
          <t>PRJ</t>
        </is>
      </c>
      <c r="C908" t="inlineStr">
        <is>
          <t>Waterfall</t>
        </is>
      </c>
      <c r="D908" t="n">
        <v>2025</v>
      </c>
      <c r="E908" s="114" t="n">
        <v>45661</v>
      </c>
      <c r="F908" s="114" t="n">
        <v>45838</v>
      </c>
      <c r="G908" t="inlineStr">
        <is>
          <t>ABS25192</t>
        </is>
      </c>
      <c r="H908" t="inlineStr">
        <is>
          <t>ABS25192</t>
        </is>
      </c>
      <c r="I908" t="inlineStr">
        <is>
          <t>BIP</t>
        </is>
      </c>
      <c r="J908" t="inlineStr">
        <is>
          <t>ARS - RXO Enhancement 2 2025</t>
        </is>
      </c>
      <c r="K908" t="inlineStr">
        <is>
          <t>EssilorLuxottica</t>
        </is>
      </c>
      <c r="L908" t="inlineStr">
        <is>
          <t>F. Taita</t>
        </is>
      </c>
      <c r="M908" t="inlineStr">
        <is>
          <t>T. Baldi</t>
        </is>
      </c>
      <c r="N908" t="inlineStr">
        <is>
          <t>Operations</t>
        </is>
      </c>
      <c r="O908" t="inlineStr">
        <is>
          <t xml:space="preserve">Back End </t>
        </is>
      </c>
      <c r="P908" t="n">
        <v>70</v>
      </c>
      <c r="Q908" t="n">
        <v>14</v>
      </c>
      <c r="R908" t="inlineStr">
        <is>
          <t>ON GOING</t>
        </is>
      </c>
      <c r="S908" t="n">
        <v>0.2</v>
      </c>
      <c r="T908" t="n">
        <v>2025</v>
      </c>
      <c r="U908" t="n">
        <v>21</v>
      </c>
      <c r="V908" t="inlineStr"/>
      <c r="W908" t="inlineStr"/>
      <c r="X908" t="inlineStr"/>
      <c r="Y908" t="n">
        <v>6</v>
      </c>
      <c r="Z908" t="n">
        <v>6</v>
      </c>
      <c r="AA908" t="n">
        <v>6</v>
      </c>
      <c r="AB908" t="n">
        <v>6</v>
      </c>
      <c r="AC908" t="inlineStr"/>
      <c r="AD908" t="n">
        <v>3</v>
      </c>
      <c r="AE908" t="inlineStr"/>
      <c r="AF908" t="inlineStr"/>
      <c r="AG908" t="inlineStr"/>
      <c r="AH908" t="n">
        <v>0</v>
      </c>
      <c r="AI908" t="n">
        <v>0</v>
      </c>
      <c r="AJ908" t="n">
        <v>0</v>
      </c>
      <c r="AK908" t="n">
        <v>0.2727272727272727</v>
      </c>
      <c r="AL908" t="n">
        <v>0.3</v>
      </c>
      <c r="AM908" t="n">
        <v>0.3</v>
      </c>
      <c r="AN908" t="n">
        <v>0.2608695652173913</v>
      </c>
      <c r="AO908" t="n">
        <v>0</v>
      </c>
      <c r="AP908" t="n">
        <v>0.1428571428571428</v>
      </c>
      <c r="AQ908" t="n">
        <v>0</v>
      </c>
      <c r="AR908" t="n">
        <v>0</v>
      </c>
      <c r="AS908" t="n">
        <v>0</v>
      </c>
      <c r="AT908" t="inlineStr"/>
      <c r="AU908" t="inlineStr"/>
    </row>
    <row r="909">
      <c r="A909" t="inlineStr">
        <is>
          <t>CONTRACT</t>
        </is>
      </c>
      <c r="B909" t="inlineStr">
        <is>
          <t>AMS</t>
        </is>
      </c>
      <c r="C909" t="inlineStr">
        <is>
          <t>Waterfall</t>
        </is>
      </c>
      <c r="D909" t="n">
        <v>2025</v>
      </c>
      <c r="E909" s="114" t="n">
        <v>45703</v>
      </c>
      <c r="F909" s="114" t="n">
        <v>46022</v>
      </c>
      <c r="G909" t="inlineStr">
        <is>
          <t>ABS25114</t>
        </is>
      </c>
      <c r="H909" t="inlineStr">
        <is>
          <t>ABS25114</t>
        </is>
      </c>
      <c r="I909" t="inlineStr">
        <is>
          <t>BIP</t>
        </is>
      </c>
      <c r="J909" t="inlineStr">
        <is>
          <t>BIP rollout support 2 2025</t>
        </is>
      </c>
      <c r="K909" t="inlineStr">
        <is>
          <t>EssilorLuxottica</t>
        </is>
      </c>
      <c r="L909" t="inlineStr">
        <is>
          <t>F. Taita</t>
        </is>
      </c>
      <c r="M909" t="inlineStr">
        <is>
          <t>A. Seira</t>
        </is>
      </c>
      <c r="N909" t="inlineStr">
        <is>
          <t>Operations</t>
        </is>
      </c>
      <c r="O909" t="inlineStr">
        <is>
          <t xml:space="preserve">Backend </t>
        </is>
      </c>
      <c r="P909" t="n">
        <v>60</v>
      </c>
      <c r="Q909" t="n">
        <v>58</v>
      </c>
      <c r="R909" t="inlineStr">
        <is>
          <t>CLOSED</t>
        </is>
      </c>
      <c r="S909" t="n">
        <v>0.9666666666666667</v>
      </c>
      <c r="T909" t="n">
        <v>2025</v>
      </c>
      <c r="U909" t="n">
        <v>0</v>
      </c>
      <c r="V909" t="inlineStr"/>
      <c r="W909" t="n">
        <v>1</v>
      </c>
      <c r="X909" t="n">
        <v>21</v>
      </c>
      <c r="Y909" t="n">
        <v>18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n">
        <v>0</v>
      </c>
      <c r="AI909" t="n">
        <v>0.05</v>
      </c>
      <c r="AJ909" t="n">
        <v>1</v>
      </c>
      <c r="AK909" t="n">
        <v>0.8181818181818182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inlineStr"/>
      <c r="AU909" t="inlineStr"/>
    </row>
    <row r="910">
      <c r="A910" t="inlineStr">
        <is>
          <t>CONTRACT</t>
        </is>
      </c>
      <c r="B910" t="inlineStr">
        <is>
          <t>AMS</t>
        </is>
      </c>
      <c r="C910" t="inlineStr">
        <is>
          <t>Waterfall</t>
        </is>
      </c>
      <c r="D910" t="n">
        <v>2025</v>
      </c>
      <c r="E910" s="114" t="n">
        <v>45703</v>
      </c>
      <c r="F910" s="114" t="n">
        <v>46022</v>
      </c>
      <c r="G910" t="inlineStr">
        <is>
          <t>ABS25114</t>
        </is>
      </c>
      <c r="H910" t="inlineStr">
        <is>
          <t>ABS25114</t>
        </is>
      </c>
      <c r="I910" t="inlineStr">
        <is>
          <t>BIP</t>
        </is>
      </c>
      <c r="J910" t="inlineStr">
        <is>
          <t>BIP rollout support 2 2025</t>
        </is>
      </c>
      <c r="K910" t="inlineStr">
        <is>
          <t>EssilorLuxottica</t>
        </is>
      </c>
      <c r="L910" t="inlineStr">
        <is>
          <t>F. Taita</t>
        </is>
      </c>
      <c r="M910" t="inlineStr">
        <is>
          <t>F. Taita</t>
        </is>
      </c>
      <c r="N910" t="inlineStr">
        <is>
          <t>Delivery Projects</t>
        </is>
      </c>
      <c r="O910" t="inlineStr">
        <is>
          <t>DataManagement</t>
        </is>
      </c>
      <c r="P910" t="n">
        <v>60</v>
      </c>
      <c r="Q910" t="n">
        <v>58</v>
      </c>
      <c r="R910" t="inlineStr">
        <is>
          <t>CLOSED</t>
        </is>
      </c>
      <c r="S910" t="n">
        <v>0.9666666666666667</v>
      </c>
      <c r="T910" t="n">
        <v>2025</v>
      </c>
      <c r="U910" t="n">
        <v>0</v>
      </c>
      <c r="V910" t="inlineStr"/>
      <c r="W910" t="n">
        <v>6</v>
      </c>
      <c r="X910" t="n">
        <v>6</v>
      </c>
      <c r="Y910" t="n">
        <v>3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n">
        <v>0</v>
      </c>
      <c r="AI910" t="n">
        <v>0.3</v>
      </c>
      <c r="AJ910" t="n">
        <v>0.2857142857142857</v>
      </c>
      <c r="AK910" t="n">
        <v>0.1363636363636364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inlineStr"/>
      <c r="AU910" t="inlineStr"/>
    </row>
    <row r="911">
      <c r="A911" t="inlineStr">
        <is>
          <t>CONTRACT</t>
        </is>
      </c>
      <c r="B911" t="inlineStr">
        <is>
          <t>AMS</t>
        </is>
      </c>
      <c r="C911" t="inlineStr">
        <is>
          <t>Waterfall</t>
        </is>
      </c>
      <c r="D911" t="n">
        <v>2025</v>
      </c>
      <c r="E911" s="114" t="n">
        <v>45703</v>
      </c>
      <c r="F911" s="114" t="n">
        <v>46022</v>
      </c>
      <c r="G911" t="inlineStr">
        <is>
          <t>ABS25114</t>
        </is>
      </c>
      <c r="H911" t="inlineStr">
        <is>
          <t>ABS25114</t>
        </is>
      </c>
      <c r="I911" t="inlineStr">
        <is>
          <t>BIP</t>
        </is>
      </c>
      <c r="J911" t="inlineStr">
        <is>
          <t>BIP rollout support 2 2025</t>
        </is>
      </c>
      <c r="K911" t="inlineStr">
        <is>
          <t>EssilorLuxottica</t>
        </is>
      </c>
      <c r="L911" t="inlineStr">
        <is>
          <t>F. Taita</t>
        </is>
      </c>
      <c r="M911" t="inlineStr">
        <is>
          <t>L. Stroppa</t>
        </is>
      </c>
      <c r="N911" t="inlineStr">
        <is>
          <t>Operations</t>
        </is>
      </c>
      <c r="O911" t="inlineStr">
        <is>
          <t xml:space="preserve">Backend </t>
        </is>
      </c>
      <c r="P911" t="n">
        <v>60</v>
      </c>
      <c r="Q911" t="n">
        <v>58</v>
      </c>
      <c r="R911" t="inlineStr">
        <is>
          <t>CLOSED</t>
        </is>
      </c>
      <c r="S911" t="n">
        <v>0.9666666666666667</v>
      </c>
      <c r="T911" t="n">
        <v>2025</v>
      </c>
      <c r="U911" t="n">
        <v>0</v>
      </c>
      <c r="V911" t="inlineStr"/>
      <c r="W911" t="n">
        <v>6</v>
      </c>
      <c r="X911" t="n">
        <v>14</v>
      </c>
      <c r="Y911" t="n">
        <v>3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n">
        <v>0</v>
      </c>
      <c r="AI911" t="n">
        <v>0.3</v>
      </c>
      <c r="AJ911" t="n">
        <v>0.6666666666666666</v>
      </c>
      <c r="AK911" t="n">
        <v>0.1363636363636364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inlineStr"/>
      <c r="AU911" t="inlineStr"/>
    </row>
    <row r="912">
      <c r="A912" t="inlineStr">
        <is>
          <t>CONTRACT</t>
        </is>
      </c>
      <c r="B912" t="inlineStr">
        <is>
          <t>AMS</t>
        </is>
      </c>
      <c r="C912" t="inlineStr">
        <is>
          <t>Waterfall</t>
        </is>
      </c>
      <c r="D912" t="n">
        <v>2025</v>
      </c>
      <c r="E912" s="114" t="n">
        <v>45703</v>
      </c>
      <c r="F912" s="114" t="n">
        <v>46022</v>
      </c>
      <c r="G912" t="inlineStr">
        <is>
          <t>ABS25114</t>
        </is>
      </c>
      <c r="H912" t="inlineStr">
        <is>
          <t>ABS25114</t>
        </is>
      </c>
      <c r="I912" t="inlineStr">
        <is>
          <t>BIP</t>
        </is>
      </c>
      <c r="J912" t="inlineStr">
        <is>
          <t>BIP rollout support 2 2025</t>
        </is>
      </c>
      <c r="K912" t="inlineStr">
        <is>
          <t>EssilorLuxottica</t>
        </is>
      </c>
      <c r="L912" t="inlineStr">
        <is>
          <t>F. Taita</t>
        </is>
      </c>
      <c r="M912" t="inlineStr">
        <is>
          <t>T. Baldi</t>
        </is>
      </c>
      <c r="N912" t="inlineStr">
        <is>
          <t>Operations</t>
        </is>
      </c>
      <c r="O912" t="inlineStr">
        <is>
          <t xml:space="preserve">Backend </t>
        </is>
      </c>
      <c r="P912" t="n">
        <v>60</v>
      </c>
      <c r="Q912" t="n">
        <v>58</v>
      </c>
      <c r="R912" t="inlineStr">
        <is>
          <t>CLOSED</t>
        </is>
      </c>
      <c r="S912" t="n">
        <v>0.9666666666666667</v>
      </c>
      <c r="T912" t="n">
        <v>2025</v>
      </c>
      <c r="U912" t="n">
        <v>0</v>
      </c>
      <c r="V912" t="inlineStr"/>
      <c r="W912" t="n">
        <v>6</v>
      </c>
      <c r="X912" t="n">
        <v>12</v>
      </c>
      <c r="Y912" t="n">
        <v>4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n">
        <v>0</v>
      </c>
      <c r="AI912" t="n">
        <v>0.3</v>
      </c>
      <c r="AJ912" t="n">
        <v>0.5714285714285714</v>
      </c>
      <c r="AK912" t="n">
        <v>0.1818181818181818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inlineStr"/>
      <c r="AU912" t="inlineStr"/>
    </row>
    <row r="913">
      <c r="A913" t="inlineStr">
        <is>
          <t>CONTRACT</t>
        </is>
      </c>
      <c r="B913" t="inlineStr">
        <is>
          <t>AMS</t>
        </is>
      </c>
      <c r="C913" t="inlineStr">
        <is>
          <t>Waterfall</t>
        </is>
      </c>
      <c r="D913" t="n">
        <v>2025</v>
      </c>
      <c r="E913" s="114" t="n">
        <v>45748</v>
      </c>
      <c r="F913" s="114" t="n">
        <v>46022</v>
      </c>
      <c r="G913" t="inlineStr">
        <is>
          <t>ABS25231</t>
        </is>
      </c>
      <c r="H913" t="inlineStr">
        <is>
          <t>ABS25231</t>
        </is>
      </c>
      <c r="I913" t="inlineStr">
        <is>
          <t>BIP</t>
        </is>
      </c>
      <c r="J913" t="inlineStr">
        <is>
          <t>BIP rollout support 3 2025</t>
        </is>
      </c>
      <c r="K913" t="inlineStr">
        <is>
          <t>EssilorLuxottica</t>
        </is>
      </c>
      <c r="L913" t="inlineStr">
        <is>
          <t>F. Taita</t>
        </is>
      </c>
      <c r="M913" t="inlineStr">
        <is>
          <t>A. Seira</t>
        </is>
      </c>
      <c r="N913" t="inlineStr">
        <is>
          <t>Operations</t>
        </is>
      </c>
      <c r="O913" t="inlineStr">
        <is>
          <t xml:space="preserve">Back End </t>
        </is>
      </c>
      <c r="P913" t="n">
        <v>60</v>
      </c>
      <c r="Q913" t="n">
        <v>22</v>
      </c>
      <c r="R913" t="inlineStr">
        <is>
          <t>ON GOING</t>
        </is>
      </c>
      <c r="S913" t="n">
        <v>0.3666666666666666</v>
      </c>
      <c r="T913" t="n">
        <v>2025</v>
      </c>
      <c r="U913" t="n">
        <v>31</v>
      </c>
      <c r="V913" t="inlineStr"/>
      <c r="W913" t="inlineStr"/>
      <c r="X913" t="inlineStr"/>
      <c r="Y913" t="inlineStr"/>
      <c r="Z913" t="n">
        <v>11</v>
      </c>
      <c r="AA913" t="n">
        <v>11</v>
      </c>
      <c r="AB913" t="n">
        <v>9</v>
      </c>
      <c r="AC913" t="inlineStr"/>
      <c r="AD913" t="inlineStr"/>
      <c r="AE913" t="inlineStr"/>
      <c r="AF913" t="inlineStr"/>
      <c r="AG913" t="inlineStr"/>
      <c r="AH913" t="n">
        <v>0</v>
      </c>
      <c r="AI913" t="n">
        <v>0</v>
      </c>
      <c r="AJ913" t="n">
        <v>0</v>
      </c>
      <c r="AK913" t="n">
        <v>0</v>
      </c>
      <c r="AL913" t="n">
        <v>0.55</v>
      </c>
      <c r="AM913" t="n">
        <v>0.55</v>
      </c>
      <c r="AN913" t="n">
        <v>0.391304347826087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inlineStr"/>
      <c r="AU913" t="inlineStr"/>
    </row>
    <row r="914">
      <c r="A914" t="inlineStr">
        <is>
          <t>CONTRACT</t>
        </is>
      </c>
      <c r="B914" t="inlineStr">
        <is>
          <t>AMS</t>
        </is>
      </c>
      <c r="C914" t="inlineStr">
        <is>
          <t>Waterfall</t>
        </is>
      </c>
      <c r="D914" t="n">
        <v>2025</v>
      </c>
      <c r="E914" s="114" t="n">
        <v>45748</v>
      </c>
      <c r="F914" s="114" t="n">
        <v>46022</v>
      </c>
      <c r="G914" t="inlineStr">
        <is>
          <t>ABS25231</t>
        </is>
      </c>
      <c r="H914" t="inlineStr">
        <is>
          <t>ABS25231</t>
        </is>
      </c>
      <c r="I914" t="inlineStr">
        <is>
          <t>BIP</t>
        </is>
      </c>
      <c r="J914" t="inlineStr">
        <is>
          <t>BIP rollout support 3 2025</t>
        </is>
      </c>
      <c r="K914" t="inlineStr">
        <is>
          <t>EssilorLuxottica</t>
        </is>
      </c>
      <c r="L914" t="inlineStr">
        <is>
          <t>F. Taita</t>
        </is>
      </c>
      <c r="M914" t="inlineStr">
        <is>
          <t>F. Taita</t>
        </is>
      </c>
      <c r="N914" t="inlineStr">
        <is>
          <t>Delivery Projects</t>
        </is>
      </c>
      <c r="O914" t="inlineStr">
        <is>
          <t>Data Management</t>
        </is>
      </c>
      <c r="P914" t="n">
        <v>60</v>
      </c>
      <c r="Q914" t="n">
        <v>22</v>
      </c>
      <c r="R914" t="inlineStr">
        <is>
          <t>ON GOING</t>
        </is>
      </c>
      <c r="S914" t="n">
        <v>0.3666666666666666</v>
      </c>
      <c r="T914" t="n">
        <v>2025</v>
      </c>
      <c r="U914" t="n">
        <v>6</v>
      </c>
      <c r="V914" t="inlineStr"/>
      <c r="W914" t="inlineStr"/>
      <c r="X914" t="inlineStr"/>
      <c r="Y914" t="inlineStr"/>
      <c r="Z914" t="n">
        <v>2</v>
      </c>
      <c r="AA914" t="n">
        <v>2</v>
      </c>
      <c r="AB914" t="n">
        <v>2</v>
      </c>
      <c r="AC914" t="inlineStr"/>
      <c r="AD914" t="inlineStr"/>
      <c r="AE914" t="inlineStr"/>
      <c r="AF914" t="inlineStr"/>
      <c r="AG914" t="inlineStr"/>
      <c r="AH914" t="n">
        <v>0</v>
      </c>
      <c r="AI914" t="n">
        <v>0</v>
      </c>
      <c r="AJ914" t="n">
        <v>0</v>
      </c>
      <c r="AK914" t="n">
        <v>0</v>
      </c>
      <c r="AL914" t="n">
        <v>0.1</v>
      </c>
      <c r="AM914" t="n">
        <v>0.1</v>
      </c>
      <c r="AN914" t="n">
        <v>0.08695652173913043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inlineStr"/>
      <c r="AU914" t="inlineStr"/>
    </row>
    <row r="915">
      <c r="A915" t="inlineStr">
        <is>
          <t>CONTRACT</t>
        </is>
      </c>
      <c r="B915" t="inlineStr">
        <is>
          <t>AMS</t>
        </is>
      </c>
      <c r="C915" t="inlineStr">
        <is>
          <t>Waterfall</t>
        </is>
      </c>
      <c r="D915" t="n">
        <v>2025</v>
      </c>
      <c r="E915" s="114" t="n">
        <v>45748</v>
      </c>
      <c r="F915" s="114" t="n">
        <v>46022</v>
      </c>
      <c r="G915" t="inlineStr">
        <is>
          <t>ABS25231</t>
        </is>
      </c>
      <c r="H915" t="inlineStr">
        <is>
          <t>ABS25231</t>
        </is>
      </c>
      <c r="I915" t="inlineStr">
        <is>
          <t>BIP</t>
        </is>
      </c>
      <c r="J915" t="inlineStr">
        <is>
          <t>BIP rollout support 3 2025</t>
        </is>
      </c>
      <c r="K915" t="inlineStr">
        <is>
          <t>EssilorLuxottica</t>
        </is>
      </c>
      <c r="L915" t="inlineStr">
        <is>
          <t>F. Taita</t>
        </is>
      </c>
      <c r="M915" t="inlineStr">
        <is>
          <t>L. Altobelli</t>
        </is>
      </c>
      <c r="N915" t="inlineStr">
        <is>
          <t>Operations</t>
        </is>
      </c>
      <c r="O915" t="inlineStr">
        <is>
          <t xml:space="preserve">Back End </t>
        </is>
      </c>
      <c r="P915" t="n">
        <v>60</v>
      </c>
      <c r="Q915" t="n">
        <v>22</v>
      </c>
      <c r="R915" t="inlineStr">
        <is>
          <t>ON GOING</t>
        </is>
      </c>
      <c r="S915" t="n">
        <v>0.3666666666666666</v>
      </c>
      <c r="T915" t="n">
        <v>2025</v>
      </c>
      <c r="U915" t="n">
        <v>13</v>
      </c>
      <c r="V915" t="inlineStr"/>
      <c r="W915" t="inlineStr"/>
      <c r="X915" t="inlineStr"/>
      <c r="Y915" t="inlineStr"/>
      <c r="Z915" t="n">
        <v>5</v>
      </c>
      <c r="AA915" t="n">
        <v>5</v>
      </c>
      <c r="AB915" t="n">
        <v>3</v>
      </c>
      <c r="AC915" t="inlineStr"/>
      <c r="AD915" t="inlineStr"/>
      <c r="AE915" t="inlineStr"/>
      <c r="AF915" t="inlineStr"/>
      <c r="AG915" t="inlineStr"/>
      <c r="AH915" t="n">
        <v>0</v>
      </c>
      <c r="AI915" t="n">
        <v>0</v>
      </c>
      <c r="AJ915" t="n">
        <v>0</v>
      </c>
      <c r="AK915" t="n">
        <v>0</v>
      </c>
      <c r="AL915" t="n">
        <v>0.25</v>
      </c>
      <c r="AM915" t="n">
        <v>0.25</v>
      </c>
      <c r="AN915" t="n">
        <v>0.1304347826086956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inlineStr"/>
      <c r="AU915" t="inlineStr"/>
    </row>
    <row r="916">
      <c r="A916" t="inlineStr">
        <is>
          <t>CONTRACT</t>
        </is>
      </c>
      <c r="B916" t="inlineStr">
        <is>
          <t>AMS</t>
        </is>
      </c>
      <c r="C916" t="inlineStr">
        <is>
          <t>Waterfall</t>
        </is>
      </c>
      <c r="D916" t="n">
        <v>2025</v>
      </c>
      <c r="E916" s="114" t="n">
        <v>45748</v>
      </c>
      <c r="F916" s="114" t="n">
        <v>46022</v>
      </c>
      <c r="G916" t="inlineStr">
        <is>
          <t>ABS25231</t>
        </is>
      </c>
      <c r="H916" t="inlineStr">
        <is>
          <t>ABS25231</t>
        </is>
      </c>
      <c r="I916" t="inlineStr">
        <is>
          <t>BIP</t>
        </is>
      </c>
      <c r="J916" t="inlineStr">
        <is>
          <t>BIP rollout support 3 2025</t>
        </is>
      </c>
      <c r="K916" t="inlineStr">
        <is>
          <t>EssilorLuxottica</t>
        </is>
      </c>
      <c r="L916" t="inlineStr">
        <is>
          <t>F. Taita</t>
        </is>
      </c>
      <c r="M916" t="inlineStr">
        <is>
          <t>L. Stroppa</t>
        </is>
      </c>
      <c r="N916" t="inlineStr">
        <is>
          <t>Operations</t>
        </is>
      </c>
      <c r="O916" t="inlineStr">
        <is>
          <t xml:space="preserve">Back End </t>
        </is>
      </c>
      <c r="P916" t="n">
        <v>60</v>
      </c>
      <c r="Q916" t="n">
        <v>22</v>
      </c>
      <c r="R916" t="inlineStr">
        <is>
          <t>ON GOING</t>
        </is>
      </c>
      <c r="S916" t="n">
        <v>0.3666666666666666</v>
      </c>
      <c r="T916" t="n">
        <v>2025</v>
      </c>
      <c r="U916" t="n">
        <v>21</v>
      </c>
      <c r="V916" t="inlineStr"/>
      <c r="W916" t="inlineStr"/>
      <c r="X916" t="inlineStr"/>
      <c r="Y916" t="inlineStr"/>
      <c r="Z916" t="n">
        <v>7</v>
      </c>
      <c r="AA916" t="n">
        <v>7</v>
      </c>
      <c r="AB916" t="n">
        <v>7</v>
      </c>
      <c r="AC916" t="inlineStr"/>
      <c r="AD916" t="inlineStr"/>
      <c r="AE916" t="inlineStr"/>
      <c r="AF916" t="inlineStr"/>
      <c r="AG916" t="inlineStr"/>
      <c r="AH916" t="n">
        <v>0</v>
      </c>
      <c r="AI916" t="n">
        <v>0</v>
      </c>
      <c r="AJ916" t="n">
        <v>0</v>
      </c>
      <c r="AK916" t="n">
        <v>0</v>
      </c>
      <c r="AL916" t="n">
        <v>0.35</v>
      </c>
      <c r="AM916" t="n">
        <v>0.35</v>
      </c>
      <c r="AN916" t="n">
        <v>0.3043478260869565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inlineStr"/>
      <c r="AU916" t="inlineStr"/>
    </row>
    <row r="917">
      <c r="A917" t="inlineStr">
        <is>
          <t>CONTRACT</t>
        </is>
      </c>
      <c r="B917" t="inlineStr">
        <is>
          <t>AMS</t>
        </is>
      </c>
      <c r="C917" t="inlineStr">
        <is>
          <t>Waterfall</t>
        </is>
      </c>
      <c r="D917" t="n">
        <v>2025</v>
      </c>
      <c r="E917" s="114" t="n">
        <v>45748</v>
      </c>
      <c r="F917" s="114" t="n">
        <v>46022</v>
      </c>
      <c r="G917" t="inlineStr">
        <is>
          <t>ABS25231</t>
        </is>
      </c>
      <c r="H917" t="inlineStr">
        <is>
          <t>ABS25231</t>
        </is>
      </c>
      <c r="I917" t="inlineStr">
        <is>
          <t>BIP</t>
        </is>
      </c>
      <c r="J917" t="inlineStr">
        <is>
          <t>BIP rollout support 3 2025</t>
        </is>
      </c>
      <c r="K917" t="inlineStr">
        <is>
          <t>EssilorLuxottica</t>
        </is>
      </c>
      <c r="L917" t="inlineStr">
        <is>
          <t>F. Taita</t>
        </is>
      </c>
      <c r="M917" t="inlineStr">
        <is>
          <t>T. Baldi</t>
        </is>
      </c>
      <c r="N917" t="inlineStr">
        <is>
          <t>Operations</t>
        </is>
      </c>
      <c r="O917" t="inlineStr">
        <is>
          <t xml:space="preserve">Back End </t>
        </is>
      </c>
      <c r="P917" t="n">
        <v>60</v>
      </c>
      <c r="Q917" t="n">
        <v>22</v>
      </c>
      <c r="R917" t="inlineStr">
        <is>
          <t>ON GOING</t>
        </is>
      </c>
      <c r="S917" t="n">
        <v>0.3666666666666666</v>
      </c>
      <c r="T917" t="n">
        <v>2025</v>
      </c>
      <c r="U917" t="n">
        <v>15</v>
      </c>
      <c r="V917" t="inlineStr"/>
      <c r="W917" t="inlineStr"/>
      <c r="X917" t="inlineStr"/>
      <c r="Y917" t="inlineStr"/>
      <c r="Z917" t="n">
        <v>5</v>
      </c>
      <c r="AA917" t="n">
        <v>5</v>
      </c>
      <c r="AB917" t="n">
        <v>5</v>
      </c>
      <c r="AC917" t="inlineStr"/>
      <c r="AD917" t="inlineStr"/>
      <c r="AE917" t="inlineStr"/>
      <c r="AF917" t="inlineStr"/>
      <c r="AG917" t="inlineStr"/>
      <c r="AH917" t="n">
        <v>0</v>
      </c>
      <c r="AI917" t="n">
        <v>0</v>
      </c>
      <c r="AJ917" t="n">
        <v>0</v>
      </c>
      <c r="AK917" t="n">
        <v>0</v>
      </c>
      <c r="AL917" t="n">
        <v>0.25</v>
      </c>
      <c r="AM917" t="n">
        <v>0.25</v>
      </c>
      <c r="AN917" t="n">
        <v>0.2173913043478261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inlineStr"/>
      <c r="AU917" t="inlineStr"/>
    </row>
    <row r="918">
      <c r="A918" t="inlineStr">
        <is>
          <t>CONTRACT</t>
        </is>
      </c>
      <c r="B918" t="inlineStr">
        <is>
          <t>AMS</t>
        </is>
      </c>
      <c r="C918" t="inlineStr">
        <is>
          <t>Waterfall</t>
        </is>
      </c>
      <c r="D918" t="n">
        <v>2025</v>
      </c>
      <c r="E918" s="114" t="n">
        <v>45945</v>
      </c>
      <c r="F918" s="114" t="n">
        <v>46022</v>
      </c>
      <c r="G918" t="inlineStr"/>
      <c r="H918" t="inlineStr"/>
      <c r="I918" t="inlineStr">
        <is>
          <t>BIP</t>
        </is>
      </c>
      <c r="J918" t="inlineStr">
        <is>
          <t xml:space="preserve">BIP rollout support 6 2025 </t>
        </is>
      </c>
      <c r="K918" t="inlineStr">
        <is>
          <t>EssilorLuxottica</t>
        </is>
      </c>
      <c r="L918" t="inlineStr">
        <is>
          <t>F. Taita</t>
        </is>
      </c>
      <c r="M918" t="inlineStr">
        <is>
          <t>A. Seira</t>
        </is>
      </c>
      <c r="N918" t="inlineStr">
        <is>
          <t>Operations</t>
        </is>
      </c>
      <c r="O918" t="inlineStr">
        <is>
          <t xml:space="preserve">Back End </t>
        </is>
      </c>
      <c r="P918" t="n">
        <v>60</v>
      </c>
      <c r="Q918" t="n">
        <v>0</v>
      </c>
      <c r="R918" t="inlineStr">
        <is>
          <t>TO START</t>
        </is>
      </c>
      <c r="S918" t="n">
        <v>0</v>
      </c>
      <c r="T918" t="n">
        <v>2025</v>
      </c>
      <c r="U918" t="n">
        <v>20</v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n">
        <v>10</v>
      </c>
      <c r="AG918" t="n">
        <v>10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0.4761904761904762</v>
      </c>
      <c r="AS918" t="n">
        <v>0.4545454545454545</v>
      </c>
      <c r="AT918" t="inlineStr"/>
      <c r="AU918" t="inlineStr"/>
    </row>
    <row r="919">
      <c r="A919" t="inlineStr">
        <is>
          <t>CONTRACT</t>
        </is>
      </c>
      <c r="B919" t="inlineStr">
        <is>
          <t>AMS</t>
        </is>
      </c>
      <c r="C919" t="inlineStr">
        <is>
          <t>Waterfall</t>
        </is>
      </c>
      <c r="D919" t="n">
        <v>2025</v>
      </c>
      <c r="E919" s="114" t="n">
        <v>45945</v>
      </c>
      <c r="F919" s="114" t="n">
        <v>46022</v>
      </c>
      <c r="G919" t="inlineStr"/>
      <c r="H919" t="inlineStr"/>
      <c r="I919" t="inlineStr">
        <is>
          <t>BIP</t>
        </is>
      </c>
      <c r="J919" t="inlineStr">
        <is>
          <t xml:space="preserve">BIP rollout support 6 2025 </t>
        </is>
      </c>
      <c r="K919" t="inlineStr">
        <is>
          <t>EssilorLuxottica</t>
        </is>
      </c>
      <c r="L919" t="inlineStr">
        <is>
          <t>F. Taita</t>
        </is>
      </c>
      <c r="M919" t="inlineStr">
        <is>
          <t>F. Taita</t>
        </is>
      </c>
      <c r="N919" t="inlineStr">
        <is>
          <t>Delivery Projects</t>
        </is>
      </c>
      <c r="O919" t="inlineStr">
        <is>
          <t>Data Management</t>
        </is>
      </c>
      <c r="P919" t="n">
        <v>60</v>
      </c>
      <c r="Q919" t="n">
        <v>0</v>
      </c>
      <c r="R919" t="inlineStr">
        <is>
          <t>TO START</t>
        </is>
      </c>
      <c r="S919" t="n">
        <v>0</v>
      </c>
      <c r="T919" t="n">
        <v>2025</v>
      </c>
      <c r="U919" t="n">
        <v>10</v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n">
        <v>5</v>
      </c>
      <c r="AG919" t="n">
        <v>5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0.2380952380952381</v>
      </c>
      <c r="AS919" t="n">
        <v>0.2272727272727273</v>
      </c>
      <c r="AT919" t="inlineStr"/>
      <c r="AU919" t="inlineStr"/>
    </row>
    <row r="920">
      <c r="A920" t="inlineStr">
        <is>
          <t>CONTRACT</t>
        </is>
      </c>
      <c r="B920" t="inlineStr">
        <is>
          <t>AMS</t>
        </is>
      </c>
      <c r="C920" t="inlineStr">
        <is>
          <t>Waterfall</t>
        </is>
      </c>
      <c r="D920" t="n">
        <v>2025</v>
      </c>
      <c r="E920" s="114" t="n">
        <v>45945</v>
      </c>
      <c r="F920" s="114" t="n">
        <v>46022</v>
      </c>
      <c r="G920" t="inlineStr"/>
      <c r="H920" t="inlineStr"/>
      <c r="I920" t="inlineStr">
        <is>
          <t>BIP</t>
        </is>
      </c>
      <c r="J920" t="inlineStr">
        <is>
          <t xml:space="preserve">BIP rollout support 6 2025 </t>
        </is>
      </c>
      <c r="K920" t="inlineStr">
        <is>
          <t>EssilorLuxottica</t>
        </is>
      </c>
      <c r="L920" t="inlineStr">
        <is>
          <t>F. Taita</t>
        </is>
      </c>
      <c r="M920" t="inlineStr">
        <is>
          <t>L. altobelli</t>
        </is>
      </c>
      <c r="N920" t="inlineStr">
        <is>
          <t>Operations</t>
        </is>
      </c>
      <c r="O920" t="inlineStr">
        <is>
          <t xml:space="preserve">Back End </t>
        </is>
      </c>
      <c r="P920" t="n">
        <v>60</v>
      </c>
      <c r="Q920" t="n">
        <v>0</v>
      </c>
      <c r="R920" t="inlineStr">
        <is>
          <t>TO START</t>
        </is>
      </c>
      <c r="S920" t="n">
        <v>0</v>
      </c>
      <c r="T920" t="n">
        <v>2025</v>
      </c>
      <c r="U920" t="n">
        <v>14</v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n">
        <v>7</v>
      </c>
      <c r="AG920" t="n">
        <v>7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0.3333333333333333</v>
      </c>
      <c r="AS920" t="n">
        <v>0.3181818181818182</v>
      </c>
      <c r="AT920" t="inlineStr"/>
      <c r="AU920" t="inlineStr"/>
    </row>
    <row r="921">
      <c r="A921" t="inlineStr">
        <is>
          <t>CONTRACT</t>
        </is>
      </c>
      <c r="B921" t="inlineStr">
        <is>
          <t>AMS</t>
        </is>
      </c>
      <c r="C921" t="inlineStr">
        <is>
          <t>Waterfall</t>
        </is>
      </c>
      <c r="D921" t="n">
        <v>2025</v>
      </c>
      <c r="E921" s="114" t="n">
        <v>45945</v>
      </c>
      <c r="F921" s="114" t="n">
        <v>46022</v>
      </c>
      <c r="G921" t="inlineStr"/>
      <c r="H921" t="inlineStr"/>
      <c r="I921" t="inlineStr">
        <is>
          <t>BIP</t>
        </is>
      </c>
      <c r="J921" t="inlineStr">
        <is>
          <t xml:space="preserve">BIP rollout support 6 2025 </t>
        </is>
      </c>
      <c r="K921" t="inlineStr">
        <is>
          <t>EssilorLuxottica</t>
        </is>
      </c>
      <c r="L921" t="inlineStr">
        <is>
          <t>F. Taita</t>
        </is>
      </c>
      <c r="M921" t="inlineStr">
        <is>
          <t>L. Stroppa</t>
        </is>
      </c>
      <c r="N921" t="inlineStr">
        <is>
          <t>Operations</t>
        </is>
      </c>
      <c r="O921" t="inlineStr">
        <is>
          <t xml:space="preserve">Back End </t>
        </is>
      </c>
      <c r="P921" t="n">
        <v>60</v>
      </c>
      <c r="Q921" t="n">
        <v>0</v>
      </c>
      <c r="R921" t="inlineStr">
        <is>
          <t>TO START</t>
        </is>
      </c>
      <c r="S921" t="n">
        <v>0</v>
      </c>
      <c r="T921" t="n">
        <v>2025</v>
      </c>
      <c r="U921" t="n">
        <v>20</v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n">
        <v>10</v>
      </c>
      <c r="AG921" t="n">
        <v>10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0.4761904761904762</v>
      </c>
      <c r="AS921" t="n">
        <v>0.4545454545454545</v>
      </c>
      <c r="AT921" t="inlineStr"/>
      <c r="AU921" t="inlineStr"/>
    </row>
    <row r="922">
      <c r="A922" t="inlineStr">
        <is>
          <t>CONTRACT</t>
        </is>
      </c>
      <c r="B922" t="inlineStr">
        <is>
          <t>AMS</t>
        </is>
      </c>
      <c r="C922" t="inlineStr">
        <is>
          <t>Waterfall</t>
        </is>
      </c>
      <c r="D922" t="n">
        <v>2025</v>
      </c>
      <c r="E922" s="114" t="n">
        <v>45945</v>
      </c>
      <c r="F922" s="114" t="n">
        <v>46022</v>
      </c>
      <c r="G922" t="inlineStr"/>
      <c r="H922" t="inlineStr"/>
      <c r="I922" t="inlineStr">
        <is>
          <t>BIP</t>
        </is>
      </c>
      <c r="J922" t="inlineStr">
        <is>
          <t xml:space="preserve">BIP rollout support 6 2025 </t>
        </is>
      </c>
      <c r="K922" t="inlineStr">
        <is>
          <t>EssilorLuxottica</t>
        </is>
      </c>
      <c r="L922" t="inlineStr">
        <is>
          <t>F. Taita</t>
        </is>
      </c>
      <c r="M922" t="inlineStr">
        <is>
          <t>T. Baldi</t>
        </is>
      </c>
      <c r="N922" t="inlineStr">
        <is>
          <t>Operations</t>
        </is>
      </c>
      <c r="O922" t="inlineStr">
        <is>
          <t xml:space="preserve">Back End </t>
        </is>
      </c>
      <c r="P922" t="n">
        <v>60</v>
      </c>
      <c r="Q922" t="n">
        <v>0</v>
      </c>
      <c r="R922" t="inlineStr">
        <is>
          <t>TO START</t>
        </is>
      </c>
      <c r="S922" t="n">
        <v>0</v>
      </c>
      <c r="T922" t="n">
        <v>2025</v>
      </c>
      <c r="U922" t="n">
        <v>14</v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n">
        <v>7</v>
      </c>
      <c r="AG922" t="n">
        <v>7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0.3333333333333333</v>
      </c>
      <c r="AS922" t="n">
        <v>0.3181818181818182</v>
      </c>
      <c r="AT922" t="inlineStr"/>
      <c r="AU922" t="inlineStr"/>
    </row>
    <row r="923">
      <c r="A923" t="inlineStr">
        <is>
          <t>CONTRACT</t>
        </is>
      </c>
      <c r="B923" t="inlineStr">
        <is>
          <t>PRJ</t>
        </is>
      </c>
      <c r="C923" t="inlineStr">
        <is>
          <t>Waterfall</t>
        </is>
      </c>
      <c r="D923" t="n">
        <v>2025</v>
      </c>
      <c r="E923" s="114" t="n">
        <v>45778</v>
      </c>
      <c r="F923" s="114" t="n">
        <v>45961</v>
      </c>
      <c r="G923" t="inlineStr">
        <is>
          <t>ABS25236</t>
        </is>
      </c>
      <c r="H923" t="inlineStr">
        <is>
          <t>ABS25236</t>
        </is>
      </c>
      <c r="I923" t="inlineStr">
        <is>
          <t>LOGISTIC</t>
        </is>
      </c>
      <c r="J923" t="inlineStr">
        <is>
          <t>EL Complete Pair France LABEX ARS RXO</t>
        </is>
      </c>
      <c r="K923" t="inlineStr">
        <is>
          <t>EssilorLuxottica</t>
        </is>
      </c>
      <c r="L923" t="inlineStr">
        <is>
          <t>F. Taita</t>
        </is>
      </c>
      <c r="M923" t="inlineStr">
        <is>
          <t xml:space="preserve">T. Baldi </t>
        </is>
      </c>
      <c r="N923" t="inlineStr">
        <is>
          <t>Operations</t>
        </is>
      </c>
      <c r="O923" t="inlineStr">
        <is>
          <t>Data Engineering</t>
        </is>
      </c>
      <c r="P923" t="n">
        <v>45</v>
      </c>
      <c r="Q923" t="n">
        <v>9</v>
      </c>
      <c r="R923" t="inlineStr">
        <is>
          <t>ON GOING</t>
        </is>
      </c>
      <c r="S923" t="n">
        <v>0.2</v>
      </c>
      <c r="T923" t="n">
        <v>2025</v>
      </c>
      <c r="U923" t="n">
        <v>17</v>
      </c>
      <c r="V923" t="inlineStr"/>
      <c r="W923" t="inlineStr"/>
      <c r="X923" t="inlineStr"/>
      <c r="Y923" t="n">
        <v>2</v>
      </c>
      <c r="Z923" t="n">
        <v>5</v>
      </c>
      <c r="AA923" t="n">
        <v>5</v>
      </c>
      <c r="AB923" t="n">
        <v>5</v>
      </c>
      <c r="AC923" t="inlineStr"/>
      <c r="AD923" t="n">
        <v>2</v>
      </c>
      <c r="AE923" t="inlineStr"/>
      <c r="AF923" t="inlineStr"/>
      <c r="AG923" t="inlineStr"/>
      <c r="AH923" t="n">
        <v>0</v>
      </c>
      <c r="AI923" t="n">
        <v>0</v>
      </c>
      <c r="AJ923" t="n">
        <v>0</v>
      </c>
      <c r="AK923" t="n">
        <v>0.09090909090909091</v>
      </c>
      <c r="AL923" t="n">
        <v>0.25</v>
      </c>
      <c r="AM923" t="n">
        <v>0.25</v>
      </c>
      <c r="AN923" t="n">
        <v>0.2173913043478261</v>
      </c>
      <c r="AO923" t="n">
        <v>0</v>
      </c>
      <c r="AP923" t="n">
        <v>0.09523809523809523</v>
      </c>
      <c r="AQ923" t="n">
        <v>0</v>
      </c>
      <c r="AR923" t="n">
        <v>0</v>
      </c>
      <c r="AS923" t="n">
        <v>0</v>
      </c>
      <c r="AT923" t="inlineStr"/>
      <c r="AU923" t="inlineStr"/>
    </row>
    <row r="924">
      <c r="A924" t="inlineStr">
        <is>
          <t>CONTRACT</t>
        </is>
      </c>
      <c r="B924" t="inlineStr">
        <is>
          <t>PRJ</t>
        </is>
      </c>
      <c r="C924" t="inlineStr">
        <is>
          <t>Waterfall</t>
        </is>
      </c>
      <c r="D924" t="n">
        <v>2025</v>
      </c>
      <c r="E924" s="114" t="n">
        <v>45778</v>
      </c>
      <c r="F924" s="114" t="n">
        <v>45961</v>
      </c>
      <c r="G924" t="inlineStr">
        <is>
          <t>ABS25236</t>
        </is>
      </c>
      <c r="H924" t="inlineStr">
        <is>
          <t>ABS25236</t>
        </is>
      </c>
      <c r="I924" t="inlineStr">
        <is>
          <t>LOGISTIC</t>
        </is>
      </c>
      <c r="J924" t="inlineStr">
        <is>
          <t xml:space="preserve">EL Complete Pair France LABEX ARS RXO </t>
        </is>
      </c>
      <c r="K924" t="inlineStr">
        <is>
          <t>EssilorLuxottica</t>
        </is>
      </c>
      <c r="L924" t="inlineStr">
        <is>
          <t>F. Taita</t>
        </is>
      </c>
      <c r="M924" t="inlineStr">
        <is>
          <t xml:space="preserve">F. Taita </t>
        </is>
      </c>
      <c r="N924" t="inlineStr">
        <is>
          <t>Delivery Projects</t>
        </is>
      </c>
      <c r="O924" t="inlineStr">
        <is>
          <t>Data Engineering</t>
        </is>
      </c>
      <c r="P924" t="n">
        <v>45</v>
      </c>
      <c r="Q924" t="n">
        <v>9</v>
      </c>
      <c r="R924" t="inlineStr">
        <is>
          <t>ON GOING</t>
        </is>
      </c>
      <c r="S924" t="n">
        <v>0.2</v>
      </c>
      <c r="T924" t="n">
        <v>2025</v>
      </c>
      <c r="U924" t="n">
        <v>14</v>
      </c>
      <c r="V924" t="inlineStr"/>
      <c r="W924" t="inlineStr"/>
      <c r="X924" t="inlineStr"/>
      <c r="Y924" t="n">
        <v>2</v>
      </c>
      <c r="Z924" t="n">
        <v>4</v>
      </c>
      <c r="AA924" t="n">
        <v>4</v>
      </c>
      <c r="AB924" t="n">
        <v>4</v>
      </c>
      <c r="AC924" t="inlineStr"/>
      <c r="AD924" t="n">
        <v>2</v>
      </c>
      <c r="AE924" t="inlineStr"/>
      <c r="AF924" t="inlineStr"/>
      <c r="AG924" t="inlineStr"/>
      <c r="AH924" t="n">
        <v>0</v>
      </c>
      <c r="AI924" t="n">
        <v>0</v>
      </c>
      <c r="AJ924" t="n">
        <v>0</v>
      </c>
      <c r="AK924" t="n">
        <v>0.09090909090909091</v>
      </c>
      <c r="AL924" t="n">
        <v>0.2</v>
      </c>
      <c r="AM924" t="n">
        <v>0.2</v>
      </c>
      <c r="AN924" t="n">
        <v>0.1739130434782609</v>
      </c>
      <c r="AO924" t="n">
        <v>0</v>
      </c>
      <c r="AP924" t="n">
        <v>0.09523809523809523</v>
      </c>
      <c r="AQ924" t="n">
        <v>0</v>
      </c>
      <c r="AR924" t="n">
        <v>0</v>
      </c>
      <c r="AS924" t="n">
        <v>0</v>
      </c>
      <c r="AT924" t="inlineStr"/>
      <c r="AU924" t="inlineStr"/>
    </row>
    <row r="925">
      <c r="A925" t="inlineStr">
        <is>
          <t>CONTRACT</t>
        </is>
      </c>
      <c r="B925" t="inlineStr">
        <is>
          <t>PRJ</t>
        </is>
      </c>
      <c r="C925" t="inlineStr">
        <is>
          <t>Waterfall</t>
        </is>
      </c>
      <c r="D925" t="n">
        <v>2025</v>
      </c>
      <c r="E925" s="114" t="n">
        <v>45778</v>
      </c>
      <c r="F925" s="114" t="n">
        <v>45961</v>
      </c>
      <c r="G925" t="inlineStr">
        <is>
          <t>ABS25236</t>
        </is>
      </c>
      <c r="H925" t="inlineStr">
        <is>
          <t>ABS25236</t>
        </is>
      </c>
      <c r="I925" t="inlineStr">
        <is>
          <t>LOGISTIC</t>
        </is>
      </c>
      <c r="J925" t="inlineStr">
        <is>
          <t xml:space="preserve">EL Complete Pair France LABEX ARS RXO </t>
        </is>
      </c>
      <c r="K925" t="inlineStr">
        <is>
          <t>EssilorLuxottica</t>
        </is>
      </c>
      <c r="L925" t="inlineStr">
        <is>
          <t>F. Taita</t>
        </is>
      </c>
      <c r="M925" t="inlineStr">
        <is>
          <t xml:space="preserve">M. Regini </t>
        </is>
      </c>
      <c r="N925" t="inlineStr">
        <is>
          <t>Operations</t>
        </is>
      </c>
      <c r="O925" t="inlineStr">
        <is>
          <t>Data Engineering</t>
        </is>
      </c>
      <c r="P925" t="n">
        <v>45</v>
      </c>
      <c r="Q925" t="n">
        <v>9</v>
      </c>
      <c r="R925" t="inlineStr">
        <is>
          <t>ON GOING</t>
        </is>
      </c>
      <c r="S925" t="n">
        <v>0.2</v>
      </c>
      <c r="T925" t="n">
        <v>2025</v>
      </c>
      <c r="U925" t="n">
        <v>10</v>
      </c>
      <c r="V925" t="inlineStr"/>
      <c r="W925" t="inlineStr"/>
      <c r="X925" t="inlineStr"/>
      <c r="Y925" t="inlineStr"/>
      <c r="Z925" t="n">
        <v>3</v>
      </c>
      <c r="AA925" t="n">
        <v>3</v>
      </c>
      <c r="AB925" t="n">
        <v>3</v>
      </c>
      <c r="AC925" t="inlineStr"/>
      <c r="AD925" t="n">
        <v>1</v>
      </c>
      <c r="AE925" t="inlineStr"/>
      <c r="AF925" t="inlineStr"/>
      <c r="AG925" t="inlineStr"/>
      <c r="AH925" t="n">
        <v>0</v>
      </c>
      <c r="AI925" t="n">
        <v>0</v>
      </c>
      <c r="AJ925" t="n">
        <v>0</v>
      </c>
      <c r="AK925" t="n">
        <v>0</v>
      </c>
      <c r="AL925" t="n">
        <v>0.15</v>
      </c>
      <c r="AM925" t="n">
        <v>0.15</v>
      </c>
      <c r="AN925" t="n">
        <v>0.1304347826086956</v>
      </c>
      <c r="AO925" t="n">
        <v>0</v>
      </c>
      <c r="AP925" t="n">
        <v>0.04761904761904762</v>
      </c>
      <c r="AQ925" t="n">
        <v>0</v>
      </c>
      <c r="AR925" t="n">
        <v>0</v>
      </c>
      <c r="AS925" t="n">
        <v>0</v>
      </c>
      <c r="AT925" t="inlineStr"/>
      <c r="AU925" t="inlineStr"/>
    </row>
    <row r="926">
      <c r="A926" t="inlineStr">
        <is>
          <t>CONTRACT</t>
        </is>
      </c>
      <c r="B926" t="inlineStr">
        <is>
          <t>PRJ</t>
        </is>
      </c>
      <c r="C926" t="inlineStr">
        <is>
          <t>Scrum</t>
        </is>
      </c>
      <c r="D926" t="n">
        <v>2025</v>
      </c>
      <c r="E926" s="114" t="n">
        <v>45778</v>
      </c>
      <c r="F926" s="114" t="n">
        <v>45961</v>
      </c>
      <c r="G926" t="inlineStr">
        <is>
          <t>ABS25236</t>
        </is>
      </c>
      <c r="H926" t="inlineStr">
        <is>
          <t>ABS25236</t>
        </is>
      </c>
      <c r="I926" t="inlineStr">
        <is>
          <t>LOGISTIC</t>
        </is>
      </c>
      <c r="J926" t="inlineStr">
        <is>
          <t>EL Complete Pair France LABEX PLANNING FILES</t>
        </is>
      </c>
      <c r="K926" t="inlineStr">
        <is>
          <t>EssilorLuxottica</t>
        </is>
      </c>
      <c r="L926" t="inlineStr">
        <is>
          <t>F. Taita</t>
        </is>
      </c>
      <c r="M926" t="inlineStr">
        <is>
          <t xml:space="preserve">A. Seira </t>
        </is>
      </c>
      <c r="N926" t="inlineStr">
        <is>
          <t>Operations</t>
        </is>
      </c>
      <c r="O926" t="inlineStr">
        <is>
          <t xml:space="preserve">Back End </t>
        </is>
      </c>
      <c r="P926" t="n">
        <v>100</v>
      </c>
      <c r="Q926" t="n">
        <v>12</v>
      </c>
      <c r="R926" t="inlineStr">
        <is>
          <t>ON GOING</t>
        </is>
      </c>
      <c r="S926" t="n">
        <v>0.12</v>
      </c>
      <c r="T926" t="n">
        <v>2025</v>
      </c>
      <c r="U926" t="n">
        <v>24</v>
      </c>
      <c r="V926" t="inlineStr"/>
      <c r="W926" t="inlineStr"/>
      <c r="X926" t="inlineStr"/>
      <c r="Y926" t="inlineStr"/>
      <c r="Z926" t="n">
        <v>7</v>
      </c>
      <c r="AA926" t="n">
        <v>7</v>
      </c>
      <c r="AB926" t="n">
        <v>7</v>
      </c>
      <c r="AC926" t="inlineStr"/>
      <c r="AD926" t="n">
        <v>3</v>
      </c>
      <c r="AE926" t="inlineStr"/>
      <c r="AF926" t="inlineStr"/>
      <c r="AG926" t="inlineStr"/>
      <c r="AH926" t="n">
        <v>0</v>
      </c>
      <c r="AI926" t="n">
        <v>0</v>
      </c>
      <c r="AJ926" t="n">
        <v>0</v>
      </c>
      <c r="AK926" t="n">
        <v>0</v>
      </c>
      <c r="AL926" t="n">
        <v>0.35</v>
      </c>
      <c r="AM926" t="n">
        <v>0.35</v>
      </c>
      <c r="AN926" t="n">
        <v>0.3043478260869565</v>
      </c>
      <c r="AO926" t="n">
        <v>0</v>
      </c>
      <c r="AP926" t="n">
        <v>0.1428571428571428</v>
      </c>
      <c r="AQ926" t="n">
        <v>0</v>
      </c>
      <c r="AR926" t="n">
        <v>0</v>
      </c>
      <c r="AS926" t="n">
        <v>0</v>
      </c>
      <c r="AT926" t="inlineStr"/>
      <c r="AU926" t="inlineStr"/>
    </row>
    <row r="927">
      <c r="A927" t="inlineStr">
        <is>
          <t>CONTRACT</t>
        </is>
      </c>
      <c r="B927" t="inlineStr">
        <is>
          <t>PRJ</t>
        </is>
      </c>
      <c r="C927" t="inlineStr">
        <is>
          <t>Waterfall</t>
        </is>
      </c>
      <c r="D927" t="n">
        <v>2025</v>
      </c>
      <c r="E927" s="114" t="n">
        <v>45778</v>
      </c>
      <c r="F927" s="114" t="n">
        <v>45961</v>
      </c>
      <c r="G927" t="inlineStr">
        <is>
          <t>ABS25236</t>
        </is>
      </c>
      <c r="H927" t="inlineStr">
        <is>
          <t>ABS25236</t>
        </is>
      </c>
      <c r="I927" t="inlineStr">
        <is>
          <t>LOGISTIC</t>
        </is>
      </c>
      <c r="J927" t="inlineStr">
        <is>
          <t>EL Complete Pair France LABEX PLANNING FILES</t>
        </is>
      </c>
      <c r="K927" t="inlineStr">
        <is>
          <t>EssilorLuxottica</t>
        </is>
      </c>
      <c r="L927" t="inlineStr">
        <is>
          <t>F. Taita</t>
        </is>
      </c>
      <c r="M927" t="inlineStr">
        <is>
          <t xml:space="preserve">F. Taita </t>
        </is>
      </c>
      <c r="N927" t="inlineStr">
        <is>
          <t>Delivery Projects</t>
        </is>
      </c>
      <c r="O927" t="inlineStr">
        <is>
          <t>Data Engineering</t>
        </is>
      </c>
      <c r="P927" t="n">
        <v>100</v>
      </c>
      <c r="Q927" t="n">
        <v>12</v>
      </c>
      <c r="R927" t="inlineStr">
        <is>
          <t>ON GOING</t>
        </is>
      </c>
      <c r="S927" t="n">
        <v>0.12</v>
      </c>
      <c r="T927" t="n">
        <v>2025</v>
      </c>
      <c r="U927" t="n">
        <v>18</v>
      </c>
      <c r="V927" t="inlineStr"/>
      <c r="W927" t="inlineStr"/>
      <c r="X927" t="inlineStr"/>
      <c r="Y927" t="n">
        <v>3</v>
      </c>
      <c r="Z927" t="n">
        <v>5</v>
      </c>
      <c r="AA927" t="n">
        <v>5</v>
      </c>
      <c r="AB927" t="n">
        <v>5</v>
      </c>
      <c r="AC927" t="inlineStr"/>
      <c r="AD927" t="n">
        <v>3</v>
      </c>
      <c r="AE927" t="inlineStr"/>
      <c r="AF927" t="inlineStr"/>
      <c r="AG927" t="inlineStr"/>
      <c r="AH927" t="n">
        <v>0</v>
      </c>
      <c r="AI927" t="n">
        <v>0</v>
      </c>
      <c r="AJ927" t="n">
        <v>0</v>
      </c>
      <c r="AK927" t="n">
        <v>0.1363636363636364</v>
      </c>
      <c r="AL927" t="n">
        <v>0.25</v>
      </c>
      <c r="AM927" t="n">
        <v>0.25</v>
      </c>
      <c r="AN927" t="n">
        <v>0.2173913043478261</v>
      </c>
      <c r="AO927" t="n">
        <v>0</v>
      </c>
      <c r="AP927" t="n">
        <v>0.1428571428571428</v>
      </c>
      <c r="AQ927" t="n">
        <v>0</v>
      </c>
      <c r="AR927" t="n">
        <v>0</v>
      </c>
      <c r="AS927" t="n">
        <v>0</v>
      </c>
      <c r="AT927" t="inlineStr"/>
      <c r="AU927" t="inlineStr"/>
    </row>
    <row r="928">
      <c r="A928" t="inlineStr">
        <is>
          <t>CONTRACT</t>
        </is>
      </c>
      <c r="B928" t="inlineStr">
        <is>
          <t>PRJ</t>
        </is>
      </c>
      <c r="C928" t="inlineStr">
        <is>
          <t xml:space="preserve">Scrum </t>
        </is>
      </c>
      <c r="D928" t="n">
        <v>2025</v>
      </c>
      <c r="E928" s="114" t="n">
        <v>45778</v>
      </c>
      <c r="F928" s="114" t="n">
        <v>45961</v>
      </c>
      <c r="G928" t="inlineStr">
        <is>
          <t>ABS25236</t>
        </is>
      </c>
      <c r="H928" t="inlineStr">
        <is>
          <t>ABS25236</t>
        </is>
      </c>
      <c r="I928" t="inlineStr">
        <is>
          <t>LOGISTIC</t>
        </is>
      </c>
      <c r="J928" t="inlineStr">
        <is>
          <t>EL Complete Pair France LABEX PLANNING FILES</t>
        </is>
      </c>
      <c r="K928" t="inlineStr">
        <is>
          <t>EssilorLuxottica</t>
        </is>
      </c>
      <c r="L928" t="inlineStr">
        <is>
          <t>F. Taita</t>
        </is>
      </c>
      <c r="M928" t="inlineStr">
        <is>
          <t>L. Altobelli</t>
        </is>
      </c>
      <c r="N928" t="inlineStr">
        <is>
          <t>Operations</t>
        </is>
      </c>
      <c r="O928" t="inlineStr">
        <is>
          <t>Data Engineering</t>
        </is>
      </c>
      <c r="P928" t="n">
        <v>100</v>
      </c>
      <c r="Q928" t="n">
        <v>12</v>
      </c>
      <c r="R928" t="inlineStr">
        <is>
          <t>ON GOING</t>
        </is>
      </c>
      <c r="S928" t="n">
        <v>0.12</v>
      </c>
      <c r="T928" t="n">
        <v>2025</v>
      </c>
      <c r="U928" t="n">
        <v>28</v>
      </c>
      <c r="V928" t="inlineStr"/>
      <c r="W928" t="inlineStr"/>
      <c r="X928" t="inlineStr"/>
      <c r="Y928" t="inlineStr"/>
      <c r="Z928" t="n">
        <v>7</v>
      </c>
      <c r="AA928" t="n">
        <v>8</v>
      </c>
      <c r="AB928" t="n">
        <v>8</v>
      </c>
      <c r="AC928" t="inlineStr"/>
      <c r="AD928" t="n">
        <v>5</v>
      </c>
      <c r="AE928" t="inlineStr"/>
      <c r="AF928" t="inlineStr"/>
      <c r="AG928" t="inlineStr"/>
      <c r="AH928" t="n">
        <v>0</v>
      </c>
      <c r="AI928" t="n">
        <v>0</v>
      </c>
      <c r="AJ928" t="n">
        <v>0</v>
      </c>
      <c r="AK928" t="n">
        <v>0</v>
      </c>
      <c r="AL928" t="n">
        <v>0.35</v>
      </c>
      <c r="AM928" t="n">
        <v>0.4</v>
      </c>
      <c r="AN928" t="n">
        <v>0.3478260869565217</v>
      </c>
      <c r="AO928" t="n">
        <v>0</v>
      </c>
      <c r="AP928" t="n">
        <v>0.2380952380952381</v>
      </c>
      <c r="AQ928" t="n">
        <v>0</v>
      </c>
      <c r="AR928" t="n">
        <v>0</v>
      </c>
      <c r="AS928" t="n">
        <v>0</v>
      </c>
      <c r="AT928" t="inlineStr"/>
      <c r="AU928" t="inlineStr"/>
    </row>
    <row r="929">
      <c r="A929" t="inlineStr">
        <is>
          <t>CONTRACT</t>
        </is>
      </c>
      <c r="B929" t="inlineStr">
        <is>
          <t>PRJ</t>
        </is>
      </c>
      <c r="C929" t="inlineStr">
        <is>
          <t>Waterfall</t>
        </is>
      </c>
      <c r="D929" t="n">
        <v>2025</v>
      </c>
      <c r="E929" s="114" t="n">
        <v>45778</v>
      </c>
      <c r="F929" s="114" t="n">
        <v>45961</v>
      </c>
      <c r="G929" t="inlineStr">
        <is>
          <t>ABS25236</t>
        </is>
      </c>
      <c r="H929" t="inlineStr">
        <is>
          <t>ABS25236</t>
        </is>
      </c>
      <c r="I929" t="inlineStr">
        <is>
          <t>LOGISTIC</t>
        </is>
      </c>
      <c r="J929" t="inlineStr">
        <is>
          <t>EL Complete Pair France LABEX PLANNING FILES</t>
        </is>
      </c>
      <c r="K929" t="inlineStr">
        <is>
          <t>EssilorLuxottica</t>
        </is>
      </c>
      <c r="L929" t="inlineStr">
        <is>
          <t>F. Taita</t>
        </is>
      </c>
      <c r="M929" t="inlineStr">
        <is>
          <t xml:space="preserve">L. Stroppa </t>
        </is>
      </c>
      <c r="N929" t="inlineStr">
        <is>
          <t>Operations</t>
        </is>
      </c>
      <c r="O929" t="inlineStr">
        <is>
          <t>Data Engineering</t>
        </is>
      </c>
      <c r="P929" t="n">
        <v>100</v>
      </c>
      <c r="Q929" t="n">
        <v>12</v>
      </c>
      <c r="R929" t="inlineStr">
        <is>
          <t>ON GOING</t>
        </is>
      </c>
      <c r="S929" t="n">
        <v>0.12</v>
      </c>
      <c r="T929" t="n">
        <v>2025</v>
      </c>
      <c r="U929" t="n">
        <v>29</v>
      </c>
      <c r="V929" t="inlineStr"/>
      <c r="W929" t="inlineStr"/>
      <c r="X929" t="inlineStr"/>
      <c r="Y929" t="n">
        <v>3</v>
      </c>
      <c r="Z929" t="n">
        <v>8</v>
      </c>
      <c r="AA929" t="n">
        <v>8</v>
      </c>
      <c r="AB929" t="n">
        <v>8</v>
      </c>
      <c r="AC929" t="inlineStr"/>
      <c r="AD929" t="n">
        <v>5</v>
      </c>
      <c r="AE929" t="inlineStr"/>
      <c r="AF929" t="inlineStr"/>
      <c r="AG929" t="inlineStr"/>
      <c r="AH929" t="n">
        <v>0</v>
      </c>
      <c r="AI929" t="n">
        <v>0</v>
      </c>
      <c r="AJ929" t="n">
        <v>0</v>
      </c>
      <c r="AK929" t="n">
        <v>0.1363636363636364</v>
      </c>
      <c r="AL929" t="n">
        <v>0.4</v>
      </c>
      <c r="AM929" t="n">
        <v>0.4</v>
      </c>
      <c r="AN929" t="n">
        <v>0.3478260869565217</v>
      </c>
      <c r="AO929" t="n">
        <v>0</v>
      </c>
      <c r="AP929" t="n">
        <v>0.2380952380952381</v>
      </c>
      <c r="AQ929" t="n">
        <v>0</v>
      </c>
      <c r="AR929" t="n">
        <v>0</v>
      </c>
      <c r="AS929" t="n">
        <v>0</v>
      </c>
      <c r="AT929" t="inlineStr"/>
      <c r="AU929" t="inlineStr"/>
    </row>
    <row r="930">
      <c r="A930" t="inlineStr">
        <is>
          <t>CONTRACT</t>
        </is>
      </c>
      <c r="B930" t="inlineStr">
        <is>
          <t>PRJ</t>
        </is>
      </c>
      <c r="C930" t="inlineStr">
        <is>
          <t>Waterfall</t>
        </is>
      </c>
      <c r="D930" t="n">
        <v>2025</v>
      </c>
      <c r="E930" s="114" t="n">
        <v>45778</v>
      </c>
      <c r="F930" s="114" t="n">
        <v>45961</v>
      </c>
      <c r="G930" t="inlineStr">
        <is>
          <t>ABS25236</t>
        </is>
      </c>
      <c r="H930" t="inlineStr">
        <is>
          <t>ABS25236</t>
        </is>
      </c>
      <c r="I930" t="inlineStr">
        <is>
          <t>LOGISTIC</t>
        </is>
      </c>
      <c r="J930" t="inlineStr">
        <is>
          <t>EL Complete Pair France LABEX SHORT TRIP</t>
        </is>
      </c>
      <c r="K930" t="inlineStr">
        <is>
          <t>EssilorLuxottica</t>
        </is>
      </c>
      <c r="L930" t="inlineStr">
        <is>
          <t>F. Taita</t>
        </is>
      </c>
      <c r="M930" t="inlineStr">
        <is>
          <t>C. Piraccini</t>
        </is>
      </c>
      <c r="N930" t="inlineStr">
        <is>
          <t>Operations</t>
        </is>
      </c>
      <c r="O930" t="inlineStr">
        <is>
          <t>Data Engineering</t>
        </is>
      </c>
      <c r="P930" t="n">
        <v>15</v>
      </c>
      <c r="Q930" t="n">
        <v>1</v>
      </c>
      <c r="R930" t="inlineStr">
        <is>
          <t>ON GOING</t>
        </is>
      </c>
      <c r="S930" t="n">
        <v>0.06666666666666667</v>
      </c>
      <c r="T930" t="n">
        <v>2025</v>
      </c>
      <c r="U930" t="n">
        <v>11</v>
      </c>
      <c r="V930" t="inlineStr"/>
      <c r="W930" t="inlineStr"/>
      <c r="X930" t="inlineStr"/>
      <c r="Y930" t="n">
        <v>2</v>
      </c>
      <c r="Z930" t="n">
        <v>4</v>
      </c>
      <c r="AA930" t="n">
        <v>3</v>
      </c>
      <c r="AB930" t="n">
        <v>3</v>
      </c>
      <c r="AC930" t="inlineStr"/>
      <c r="AD930" t="n">
        <v>1</v>
      </c>
      <c r="AE930" t="inlineStr"/>
      <c r="AF930" t="inlineStr"/>
      <c r="AG930" t="inlineStr"/>
      <c r="AH930" t="n">
        <v>0</v>
      </c>
      <c r="AI930" t="n">
        <v>0</v>
      </c>
      <c r="AJ930" t="n">
        <v>0</v>
      </c>
      <c r="AK930" t="n">
        <v>0.09090909090909091</v>
      </c>
      <c r="AL930" t="n">
        <v>0.2</v>
      </c>
      <c r="AM930" t="n">
        <v>0.15</v>
      </c>
      <c r="AN930" t="n">
        <v>0.1304347826086956</v>
      </c>
      <c r="AO930" t="n">
        <v>0</v>
      </c>
      <c r="AP930" t="n">
        <v>0.04761904761904762</v>
      </c>
      <c r="AQ930" t="n">
        <v>0</v>
      </c>
      <c r="AR930" t="n">
        <v>0</v>
      </c>
      <c r="AS930" t="n">
        <v>0</v>
      </c>
      <c r="AT930" t="inlineStr"/>
      <c r="AU930" t="inlineStr"/>
    </row>
    <row r="931">
      <c r="A931" t="inlineStr">
        <is>
          <t>CONTRACT</t>
        </is>
      </c>
      <c r="B931" t="inlineStr">
        <is>
          <t>PRJ</t>
        </is>
      </c>
      <c r="C931" t="inlineStr">
        <is>
          <t>Waterfall</t>
        </is>
      </c>
      <c r="D931" t="n">
        <v>2025</v>
      </c>
      <c r="E931" s="114" t="n">
        <v>45778</v>
      </c>
      <c r="F931" s="114" t="n">
        <v>45961</v>
      </c>
      <c r="G931" t="inlineStr">
        <is>
          <t>ABS25236</t>
        </is>
      </c>
      <c r="H931" t="inlineStr">
        <is>
          <t>ABS25236</t>
        </is>
      </c>
      <c r="I931" t="inlineStr">
        <is>
          <t>LOGISTIC</t>
        </is>
      </c>
      <c r="J931" t="inlineStr">
        <is>
          <t xml:space="preserve">EL Complete Pair France LABEX SHORT TRIP </t>
        </is>
      </c>
      <c r="K931" t="inlineStr">
        <is>
          <t>EssilorLuxottica</t>
        </is>
      </c>
      <c r="L931" t="inlineStr">
        <is>
          <t>F. Taita</t>
        </is>
      </c>
      <c r="M931" t="inlineStr">
        <is>
          <t xml:space="preserve">F. Taita </t>
        </is>
      </c>
      <c r="N931" t="inlineStr">
        <is>
          <t>Delivery Projects</t>
        </is>
      </c>
      <c r="O931" t="inlineStr">
        <is>
          <t>Data Engineering</t>
        </is>
      </c>
      <c r="P931" t="n">
        <v>15</v>
      </c>
      <c r="Q931" t="n">
        <v>1</v>
      </c>
      <c r="R931" t="inlineStr">
        <is>
          <t>ON GOING</t>
        </is>
      </c>
      <c r="S931" t="n">
        <v>0.06666666666666667</v>
      </c>
      <c r="T931" t="n">
        <v>2025</v>
      </c>
      <c r="U931" t="n">
        <v>4</v>
      </c>
      <c r="V931" t="inlineStr"/>
      <c r="W931" t="inlineStr"/>
      <c r="X931" t="inlineStr"/>
      <c r="Y931" t="n">
        <v>2</v>
      </c>
      <c r="Z931" t="n">
        <v>1</v>
      </c>
      <c r="AA931" t="n">
        <v>1</v>
      </c>
      <c r="AB931" t="n">
        <v>1</v>
      </c>
      <c r="AC931" t="inlineStr"/>
      <c r="AD931" t="n">
        <v>1</v>
      </c>
      <c r="AE931" t="inlineStr"/>
      <c r="AF931" t="inlineStr"/>
      <c r="AG931" t="inlineStr"/>
      <c r="AH931" t="n">
        <v>0</v>
      </c>
      <c r="AI931" t="n">
        <v>0</v>
      </c>
      <c r="AJ931" t="n">
        <v>0</v>
      </c>
      <c r="AK931" t="n">
        <v>0.09090909090909091</v>
      </c>
      <c r="AL931" t="n">
        <v>0.05</v>
      </c>
      <c r="AM931" t="n">
        <v>0.05</v>
      </c>
      <c r="AN931" t="n">
        <v>0.04347826086956522</v>
      </c>
      <c r="AO931" t="n">
        <v>0</v>
      </c>
      <c r="AP931" t="n">
        <v>0.04761904761904762</v>
      </c>
      <c r="AQ931" t="n">
        <v>0</v>
      </c>
      <c r="AR931" t="n">
        <v>0</v>
      </c>
      <c r="AS931" t="n">
        <v>0</v>
      </c>
      <c r="AT931" t="inlineStr"/>
      <c r="AU931" t="inlineStr"/>
    </row>
    <row r="932">
      <c r="A932" t="inlineStr">
        <is>
          <t>CONTRACT</t>
        </is>
      </c>
      <c r="B932" t="inlineStr">
        <is>
          <t>AMS</t>
        </is>
      </c>
      <c r="C932" t="inlineStr">
        <is>
          <t>Waterfall</t>
        </is>
      </c>
      <c r="D932" t="n">
        <v>2025</v>
      </c>
      <c r="E932" s="114" t="n">
        <v>45839</v>
      </c>
      <c r="F932" s="114" t="n">
        <v>46022</v>
      </c>
      <c r="G932" t="inlineStr"/>
      <c r="H932" t="inlineStr"/>
      <c r="I932" t="inlineStr">
        <is>
          <t>BIP</t>
        </is>
      </c>
      <c r="J932" t="inlineStr">
        <is>
          <t>BIP rollot support 4 2025</t>
        </is>
      </c>
      <c r="K932" t="inlineStr">
        <is>
          <t>EssilorLuxottica</t>
        </is>
      </c>
      <c r="L932" t="inlineStr">
        <is>
          <t>F. Taita</t>
        </is>
      </c>
      <c r="M932" t="inlineStr">
        <is>
          <t>A. Seira</t>
        </is>
      </c>
      <c r="N932" t="inlineStr">
        <is>
          <t>Operations</t>
        </is>
      </c>
      <c r="O932" t="inlineStr">
        <is>
          <t xml:space="preserve">Back End </t>
        </is>
      </c>
      <c r="P932" t="n">
        <v>60</v>
      </c>
      <c r="Q932" t="n">
        <v>0</v>
      </c>
      <c r="R932" t="inlineStr">
        <is>
          <t>TO START</t>
        </is>
      </c>
      <c r="S932" t="n">
        <v>0</v>
      </c>
      <c r="T932" t="n">
        <v>2025</v>
      </c>
      <c r="U932" t="n">
        <v>28</v>
      </c>
      <c r="V932" t="inlineStr"/>
      <c r="W932" t="inlineStr"/>
      <c r="X932" t="inlineStr"/>
      <c r="Y932" t="inlineStr"/>
      <c r="Z932" t="inlineStr"/>
      <c r="AA932" t="inlineStr"/>
      <c r="AB932" t="n">
        <v>10</v>
      </c>
      <c r="AC932" t="n">
        <v>8</v>
      </c>
      <c r="AD932" t="n">
        <v>10</v>
      </c>
      <c r="AE932" t="inlineStr"/>
      <c r="AF932" t="inlineStr"/>
      <c r="AG932" t="inlineStr"/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0.4347826086956522</v>
      </c>
      <c r="AO932" t="n">
        <v>0.6666666666666666</v>
      </c>
      <c r="AP932" t="n">
        <v>0.4761904761904762</v>
      </c>
      <c r="AQ932" t="n">
        <v>0</v>
      </c>
      <c r="AR932" t="n">
        <v>0</v>
      </c>
      <c r="AS932" t="n">
        <v>0</v>
      </c>
      <c r="AT932" t="inlineStr"/>
      <c r="AU932" t="inlineStr"/>
    </row>
    <row r="933">
      <c r="A933" t="inlineStr">
        <is>
          <t>CONTRACT</t>
        </is>
      </c>
      <c r="B933" t="inlineStr">
        <is>
          <t>AMS</t>
        </is>
      </c>
      <c r="C933" t="inlineStr">
        <is>
          <t>Waterfall</t>
        </is>
      </c>
      <c r="D933" t="n">
        <v>2025</v>
      </c>
      <c r="E933" s="114" t="n">
        <v>45839</v>
      </c>
      <c r="F933" s="114" t="n">
        <v>46022</v>
      </c>
      <c r="G933" t="inlineStr"/>
      <c r="H933" t="inlineStr"/>
      <c r="I933" t="inlineStr">
        <is>
          <t>BIP</t>
        </is>
      </c>
      <c r="J933" t="inlineStr">
        <is>
          <t>BIP rollot support 4 2025</t>
        </is>
      </c>
      <c r="K933" t="inlineStr">
        <is>
          <t>EssilorLuxottica</t>
        </is>
      </c>
      <c r="L933" t="inlineStr">
        <is>
          <t>F. Taita</t>
        </is>
      </c>
      <c r="M933" t="inlineStr">
        <is>
          <t>F. Taita</t>
        </is>
      </c>
      <c r="N933" t="inlineStr">
        <is>
          <t>Delivery Projects</t>
        </is>
      </c>
      <c r="O933" t="inlineStr">
        <is>
          <t>Data Management</t>
        </is>
      </c>
      <c r="P933" t="n">
        <v>60</v>
      </c>
      <c r="Q933" t="n">
        <v>0</v>
      </c>
      <c r="R933" t="inlineStr">
        <is>
          <t>TO START</t>
        </is>
      </c>
      <c r="S933" t="n">
        <v>0</v>
      </c>
      <c r="T933" t="n">
        <v>2025</v>
      </c>
      <c r="U933" t="n">
        <v>15</v>
      </c>
      <c r="V933" t="inlineStr"/>
      <c r="W933" t="inlineStr"/>
      <c r="X933" t="inlineStr"/>
      <c r="Y933" t="inlineStr"/>
      <c r="Z933" t="inlineStr"/>
      <c r="AA933" t="inlineStr"/>
      <c r="AB933" t="n">
        <v>5</v>
      </c>
      <c r="AC933" t="n">
        <v>5</v>
      </c>
      <c r="AD933" t="n">
        <v>5</v>
      </c>
      <c r="AE933" t="inlineStr"/>
      <c r="AF933" t="inlineStr"/>
      <c r="AG933" t="inlineStr"/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0.2173913043478261</v>
      </c>
      <c r="AO933" t="n">
        <v>0.4166666666666667</v>
      </c>
      <c r="AP933" t="n">
        <v>0.2380952380952381</v>
      </c>
      <c r="AQ933" t="n">
        <v>0</v>
      </c>
      <c r="AR933" t="n">
        <v>0</v>
      </c>
      <c r="AS933" t="n">
        <v>0</v>
      </c>
      <c r="AT933" t="inlineStr"/>
      <c r="AU933" t="inlineStr"/>
    </row>
    <row r="934">
      <c r="A934" t="inlineStr">
        <is>
          <t>CONTRACT</t>
        </is>
      </c>
      <c r="B934" t="inlineStr">
        <is>
          <t>AMS</t>
        </is>
      </c>
      <c r="C934" t="inlineStr">
        <is>
          <t>Waterfall</t>
        </is>
      </c>
      <c r="D934" t="n">
        <v>2025</v>
      </c>
      <c r="E934" s="114" t="n">
        <v>45839</v>
      </c>
      <c r="F934" s="114" t="n">
        <v>46022</v>
      </c>
      <c r="G934" t="inlineStr"/>
      <c r="H934" t="inlineStr"/>
      <c r="I934" t="inlineStr">
        <is>
          <t>BIP</t>
        </is>
      </c>
      <c r="J934" t="inlineStr">
        <is>
          <t>BIP rollot support 4 2025</t>
        </is>
      </c>
      <c r="K934" t="inlineStr">
        <is>
          <t>EssilorLuxottica</t>
        </is>
      </c>
      <c r="L934" t="inlineStr">
        <is>
          <t>F. Taita</t>
        </is>
      </c>
      <c r="M934" t="inlineStr">
        <is>
          <t>L. altobelli</t>
        </is>
      </c>
      <c r="N934" t="inlineStr">
        <is>
          <t>Operations</t>
        </is>
      </c>
      <c r="O934" t="inlineStr">
        <is>
          <t xml:space="preserve">Back End </t>
        </is>
      </c>
      <c r="P934" t="n">
        <v>60</v>
      </c>
      <c r="Q934" t="n">
        <v>0</v>
      </c>
      <c r="R934" t="inlineStr">
        <is>
          <t>TO START</t>
        </is>
      </c>
      <c r="S934" t="n">
        <v>0</v>
      </c>
      <c r="T934" t="n">
        <v>2025</v>
      </c>
      <c r="U934" t="n">
        <v>9</v>
      </c>
      <c r="V934" t="inlineStr"/>
      <c r="W934" t="inlineStr"/>
      <c r="X934" t="inlineStr"/>
      <c r="Y934" t="inlineStr"/>
      <c r="Z934" t="inlineStr"/>
      <c r="AA934" t="inlineStr"/>
      <c r="AB934" t="n">
        <v>3</v>
      </c>
      <c r="AC934" t="n">
        <v>3</v>
      </c>
      <c r="AD934" t="n">
        <v>3</v>
      </c>
      <c r="AE934" t="inlineStr"/>
      <c r="AF934" t="inlineStr"/>
      <c r="AG934" t="inlineStr"/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0.1304347826086956</v>
      </c>
      <c r="AO934" t="n">
        <v>0.25</v>
      </c>
      <c r="AP934" t="n">
        <v>0.1428571428571428</v>
      </c>
      <c r="AQ934" t="n">
        <v>0</v>
      </c>
      <c r="AR934" t="n">
        <v>0</v>
      </c>
      <c r="AS934" t="n">
        <v>0</v>
      </c>
      <c r="AT934" t="inlineStr"/>
      <c r="AU934" t="inlineStr"/>
    </row>
    <row r="935">
      <c r="A935" t="inlineStr">
        <is>
          <t>CONTRACT</t>
        </is>
      </c>
      <c r="B935" t="inlineStr">
        <is>
          <t>AMS</t>
        </is>
      </c>
      <c r="C935" t="inlineStr">
        <is>
          <t>Waterfall</t>
        </is>
      </c>
      <c r="D935" t="n">
        <v>2025</v>
      </c>
      <c r="E935" s="114" t="n">
        <v>45839</v>
      </c>
      <c r="F935" s="114" t="n">
        <v>46022</v>
      </c>
      <c r="G935" t="inlineStr"/>
      <c r="H935" t="inlineStr"/>
      <c r="I935" t="inlineStr">
        <is>
          <t>BIP</t>
        </is>
      </c>
      <c r="J935" t="inlineStr">
        <is>
          <t>BIP rollot support 4 2025</t>
        </is>
      </c>
      <c r="K935" t="inlineStr">
        <is>
          <t>EssilorLuxottica</t>
        </is>
      </c>
      <c r="L935" t="inlineStr">
        <is>
          <t>F. Taita</t>
        </is>
      </c>
      <c r="M935" t="inlineStr">
        <is>
          <t>L. Stroppa</t>
        </is>
      </c>
      <c r="N935" t="inlineStr">
        <is>
          <t>Operations</t>
        </is>
      </c>
      <c r="O935" t="inlineStr">
        <is>
          <t xml:space="preserve">Back End </t>
        </is>
      </c>
      <c r="P935" t="n">
        <v>60</v>
      </c>
      <c r="Q935" t="n">
        <v>0</v>
      </c>
      <c r="R935" t="inlineStr">
        <is>
          <t>TO START</t>
        </is>
      </c>
      <c r="S935" t="n">
        <v>0</v>
      </c>
      <c r="T935" t="n">
        <v>2025</v>
      </c>
      <c r="U935" t="n">
        <v>18</v>
      </c>
      <c r="V935" t="inlineStr"/>
      <c r="W935" t="inlineStr"/>
      <c r="X935" t="inlineStr"/>
      <c r="Y935" t="inlineStr"/>
      <c r="Z935" t="inlineStr"/>
      <c r="AA935" t="inlineStr"/>
      <c r="AB935" t="n">
        <v>9</v>
      </c>
      <c r="AC935" t="inlineStr"/>
      <c r="AD935" t="n">
        <v>9</v>
      </c>
      <c r="AE935" t="inlineStr"/>
      <c r="AF935" t="inlineStr"/>
      <c r="AG935" t="inlineStr"/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0.391304347826087</v>
      </c>
      <c r="AO935" t="n">
        <v>0</v>
      </c>
      <c r="AP935" t="n">
        <v>0.4285714285714285</v>
      </c>
      <c r="AQ935" t="n">
        <v>0</v>
      </c>
      <c r="AR935" t="n">
        <v>0</v>
      </c>
      <c r="AS935" t="n">
        <v>0</v>
      </c>
      <c r="AT935" t="inlineStr"/>
      <c r="AU935" t="inlineStr"/>
    </row>
    <row r="936">
      <c r="A936" t="inlineStr">
        <is>
          <t>CONTRACT</t>
        </is>
      </c>
      <c r="B936" t="inlineStr">
        <is>
          <t>AMS</t>
        </is>
      </c>
      <c r="C936" t="inlineStr">
        <is>
          <t>Waterfall</t>
        </is>
      </c>
      <c r="D936" t="n">
        <v>2025</v>
      </c>
      <c r="E936" s="114" t="n">
        <v>45839</v>
      </c>
      <c r="F936" s="114" t="n">
        <v>46022</v>
      </c>
      <c r="G936" t="inlineStr"/>
      <c r="H936" t="inlineStr"/>
      <c r="I936" t="inlineStr">
        <is>
          <t>BIP</t>
        </is>
      </c>
      <c r="J936" t="inlineStr">
        <is>
          <t>BIP rollot support 4 2025</t>
        </is>
      </c>
      <c r="K936" t="inlineStr">
        <is>
          <t>EssilorLuxottica</t>
        </is>
      </c>
      <c r="L936" t="inlineStr">
        <is>
          <t>F. Taita</t>
        </is>
      </c>
      <c r="M936" t="inlineStr">
        <is>
          <t>T. Baldi</t>
        </is>
      </c>
      <c r="N936" t="inlineStr">
        <is>
          <t>Operations</t>
        </is>
      </c>
      <c r="O936" t="inlineStr">
        <is>
          <t xml:space="preserve">Back End </t>
        </is>
      </c>
      <c r="P936" t="n">
        <v>60</v>
      </c>
      <c r="Q936" t="n">
        <v>0</v>
      </c>
      <c r="R936" t="inlineStr">
        <is>
          <t>TO START</t>
        </is>
      </c>
      <c r="S936" t="n">
        <v>0</v>
      </c>
      <c r="T936" t="n">
        <v>2025</v>
      </c>
      <c r="U936" t="n">
        <v>8</v>
      </c>
      <c r="V936" t="inlineStr"/>
      <c r="W936" t="inlineStr"/>
      <c r="X936" t="inlineStr"/>
      <c r="Y936" t="inlineStr"/>
      <c r="Z936" t="inlineStr"/>
      <c r="AA936" t="inlineStr"/>
      <c r="AB936" t="n">
        <v>4</v>
      </c>
      <c r="AC936" t="inlineStr"/>
      <c r="AD936" t="n">
        <v>4</v>
      </c>
      <c r="AE936" t="inlineStr"/>
      <c r="AF936" t="inlineStr"/>
      <c r="AG936" t="inlineStr"/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0.1739130434782609</v>
      </c>
      <c r="AO936" t="n">
        <v>0</v>
      </c>
      <c r="AP936" t="n">
        <v>0.1904761904761905</v>
      </c>
      <c r="AQ936" t="n">
        <v>0</v>
      </c>
      <c r="AR936" t="n">
        <v>0</v>
      </c>
      <c r="AS936" t="n">
        <v>0</v>
      </c>
      <c r="AT936" t="inlineStr"/>
      <c r="AU936" t="inlineStr"/>
    </row>
    <row r="937">
      <c r="A937" t="inlineStr">
        <is>
          <t>CONTRACT</t>
        </is>
      </c>
      <c r="B937" t="inlineStr">
        <is>
          <t>AMS</t>
        </is>
      </c>
      <c r="C937" t="inlineStr">
        <is>
          <t>Waterfall</t>
        </is>
      </c>
      <c r="D937" t="n">
        <v>2025</v>
      </c>
      <c r="E937" s="114" t="n">
        <v>45658</v>
      </c>
      <c r="F937" s="114" t="n">
        <v>46022</v>
      </c>
      <c r="G937" t="inlineStr">
        <is>
          <t>ABS25037</t>
        </is>
      </c>
      <c r="H937" t="inlineStr">
        <is>
          <t>ABS25037</t>
        </is>
      </c>
      <c r="I937" t="inlineStr">
        <is>
          <t>BIP</t>
        </is>
      </c>
      <c r="J937" t="inlineStr">
        <is>
          <t>First BIP rollout support 2025</t>
        </is>
      </c>
      <c r="K937" t="inlineStr">
        <is>
          <t>EssilorLuxottica</t>
        </is>
      </c>
      <c r="L937" t="inlineStr">
        <is>
          <t>F. Taita</t>
        </is>
      </c>
      <c r="M937" t="inlineStr">
        <is>
          <t>A. Seira</t>
        </is>
      </c>
      <c r="N937" t="inlineStr">
        <is>
          <t>Operations</t>
        </is>
      </c>
      <c r="O937" t="inlineStr">
        <is>
          <t xml:space="preserve">Backend </t>
        </is>
      </c>
      <c r="P937" t="n">
        <v>58</v>
      </c>
      <c r="Q937" t="n">
        <v>58</v>
      </c>
      <c r="R937" t="inlineStr">
        <is>
          <t>CLOSED</t>
        </is>
      </c>
      <c r="S937" t="n">
        <v>1</v>
      </c>
      <c r="T937" t="n">
        <v>2025</v>
      </c>
      <c r="U937" t="n">
        <v>0</v>
      </c>
      <c r="V937" t="n">
        <v>16</v>
      </c>
      <c r="W937" t="n">
        <v>16</v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n">
        <v>0.8888888888888888</v>
      </c>
      <c r="AI937" t="n">
        <v>0.8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inlineStr"/>
      <c r="AU937" t="inlineStr"/>
    </row>
    <row r="938">
      <c r="A938" t="inlineStr">
        <is>
          <t>CONTRACT</t>
        </is>
      </c>
      <c r="B938" t="inlineStr">
        <is>
          <t>AMS</t>
        </is>
      </c>
      <c r="C938" t="inlineStr">
        <is>
          <t>Waterfall</t>
        </is>
      </c>
      <c r="D938" t="n">
        <v>2025</v>
      </c>
      <c r="E938" s="114" t="n">
        <v>45658</v>
      </c>
      <c r="F938" s="114" t="n">
        <v>46022</v>
      </c>
      <c r="G938" t="inlineStr">
        <is>
          <t>ABS25037</t>
        </is>
      </c>
      <c r="H938" t="inlineStr">
        <is>
          <t>ABS25037</t>
        </is>
      </c>
      <c r="I938" t="inlineStr">
        <is>
          <t>BIP</t>
        </is>
      </c>
      <c r="J938" t="inlineStr">
        <is>
          <t>First BIP rollout support 2025</t>
        </is>
      </c>
      <c r="K938" t="inlineStr">
        <is>
          <t>EssilorLuxottica</t>
        </is>
      </c>
      <c r="L938" t="inlineStr">
        <is>
          <t>F. Taita</t>
        </is>
      </c>
      <c r="M938" t="inlineStr">
        <is>
          <t>F. Taita</t>
        </is>
      </c>
      <c r="N938" t="inlineStr">
        <is>
          <t>Delivery Projects</t>
        </is>
      </c>
      <c r="O938" t="inlineStr">
        <is>
          <t>DataManagement</t>
        </is>
      </c>
      <c r="P938" t="n">
        <v>58</v>
      </c>
      <c r="Q938" t="n">
        <v>58</v>
      </c>
      <c r="R938" t="inlineStr">
        <is>
          <t>CLOSED</t>
        </is>
      </c>
      <c r="S938" t="n">
        <v>1</v>
      </c>
      <c r="T938" t="n">
        <v>2025</v>
      </c>
      <c r="U938" t="n">
        <v>0</v>
      </c>
      <c r="V938" t="n">
        <v>3</v>
      </c>
      <c r="W938" t="n">
        <v>6</v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n">
        <v>0.1666666666666667</v>
      </c>
      <c r="AI938" t="n">
        <v>0.3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inlineStr"/>
      <c r="AU938" t="inlineStr"/>
    </row>
    <row r="939">
      <c r="A939" t="inlineStr">
        <is>
          <t>CONTRACT</t>
        </is>
      </c>
      <c r="B939" t="inlineStr">
        <is>
          <t>AMS</t>
        </is>
      </c>
      <c r="C939" t="inlineStr">
        <is>
          <t>Waterfall</t>
        </is>
      </c>
      <c r="D939" t="n">
        <v>2025</v>
      </c>
      <c r="E939" s="114" t="n">
        <v>45658</v>
      </c>
      <c r="F939" s="114" t="n">
        <v>46022</v>
      </c>
      <c r="G939" t="inlineStr">
        <is>
          <t>ABS25037</t>
        </is>
      </c>
      <c r="H939" t="inlineStr">
        <is>
          <t>ABS25037</t>
        </is>
      </c>
      <c r="I939" t="inlineStr">
        <is>
          <t>BIP</t>
        </is>
      </c>
      <c r="J939" t="inlineStr">
        <is>
          <t>First BIP rollout support 2025</t>
        </is>
      </c>
      <c r="K939" t="inlineStr">
        <is>
          <t>EssilorLuxottica</t>
        </is>
      </c>
      <c r="L939" t="inlineStr">
        <is>
          <t>F. Taita</t>
        </is>
      </c>
      <c r="M939" t="inlineStr">
        <is>
          <t>L. Stroppa</t>
        </is>
      </c>
      <c r="N939" t="inlineStr">
        <is>
          <t>Operations</t>
        </is>
      </c>
      <c r="O939" t="inlineStr">
        <is>
          <t xml:space="preserve">Backend </t>
        </is>
      </c>
      <c r="P939" t="n">
        <v>58</v>
      </c>
      <c r="Q939" t="n">
        <v>58</v>
      </c>
      <c r="R939" t="inlineStr">
        <is>
          <t>CLOSED</t>
        </is>
      </c>
      <c r="S939" t="n">
        <v>1</v>
      </c>
      <c r="T939" t="n">
        <v>2025</v>
      </c>
      <c r="U939" t="n">
        <v>0</v>
      </c>
      <c r="V939" t="n">
        <v>16</v>
      </c>
      <c r="W939" t="n">
        <v>9</v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n">
        <v>0.8888888888888888</v>
      </c>
      <c r="AI939" t="n">
        <v>0.45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inlineStr"/>
      <c r="AU939" t="inlineStr"/>
    </row>
    <row r="940">
      <c r="A940" t="inlineStr">
        <is>
          <t>CONTRACT</t>
        </is>
      </c>
      <c r="B940" t="inlineStr">
        <is>
          <t>AMS</t>
        </is>
      </c>
      <c r="C940" t="inlineStr">
        <is>
          <t>Waterfall</t>
        </is>
      </c>
      <c r="D940" t="n">
        <v>2025</v>
      </c>
      <c r="E940" s="114" t="n">
        <v>45658</v>
      </c>
      <c r="F940" s="114" t="n">
        <v>46022</v>
      </c>
      <c r="G940" t="inlineStr">
        <is>
          <t>ABS25037</t>
        </is>
      </c>
      <c r="H940" t="inlineStr">
        <is>
          <t>ABS25037</t>
        </is>
      </c>
      <c r="I940" t="inlineStr">
        <is>
          <t>BIP</t>
        </is>
      </c>
      <c r="J940" t="inlineStr">
        <is>
          <t>First BIP rollout support 2025</t>
        </is>
      </c>
      <c r="K940" t="inlineStr">
        <is>
          <t>EssilorLuxottica</t>
        </is>
      </c>
      <c r="L940" t="inlineStr">
        <is>
          <t>F. Taita</t>
        </is>
      </c>
      <c r="M940" t="inlineStr">
        <is>
          <t>T. Baldi</t>
        </is>
      </c>
      <c r="N940" t="inlineStr">
        <is>
          <t>Operations</t>
        </is>
      </c>
      <c r="O940" t="inlineStr">
        <is>
          <t xml:space="preserve">Backend </t>
        </is>
      </c>
      <c r="P940" t="n">
        <v>58</v>
      </c>
      <c r="Q940" t="n">
        <v>58</v>
      </c>
      <c r="R940" t="inlineStr">
        <is>
          <t>CLOSED</t>
        </is>
      </c>
      <c r="S940" t="n">
        <v>1</v>
      </c>
      <c r="T940" t="n">
        <v>2025</v>
      </c>
      <c r="U940" t="n">
        <v>0</v>
      </c>
      <c r="V940" t="n">
        <v>15</v>
      </c>
      <c r="W940" t="n">
        <v>6</v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n">
        <v>0.8333333333333334</v>
      </c>
      <c r="AI940" t="n">
        <v>0.3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inlineStr"/>
      <c r="AU940" t="inlineStr"/>
    </row>
    <row r="941">
      <c r="A941" t="inlineStr">
        <is>
          <t>CONTRACT</t>
        </is>
      </c>
      <c r="B941" t="inlineStr">
        <is>
          <t>AMS</t>
        </is>
      </c>
      <c r="C941" t="inlineStr">
        <is>
          <t>Waterfall</t>
        </is>
      </c>
      <c r="D941" t="n">
        <v>2025</v>
      </c>
      <c r="E941" s="114" t="n">
        <v>45792</v>
      </c>
      <c r="F941" s="114" t="n">
        <v>46022</v>
      </c>
      <c r="G941" t="inlineStr"/>
      <c r="H941" t="inlineStr"/>
      <c r="I941" t="inlineStr">
        <is>
          <t>BIP</t>
        </is>
      </c>
      <c r="J941" t="inlineStr">
        <is>
          <t>BIP rollout support 5 2025</t>
        </is>
      </c>
      <c r="K941" t="inlineStr">
        <is>
          <t>EssilorLuxottica</t>
        </is>
      </c>
      <c r="L941" t="inlineStr">
        <is>
          <t>F. Taita</t>
        </is>
      </c>
      <c r="M941" t="inlineStr">
        <is>
          <t>A. Seira</t>
        </is>
      </c>
      <c r="N941" t="inlineStr">
        <is>
          <t>Operations</t>
        </is>
      </c>
      <c r="O941" t="inlineStr">
        <is>
          <t xml:space="preserve">Back End </t>
        </is>
      </c>
      <c r="P941" t="n">
        <v>60</v>
      </c>
      <c r="Q941" t="n">
        <v>0</v>
      </c>
      <c r="R941" t="inlineStr">
        <is>
          <t>TO START</t>
        </is>
      </c>
      <c r="S941" t="n">
        <v>0</v>
      </c>
      <c r="T941" t="n">
        <v>2025</v>
      </c>
      <c r="U941" t="n">
        <v>18</v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n">
        <v>9</v>
      </c>
      <c r="AE941" t="n">
        <v>9</v>
      </c>
      <c r="AF941" t="inlineStr"/>
      <c r="AG941" t="inlineStr"/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0.4285714285714285</v>
      </c>
      <c r="AQ941" t="n">
        <v>0.391304347826087</v>
      </c>
      <c r="AR941" t="n">
        <v>0</v>
      </c>
      <c r="AS941" t="n">
        <v>0</v>
      </c>
      <c r="AT941" t="inlineStr"/>
      <c r="AU941" t="inlineStr"/>
    </row>
    <row r="942">
      <c r="A942" t="inlineStr">
        <is>
          <t>CONTRACT</t>
        </is>
      </c>
      <c r="B942" t="inlineStr">
        <is>
          <t>AMS</t>
        </is>
      </c>
      <c r="C942" t="inlineStr">
        <is>
          <t>Waterfall</t>
        </is>
      </c>
      <c r="D942" t="n">
        <v>2025</v>
      </c>
      <c r="E942" s="114" t="n">
        <v>45792</v>
      </c>
      <c r="F942" s="114" t="n">
        <v>46022</v>
      </c>
      <c r="G942" t="inlineStr"/>
      <c r="H942" t="inlineStr"/>
      <c r="I942" t="inlineStr">
        <is>
          <t>BIP</t>
        </is>
      </c>
      <c r="J942" t="inlineStr">
        <is>
          <t>BIP rollout support 5 2025</t>
        </is>
      </c>
      <c r="K942" t="inlineStr">
        <is>
          <t>EssilorLuxottica</t>
        </is>
      </c>
      <c r="L942" t="inlineStr">
        <is>
          <t>F. Taita</t>
        </is>
      </c>
      <c r="M942" t="inlineStr">
        <is>
          <t>F. Taita</t>
        </is>
      </c>
      <c r="N942" t="inlineStr">
        <is>
          <t>Delivery Projects</t>
        </is>
      </c>
      <c r="O942" t="inlineStr">
        <is>
          <t>Data Management</t>
        </is>
      </c>
      <c r="P942" t="n">
        <v>60</v>
      </c>
      <c r="Q942" t="n">
        <v>0</v>
      </c>
      <c r="R942" t="inlineStr">
        <is>
          <t>TO START</t>
        </is>
      </c>
      <c r="S942" t="n">
        <v>0</v>
      </c>
      <c r="T942" t="n">
        <v>2025</v>
      </c>
      <c r="U942" t="n">
        <v>10</v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n">
        <v>5</v>
      </c>
      <c r="AE942" t="n">
        <v>5</v>
      </c>
      <c r="AF942" t="inlineStr"/>
      <c r="AG942" t="inlineStr"/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0.2380952380952381</v>
      </c>
      <c r="AQ942" t="n">
        <v>0.2173913043478261</v>
      </c>
      <c r="AR942" t="n">
        <v>0</v>
      </c>
      <c r="AS942" t="n">
        <v>0</v>
      </c>
      <c r="AT942" t="inlineStr"/>
      <c r="AU942" t="inlineStr"/>
    </row>
    <row r="943">
      <c r="A943" t="inlineStr">
        <is>
          <t>CONTRACT</t>
        </is>
      </c>
      <c r="B943" t="inlineStr">
        <is>
          <t>AMS</t>
        </is>
      </c>
      <c r="C943" t="inlineStr">
        <is>
          <t>Waterfall</t>
        </is>
      </c>
      <c r="D943" t="n">
        <v>2025</v>
      </c>
      <c r="E943" s="114" t="n">
        <v>45792</v>
      </c>
      <c r="F943" s="114" t="n">
        <v>46022</v>
      </c>
      <c r="G943" t="inlineStr"/>
      <c r="H943" t="inlineStr"/>
      <c r="I943" t="inlineStr">
        <is>
          <t>BIP</t>
        </is>
      </c>
      <c r="J943" t="inlineStr">
        <is>
          <t>BIP rollout support 5 2025</t>
        </is>
      </c>
      <c r="K943" t="inlineStr">
        <is>
          <t>EssilorLuxottica</t>
        </is>
      </c>
      <c r="L943" t="inlineStr">
        <is>
          <t>F. Taita</t>
        </is>
      </c>
      <c r="M943" t="inlineStr">
        <is>
          <t>L. altobelli</t>
        </is>
      </c>
      <c r="N943" t="inlineStr">
        <is>
          <t>Operations</t>
        </is>
      </c>
      <c r="O943" t="inlineStr">
        <is>
          <t xml:space="preserve">Back End </t>
        </is>
      </c>
      <c r="P943" t="n">
        <v>60</v>
      </c>
      <c r="Q943" t="n">
        <v>0</v>
      </c>
      <c r="R943" t="inlineStr">
        <is>
          <t>TO START</t>
        </is>
      </c>
      <c r="S943" t="n">
        <v>0</v>
      </c>
      <c r="T943" t="n">
        <v>2025</v>
      </c>
      <c r="U943" t="n">
        <v>8</v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n">
        <v>4</v>
      </c>
      <c r="AE943" t="n">
        <v>4</v>
      </c>
      <c r="AF943" t="inlineStr"/>
      <c r="AG943" t="inlineStr"/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0.1904761904761905</v>
      </c>
      <c r="AQ943" t="n">
        <v>0.1739130434782609</v>
      </c>
      <c r="AR943" t="n">
        <v>0</v>
      </c>
      <c r="AS943" t="n">
        <v>0</v>
      </c>
      <c r="AT943" t="inlineStr"/>
      <c r="AU943" t="inlineStr"/>
    </row>
    <row r="944">
      <c r="A944" t="inlineStr">
        <is>
          <t>CONTRACT</t>
        </is>
      </c>
      <c r="B944" t="inlineStr">
        <is>
          <t>AMS</t>
        </is>
      </c>
      <c r="C944" t="inlineStr">
        <is>
          <t>Waterfall</t>
        </is>
      </c>
      <c r="D944" t="n">
        <v>2025</v>
      </c>
      <c r="E944" s="114" t="n">
        <v>45792</v>
      </c>
      <c r="F944" s="114" t="n">
        <v>46022</v>
      </c>
      <c r="G944" t="inlineStr"/>
      <c r="H944" t="inlineStr"/>
      <c r="I944" t="inlineStr">
        <is>
          <t>BIP</t>
        </is>
      </c>
      <c r="J944" t="inlineStr">
        <is>
          <t>BIP rollout support 5 2025</t>
        </is>
      </c>
      <c r="K944" t="inlineStr">
        <is>
          <t>EssilorLuxottica</t>
        </is>
      </c>
      <c r="L944" t="inlineStr">
        <is>
          <t>F. Taita</t>
        </is>
      </c>
      <c r="M944" t="inlineStr">
        <is>
          <t>L. Stroppa</t>
        </is>
      </c>
      <c r="N944" t="inlineStr">
        <is>
          <t>Operations</t>
        </is>
      </c>
      <c r="O944" t="inlineStr">
        <is>
          <t xml:space="preserve">Back End </t>
        </is>
      </c>
      <c r="P944" t="n">
        <v>60</v>
      </c>
      <c r="Q944" t="n">
        <v>0</v>
      </c>
      <c r="R944" t="inlineStr">
        <is>
          <t>TO START</t>
        </is>
      </c>
      <c r="S944" t="n">
        <v>0</v>
      </c>
      <c r="T944" t="n">
        <v>2025</v>
      </c>
      <c r="U944" t="n">
        <v>20</v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10</v>
      </c>
      <c r="AE944" t="n">
        <v>10</v>
      </c>
      <c r="AF944" t="inlineStr"/>
      <c r="AG944" t="inlineStr"/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0.4761904761904762</v>
      </c>
      <c r="AQ944" t="n">
        <v>0.4347826086956522</v>
      </c>
      <c r="AR944" t="n">
        <v>0</v>
      </c>
      <c r="AS944" t="n">
        <v>0</v>
      </c>
      <c r="AT944" t="inlineStr"/>
      <c r="AU944" t="inlineStr"/>
    </row>
    <row r="945">
      <c r="A945" t="inlineStr">
        <is>
          <t>CONTRACT</t>
        </is>
      </c>
      <c r="B945" t="inlineStr">
        <is>
          <t>AMS</t>
        </is>
      </c>
      <c r="C945" t="inlineStr">
        <is>
          <t>Waterfall</t>
        </is>
      </c>
      <c r="D945" t="n">
        <v>2025</v>
      </c>
      <c r="E945" s="114" t="n">
        <v>45792</v>
      </c>
      <c r="F945" s="114" t="n">
        <v>46022</v>
      </c>
      <c r="G945" t="inlineStr"/>
      <c r="H945" t="inlineStr"/>
      <c r="I945" t="inlineStr">
        <is>
          <t>BIP</t>
        </is>
      </c>
      <c r="J945" t="inlineStr">
        <is>
          <t>BIP rollout support 5 2025</t>
        </is>
      </c>
      <c r="K945" t="inlineStr">
        <is>
          <t>EssilorLuxottica</t>
        </is>
      </c>
      <c r="L945" t="inlineStr">
        <is>
          <t>F. Taita</t>
        </is>
      </c>
      <c r="M945" t="inlineStr">
        <is>
          <t>T. Baldi</t>
        </is>
      </c>
      <c r="N945" t="inlineStr">
        <is>
          <t>Operations</t>
        </is>
      </c>
      <c r="O945" t="inlineStr">
        <is>
          <t xml:space="preserve">Back End </t>
        </is>
      </c>
      <c r="P945" t="n">
        <v>60</v>
      </c>
      <c r="Q945" t="n">
        <v>0</v>
      </c>
      <c r="R945" t="inlineStr">
        <is>
          <t>TO START</t>
        </is>
      </c>
      <c r="S945" t="n">
        <v>0</v>
      </c>
      <c r="T945" t="n">
        <v>2025</v>
      </c>
      <c r="U945" t="n">
        <v>4</v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n">
        <v>2</v>
      </c>
      <c r="AE945" t="n">
        <v>2</v>
      </c>
      <c r="AF945" t="inlineStr"/>
      <c r="AG945" t="inlineStr"/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0.09523809523809523</v>
      </c>
      <c r="AQ945" t="n">
        <v>0.08695652173913043</v>
      </c>
      <c r="AR945" t="n">
        <v>0</v>
      </c>
      <c r="AS945" t="n">
        <v>0</v>
      </c>
      <c r="AT945" t="inlineStr"/>
      <c r="AU945" t="inlineStr"/>
    </row>
    <row r="946">
      <c r="A946" t="inlineStr">
        <is>
          <t>CONTRACT</t>
        </is>
      </c>
      <c r="B946" t="inlineStr">
        <is>
          <t>PRJ</t>
        </is>
      </c>
      <c r="C946" t="inlineStr">
        <is>
          <t>Waterfall</t>
        </is>
      </c>
      <c r="D946" t="n">
        <v>2025</v>
      </c>
      <c r="E946" s="114" t="n">
        <v>45658</v>
      </c>
      <c r="F946" s="114" t="n">
        <v>46022</v>
      </c>
      <c r="G946" t="inlineStr">
        <is>
          <t>ABS25086</t>
        </is>
      </c>
      <c r="H946" t="inlineStr">
        <is>
          <t>ABS25086</t>
        </is>
      </c>
      <c r="I946" t="inlineStr">
        <is>
          <t>LOGISTIC</t>
        </is>
      </c>
      <c r="J946" t="inlineStr">
        <is>
          <t>LMS LIGHT 2025</t>
        </is>
      </c>
      <c r="K946" t="inlineStr">
        <is>
          <t>EssilorLuxottica</t>
        </is>
      </c>
      <c r="L946" t="inlineStr">
        <is>
          <t>F. Taita</t>
        </is>
      </c>
      <c r="M946" t="inlineStr">
        <is>
          <t>C. Piraccini</t>
        </is>
      </c>
      <c r="N946" t="inlineStr">
        <is>
          <t>Operations</t>
        </is>
      </c>
      <c r="O946" t="inlineStr">
        <is>
          <t>Data Engineering</t>
        </is>
      </c>
      <c r="P946" t="n">
        <v>228</v>
      </c>
      <c r="Q946" t="n">
        <v>93</v>
      </c>
      <c r="R946" t="inlineStr">
        <is>
          <t xml:space="preserve">ON GOING </t>
        </is>
      </c>
      <c r="S946" t="n">
        <v>0.4078947368421053</v>
      </c>
      <c r="T946" t="n">
        <v>2025</v>
      </c>
      <c r="U946" t="n">
        <v>71</v>
      </c>
      <c r="V946" t="n">
        <v>5</v>
      </c>
      <c r="W946" t="n">
        <v>6</v>
      </c>
      <c r="X946" t="n">
        <v>8</v>
      </c>
      <c r="Y946" t="n">
        <v>8</v>
      </c>
      <c r="Z946" t="n">
        <v>8</v>
      </c>
      <c r="AA946" t="n">
        <v>10</v>
      </c>
      <c r="AB946" t="n">
        <v>10</v>
      </c>
      <c r="AC946" t="n">
        <v>5</v>
      </c>
      <c r="AD946" t="n">
        <v>10</v>
      </c>
      <c r="AE946" t="n">
        <v>10</v>
      </c>
      <c r="AF946" t="n">
        <v>10</v>
      </c>
      <c r="AG946" t="n">
        <v>8</v>
      </c>
      <c r="AH946" t="n">
        <v>0.2777777777777778</v>
      </c>
      <c r="AI946" t="n">
        <v>0.3</v>
      </c>
      <c r="AJ946" t="n">
        <v>0.3809523809523809</v>
      </c>
      <c r="AK946" t="n">
        <v>0.3636363636363636</v>
      </c>
      <c r="AL946" t="n">
        <v>0.4</v>
      </c>
      <c r="AM946" t="n">
        <v>0.5</v>
      </c>
      <c r="AN946" t="n">
        <v>0.4347826086956522</v>
      </c>
      <c r="AO946" t="n">
        <v>0.4166666666666667</v>
      </c>
      <c r="AP946" t="n">
        <v>0.4761904761904762</v>
      </c>
      <c r="AQ946" t="n">
        <v>0.4347826086956522</v>
      </c>
      <c r="AR946" t="n">
        <v>0.4761904761904762</v>
      </c>
      <c r="AS946" t="n">
        <v>0.3636363636363636</v>
      </c>
      <c r="AT946" t="inlineStr"/>
      <c r="AU946" t="inlineStr"/>
    </row>
    <row r="947">
      <c r="A947" t="inlineStr">
        <is>
          <t>CONTRACT</t>
        </is>
      </c>
      <c r="B947" t="inlineStr">
        <is>
          <t>PRJ</t>
        </is>
      </c>
      <c r="C947" t="inlineStr">
        <is>
          <t>Waterfall</t>
        </is>
      </c>
      <c r="D947" t="n">
        <v>2025</v>
      </c>
      <c r="E947" s="114" t="n">
        <v>45658</v>
      </c>
      <c r="F947" s="114" t="n">
        <v>46022</v>
      </c>
      <c r="G947" t="inlineStr">
        <is>
          <t>ABS25086</t>
        </is>
      </c>
      <c r="H947" t="inlineStr">
        <is>
          <t>ABS25086</t>
        </is>
      </c>
      <c r="I947" t="inlineStr">
        <is>
          <t>LOGISTIC</t>
        </is>
      </c>
      <c r="J947" t="inlineStr">
        <is>
          <t>LMS LIGHT 2025</t>
        </is>
      </c>
      <c r="K947" t="inlineStr">
        <is>
          <t>EssilorLuxottica</t>
        </is>
      </c>
      <c r="L947" t="inlineStr">
        <is>
          <t>F. Taita</t>
        </is>
      </c>
      <c r="M947" t="inlineStr">
        <is>
          <t>F. Taita</t>
        </is>
      </c>
      <c r="N947" t="inlineStr">
        <is>
          <t>Delivery Projects</t>
        </is>
      </c>
      <c r="O947" t="inlineStr">
        <is>
          <t>Data Engineering</t>
        </is>
      </c>
      <c r="P947" t="n">
        <v>228</v>
      </c>
      <c r="Q947" t="n">
        <v>93</v>
      </c>
      <c r="R947" t="inlineStr">
        <is>
          <t>ON GOING</t>
        </is>
      </c>
      <c r="S947" t="n">
        <v>0.4078947368421053</v>
      </c>
      <c r="T947" t="n">
        <v>2025</v>
      </c>
      <c r="U947" t="n">
        <v>22</v>
      </c>
      <c r="V947" t="n">
        <v>1</v>
      </c>
      <c r="W947" t="n">
        <v>2</v>
      </c>
      <c r="X947" t="n">
        <v>2</v>
      </c>
      <c r="Y947" t="n">
        <v>2</v>
      </c>
      <c r="Z947" t="n">
        <v>3</v>
      </c>
      <c r="AA947" t="n">
        <v>3</v>
      </c>
      <c r="AB947" t="n">
        <v>3</v>
      </c>
      <c r="AC947" t="n">
        <v>1</v>
      </c>
      <c r="AD947" t="n">
        <v>3</v>
      </c>
      <c r="AE947" t="n">
        <v>3</v>
      </c>
      <c r="AF947" t="n">
        <v>3</v>
      </c>
      <c r="AG947" t="n">
        <v>3</v>
      </c>
      <c r="AH947" t="n">
        <v>0.05555555555555555</v>
      </c>
      <c r="AI947" t="n">
        <v>0.1</v>
      </c>
      <c r="AJ947" t="n">
        <v>0.09523809523809523</v>
      </c>
      <c r="AK947" t="n">
        <v>0.09090909090909091</v>
      </c>
      <c r="AL947" t="n">
        <v>0.15</v>
      </c>
      <c r="AM947" t="n">
        <v>0.15</v>
      </c>
      <c r="AN947" t="n">
        <v>0.1304347826086956</v>
      </c>
      <c r="AO947" t="n">
        <v>0.08333333333333333</v>
      </c>
      <c r="AP947" t="n">
        <v>0.1428571428571428</v>
      </c>
      <c r="AQ947" t="n">
        <v>0.1304347826086956</v>
      </c>
      <c r="AR947" t="n">
        <v>0.1428571428571428</v>
      </c>
      <c r="AS947" t="n">
        <v>0.1363636363636364</v>
      </c>
      <c r="AT947" t="inlineStr"/>
      <c r="AU947" t="inlineStr"/>
    </row>
    <row r="948">
      <c r="A948" t="inlineStr">
        <is>
          <t>CONTRACT</t>
        </is>
      </c>
      <c r="B948" t="inlineStr">
        <is>
          <t>PRJ</t>
        </is>
      </c>
      <c r="C948" t="inlineStr">
        <is>
          <t>Waterfall</t>
        </is>
      </c>
      <c r="D948" t="n">
        <v>2025</v>
      </c>
      <c r="E948" s="114" t="n">
        <v>45658</v>
      </c>
      <c r="F948" s="114" t="n">
        <v>46022</v>
      </c>
      <c r="G948" t="inlineStr">
        <is>
          <t>ABS25086</t>
        </is>
      </c>
      <c r="H948" t="inlineStr">
        <is>
          <t>ABS25086</t>
        </is>
      </c>
      <c r="I948" t="inlineStr">
        <is>
          <t>LOGISTIC</t>
        </is>
      </c>
      <c r="J948" t="inlineStr">
        <is>
          <t>LMS LIGHT 2025</t>
        </is>
      </c>
      <c r="K948" t="inlineStr">
        <is>
          <t>EssilorLuxottica</t>
        </is>
      </c>
      <c r="L948" t="inlineStr">
        <is>
          <t>F. Taita</t>
        </is>
      </c>
      <c r="M948" t="inlineStr">
        <is>
          <t>M. Regini</t>
        </is>
      </c>
      <c r="N948" t="inlineStr">
        <is>
          <t>Operations</t>
        </is>
      </c>
      <c r="O948" t="inlineStr">
        <is>
          <t>Back End</t>
        </is>
      </c>
      <c r="P948" t="n">
        <v>228</v>
      </c>
      <c r="Q948" t="n">
        <v>93</v>
      </c>
      <c r="R948" t="inlineStr">
        <is>
          <t xml:space="preserve">ON GOING </t>
        </is>
      </c>
      <c r="S948" t="n">
        <v>0.4078947368421053</v>
      </c>
      <c r="T948" t="n">
        <v>2025</v>
      </c>
      <c r="U948" t="n">
        <v>66</v>
      </c>
      <c r="V948" t="n">
        <v>5</v>
      </c>
      <c r="W948" t="n">
        <v>5</v>
      </c>
      <c r="X948" t="n">
        <v>5</v>
      </c>
      <c r="Y948" t="n">
        <v>6</v>
      </c>
      <c r="Z948" t="n">
        <v>6</v>
      </c>
      <c r="AA948" t="n">
        <v>10</v>
      </c>
      <c r="AB948" t="n">
        <v>10</v>
      </c>
      <c r="AC948" t="n">
        <v>5</v>
      </c>
      <c r="AD948" t="n">
        <v>9</v>
      </c>
      <c r="AE948" t="n">
        <v>9</v>
      </c>
      <c r="AF948" t="n">
        <v>9</v>
      </c>
      <c r="AG948" t="n">
        <v>8</v>
      </c>
      <c r="AH948" t="n">
        <v>0.2777777777777778</v>
      </c>
      <c r="AI948" t="n">
        <v>0.25</v>
      </c>
      <c r="AJ948" t="n">
        <v>0.2380952380952381</v>
      </c>
      <c r="AK948" t="n">
        <v>0.2727272727272727</v>
      </c>
      <c r="AL948" t="n">
        <v>0.3</v>
      </c>
      <c r="AM948" t="n">
        <v>0.5</v>
      </c>
      <c r="AN948" t="n">
        <v>0.4347826086956522</v>
      </c>
      <c r="AO948" t="n">
        <v>0.4166666666666667</v>
      </c>
      <c r="AP948" t="n">
        <v>0.4285714285714285</v>
      </c>
      <c r="AQ948" t="n">
        <v>0.391304347826087</v>
      </c>
      <c r="AR948" t="n">
        <v>0.4285714285714285</v>
      </c>
      <c r="AS948" t="n">
        <v>0.3636363636363636</v>
      </c>
      <c r="AT948" t="inlineStr"/>
      <c r="AU948" t="inlineStr"/>
    </row>
    <row r="949">
      <c r="A949" t="inlineStr">
        <is>
          <t>CONTRACT</t>
        </is>
      </c>
      <c r="B949" t="inlineStr">
        <is>
          <t>PRJ</t>
        </is>
      </c>
      <c r="C949" t="inlineStr">
        <is>
          <t>Waterfall</t>
        </is>
      </c>
      <c r="D949" t="n">
        <v>2025</v>
      </c>
      <c r="E949" s="114" t="n">
        <v>45658</v>
      </c>
      <c r="F949" s="114" t="n">
        <v>46022</v>
      </c>
      <c r="G949" t="inlineStr">
        <is>
          <t>ABS25086</t>
        </is>
      </c>
      <c r="H949" t="inlineStr">
        <is>
          <t>ABS25086</t>
        </is>
      </c>
      <c r="I949" t="inlineStr">
        <is>
          <t>LOGISTIC</t>
        </is>
      </c>
      <c r="J949" t="inlineStr">
        <is>
          <t>LMS LIGHT 2025</t>
        </is>
      </c>
      <c r="K949" t="inlineStr">
        <is>
          <t>EssilorLuxottica</t>
        </is>
      </c>
      <c r="L949" t="inlineStr">
        <is>
          <t>F. Taita</t>
        </is>
      </c>
      <c r="M949" t="inlineStr">
        <is>
          <t>R. Bondi</t>
        </is>
      </c>
      <c r="N949" t="inlineStr">
        <is>
          <t>Operations</t>
        </is>
      </c>
      <c r="O949" t="inlineStr">
        <is>
          <t>Data Engineering</t>
        </is>
      </c>
      <c r="P949" t="n">
        <v>228</v>
      </c>
      <c r="Q949" t="n">
        <v>93</v>
      </c>
      <c r="R949" t="inlineStr">
        <is>
          <t>ON GOING</t>
        </is>
      </c>
      <c r="S949" t="n">
        <v>0.4078947368421053</v>
      </c>
      <c r="T949" t="n">
        <v>2025</v>
      </c>
      <c r="U949" t="n">
        <v>2</v>
      </c>
      <c r="V949" t="inlineStr"/>
      <c r="W949" t="inlineStr"/>
      <c r="X949" t="inlineStr"/>
      <c r="Y949" t="n">
        <v>1</v>
      </c>
      <c r="Z949" t="n">
        <v>2</v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n">
        <v>0</v>
      </c>
      <c r="AI949" t="n">
        <v>0</v>
      </c>
      <c r="AJ949" t="n">
        <v>0</v>
      </c>
      <c r="AK949" t="n">
        <v>0.04545454545454546</v>
      </c>
      <c r="AL949" t="n">
        <v>0.1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inlineStr"/>
      <c r="AU949" t="inlineStr"/>
    </row>
    <row r="950">
      <c r="A950" t="inlineStr">
        <is>
          <t>CONTRACT</t>
        </is>
      </c>
      <c r="B950" t="inlineStr">
        <is>
          <t>PRJ</t>
        </is>
      </c>
      <c r="C950" t="inlineStr">
        <is>
          <t>Waterfall</t>
        </is>
      </c>
      <c r="D950" t="n">
        <v>2025</v>
      </c>
      <c r="E950" s="114" t="n">
        <v>45383</v>
      </c>
      <c r="F950" s="114" t="n">
        <v>45657</v>
      </c>
      <c r="G950" t="inlineStr">
        <is>
          <t>ABS24164</t>
        </is>
      </c>
      <c r="H950" t="inlineStr">
        <is>
          <t>ALT</t>
        </is>
      </c>
      <c r="I950" t="inlineStr">
        <is>
          <t>LOGISTIC</t>
        </is>
      </c>
      <c r="J950" t="inlineStr">
        <is>
          <t>LMS TIJUANA</t>
        </is>
      </c>
      <c r="K950" t="inlineStr">
        <is>
          <t>EssilorLuxottica</t>
        </is>
      </c>
      <c r="L950" t="inlineStr">
        <is>
          <t>F. Taita</t>
        </is>
      </c>
      <c r="M950" t="inlineStr">
        <is>
          <t>C. Piraccini</t>
        </is>
      </c>
      <c r="N950" t="inlineStr">
        <is>
          <t>Operations</t>
        </is>
      </c>
      <c r="O950" t="inlineStr">
        <is>
          <t>Data Engineering</t>
        </is>
      </c>
      <c r="P950" t="n">
        <v>185</v>
      </c>
      <c r="Q950" t="n">
        <v>94</v>
      </c>
      <c r="R950" t="inlineStr">
        <is>
          <t>ON GOING</t>
        </is>
      </c>
      <c r="S950" t="n">
        <v>0.71</v>
      </c>
      <c r="T950" t="n">
        <v>2025</v>
      </c>
      <c r="U950" t="n">
        <v>12</v>
      </c>
      <c r="V950" t="n">
        <v>3</v>
      </c>
      <c r="W950" t="n">
        <v>6</v>
      </c>
      <c r="X950" t="n">
        <v>6</v>
      </c>
      <c r="Y950" t="n">
        <v>6</v>
      </c>
      <c r="Z950" t="n">
        <v>6</v>
      </c>
      <c r="AA950" t="n">
        <v>6</v>
      </c>
      <c r="AB950" t="inlineStr"/>
      <c r="AC950" t="inlineStr"/>
      <c r="AD950" t="inlineStr"/>
      <c r="AE950" t="inlineStr"/>
      <c r="AF950" t="inlineStr"/>
      <c r="AG950" t="inlineStr"/>
      <c r="AH950" t="n">
        <v>0.1666666666666667</v>
      </c>
      <c r="AI950" t="n">
        <v>0.3</v>
      </c>
      <c r="AJ950" t="n">
        <v>0.2857142857142857</v>
      </c>
      <c r="AK950" t="n">
        <v>0.2727272727272727</v>
      </c>
      <c r="AL950" t="n">
        <v>0.3</v>
      </c>
      <c r="AM950" t="n">
        <v>0.3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inlineStr"/>
      <c r="AU950" t="inlineStr"/>
    </row>
    <row r="951">
      <c r="A951" t="inlineStr">
        <is>
          <t>CONTRACT</t>
        </is>
      </c>
      <c r="B951" t="inlineStr">
        <is>
          <t>PRJ</t>
        </is>
      </c>
      <c r="C951" t="inlineStr">
        <is>
          <t>Waterfall</t>
        </is>
      </c>
      <c r="D951" t="n">
        <v>2024</v>
      </c>
      <c r="E951" s="114" t="n">
        <v>45383</v>
      </c>
      <c r="F951" s="114" t="n">
        <v>45657</v>
      </c>
      <c r="G951" t="inlineStr">
        <is>
          <t>ABS24164</t>
        </is>
      </c>
      <c r="H951" t="inlineStr">
        <is>
          <t>ALT</t>
        </is>
      </c>
      <c r="I951" t="inlineStr">
        <is>
          <t>LOGISTIC</t>
        </is>
      </c>
      <c r="J951" t="inlineStr">
        <is>
          <t>LMS TIJUANA</t>
        </is>
      </c>
      <c r="K951" t="inlineStr">
        <is>
          <t>EssilorLuxottica</t>
        </is>
      </c>
      <c r="L951" t="inlineStr">
        <is>
          <t>F. Taita</t>
        </is>
      </c>
      <c r="M951" t="inlineStr">
        <is>
          <t>F. Taita</t>
        </is>
      </c>
      <c r="N951" t="inlineStr">
        <is>
          <t>Delivery Projects</t>
        </is>
      </c>
      <c r="O951" t="inlineStr">
        <is>
          <t>Data Engineering</t>
        </is>
      </c>
      <c r="P951" t="n">
        <v>185</v>
      </c>
      <c r="Q951" t="n">
        <v>94</v>
      </c>
      <c r="R951" t="inlineStr">
        <is>
          <t>ON GOING</t>
        </is>
      </c>
      <c r="S951" t="n">
        <v>0.71</v>
      </c>
      <c r="T951" t="n">
        <v>2025</v>
      </c>
      <c r="U951" t="n">
        <v>2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inlineStr"/>
      <c r="AC951" t="inlineStr"/>
      <c r="AD951" t="inlineStr"/>
      <c r="AE951" t="inlineStr"/>
      <c r="AF951" t="inlineStr"/>
      <c r="AG951" t="inlineStr"/>
      <c r="AH951" t="n">
        <v>0.05555555555555555</v>
      </c>
      <c r="AI951" t="n">
        <v>0.05</v>
      </c>
      <c r="AJ951" t="n">
        <v>0.04761904761904762</v>
      </c>
      <c r="AK951" t="n">
        <v>0.04545454545454546</v>
      </c>
      <c r="AL951" t="n">
        <v>0.05</v>
      </c>
      <c r="AM951" t="n">
        <v>0.05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inlineStr"/>
      <c r="AU951" t="inlineStr"/>
    </row>
    <row r="952">
      <c r="A952" t="inlineStr">
        <is>
          <t>CONTRACT</t>
        </is>
      </c>
      <c r="B952" t="inlineStr">
        <is>
          <t>PRJ</t>
        </is>
      </c>
      <c r="C952" t="inlineStr">
        <is>
          <t>Waterfall</t>
        </is>
      </c>
      <c r="D952" t="n">
        <v>2025</v>
      </c>
      <c r="E952" s="114" t="n">
        <v>45383</v>
      </c>
      <c r="F952" s="114" t="n">
        <v>45657</v>
      </c>
      <c r="G952" t="inlineStr">
        <is>
          <t>ABS24164</t>
        </is>
      </c>
      <c r="H952" t="inlineStr">
        <is>
          <t>ALT</t>
        </is>
      </c>
      <c r="I952" t="inlineStr">
        <is>
          <t>LOGISTIC</t>
        </is>
      </c>
      <c r="J952" t="inlineStr">
        <is>
          <t>LMS TIJUANA</t>
        </is>
      </c>
      <c r="K952" t="inlineStr">
        <is>
          <t>EssilorLuxottica</t>
        </is>
      </c>
      <c r="L952" t="inlineStr">
        <is>
          <t>F. Taita</t>
        </is>
      </c>
      <c r="M952" t="inlineStr">
        <is>
          <t>M. Regini</t>
        </is>
      </c>
      <c r="N952" t="inlineStr">
        <is>
          <t>Operations</t>
        </is>
      </c>
      <c r="O952" t="inlineStr">
        <is>
          <t>Back End</t>
        </is>
      </c>
      <c r="P952" t="n">
        <v>185</v>
      </c>
      <c r="Q952" t="n">
        <v>94</v>
      </c>
      <c r="R952" t="inlineStr">
        <is>
          <t>ON GOING</t>
        </is>
      </c>
      <c r="S952" t="n">
        <v>0.71</v>
      </c>
      <c r="T952" t="n">
        <v>2025</v>
      </c>
      <c r="U952" t="n">
        <v>9</v>
      </c>
      <c r="V952" t="n">
        <v>3</v>
      </c>
      <c r="W952" t="n">
        <v>5</v>
      </c>
      <c r="X952" t="n">
        <v>5</v>
      </c>
      <c r="Y952" t="n">
        <v>5</v>
      </c>
      <c r="Z952" t="n">
        <v>5</v>
      </c>
      <c r="AA952" t="n">
        <v>4</v>
      </c>
      <c r="AB952" t="inlineStr"/>
      <c r="AC952" t="inlineStr"/>
      <c r="AD952" t="inlineStr"/>
      <c r="AE952" t="inlineStr"/>
      <c r="AF952" t="inlineStr"/>
      <c r="AG952" t="inlineStr"/>
      <c r="AH952" t="n">
        <v>0.1666666666666667</v>
      </c>
      <c r="AI952" t="n">
        <v>0.25</v>
      </c>
      <c r="AJ952" t="n">
        <v>0.2380952380952381</v>
      </c>
      <c r="AK952" t="n">
        <v>0.2272727272727273</v>
      </c>
      <c r="AL952" t="n">
        <v>0.25</v>
      </c>
      <c r="AM952" t="n">
        <v>0.2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inlineStr"/>
      <c r="AU952" t="inlineStr"/>
    </row>
    <row r="953">
      <c r="A953" t="inlineStr">
        <is>
          <t>CONTRACT</t>
        </is>
      </c>
      <c r="B953" t="inlineStr">
        <is>
          <t>PRJ</t>
        </is>
      </c>
      <c r="C953" t="inlineStr">
        <is>
          <t>Waterfall</t>
        </is>
      </c>
      <c r="D953" t="n">
        <v>2025</v>
      </c>
      <c r="E953" s="114" t="n">
        <v>45809</v>
      </c>
      <c r="F953" s="114" t="n">
        <v>46022</v>
      </c>
      <c r="G953" t="inlineStr"/>
      <c r="H953" t="inlineStr"/>
      <c r="I953" t="inlineStr">
        <is>
          <t>LOGISTIC</t>
        </is>
      </c>
      <c r="J953" t="inlineStr">
        <is>
          <t>LMS Tijuana wave 2 2025</t>
        </is>
      </c>
      <c r="K953" t="inlineStr">
        <is>
          <t>EssilorLuxottica</t>
        </is>
      </c>
      <c r="L953" t="inlineStr">
        <is>
          <t>F. Taita</t>
        </is>
      </c>
      <c r="M953" t="inlineStr">
        <is>
          <t>C. Piraccini</t>
        </is>
      </c>
      <c r="N953" t="inlineStr">
        <is>
          <t>Operations</t>
        </is>
      </c>
      <c r="O953" t="inlineStr">
        <is>
          <t>Data Engineering</t>
        </is>
      </c>
      <c r="P953" t="n">
        <v>30</v>
      </c>
      <c r="Q953" t="n">
        <v>0</v>
      </c>
      <c r="R953" t="inlineStr">
        <is>
          <t>TO START</t>
        </is>
      </c>
      <c r="S953" t="n">
        <v>0</v>
      </c>
      <c r="T953" t="n">
        <v>2025</v>
      </c>
      <c r="U953" t="n">
        <v>8</v>
      </c>
      <c r="V953" t="inlineStr"/>
      <c r="W953" t="inlineStr"/>
      <c r="X953" t="inlineStr"/>
      <c r="Y953" t="inlineStr"/>
      <c r="Z953" t="inlineStr"/>
      <c r="AA953" t="inlineStr"/>
      <c r="AB953" t="n">
        <v>3</v>
      </c>
      <c r="AC953" t="n">
        <v>2</v>
      </c>
      <c r="AD953" t="n">
        <v>3</v>
      </c>
      <c r="AE953" t="inlineStr"/>
      <c r="AF953" t="inlineStr"/>
      <c r="AG953" t="inlineStr"/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0.1304347826086956</v>
      </c>
      <c r="AO953" t="n">
        <v>0.1666666666666667</v>
      </c>
      <c r="AP953" t="n">
        <v>0.1428571428571428</v>
      </c>
      <c r="AQ953" t="n">
        <v>0</v>
      </c>
      <c r="AR953" t="n">
        <v>0</v>
      </c>
      <c r="AS953" t="n">
        <v>0</v>
      </c>
      <c r="AT953" t="inlineStr"/>
      <c r="AU953" t="inlineStr"/>
    </row>
    <row r="954">
      <c r="A954" t="inlineStr">
        <is>
          <t>CONTRACT</t>
        </is>
      </c>
      <c r="B954" t="inlineStr">
        <is>
          <t>PRJ</t>
        </is>
      </c>
      <c r="C954" t="inlineStr">
        <is>
          <t>Waterfall</t>
        </is>
      </c>
      <c r="D954" t="n">
        <v>2025</v>
      </c>
      <c r="E954" s="114" t="n">
        <v>45809</v>
      </c>
      <c r="F954" s="114" t="n">
        <v>46022</v>
      </c>
      <c r="G954" t="inlineStr"/>
      <c r="H954" t="inlineStr"/>
      <c r="I954" t="inlineStr">
        <is>
          <t>LOGISTIC</t>
        </is>
      </c>
      <c r="J954" t="inlineStr">
        <is>
          <t>LMS Tijuana wave 2 2025</t>
        </is>
      </c>
      <c r="K954" t="inlineStr">
        <is>
          <t>EssilorLuxottica</t>
        </is>
      </c>
      <c r="L954" t="inlineStr">
        <is>
          <t>F. Taita</t>
        </is>
      </c>
      <c r="M954" t="inlineStr">
        <is>
          <t>F. Taita</t>
        </is>
      </c>
      <c r="N954" t="inlineStr">
        <is>
          <t>Delivery Projects</t>
        </is>
      </c>
      <c r="O954" t="inlineStr">
        <is>
          <t>Data Engineering</t>
        </is>
      </c>
      <c r="P954" t="n">
        <v>30</v>
      </c>
      <c r="Q954" t="n">
        <v>0</v>
      </c>
      <c r="R954" t="inlineStr">
        <is>
          <t>TO START</t>
        </is>
      </c>
      <c r="S954" t="n">
        <v>0</v>
      </c>
      <c r="T954" t="n">
        <v>2025</v>
      </c>
      <c r="U954" t="n">
        <v>4</v>
      </c>
      <c r="V954" t="inlineStr"/>
      <c r="W954" t="inlineStr"/>
      <c r="X954" t="inlineStr"/>
      <c r="Y954" t="inlineStr"/>
      <c r="Z954" t="inlineStr"/>
      <c r="AA954" t="n">
        <v>1</v>
      </c>
      <c r="AB954" t="n">
        <v>1</v>
      </c>
      <c r="AC954" t="n">
        <v>1</v>
      </c>
      <c r="AD954" t="n">
        <v>1</v>
      </c>
      <c r="AE954" t="inlineStr"/>
      <c r="AF954" t="inlineStr"/>
      <c r="AG954" t="inlineStr"/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0.05</v>
      </c>
      <c r="AN954" t="n">
        <v>0.04347826086956522</v>
      </c>
      <c r="AO954" t="n">
        <v>0.08333333333333333</v>
      </c>
      <c r="AP954" t="n">
        <v>0.04761904761904762</v>
      </c>
      <c r="AQ954" t="n">
        <v>0</v>
      </c>
      <c r="AR954" t="n">
        <v>0</v>
      </c>
      <c r="AS954" t="n">
        <v>0</v>
      </c>
      <c r="AT954" t="inlineStr"/>
      <c r="AU954" t="inlineStr"/>
    </row>
    <row r="955">
      <c r="A955" t="inlineStr">
        <is>
          <t>CONTRACT</t>
        </is>
      </c>
      <c r="B955" t="inlineStr">
        <is>
          <t>PRJ</t>
        </is>
      </c>
      <c r="C955" t="inlineStr">
        <is>
          <t>Waterfall</t>
        </is>
      </c>
      <c r="D955" t="n">
        <v>2025</v>
      </c>
      <c r="E955" s="114" t="n">
        <v>45809</v>
      </c>
      <c r="F955" s="114" t="n">
        <v>46022</v>
      </c>
      <c r="G955" t="inlineStr"/>
      <c r="H955" t="inlineStr"/>
      <c r="I955" t="inlineStr">
        <is>
          <t>LOGISTIC</t>
        </is>
      </c>
      <c r="J955" t="inlineStr">
        <is>
          <t>LMS Tijuana wave 2 2025</t>
        </is>
      </c>
      <c r="K955" t="inlineStr">
        <is>
          <t>EssilorLuxottica</t>
        </is>
      </c>
      <c r="L955" t="inlineStr">
        <is>
          <t>F. Taita</t>
        </is>
      </c>
      <c r="M955" t="inlineStr">
        <is>
          <t>M. Regini</t>
        </is>
      </c>
      <c r="N955" t="inlineStr">
        <is>
          <t>Operations</t>
        </is>
      </c>
      <c r="O955" t="inlineStr">
        <is>
          <t>Back End</t>
        </is>
      </c>
      <c r="P955" t="n">
        <v>30</v>
      </c>
      <c r="Q955" t="n">
        <v>0</v>
      </c>
      <c r="R955" t="inlineStr">
        <is>
          <t>TO START</t>
        </is>
      </c>
      <c r="S955" t="n">
        <v>0</v>
      </c>
      <c r="T955" t="n">
        <v>2025</v>
      </c>
      <c r="U955" t="n">
        <v>15</v>
      </c>
      <c r="V955" t="inlineStr"/>
      <c r="W955" t="inlineStr"/>
      <c r="X955" t="inlineStr"/>
      <c r="Y955" t="inlineStr"/>
      <c r="Z955" t="inlineStr"/>
      <c r="AA955" t="n">
        <v>4</v>
      </c>
      <c r="AB955" t="n">
        <v>4</v>
      </c>
      <c r="AC955" t="n">
        <v>3</v>
      </c>
      <c r="AD955" t="n">
        <v>4</v>
      </c>
      <c r="AE955" t="inlineStr"/>
      <c r="AF955" t="inlineStr"/>
      <c r="AG955" t="inlineStr"/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0.2</v>
      </c>
      <c r="AN955" t="n">
        <v>0.1739130434782609</v>
      </c>
      <c r="AO955" t="n">
        <v>0.25</v>
      </c>
      <c r="AP955" t="n">
        <v>0.1904761904761905</v>
      </c>
      <c r="AQ955" t="n">
        <v>0</v>
      </c>
      <c r="AR955" t="n">
        <v>0</v>
      </c>
      <c r="AS955" t="n">
        <v>0</v>
      </c>
      <c r="AT955" t="inlineStr"/>
      <c r="AU955" t="inlineStr"/>
    </row>
    <row r="956">
      <c r="A956" t="inlineStr">
        <is>
          <t>CONTRACT</t>
        </is>
      </c>
      <c r="B956" t="inlineStr">
        <is>
          <t xml:space="preserve">TIME MATERIAL </t>
        </is>
      </c>
      <c r="C956" t="inlineStr">
        <is>
          <t>Waterfall</t>
        </is>
      </c>
      <c r="D956" t="n">
        <v>2025</v>
      </c>
      <c r="E956" s="114" t="n">
        <v>45658</v>
      </c>
      <c r="F956" s="114" t="n">
        <v>46022</v>
      </c>
      <c r="G956" t="inlineStr">
        <is>
          <t>ABS25031</t>
        </is>
      </c>
      <c r="H956" t="inlineStr">
        <is>
          <t>ABS25031</t>
        </is>
      </c>
      <c r="I956" t="inlineStr">
        <is>
          <t>LOGISTIC</t>
        </is>
      </c>
      <c r="J956" t="inlineStr">
        <is>
          <t>LUX DM Supporto ELECTRA 2025 - Enhancement &amp; Rollout</t>
        </is>
      </c>
      <c r="K956" t="inlineStr">
        <is>
          <t>EssilorLuxottica</t>
        </is>
      </c>
      <c r="L956" t="inlineStr">
        <is>
          <t>F. Taita</t>
        </is>
      </c>
      <c r="M956" t="inlineStr">
        <is>
          <t>C. Piraccini</t>
        </is>
      </c>
      <c r="N956" t="inlineStr">
        <is>
          <t>Operations</t>
        </is>
      </c>
      <c r="O956" t="inlineStr">
        <is>
          <t>Back End</t>
        </is>
      </c>
      <c r="P956" t="n">
        <v>70</v>
      </c>
      <c r="Q956" t="n">
        <v>27</v>
      </c>
      <c r="R956" t="inlineStr">
        <is>
          <t>ON GOING</t>
        </is>
      </c>
      <c r="S956" t="n">
        <v>0.3857142857142857</v>
      </c>
      <c r="T956" t="n">
        <v>2025</v>
      </c>
      <c r="U956" t="n">
        <v>12</v>
      </c>
      <c r="V956" t="inlineStr"/>
      <c r="W956" t="n">
        <v>2</v>
      </c>
      <c r="X956" t="n">
        <v>1</v>
      </c>
      <c r="Y956" t="n">
        <v>5</v>
      </c>
      <c r="Z956" t="n">
        <v>5</v>
      </c>
      <c r="AA956" t="n">
        <v>2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inlineStr"/>
      <c r="AH956" t="n">
        <v>0</v>
      </c>
      <c r="AI956" t="n">
        <v>0.1</v>
      </c>
      <c r="AJ956" t="n">
        <v>0.04761904761904762</v>
      </c>
      <c r="AK956" t="n">
        <v>0.2272727272727273</v>
      </c>
      <c r="AL956" t="n">
        <v>0.25</v>
      </c>
      <c r="AM956" t="n">
        <v>0.1</v>
      </c>
      <c r="AN956" t="n">
        <v>0.04347826086956522</v>
      </c>
      <c r="AO956" t="n">
        <v>0.08333333333333333</v>
      </c>
      <c r="AP956" t="n">
        <v>0.04761904761904762</v>
      </c>
      <c r="AQ956" t="n">
        <v>0.04347826086956522</v>
      </c>
      <c r="AR956" t="n">
        <v>0.04761904761904762</v>
      </c>
      <c r="AS956" t="n">
        <v>0</v>
      </c>
      <c r="AT956" t="inlineStr"/>
      <c r="AU956" t="inlineStr"/>
    </row>
    <row r="957">
      <c r="A957" t="inlineStr">
        <is>
          <t>CONTRACT</t>
        </is>
      </c>
      <c r="B957" t="inlineStr">
        <is>
          <t xml:space="preserve">TIME MATERIAL </t>
        </is>
      </c>
      <c r="C957" t="inlineStr">
        <is>
          <t>Waterfall</t>
        </is>
      </c>
      <c r="D957" t="n">
        <v>2025</v>
      </c>
      <c r="E957" s="114" t="n">
        <v>45658</v>
      </c>
      <c r="F957" s="114" t="n">
        <v>46022</v>
      </c>
      <c r="G957" t="inlineStr">
        <is>
          <t>ABS25031</t>
        </is>
      </c>
      <c r="H957" t="inlineStr">
        <is>
          <t>ABS25031</t>
        </is>
      </c>
      <c r="I957" t="inlineStr">
        <is>
          <t xml:space="preserve">LOGISTIC </t>
        </is>
      </c>
      <c r="J957" t="inlineStr">
        <is>
          <t>LUX DM Supporto ELECTRA 2025 - Enhancement &amp; Rollout</t>
        </is>
      </c>
      <c r="K957" t="inlineStr">
        <is>
          <t>EssilorLuxottica</t>
        </is>
      </c>
      <c r="L957" t="inlineStr">
        <is>
          <t>F. Taita</t>
        </is>
      </c>
      <c r="M957" t="inlineStr">
        <is>
          <t>F. Taita</t>
        </is>
      </c>
      <c r="N957" t="inlineStr">
        <is>
          <t>Delivery Projects</t>
        </is>
      </c>
      <c r="O957" t="inlineStr">
        <is>
          <t>Data Management</t>
        </is>
      </c>
      <c r="P957" t="n">
        <v>70</v>
      </c>
      <c r="Q957" t="n">
        <v>27</v>
      </c>
      <c r="R957" t="inlineStr">
        <is>
          <t>ON GOING</t>
        </is>
      </c>
      <c r="S957" t="n">
        <v>0.3857142857142857</v>
      </c>
      <c r="T957" t="n">
        <v>2025</v>
      </c>
      <c r="U957" t="n">
        <v>3</v>
      </c>
      <c r="V957" t="inlineStr"/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inlineStr"/>
      <c r="AD957" t="inlineStr"/>
      <c r="AE957" t="inlineStr"/>
      <c r="AF957" t="inlineStr"/>
      <c r="AG957" t="inlineStr"/>
      <c r="AH957" t="n">
        <v>0</v>
      </c>
      <c r="AI957" t="n">
        <v>0.05</v>
      </c>
      <c r="AJ957" t="n">
        <v>0.04761904761904762</v>
      </c>
      <c r="AK957" t="n">
        <v>0.04545454545454546</v>
      </c>
      <c r="AL957" t="n">
        <v>0.05</v>
      </c>
      <c r="AM957" t="n">
        <v>0.05</v>
      </c>
      <c r="AN957" t="n">
        <v>0.04347826086956522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inlineStr"/>
      <c r="AU957" t="inlineStr"/>
    </row>
    <row r="958">
      <c r="A958" t="inlineStr">
        <is>
          <t>CONTRACT</t>
        </is>
      </c>
      <c r="B958" t="inlineStr">
        <is>
          <t xml:space="preserve">TIME MATERIAL </t>
        </is>
      </c>
      <c r="C958" t="inlineStr">
        <is>
          <t>Waterfall</t>
        </is>
      </c>
      <c r="D958" t="n">
        <v>2025</v>
      </c>
      <c r="E958" s="114" t="n">
        <v>45658</v>
      </c>
      <c r="F958" s="114" t="n">
        <v>46022</v>
      </c>
      <c r="G958" t="inlineStr">
        <is>
          <t>ABS25031</t>
        </is>
      </c>
      <c r="H958" t="inlineStr">
        <is>
          <t>ABS25031</t>
        </is>
      </c>
      <c r="I958" t="inlineStr">
        <is>
          <t>LOGISTIC</t>
        </is>
      </c>
      <c r="J958" t="inlineStr">
        <is>
          <t>LUX DM Supporto ELECTRA 2025 - Enhancement &amp; Rollout</t>
        </is>
      </c>
      <c r="K958" t="inlineStr">
        <is>
          <t>EssilorLuxottica</t>
        </is>
      </c>
      <c r="L958" t="inlineStr">
        <is>
          <t>F. Taita</t>
        </is>
      </c>
      <c r="M958" t="inlineStr">
        <is>
          <t>M. Regini</t>
        </is>
      </c>
      <c r="N958" t="inlineStr">
        <is>
          <t>Operations</t>
        </is>
      </c>
      <c r="O958" t="inlineStr">
        <is>
          <t>Back End</t>
        </is>
      </c>
      <c r="P958" t="n">
        <v>70</v>
      </c>
      <c r="Q958" t="n">
        <v>27</v>
      </c>
      <c r="R958" t="inlineStr">
        <is>
          <t>ON GOING</t>
        </is>
      </c>
      <c r="S958" t="n">
        <v>0.3857142857142857</v>
      </c>
      <c r="T958" t="n">
        <v>2025</v>
      </c>
      <c r="U958" t="n">
        <v>29</v>
      </c>
      <c r="V958" t="inlineStr"/>
      <c r="W958" t="n">
        <v>5</v>
      </c>
      <c r="X958" t="n">
        <v>5</v>
      </c>
      <c r="Y958" t="n">
        <v>5</v>
      </c>
      <c r="Z958" t="n">
        <v>5</v>
      </c>
      <c r="AA958" t="n">
        <v>5</v>
      </c>
      <c r="AB958" t="n">
        <v>5</v>
      </c>
      <c r="AC958" t="inlineStr"/>
      <c r="AD958" t="n">
        <v>5</v>
      </c>
      <c r="AE958" t="n">
        <v>5</v>
      </c>
      <c r="AF958" t="n">
        <v>4</v>
      </c>
      <c r="AG958" t="inlineStr"/>
      <c r="AH958" t="n">
        <v>0</v>
      </c>
      <c r="AI958" t="n">
        <v>0.25</v>
      </c>
      <c r="AJ958" t="n">
        <v>0.2380952380952381</v>
      </c>
      <c r="AK958" t="n">
        <v>0.2272727272727273</v>
      </c>
      <c r="AL958" t="n">
        <v>0.25</v>
      </c>
      <c r="AM958" t="n">
        <v>0.25</v>
      </c>
      <c r="AN958" t="n">
        <v>0.2173913043478261</v>
      </c>
      <c r="AO958" t="n">
        <v>0</v>
      </c>
      <c r="AP958" t="n">
        <v>0.2380952380952381</v>
      </c>
      <c r="AQ958" t="n">
        <v>0.2173913043478261</v>
      </c>
      <c r="AR958" t="n">
        <v>0.1904761904761905</v>
      </c>
      <c r="AS958" t="n">
        <v>0</v>
      </c>
      <c r="AT958" t="inlineStr"/>
      <c r="AU958" t="inlineStr"/>
    </row>
    <row r="959">
      <c r="A959" t="inlineStr">
        <is>
          <t>CONTRACT</t>
        </is>
      </c>
      <c r="B959" t="inlineStr">
        <is>
          <t>PRJ</t>
        </is>
      </c>
      <c r="C959" t="inlineStr">
        <is>
          <t>Scrum</t>
        </is>
      </c>
      <c r="D959" t="n">
        <v>2025</v>
      </c>
      <c r="E959" s="114" t="n">
        <v>45658</v>
      </c>
      <c r="F959" s="114" t="n">
        <v>46022</v>
      </c>
      <c r="G959" t="inlineStr">
        <is>
          <t>ABS25083</t>
        </is>
      </c>
      <c r="H959" t="inlineStr">
        <is>
          <t>ABS25083</t>
        </is>
      </c>
      <c r="I959" t="inlineStr">
        <is>
          <t>LOGISTIC</t>
        </is>
      </c>
      <c r="J959" t="inlineStr">
        <is>
          <t>OPTIMIZATION OF RTTF CHAINS</t>
        </is>
      </c>
      <c r="K959" t="inlineStr">
        <is>
          <t>EssilorLuxottica</t>
        </is>
      </c>
      <c r="L959" t="inlineStr">
        <is>
          <t>F. Taita</t>
        </is>
      </c>
      <c r="M959" t="inlineStr">
        <is>
          <t>F. Taita</t>
        </is>
      </c>
      <c r="N959" t="inlineStr">
        <is>
          <t>Delivery Projects</t>
        </is>
      </c>
      <c r="O959" t="inlineStr">
        <is>
          <t>PM - Project Governance</t>
        </is>
      </c>
      <c r="P959" t="n">
        <v>13</v>
      </c>
      <c r="Q959" t="n">
        <v>11</v>
      </c>
      <c r="R959" t="inlineStr">
        <is>
          <t>CLOSED</t>
        </is>
      </c>
      <c r="S959" t="n">
        <v>1</v>
      </c>
      <c r="T959" t="n">
        <v>2025</v>
      </c>
      <c r="U959" t="n">
        <v>0</v>
      </c>
      <c r="V959" t="n">
        <v>1</v>
      </c>
      <c r="W959" t="n">
        <v>2</v>
      </c>
      <c r="X959" t="n">
        <v>1</v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n">
        <v>0.05555555555555555</v>
      </c>
      <c r="AI959" t="n">
        <v>0.1</v>
      </c>
      <c r="AJ959" t="n">
        <v>0.04761904761904762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inlineStr"/>
      <c r="AU959" t="inlineStr"/>
    </row>
    <row r="960">
      <c r="A960" t="inlineStr">
        <is>
          <t>CONTRACT</t>
        </is>
      </c>
      <c r="B960" t="inlineStr">
        <is>
          <t>PRJ</t>
        </is>
      </c>
      <c r="C960" t="inlineStr">
        <is>
          <t>Scrum</t>
        </is>
      </c>
      <c r="D960" t="n">
        <v>2025</v>
      </c>
      <c r="E960" s="114" t="n">
        <v>45658</v>
      </c>
      <c r="F960" s="114" t="n">
        <v>46022</v>
      </c>
      <c r="G960" t="inlineStr">
        <is>
          <t>ABS25083</t>
        </is>
      </c>
      <c r="H960" t="inlineStr">
        <is>
          <t>ABS25083</t>
        </is>
      </c>
      <c r="I960" t="inlineStr">
        <is>
          <t>LOGISTIC</t>
        </is>
      </c>
      <c r="J960" t="inlineStr">
        <is>
          <t>OPTIMIZATION OF RTTF CHAINS</t>
        </is>
      </c>
      <c r="K960" t="inlineStr">
        <is>
          <t>EssilorLuxottica</t>
        </is>
      </c>
      <c r="L960" t="inlineStr">
        <is>
          <t>F. Taita</t>
        </is>
      </c>
      <c r="M960" t="inlineStr">
        <is>
          <t>M. Vimercati</t>
        </is>
      </c>
      <c r="N960" t="inlineStr">
        <is>
          <t>Operations</t>
        </is>
      </c>
      <c r="O960" t="inlineStr">
        <is>
          <t>FrontEnd</t>
        </is>
      </c>
      <c r="P960" t="n">
        <v>13</v>
      </c>
      <c r="Q960" t="n">
        <v>11</v>
      </c>
      <c r="R960" t="inlineStr">
        <is>
          <t>CLOSED</t>
        </is>
      </c>
      <c r="S960" t="n">
        <v>1</v>
      </c>
      <c r="T960" t="n">
        <v>2025</v>
      </c>
      <c r="U960" t="n">
        <v>0</v>
      </c>
      <c r="V960" t="inlineStr"/>
      <c r="W960" t="n">
        <v>1</v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n">
        <v>0</v>
      </c>
      <c r="AI960" t="n">
        <v>0.05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inlineStr"/>
      <c r="AU960" t="inlineStr"/>
    </row>
    <row r="961">
      <c r="A961" t="inlineStr">
        <is>
          <t>CONTRACT</t>
        </is>
      </c>
      <c r="B961" t="inlineStr">
        <is>
          <t>PRJ</t>
        </is>
      </c>
      <c r="C961" t="inlineStr">
        <is>
          <t>Scrum</t>
        </is>
      </c>
      <c r="D961" t="n">
        <v>2025</v>
      </c>
      <c r="E961" s="114" t="n">
        <v>45658</v>
      </c>
      <c r="F961" s="114" t="n">
        <v>46022</v>
      </c>
      <c r="G961" t="inlineStr">
        <is>
          <t>ABS25083</t>
        </is>
      </c>
      <c r="H961" t="inlineStr">
        <is>
          <t>ABS25083</t>
        </is>
      </c>
      <c r="I961" t="inlineStr">
        <is>
          <t>LOGISTIC</t>
        </is>
      </c>
      <c r="J961" t="inlineStr">
        <is>
          <t>OPTIMIZATION OF RTTF CHAINS</t>
        </is>
      </c>
      <c r="K961" t="inlineStr">
        <is>
          <t>EssilorLuxottica</t>
        </is>
      </c>
      <c r="L961" t="inlineStr">
        <is>
          <t>F. Taita</t>
        </is>
      </c>
      <c r="M961" t="inlineStr">
        <is>
          <t>S. Ben Younes</t>
        </is>
      </c>
      <c r="N961" t="inlineStr">
        <is>
          <t>Operations</t>
        </is>
      </c>
      <c r="O961" t="inlineStr">
        <is>
          <t xml:space="preserve">BackEnd </t>
        </is>
      </c>
      <c r="P961" t="n">
        <v>13</v>
      </c>
      <c r="Q961" t="n">
        <v>11</v>
      </c>
      <c r="R961" t="inlineStr">
        <is>
          <t>CLOSED</t>
        </is>
      </c>
      <c r="S961" t="n">
        <v>1</v>
      </c>
      <c r="T961" t="n">
        <v>2025</v>
      </c>
      <c r="U961" t="n">
        <v>0</v>
      </c>
      <c r="V961" t="inlineStr"/>
      <c r="W961" t="n">
        <v>7</v>
      </c>
      <c r="X961" t="n">
        <v>1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n">
        <v>0</v>
      </c>
      <c r="AI961" t="n">
        <v>0.35</v>
      </c>
      <c r="AJ961" t="n">
        <v>0.04761904761904762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inlineStr"/>
      <c r="AU961" t="inlineStr"/>
    </row>
    <row r="962">
      <c r="A962" t="inlineStr">
        <is>
          <t>CONTRACT</t>
        </is>
      </c>
      <c r="B962" t="inlineStr">
        <is>
          <t>PRJ</t>
        </is>
      </c>
      <c r="C962" t="inlineStr">
        <is>
          <t>Scrum</t>
        </is>
      </c>
      <c r="D962" t="n">
        <v>2025</v>
      </c>
      <c r="E962" s="114" t="n">
        <v>45658</v>
      </c>
      <c r="F962" s="114" t="n">
        <v>46022</v>
      </c>
      <c r="G962" t="inlineStr">
        <is>
          <t>ABS25120</t>
        </is>
      </c>
      <c r="H962" t="inlineStr">
        <is>
          <t>ABS25120</t>
        </is>
      </c>
      <c r="I962" t="inlineStr">
        <is>
          <t>LOGISTIC</t>
        </is>
      </c>
      <c r="J962" t="inlineStr">
        <is>
          <t>RTTF SUPPORT 2025</t>
        </is>
      </c>
      <c r="K962" t="inlineStr">
        <is>
          <t>EssilorLuxottica</t>
        </is>
      </c>
      <c r="L962" t="inlineStr">
        <is>
          <t>F. Taita</t>
        </is>
      </c>
      <c r="M962" t="inlineStr">
        <is>
          <t>A. Seira</t>
        </is>
      </c>
      <c r="N962" t="inlineStr">
        <is>
          <t>Operations</t>
        </is>
      </c>
      <c r="O962" t="inlineStr">
        <is>
          <t xml:space="preserve">Back End </t>
        </is>
      </c>
      <c r="P962" t="n">
        <v>60</v>
      </c>
      <c r="Q962" t="n">
        <v>30</v>
      </c>
      <c r="R962" t="inlineStr">
        <is>
          <t>ON GOING</t>
        </is>
      </c>
      <c r="S962" t="n">
        <v>0.5</v>
      </c>
      <c r="T962" t="n">
        <v>2025</v>
      </c>
      <c r="U962" t="n">
        <v>14</v>
      </c>
      <c r="V962" t="inlineStr"/>
      <c r="W962" t="inlineStr"/>
      <c r="X962" t="n">
        <v>3</v>
      </c>
      <c r="Y962" t="n">
        <v>3</v>
      </c>
      <c r="Z962" t="n">
        <v>3</v>
      </c>
      <c r="AA962" t="n">
        <v>8</v>
      </c>
      <c r="AB962" t="n">
        <v>3</v>
      </c>
      <c r="AC962" t="inlineStr"/>
      <c r="AD962" t="inlineStr"/>
      <c r="AE962" t="inlineStr"/>
      <c r="AF962" t="inlineStr"/>
      <c r="AG962" t="inlineStr"/>
      <c r="AH962" t="n">
        <v>0</v>
      </c>
      <c r="AI962" t="n">
        <v>0</v>
      </c>
      <c r="AJ962" t="n">
        <v>0.1428571428571428</v>
      </c>
      <c r="AK962" t="n">
        <v>0.1363636363636364</v>
      </c>
      <c r="AL962" t="n">
        <v>0.15</v>
      </c>
      <c r="AM962" t="n">
        <v>0.4</v>
      </c>
      <c r="AN962" t="n">
        <v>0.1304347826086956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inlineStr"/>
      <c r="AU962" t="inlineStr"/>
    </row>
    <row r="963">
      <c r="A963" t="inlineStr">
        <is>
          <t>CONTRACT</t>
        </is>
      </c>
      <c r="B963" t="inlineStr">
        <is>
          <t>PRJ</t>
        </is>
      </c>
      <c r="C963" t="inlineStr">
        <is>
          <t>Scrum</t>
        </is>
      </c>
      <c r="D963" t="n">
        <v>2025</v>
      </c>
      <c r="E963" s="114" t="n">
        <v>45658</v>
      </c>
      <c r="F963" s="114" t="n">
        <v>46022</v>
      </c>
      <c r="G963" t="inlineStr">
        <is>
          <t>ABS25120</t>
        </is>
      </c>
      <c r="H963" t="inlineStr">
        <is>
          <t>ABS25120</t>
        </is>
      </c>
      <c r="I963" t="inlineStr">
        <is>
          <t>LOGISTIC</t>
        </is>
      </c>
      <c r="J963" t="inlineStr">
        <is>
          <t>RTTF SUPPORT 2025</t>
        </is>
      </c>
      <c r="K963" t="inlineStr">
        <is>
          <t>EssilorLuxottica</t>
        </is>
      </c>
      <c r="L963" t="inlineStr">
        <is>
          <t>F. Taita</t>
        </is>
      </c>
      <c r="M963" t="inlineStr">
        <is>
          <t>F. Reale</t>
        </is>
      </c>
      <c r="N963" t="inlineStr">
        <is>
          <t>Operations</t>
        </is>
      </c>
      <c r="O963" t="inlineStr">
        <is>
          <t>Front End</t>
        </is>
      </c>
      <c r="P963" t="n">
        <v>60</v>
      </c>
      <c r="Q963" t="n">
        <v>30</v>
      </c>
      <c r="R963" t="inlineStr">
        <is>
          <t>ON GOING</t>
        </is>
      </c>
      <c r="S963" t="n">
        <v>0.5</v>
      </c>
      <c r="T963" t="n">
        <v>2025</v>
      </c>
      <c r="U963" t="n">
        <v>8</v>
      </c>
      <c r="V963" t="inlineStr"/>
      <c r="W963" t="inlineStr"/>
      <c r="X963" t="n">
        <v>2</v>
      </c>
      <c r="Y963" t="n">
        <v>2</v>
      </c>
      <c r="Z963" t="n">
        <v>3</v>
      </c>
      <c r="AA963" t="n">
        <v>5</v>
      </c>
      <c r="AB963" t="inlineStr"/>
      <c r="AC963" t="inlineStr"/>
      <c r="AD963" t="inlineStr"/>
      <c r="AE963" t="inlineStr"/>
      <c r="AF963" t="inlineStr"/>
      <c r="AG963" t="inlineStr"/>
      <c r="AH963" t="n">
        <v>0</v>
      </c>
      <c r="AI963" t="n">
        <v>0</v>
      </c>
      <c r="AJ963" t="n">
        <v>0.09523809523809523</v>
      </c>
      <c r="AK963" t="n">
        <v>0.09090909090909091</v>
      </c>
      <c r="AL963" t="n">
        <v>0.15</v>
      </c>
      <c r="AM963" t="n">
        <v>0.25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inlineStr"/>
      <c r="AU963" t="inlineStr"/>
    </row>
    <row r="964">
      <c r="A964" t="inlineStr">
        <is>
          <t>CONTRACT</t>
        </is>
      </c>
      <c r="B964" t="inlineStr">
        <is>
          <t>PRJ</t>
        </is>
      </c>
      <c r="C964" t="inlineStr">
        <is>
          <t>Scrum</t>
        </is>
      </c>
      <c r="D964" t="n">
        <v>2025</v>
      </c>
      <c r="E964" s="114" t="n">
        <v>45658</v>
      </c>
      <c r="F964" s="114" t="n">
        <v>46022</v>
      </c>
      <c r="G964" t="inlineStr">
        <is>
          <t>ABS25120</t>
        </is>
      </c>
      <c r="H964" t="inlineStr">
        <is>
          <t>ABS25120</t>
        </is>
      </c>
      <c r="I964" t="inlineStr">
        <is>
          <t>LOGISTIC</t>
        </is>
      </c>
      <c r="J964" t="inlineStr">
        <is>
          <t>RTTF SUPPORT 2025</t>
        </is>
      </c>
      <c r="K964" t="inlineStr">
        <is>
          <t>EssilorLuxottica</t>
        </is>
      </c>
      <c r="L964" t="inlineStr">
        <is>
          <t>F. Taita</t>
        </is>
      </c>
      <c r="M964" t="inlineStr">
        <is>
          <t>F. Taita</t>
        </is>
      </c>
      <c r="N964" t="inlineStr">
        <is>
          <t>Delivery Projects</t>
        </is>
      </c>
      <c r="O964" t="inlineStr">
        <is>
          <t>PM - Project Governance</t>
        </is>
      </c>
      <c r="P964" t="n">
        <v>60</v>
      </c>
      <c r="Q964" t="n">
        <v>30</v>
      </c>
      <c r="R964" t="inlineStr">
        <is>
          <t>ON GOING</t>
        </is>
      </c>
      <c r="S964" t="n">
        <v>0.5</v>
      </c>
      <c r="T964" t="n">
        <v>2025</v>
      </c>
      <c r="U964" t="n">
        <v>7</v>
      </c>
      <c r="V964" t="inlineStr"/>
      <c r="W964" t="inlineStr"/>
      <c r="X964" t="n">
        <v>3</v>
      </c>
      <c r="Y964" t="n">
        <v>3</v>
      </c>
      <c r="Z964" t="n">
        <v>3</v>
      </c>
      <c r="AA964" t="n">
        <v>3</v>
      </c>
      <c r="AB964" t="n">
        <v>1</v>
      </c>
      <c r="AC964" t="inlineStr"/>
      <c r="AD964" t="inlineStr"/>
      <c r="AE964" t="inlineStr"/>
      <c r="AF964" t="inlineStr"/>
      <c r="AG964" t="inlineStr"/>
      <c r="AH964" t="n">
        <v>0</v>
      </c>
      <c r="AI964" t="n">
        <v>0</v>
      </c>
      <c r="AJ964" t="n">
        <v>0.1428571428571428</v>
      </c>
      <c r="AK964" t="n">
        <v>0.1363636363636364</v>
      </c>
      <c r="AL964" t="n">
        <v>0.15</v>
      </c>
      <c r="AM964" t="n">
        <v>0.15</v>
      </c>
      <c r="AN964" t="n">
        <v>0.04347826086956522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inlineStr"/>
      <c r="AU964" t="inlineStr"/>
    </row>
    <row r="965">
      <c r="A965" t="inlineStr">
        <is>
          <t>CONTRACT</t>
        </is>
      </c>
      <c r="B965" t="inlineStr">
        <is>
          <t>PRJ</t>
        </is>
      </c>
      <c r="C965" t="inlineStr">
        <is>
          <t>Scrum</t>
        </is>
      </c>
      <c r="D965" t="n">
        <v>2025</v>
      </c>
      <c r="E965" s="114" t="n">
        <v>45658</v>
      </c>
      <c r="F965" s="114" t="n">
        <v>46022</v>
      </c>
      <c r="G965" t="inlineStr">
        <is>
          <t>ABS25120</t>
        </is>
      </c>
      <c r="H965" t="inlineStr">
        <is>
          <t>ABS25120</t>
        </is>
      </c>
      <c r="I965" t="inlineStr">
        <is>
          <t>LOGISTIC</t>
        </is>
      </c>
      <c r="J965" t="inlineStr">
        <is>
          <t>RTTF SUPPORT 2025</t>
        </is>
      </c>
      <c r="K965" t="inlineStr">
        <is>
          <t>EssilorLuxottica</t>
        </is>
      </c>
      <c r="L965" t="inlineStr">
        <is>
          <t>F. Taita</t>
        </is>
      </c>
      <c r="M965" t="inlineStr">
        <is>
          <t>S. Ben Younes</t>
        </is>
      </c>
      <c r="N965" t="inlineStr">
        <is>
          <t>Operations</t>
        </is>
      </c>
      <c r="O965" t="inlineStr">
        <is>
          <t xml:space="preserve">Back End </t>
        </is>
      </c>
      <c r="P965" t="n">
        <v>60</v>
      </c>
      <c r="Q965" t="n">
        <v>30</v>
      </c>
      <c r="R965" t="inlineStr">
        <is>
          <t>ON GOING</t>
        </is>
      </c>
      <c r="S965" t="n">
        <v>0.5</v>
      </c>
      <c r="T965" t="n">
        <v>2025</v>
      </c>
      <c r="U965" t="n">
        <v>20</v>
      </c>
      <c r="V965" t="inlineStr"/>
      <c r="W965" t="inlineStr"/>
      <c r="X965" t="n">
        <v>7</v>
      </c>
      <c r="Y965" t="n">
        <v>8</v>
      </c>
      <c r="Z965" t="n">
        <v>8</v>
      </c>
      <c r="AA965" t="n">
        <v>5</v>
      </c>
      <c r="AB965" t="n">
        <v>7</v>
      </c>
      <c r="AC965" t="inlineStr"/>
      <c r="AD965" t="inlineStr"/>
      <c r="AE965" t="inlineStr"/>
      <c r="AF965" t="inlineStr"/>
      <c r="AG965" t="inlineStr"/>
      <c r="AH965" t="n">
        <v>0</v>
      </c>
      <c r="AI965" t="n">
        <v>0</v>
      </c>
      <c r="AJ965" t="n">
        <v>0.3333333333333333</v>
      </c>
      <c r="AK965" t="n">
        <v>0.3636363636363636</v>
      </c>
      <c r="AL965" t="n">
        <v>0.4</v>
      </c>
      <c r="AM965" t="n">
        <v>0.25</v>
      </c>
      <c r="AN965" t="n">
        <v>0.3043478260869565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inlineStr"/>
      <c r="AU965" t="inlineStr"/>
    </row>
    <row r="966">
      <c r="A966" t="inlineStr">
        <is>
          <t>A CONSUMO</t>
        </is>
      </c>
      <c r="B966" t="inlineStr">
        <is>
          <t>AMS</t>
        </is>
      </c>
      <c r="C966" t="inlineStr">
        <is>
          <t>Waterfall</t>
        </is>
      </c>
      <c r="D966" t="n">
        <v>2025</v>
      </c>
      <c r="E966" s="114" t="n">
        <v>45839</v>
      </c>
      <c r="F966" s="114" t="n">
        <v>46022</v>
      </c>
      <c r="G966" t="inlineStr"/>
      <c r="H966" t="inlineStr"/>
      <c r="I966" t="inlineStr">
        <is>
          <t>RETAIL</t>
        </is>
      </c>
      <c r="J966" t="inlineStr">
        <is>
          <t>VAPP  CR Plus Q3Q4 2025</t>
        </is>
      </c>
      <c r="K966" t="inlineStr">
        <is>
          <t>EssilorLuxottica</t>
        </is>
      </c>
      <c r="L966" t="inlineStr">
        <is>
          <t>F. Vassallo</t>
        </is>
      </c>
      <c r="M966" t="inlineStr">
        <is>
          <t>A. Pirola</t>
        </is>
      </c>
      <c r="N966" t="inlineStr">
        <is>
          <t>Operations</t>
        </is>
      </c>
      <c r="O966" t="inlineStr">
        <is>
          <t>Front End</t>
        </is>
      </c>
      <c r="P966" t="n">
        <v>250</v>
      </c>
      <c r="Q966" t="n">
        <v>0</v>
      </c>
      <c r="R966" t="inlineStr">
        <is>
          <t>PROPOSAL</t>
        </is>
      </c>
      <c r="S966" t="n">
        <v>0</v>
      </c>
      <c r="T966" t="n">
        <v>2025</v>
      </c>
      <c r="U966" t="n">
        <v>1</v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n">
        <v>1</v>
      </c>
      <c r="AE966" t="inlineStr"/>
      <c r="AF966" t="inlineStr"/>
      <c r="AG966" t="inlineStr"/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0.04761904761904762</v>
      </c>
      <c r="AQ966" t="n">
        <v>0</v>
      </c>
      <c r="AR966" t="n">
        <v>0</v>
      </c>
      <c r="AS966" t="n">
        <v>0</v>
      </c>
      <c r="AT966" t="inlineStr"/>
      <c r="AU966" t="inlineStr"/>
    </row>
    <row r="967">
      <c r="A967" t="inlineStr">
        <is>
          <t>A CONSUMO</t>
        </is>
      </c>
      <c r="B967" t="inlineStr">
        <is>
          <t>AMS</t>
        </is>
      </c>
      <c r="C967" t="inlineStr">
        <is>
          <t>Waterfall</t>
        </is>
      </c>
      <c r="D967" t="n">
        <v>2025</v>
      </c>
      <c r="E967" s="114" t="n">
        <v>45839</v>
      </c>
      <c r="F967" s="114" t="n">
        <v>46022</v>
      </c>
      <c r="G967" t="inlineStr"/>
      <c r="H967" t="inlineStr"/>
      <c r="I967" t="inlineStr">
        <is>
          <t>RETAIL</t>
        </is>
      </c>
      <c r="J967" t="inlineStr">
        <is>
          <t>VAPP  CR Plus Q3Q4 2025</t>
        </is>
      </c>
      <c r="K967" t="inlineStr">
        <is>
          <t>EssilorLuxottica</t>
        </is>
      </c>
      <c r="L967" t="inlineStr">
        <is>
          <t>F. Vassallo</t>
        </is>
      </c>
      <c r="M967" t="inlineStr">
        <is>
          <t>D. Heba</t>
        </is>
      </c>
      <c r="N967" t="inlineStr">
        <is>
          <t>Operations</t>
        </is>
      </c>
      <c r="O967" t="inlineStr">
        <is>
          <t>Back End</t>
        </is>
      </c>
      <c r="P967" t="n">
        <v>250</v>
      </c>
      <c r="Q967" t="n">
        <v>0</v>
      </c>
      <c r="R967" t="inlineStr">
        <is>
          <t>PROPOSAL</t>
        </is>
      </c>
      <c r="S967" t="n">
        <v>0</v>
      </c>
      <c r="T967" t="n">
        <v>2025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n">
        <v>11</v>
      </c>
      <c r="AE967" t="n">
        <v>8</v>
      </c>
      <c r="AF967" t="n">
        <v>1</v>
      </c>
      <c r="AG967" t="n">
        <v>7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0.5238095238095238</v>
      </c>
      <c r="AQ967" t="n">
        <v>0.3478260869565217</v>
      </c>
      <c r="AR967" t="n">
        <v>0.04761904761904762</v>
      </c>
      <c r="AS967" t="n">
        <v>0.3181818181818182</v>
      </c>
      <c r="AT967" t="inlineStr"/>
      <c r="AU967" t="inlineStr"/>
    </row>
    <row r="968">
      <c r="A968" t="inlineStr">
        <is>
          <t>A CONSUMO</t>
        </is>
      </c>
      <c r="B968" t="inlineStr">
        <is>
          <t>AMS</t>
        </is>
      </c>
      <c r="C968" t="inlineStr">
        <is>
          <t>Waterfall</t>
        </is>
      </c>
      <c r="D968" t="n">
        <v>2025</v>
      </c>
      <c r="E968" s="114" t="n">
        <v>45839</v>
      </c>
      <c r="F968" s="114" t="n">
        <v>46022</v>
      </c>
      <c r="G968" t="inlineStr"/>
      <c r="H968" t="inlineStr"/>
      <c r="I968" t="inlineStr">
        <is>
          <t>RETAIL</t>
        </is>
      </c>
      <c r="J968" t="inlineStr">
        <is>
          <t>VAPP  CR Plus Q3Q4 2025</t>
        </is>
      </c>
      <c r="K968" t="inlineStr">
        <is>
          <t>EssilorLuxottica</t>
        </is>
      </c>
      <c r="L968" t="inlineStr">
        <is>
          <t>F. Vassallo</t>
        </is>
      </c>
      <c r="M968" t="inlineStr">
        <is>
          <t>F. Vassallo</t>
        </is>
      </c>
      <c r="N968" t="inlineStr">
        <is>
          <t>Delivery AMS</t>
        </is>
      </c>
      <c r="O968" t="inlineStr">
        <is>
          <t>PM - Project Governance</t>
        </is>
      </c>
      <c r="P968" t="n">
        <v>250</v>
      </c>
      <c r="Q968" t="n">
        <v>0</v>
      </c>
      <c r="R968" t="inlineStr">
        <is>
          <t>PROPOSAL</t>
        </is>
      </c>
      <c r="S968" t="n">
        <v>0</v>
      </c>
      <c r="T968" t="n">
        <v>2025</v>
      </c>
      <c r="U968" t="n">
        <v>38</v>
      </c>
      <c r="V968" t="inlineStr"/>
      <c r="W968" t="inlineStr"/>
      <c r="X968" t="inlineStr"/>
      <c r="Y968" t="inlineStr"/>
      <c r="Z968" t="inlineStr"/>
      <c r="AA968" t="inlineStr"/>
      <c r="AB968" t="n">
        <v>8</v>
      </c>
      <c r="AC968" t="n">
        <v>5</v>
      </c>
      <c r="AD968" t="n">
        <v>5</v>
      </c>
      <c r="AE968" t="n">
        <v>5</v>
      </c>
      <c r="AF968" t="n">
        <v>15</v>
      </c>
      <c r="AG968" t="inlineStr"/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0.3478260869565217</v>
      </c>
      <c r="AO968" t="n">
        <v>0.4166666666666667</v>
      </c>
      <c r="AP968" t="n">
        <v>0.2380952380952381</v>
      </c>
      <c r="AQ968" t="n">
        <v>0.2173913043478261</v>
      </c>
      <c r="AR968" t="n">
        <v>0.7142857142857143</v>
      </c>
      <c r="AS968" t="n">
        <v>0</v>
      </c>
      <c r="AT968" t="inlineStr"/>
      <c r="AU968" t="inlineStr"/>
    </row>
    <row r="969">
      <c r="A969" t="inlineStr">
        <is>
          <t>A CONSUMO</t>
        </is>
      </c>
      <c r="B969" t="inlineStr">
        <is>
          <t>AMS</t>
        </is>
      </c>
      <c r="C969" t="inlineStr">
        <is>
          <t>Waterfall</t>
        </is>
      </c>
      <c r="D969" t="n">
        <v>2025</v>
      </c>
      <c r="E969" s="114" t="n">
        <v>45839</v>
      </c>
      <c r="F969" s="114" t="n">
        <v>46022</v>
      </c>
      <c r="G969" t="inlineStr"/>
      <c r="H969" t="inlineStr"/>
      <c r="I969" t="inlineStr">
        <is>
          <t>RETAIL</t>
        </is>
      </c>
      <c r="J969" t="inlineStr">
        <is>
          <t>VAPP  CR Plus Q3Q4 2025</t>
        </is>
      </c>
      <c r="K969" t="inlineStr">
        <is>
          <t>EssilorLuxottica</t>
        </is>
      </c>
      <c r="L969" t="inlineStr">
        <is>
          <t>F. Vassallo</t>
        </is>
      </c>
      <c r="M969" t="inlineStr">
        <is>
          <t>M. Mannarino</t>
        </is>
      </c>
      <c r="N969" t="inlineStr">
        <is>
          <t>Operations</t>
        </is>
      </c>
      <c r="O969" t="inlineStr">
        <is>
          <t>Data Engineering</t>
        </is>
      </c>
      <c r="P969" t="n">
        <v>250</v>
      </c>
      <c r="Q969" t="n">
        <v>0</v>
      </c>
      <c r="R969" t="inlineStr">
        <is>
          <t>PROPOSAL</t>
        </is>
      </c>
      <c r="S969" t="n">
        <v>0</v>
      </c>
      <c r="T969" t="n">
        <v>2025</v>
      </c>
      <c r="U969" t="n">
        <v>36</v>
      </c>
      <c r="V969" t="inlineStr"/>
      <c r="W969" t="inlineStr"/>
      <c r="X969" t="inlineStr"/>
      <c r="Y969" t="inlineStr"/>
      <c r="Z969" t="inlineStr"/>
      <c r="AA969" t="inlineStr"/>
      <c r="AB969" t="n">
        <v>1</v>
      </c>
      <c r="AC969" t="n">
        <v>5</v>
      </c>
      <c r="AD969" t="n">
        <v>9</v>
      </c>
      <c r="AE969" t="n">
        <v>11</v>
      </c>
      <c r="AF969" t="n">
        <v>8</v>
      </c>
      <c r="AG969" t="n">
        <v>2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0.04347826086956522</v>
      </c>
      <c r="AO969" t="n">
        <v>0.4166666666666667</v>
      </c>
      <c r="AP969" t="n">
        <v>0.4285714285714285</v>
      </c>
      <c r="AQ969" t="n">
        <v>0.4782608695652174</v>
      </c>
      <c r="AR969" t="n">
        <v>0.3809523809523809</v>
      </c>
      <c r="AS969" t="n">
        <v>0.09090909090909091</v>
      </c>
      <c r="AT969" t="inlineStr"/>
      <c r="AU969" t="inlineStr"/>
    </row>
    <row r="970">
      <c r="A970" t="inlineStr">
        <is>
          <t>A CONSUMO</t>
        </is>
      </c>
      <c r="B970" t="inlineStr">
        <is>
          <t>AMS</t>
        </is>
      </c>
      <c r="C970" t="inlineStr">
        <is>
          <t>Waterfall</t>
        </is>
      </c>
      <c r="D970" t="n">
        <v>2025</v>
      </c>
      <c r="E970" s="114" t="n">
        <v>45839</v>
      </c>
      <c r="F970" s="114" t="n">
        <v>46022</v>
      </c>
      <c r="G970" t="inlineStr"/>
      <c r="H970" t="inlineStr"/>
      <c r="I970" t="inlineStr">
        <is>
          <t>RETAIL</t>
        </is>
      </c>
      <c r="J970" t="inlineStr">
        <is>
          <t>VAPP  CR Plus Q3Q4 2025</t>
        </is>
      </c>
      <c r="K970" t="inlineStr">
        <is>
          <t>EssilorLuxottica</t>
        </is>
      </c>
      <c r="L970" t="inlineStr">
        <is>
          <t>F. Vassallo</t>
        </is>
      </c>
      <c r="M970" t="inlineStr">
        <is>
          <t>M. Vianelli</t>
        </is>
      </c>
      <c r="N970" t="inlineStr">
        <is>
          <t>Delivery Projects</t>
        </is>
      </c>
      <c r="O970" t="inlineStr">
        <is>
          <t>Analyst</t>
        </is>
      </c>
      <c r="P970" t="n">
        <v>250</v>
      </c>
      <c r="Q970" t="n">
        <v>0</v>
      </c>
      <c r="R970" t="inlineStr">
        <is>
          <t>PROPOSAL</t>
        </is>
      </c>
      <c r="S970" t="n">
        <v>0</v>
      </c>
      <c r="T970" t="n">
        <v>2025</v>
      </c>
      <c r="U970" t="n">
        <v>19</v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5</v>
      </c>
      <c r="AE970" t="n">
        <v>5</v>
      </c>
      <c r="AF970" t="n">
        <v>5</v>
      </c>
      <c r="AG970" t="n">
        <v>4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0.2380952380952381</v>
      </c>
      <c r="AQ970" t="n">
        <v>0.2173913043478261</v>
      </c>
      <c r="AR970" t="n">
        <v>0.2380952380952381</v>
      </c>
      <c r="AS970" t="n">
        <v>0.1818181818181818</v>
      </c>
      <c r="AT970" t="inlineStr"/>
      <c r="AU970" t="inlineStr"/>
    </row>
    <row r="971">
      <c r="A971" t="inlineStr">
        <is>
          <t>A CONSUMO</t>
        </is>
      </c>
      <c r="B971" t="inlineStr">
        <is>
          <t>AMS</t>
        </is>
      </c>
      <c r="C971" t="inlineStr">
        <is>
          <t>Waterfall</t>
        </is>
      </c>
      <c r="D971" t="n">
        <v>2025</v>
      </c>
      <c r="E971" s="114" t="n">
        <v>45839</v>
      </c>
      <c r="F971" s="114" t="n">
        <v>46022</v>
      </c>
      <c r="G971" t="inlineStr"/>
      <c r="H971" t="inlineStr"/>
      <c r="I971" t="inlineStr">
        <is>
          <t>RETAIL</t>
        </is>
      </c>
      <c r="J971" t="inlineStr">
        <is>
          <t>VAPP  CR Plus Q3Q4 2025</t>
        </is>
      </c>
      <c r="K971" t="inlineStr">
        <is>
          <t>EssilorLuxottica</t>
        </is>
      </c>
      <c r="L971" t="inlineStr">
        <is>
          <t>F. Vassallo</t>
        </is>
      </c>
      <c r="M971" t="inlineStr">
        <is>
          <t>R. Grandi</t>
        </is>
      </c>
      <c r="N971" t="inlineStr">
        <is>
          <t>Operations</t>
        </is>
      </c>
      <c r="O971" t="inlineStr">
        <is>
          <t>Data Management</t>
        </is>
      </c>
      <c r="P971" t="n">
        <v>250</v>
      </c>
      <c r="Q971" t="n">
        <v>0</v>
      </c>
      <c r="R971" t="inlineStr">
        <is>
          <t>PROPOSAL</t>
        </is>
      </c>
      <c r="S971" t="n">
        <v>0</v>
      </c>
      <c r="T971" t="n">
        <v>2025</v>
      </c>
      <c r="U971" t="n">
        <v>6</v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n">
        <v>1</v>
      </c>
      <c r="AE971" t="n">
        <v>5</v>
      </c>
      <c r="AF971" t="inlineStr"/>
      <c r="AG971" t="inlineStr"/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0.04761904761904762</v>
      </c>
      <c r="AQ971" t="n">
        <v>0.2173913043478261</v>
      </c>
      <c r="AR971" t="n">
        <v>0</v>
      </c>
      <c r="AS971" t="n">
        <v>0</v>
      </c>
      <c r="AT971" t="inlineStr"/>
      <c r="AU971" t="inlineStr"/>
    </row>
    <row r="972">
      <c r="A972" t="inlineStr">
        <is>
          <t>CONTRACT</t>
        </is>
      </c>
      <c r="B972" t="inlineStr">
        <is>
          <t>AMS</t>
        </is>
      </c>
      <c r="C972" t="inlineStr">
        <is>
          <t>Waterfall</t>
        </is>
      </c>
      <c r="D972" t="n">
        <v>2025</v>
      </c>
      <c r="E972" s="114" t="n">
        <v>45658</v>
      </c>
      <c r="F972" s="114" t="n">
        <v>46022</v>
      </c>
      <c r="G972" t="inlineStr">
        <is>
          <t>ABS25002</t>
        </is>
      </c>
      <c r="H972" t="inlineStr">
        <is>
          <t>ABS25002</t>
        </is>
      </c>
      <c r="I972" t="inlineStr">
        <is>
          <t>RETAIL</t>
        </is>
      </c>
      <c r="J972" t="inlineStr">
        <is>
          <t>VAPP AMS App 2025</t>
        </is>
      </c>
      <c r="K972" t="inlineStr">
        <is>
          <t>EssilorLuxottica</t>
        </is>
      </c>
      <c r="L972" t="inlineStr">
        <is>
          <t>F. Vassallo</t>
        </is>
      </c>
      <c r="M972" t="inlineStr">
        <is>
          <t>A. Pirola</t>
        </is>
      </c>
      <c r="N972" t="inlineStr">
        <is>
          <t>Operations</t>
        </is>
      </c>
      <c r="O972" t="inlineStr">
        <is>
          <t>Front End</t>
        </is>
      </c>
      <c r="P972" t="n">
        <v>800</v>
      </c>
      <c r="Q972" t="n">
        <v>287</v>
      </c>
      <c r="R972" t="inlineStr">
        <is>
          <t>ON GOING</t>
        </is>
      </c>
      <c r="S972" t="n">
        <v>0.35</v>
      </c>
      <c r="T972" t="n">
        <v>2025</v>
      </c>
      <c r="U972" t="n">
        <v>16</v>
      </c>
      <c r="V972" t="n">
        <v>2</v>
      </c>
      <c r="W972" t="n">
        <v>2</v>
      </c>
      <c r="X972" t="n">
        <v>2</v>
      </c>
      <c r="Y972" t="n">
        <v>2</v>
      </c>
      <c r="Z972" t="n">
        <v>2</v>
      </c>
      <c r="AA972" t="n">
        <v>2</v>
      </c>
      <c r="AB972" t="n">
        <v>2</v>
      </c>
      <c r="AC972" t="n">
        <v>2</v>
      </c>
      <c r="AD972" t="n">
        <v>2</v>
      </c>
      <c r="AE972" t="n">
        <v>2</v>
      </c>
      <c r="AF972" t="n">
        <v>2</v>
      </c>
      <c r="AG972" t="n">
        <v>2</v>
      </c>
      <c r="AH972" t="n">
        <v>0.1111111111111111</v>
      </c>
      <c r="AI972" t="n">
        <v>0.1</v>
      </c>
      <c r="AJ972" t="n">
        <v>0.09523809523809523</v>
      </c>
      <c r="AK972" t="n">
        <v>0.09090909090909091</v>
      </c>
      <c r="AL972" t="n">
        <v>0.1</v>
      </c>
      <c r="AM972" t="n">
        <v>0.1</v>
      </c>
      <c r="AN972" t="n">
        <v>0.08695652173913043</v>
      </c>
      <c r="AO972" t="n">
        <v>0.1666666666666667</v>
      </c>
      <c r="AP972" t="n">
        <v>0.09523809523809523</v>
      </c>
      <c r="AQ972" t="n">
        <v>0.08695652173913043</v>
      </c>
      <c r="AR972" t="n">
        <v>0.09523809523809523</v>
      </c>
      <c r="AS972" t="n">
        <v>0.09090909090909091</v>
      </c>
      <c r="AT972" t="inlineStr"/>
      <c r="AU972" t="inlineStr"/>
    </row>
    <row r="973">
      <c r="A973" t="inlineStr">
        <is>
          <t>CONTRACT</t>
        </is>
      </c>
      <c r="B973" t="inlineStr">
        <is>
          <t>AMS</t>
        </is>
      </c>
      <c r="C973" t="inlineStr">
        <is>
          <t>Waterfall</t>
        </is>
      </c>
      <c r="D973" t="n">
        <v>2025</v>
      </c>
      <c r="E973" s="114" t="n">
        <v>45658</v>
      </c>
      <c r="F973" s="114" t="n">
        <v>46022</v>
      </c>
      <c r="G973" t="inlineStr">
        <is>
          <t>ABS25002</t>
        </is>
      </c>
      <c r="H973" t="inlineStr">
        <is>
          <t>ABS25002</t>
        </is>
      </c>
      <c r="I973" t="inlineStr">
        <is>
          <t>RETAIL</t>
        </is>
      </c>
      <c r="J973" t="inlineStr">
        <is>
          <t>VAPP AMS App 2025</t>
        </is>
      </c>
      <c r="K973" t="inlineStr">
        <is>
          <t>EssilorLuxottica</t>
        </is>
      </c>
      <c r="L973" t="inlineStr">
        <is>
          <t>F. Vassallo</t>
        </is>
      </c>
      <c r="M973" t="inlineStr">
        <is>
          <t>C. Piraccini</t>
        </is>
      </c>
      <c r="N973" t="inlineStr">
        <is>
          <t>Operations</t>
        </is>
      </c>
      <c r="O973" t="inlineStr">
        <is>
          <t>Data Management</t>
        </is>
      </c>
      <c r="P973" t="n">
        <v>800</v>
      </c>
      <c r="Q973" t="n">
        <v>287</v>
      </c>
      <c r="R973" t="inlineStr">
        <is>
          <t>ON GOING</t>
        </is>
      </c>
      <c r="S973" t="n">
        <v>0.35</v>
      </c>
      <c r="T973" t="n">
        <v>2025</v>
      </c>
      <c r="U973" t="n">
        <v>44</v>
      </c>
      <c r="V973" t="inlineStr"/>
      <c r="W973" t="inlineStr"/>
      <c r="X973" t="n">
        <v>5</v>
      </c>
      <c r="Y973" t="n">
        <v>5</v>
      </c>
      <c r="Z973" t="n">
        <v>5</v>
      </c>
      <c r="AA973" t="n">
        <v>5</v>
      </c>
      <c r="AB973" t="n">
        <v>5</v>
      </c>
      <c r="AC973" t="n">
        <v>5</v>
      </c>
      <c r="AD973" t="n">
        <v>5</v>
      </c>
      <c r="AE973" t="n">
        <v>5</v>
      </c>
      <c r="AF973" t="n">
        <v>7</v>
      </c>
      <c r="AG973" t="n">
        <v>7</v>
      </c>
      <c r="AH973" t="n">
        <v>0</v>
      </c>
      <c r="AI973" t="n">
        <v>0</v>
      </c>
      <c r="AJ973" t="n">
        <v>0.2380952380952381</v>
      </c>
      <c r="AK973" t="n">
        <v>0.2272727272727273</v>
      </c>
      <c r="AL973" t="n">
        <v>0.25</v>
      </c>
      <c r="AM973" t="n">
        <v>0.25</v>
      </c>
      <c r="AN973" t="n">
        <v>0.2173913043478261</v>
      </c>
      <c r="AO973" t="n">
        <v>0.4166666666666667</v>
      </c>
      <c r="AP973" t="n">
        <v>0.2380952380952381</v>
      </c>
      <c r="AQ973" t="n">
        <v>0.2173913043478261</v>
      </c>
      <c r="AR973" t="n">
        <v>0.3333333333333333</v>
      </c>
      <c r="AS973" t="n">
        <v>0.3181818181818182</v>
      </c>
      <c r="AT973" t="inlineStr"/>
      <c r="AU973" t="inlineStr"/>
    </row>
    <row r="974">
      <c r="A974" t="inlineStr">
        <is>
          <t>CONTRACT</t>
        </is>
      </c>
      <c r="B974" t="inlineStr">
        <is>
          <t>AMS</t>
        </is>
      </c>
      <c r="C974" t="inlineStr">
        <is>
          <t>Waterfall</t>
        </is>
      </c>
      <c r="D974" t="n">
        <v>2025</v>
      </c>
      <c r="E974" s="114" t="n">
        <v>45658</v>
      </c>
      <c r="F974" s="114" t="n">
        <v>46022</v>
      </c>
      <c r="G974" t="inlineStr">
        <is>
          <t>ABS25002</t>
        </is>
      </c>
      <c r="H974" t="inlineStr">
        <is>
          <t>ABS25002</t>
        </is>
      </c>
      <c r="I974" t="inlineStr">
        <is>
          <t>RETAIL</t>
        </is>
      </c>
      <c r="J974" t="inlineStr">
        <is>
          <t>VAPP AMS App 2025</t>
        </is>
      </c>
      <c r="K974" t="inlineStr">
        <is>
          <t>EssilorLuxottica</t>
        </is>
      </c>
      <c r="L974" t="inlineStr">
        <is>
          <t>F. Vassallo</t>
        </is>
      </c>
      <c r="M974" t="inlineStr">
        <is>
          <t>D. Heba</t>
        </is>
      </c>
      <c r="N974" t="inlineStr">
        <is>
          <t>Operations</t>
        </is>
      </c>
      <c r="O974" t="inlineStr">
        <is>
          <t>Back End</t>
        </is>
      </c>
      <c r="P974" t="n">
        <v>800</v>
      </c>
      <c r="Q974" t="n">
        <v>287</v>
      </c>
      <c r="R974" t="inlineStr">
        <is>
          <t>ON GOING</t>
        </is>
      </c>
      <c r="S974" t="n">
        <v>0.35</v>
      </c>
      <c r="T974" t="n">
        <v>2025</v>
      </c>
      <c r="U974" t="n">
        <v>55</v>
      </c>
      <c r="V974" t="n">
        <v>16</v>
      </c>
      <c r="W974" t="n">
        <v>16</v>
      </c>
      <c r="X974" t="n">
        <v>17</v>
      </c>
      <c r="Y974" t="n">
        <v>5</v>
      </c>
      <c r="Z974" t="n">
        <v>5</v>
      </c>
      <c r="AA974" t="n">
        <v>5</v>
      </c>
      <c r="AB974" t="n">
        <v>5</v>
      </c>
      <c r="AC974" t="n">
        <v>8</v>
      </c>
      <c r="AD974" t="n">
        <v>8</v>
      </c>
      <c r="AE974" t="n">
        <v>8</v>
      </c>
      <c r="AF974" t="n">
        <v>8</v>
      </c>
      <c r="AG974" t="n">
        <v>8</v>
      </c>
      <c r="AH974" t="n">
        <v>0.8888888888888888</v>
      </c>
      <c r="AI974" t="n">
        <v>0.8</v>
      </c>
      <c r="AJ974" t="n">
        <v>0.8095238095238095</v>
      </c>
      <c r="AK974" t="n">
        <v>0.2272727272727273</v>
      </c>
      <c r="AL974" t="n">
        <v>0.25</v>
      </c>
      <c r="AM974" t="n">
        <v>0.25</v>
      </c>
      <c r="AN974" t="n">
        <v>0.2173913043478261</v>
      </c>
      <c r="AO974" t="n">
        <v>0.6666666666666666</v>
      </c>
      <c r="AP974" t="n">
        <v>0.3809523809523809</v>
      </c>
      <c r="AQ974" t="n">
        <v>0.3478260869565217</v>
      </c>
      <c r="AR974" t="n">
        <v>0.3809523809523809</v>
      </c>
      <c r="AS974" t="n">
        <v>0.3636363636363636</v>
      </c>
      <c r="AT974" t="inlineStr"/>
      <c r="AU974" t="inlineStr"/>
    </row>
    <row r="975">
      <c r="A975" t="inlineStr">
        <is>
          <t>CONTRACT</t>
        </is>
      </c>
      <c r="B975" t="inlineStr">
        <is>
          <t>AMS</t>
        </is>
      </c>
      <c r="C975" t="inlineStr">
        <is>
          <t>Waterfall</t>
        </is>
      </c>
      <c r="D975" t="n">
        <v>2025</v>
      </c>
      <c r="E975" s="114" t="n">
        <v>45658</v>
      </c>
      <c r="F975" s="114" t="n">
        <v>46022</v>
      </c>
      <c r="G975" t="inlineStr">
        <is>
          <t>ABS25002</t>
        </is>
      </c>
      <c r="H975" t="inlineStr">
        <is>
          <t>ABS25002</t>
        </is>
      </c>
      <c r="I975" t="inlineStr">
        <is>
          <t>RETAIL</t>
        </is>
      </c>
      <c r="J975" t="inlineStr">
        <is>
          <t>VAPP AMS App 2025</t>
        </is>
      </c>
      <c r="K975" t="inlineStr">
        <is>
          <t>EssilorLuxottica</t>
        </is>
      </c>
      <c r="L975" t="inlineStr">
        <is>
          <t>F. Vassallo</t>
        </is>
      </c>
      <c r="M975" t="inlineStr">
        <is>
          <t>F. Vassallo</t>
        </is>
      </c>
      <c r="N975" t="inlineStr">
        <is>
          <t>Delivery AMS</t>
        </is>
      </c>
      <c r="O975" t="inlineStr">
        <is>
          <t>PM - Project Governance</t>
        </is>
      </c>
      <c r="P975" t="n">
        <v>800</v>
      </c>
      <c r="Q975" t="n">
        <v>287</v>
      </c>
      <c r="R975" t="inlineStr">
        <is>
          <t>ON GOING</t>
        </is>
      </c>
      <c r="S975" t="n">
        <v>0.35</v>
      </c>
      <c r="T975" t="n">
        <v>2025</v>
      </c>
      <c r="U975" t="n">
        <v>127</v>
      </c>
      <c r="V975" t="n">
        <v>18</v>
      </c>
      <c r="W975" t="n">
        <v>18</v>
      </c>
      <c r="X975" t="n">
        <v>2</v>
      </c>
      <c r="Y975" t="n">
        <v>15</v>
      </c>
      <c r="Z975" t="n">
        <v>18</v>
      </c>
      <c r="AA975" t="n">
        <v>15</v>
      </c>
      <c r="AB975" t="n">
        <v>15</v>
      </c>
      <c r="AC975" t="n">
        <v>10</v>
      </c>
      <c r="AD975" t="n">
        <v>18</v>
      </c>
      <c r="AE975" t="n">
        <v>18</v>
      </c>
      <c r="AF975" t="n">
        <v>18</v>
      </c>
      <c r="AG975" t="n">
        <v>15</v>
      </c>
      <c r="AH975" t="n">
        <v>1</v>
      </c>
      <c r="AI975" t="n">
        <v>0.9</v>
      </c>
      <c r="AJ975" t="n">
        <v>0.09523809523809523</v>
      </c>
      <c r="AK975" t="n">
        <v>0.6818181818181818</v>
      </c>
      <c r="AL975" t="n">
        <v>0.9</v>
      </c>
      <c r="AM975" t="n">
        <v>0.75</v>
      </c>
      <c r="AN975" t="n">
        <v>0.6521739130434783</v>
      </c>
      <c r="AO975" t="n">
        <v>0.8333333333333334</v>
      </c>
      <c r="AP975" t="n">
        <v>0.8571428571428571</v>
      </c>
      <c r="AQ975" t="n">
        <v>0.7826086956521739</v>
      </c>
      <c r="AR975" t="n">
        <v>0.8571428571428571</v>
      </c>
      <c r="AS975" t="n">
        <v>0.6818181818181818</v>
      </c>
      <c r="AT975" t="inlineStr"/>
      <c r="AU975" t="inlineStr"/>
    </row>
    <row r="976">
      <c r="A976" t="inlineStr">
        <is>
          <t>CONTRACT</t>
        </is>
      </c>
      <c r="B976" t="inlineStr">
        <is>
          <t>AMS</t>
        </is>
      </c>
      <c r="C976" t="inlineStr">
        <is>
          <t>Waterfall</t>
        </is>
      </c>
      <c r="D976" t="n">
        <v>2025</v>
      </c>
      <c r="E976" s="114" t="n">
        <v>45658</v>
      </c>
      <c r="F976" s="114" t="n">
        <v>46022</v>
      </c>
      <c r="G976" t="inlineStr">
        <is>
          <t>ABS25002</t>
        </is>
      </c>
      <c r="H976" t="inlineStr">
        <is>
          <t>ABS25002</t>
        </is>
      </c>
      <c r="I976" t="inlineStr">
        <is>
          <t>RETAIL</t>
        </is>
      </c>
      <c r="J976" t="inlineStr">
        <is>
          <t>VAPP AMS App 2025</t>
        </is>
      </c>
      <c r="K976" t="inlineStr">
        <is>
          <t>EssilorLuxottica</t>
        </is>
      </c>
      <c r="L976" t="inlineStr">
        <is>
          <t>F. Vassallo</t>
        </is>
      </c>
      <c r="M976" t="inlineStr">
        <is>
          <t>G. Mordà</t>
        </is>
      </c>
      <c r="N976" t="inlineStr">
        <is>
          <t>Operations</t>
        </is>
      </c>
      <c r="O976" t="inlineStr">
        <is>
          <t>Data Management</t>
        </is>
      </c>
      <c r="P976" t="n">
        <v>800</v>
      </c>
      <c r="Q976" t="n">
        <v>287</v>
      </c>
      <c r="R976" t="inlineStr">
        <is>
          <t>ON GOING</t>
        </is>
      </c>
      <c r="S976" t="n">
        <v>0.35</v>
      </c>
      <c r="T976" t="n">
        <v>2025</v>
      </c>
      <c r="U976" t="n">
        <v>16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2</v>
      </c>
      <c r="AD976" t="n">
        <v>2</v>
      </c>
      <c r="AE976" t="n">
        <v>2</v>
      </c>
      <c r="AF976" t="n">
        <v>2</v>
      </c>
      <c r="AG976" t="n">
        <v>2</v>
      </c>
      <c r="AH976" t="n">
        <v>0.1111111111111111</v>
      </c>
      <c r="AI976" t="n">
        <v>0.1</v>
      </c>
      <c r="AJ976" t="n">
        <v>0.09523809523809523</v>
      </c>
      <c r="AK976" t="n">
        <v>0.09090909090909091</v>
      </c>
      <c r="AL976" t="n">
        <v>0.1</v>
      </c>
      <c r="AM976" t="n">
        <v>0.1</v>
      </c>
      <c r="AN976" t="n">
        <v>0.08695652173913043</v>
      </c>
      <c r="AO976" t="n">
        <v>0.1666666666666667</v>
      </c>
      <c r="AP976" t="n">
        <v>0.09523809523809523</v>
      </c>
      <c r="AQ976" t="n">
        <v>0.08695652173913043</v>
      </c>
      <c r="AR976" t="n">
        <v>0.09523809523809523</v>
      </c>
      <c r="AS976" t="n">
        <v>0.09090909090909091</v>
      </c>
      <c r="AT976" t="inlineStr"/>
      <c r="AU976" t="inlineStr"/>
    </row>
    <row r="977">
      <c r="A977" t="inlineStr">
        <is>
          <t>CONTRACT</t>
        </is>
      </c>
      <c r="B977" t="inlineStr">
        <is>
          <t>AMS</t>
        </is>
      </c>
      <c r="C977" t="inlineStr">
        <is>
          <t>Waterfall</t>
        </is>
      </c>
      <c r="D977" t="n">
        <v>2025</v>
      </c>
      <c r="E977" s="114" t="n">
        <v>45658</v>
      </c>
      <c r="F977" s="114" t="n">
        <v>46022</v>
      </c>
      <c r="G977" t="inlineStr">
        <is>
          <t>ABS25002</t>
        </is>
      </c>
      <c r="H977" t="inlineStr">
        <is>
          <t>ABS25002</t>
        </is>
      </c>
      <c r="I977" t="inlineStr">
        <is>
          <t>RETAIL</t>
        </is>
      </c>
      <c r="J977" t="inlineStr">
        <is>
          <t>VAPP AMS App 2025</t>
        </is>
      </c>
      <c r="K977" t="inlineStr">
        <is>
          <t>EssilorLuxottica</t>
        </is>
      </c>
      <c r="L977" t="inlineStr">
        <is>
          <t>F. Vassallo</t>
        </is>
      </c>
      <c r="M977" t="inlineStr">
        <is>
          <t>M. Mannarino</t>
        </is>
      </c>
      <c r="N977" t="inlineStr">
        <is>
          <t>Operations</t>
        </is>
      </c>
      <c r="O977" t="inlineStr">
        <is>
          <t>Back End</t>
        </is>
      </c>
      <c r="P977" t="n">
        <v>800</v>
      </c>
      <c r="Q977" t="n">
        <v>287</v>
      </c>
      <c r="R977" t="inlineStr">
        <is>
          <t>ON GOING</t>
        </is>
      </c>
      <c r="S977" t="n">
        <v>0.35</v>
      </c>
      <c r="T977" t="n">
        <v>2025</v>
      </c>
      <c r="U977" t="n">
        <v>40</v>
      </c>
      <c r="V977" t="n">
        <v>6</v>
      </c>
      <c r="W977" t="n">
        <v>6</v>
      </c>
      <c r="X977" t="n">
        <v>6</v>
      </c>
      <c r="Y977" t="n">
        <v>6</v>
      </c>
      <c r="Z977" t="n">
        <v>5</v>
      </c>
      <c r="AA977" t="n">
        <v>5</v>
      </c>
      <c r="AB977" t="n">
        <v>5</v>
      </c>
      <c r="AC977" t="n">
        <v>5</v>
      </c>
      <c r="AD977" t="n">
        <v>5</v>
      </c>
      <c r="AE977" t="n">
        <v>5</v>
      </c>
      <c r="AF977" t="n">
        <v>5</v>
      </c>
      <c r="AG977" t="n">
        <v>5</v>
      </c>
      <c r="AH977" t="n">
        <v>0.3333333333333333</v>
      </c>
      <c r="AI977" t="n">
        <v>0.3</v>
      </c>
      <c r="AJ977" t="n">
        <v>0.2857142857142857</v>
      </c>
      <c r="AK977" t="n">
        <v>0.2727272727272727</v>
      </c>
      <c r="AL977" t="n">
        <v>0.25</v>
      </c>
      <c r="AM977" t="n">
        <v>0.25</v>
      </c>
      <c r="AN977" t="n">
        <v>0.2173913043478261</v>
      </c>
      <c r="AO977" t="n">
        <v>0.4166666666666667</v>
      </c>
      <c r="AP977" t="n">
        <v>0.2380952380952381</v>
      </c>
      <c r="AQ977" t="n">
        <v>0.2173913043478261</v>
      </c>
      <c r="AR977" t="n">
        <v>0.2380952380952381</v>
      </c>
      <c r="AS977" t="n">
        <v>0.2272727272727273</v>
      </c>
      <c r="AT977" t="inlineStr"/>
      <c r="AU977" t="inlineStr"/>
    </row>
    <row r="978">
      <c r="A978" t="inlineStr">
        <is>
          <t>CONTRACT</t>
        </is>
      </c>
      <c r="B978" t="inlineStr">
        <is>
          <t>AMS</t>
        </is>
      </c>
      <c r="C978" t="inlineStr">
        <is>
          <t>Waterfall</t>
        </is>
      </c>
      <c r="D978" t="n">
        <v>2025</v>
      </c>
      <c r="E978" s="114" t="n">
        <v>45658</v>
      </c>
      <c r="F978" s="114" t="n">
        <v>46022</v>
      </c>
      <c r="G978" t="inlineStr">
        <is>
          <t>ABS25002</t>
        </is>
      </c>
      <c r="H978" t="inlineStr">
        <is>
          <t>ABS25002</t>
        </is>
      </c>
      <c r="I978" t="inlineStr">
        <is>
          <t>RETAIL</t>
        </is>
      </c>
      <c r="J978" t="inlineStr">
        <is>
          <t>VAPP AMS App 2025</t>
        </is>
      </c>
      <c r="K978" t="inlineStr">
        <is>
          <t>EssilorLuxottica</t>
        </is>
      </c>
      <c r="L978" t="inlineStr">
        <is>
          <t>F. Vassallo</t>
        </is>
      </c>
      <c r="M978" t="inlineStr">
        <is>
          <t>M. Vianelli</t>
        </is>
      </c>
      <c r="N978" t="inlineStr">
        <is>
          <t>Delivery Projects</t>
        </is>
      </c>
      <c r="O978" t="inlineStr">
        <is>
          <t>Analyst</t>
        </is>
      </c>
      <c r="P978" t="n">
        <v>800</v>
      </c>
      <c r="Q978" t="n">
        <v>287</v>
      </c>
      <c r="R978" t="inlineStr">
        <is>
          <t>ON GOING</t>
        </is>
      </c>
      <c r="S978" t="n">
        <v>0.35</v>
      </c>
      <c r="T978" t="n">
        <v>2025</v>
      </c>
      <c r="U978" t="n">
        <v>40</v>
      </c>
      <c r="V978" t="n">
        <v>3</v>
      </c>
      <c r="W978" t="n">
        <v>5</v>
      </c>
      <c r="X978" t="n">
        <v>5</v>
      </c>
      <c r="Y978" t="n">
        <v>5</v>
      </c>
      <c r="Z978" t="n">
        <v>5</v>
      </c>
      <c r="AA978" t="n">
        <v>5</v>
      </c>
      <c r="AB978" t="n">
        <v>5</v>
      </c>
      <c r="AC978" t="n">
        <v>5</v>
      </c>
      <c r="AD978" t="n">
        <v>5</v>
      </c>
      <c r="AE978" t="n">
        <v>5</v>
      </c>
      <c r="AF978" t="n">
        <v>5</v>
      </c>
      <c r="AG978" t="n">
        <v>5</v>
      </c>
      <c r="AH978" t="n">
        <v>0.1666666666666667</v>
      </c>
      <c r="AI978" t="n">
        <v>0.25</v>
      </c>
      <c r="AJ978" t="n">
        <v>0.2380952380952381</v>
      </c>
      <c r="AK978" t="n">
        <v>0.2272727272727273</v>
      </c>
      <c r="AL978" t="n">
        <v>0.25</v>
      </c>
      <c r="AM978" t="n">
        <v>0.25</v>
      </c>
      <c r="AN978" t="n">
        <v>0.2173913043478261</v>
      </c>
      <c r="AO978" t="n">
        <v>0.4166666666666667</v>
      </c>
      <c r="AP978" t="n">
        <v>0.2380952380952381</v>
      </c>
      <c r="AQ978" t="n">
        <v>0.2173913043478261</v>
      </c>
      <c r="AR978" t="n">
        <v>0.2380952380952381</v>
      </c>
      <c r="AS978" t="n">
        <v>0.2272727272727273</v>
      </c>
      <c r="AT978" t="inlineStr"/>
      <c r="AU978" t="inlineStr"/>
    </row>
    <row r="979">
      <c r="A979" t="inlineStr">
        <is>
          <t>CONTRACT</t>
        </is>
      </c>
      <c r="B979" t="inlineStr">
        <is>
          <t>AMS</t>
        </is>
      </c>
      <c r="C979" t="inlineStr">
        <is>
          <t>Waterfall</t>
        </is>
      </c>
      <c r="D979" t="n">
        <v>2025</v>
      </c>
      <c r="E979" s="114" t="n">
        <v>45658</v>
      </c>
      <c r="F979" s="114" t="n">
        <v>46022</v>
      </c>
      <c r="G979" t="inlineStr">
        <is>
          <t>ABS25002</t>
        </is>
      </c>
      <c r="H979" t="inlineStr">
        <is>
          <t>ABS25002</t>
        </is>
      </c>
      <c r="I979" t="inlineStr">
        <is>
          <t>RETAIL</t>
        </is>
      </c>
      <c r="J979" t="inlineStr">
        <is>
          <t>VAPP AMS App 2025</t>
        </is>
      </c>
      <c r="K979" t="inlineStr">
        <is>
          <t>EssilorLuxottica</t>
        </is>
      </c>
      <c r="L979" t="inlineStr">
        <is>
          <t>F. Vassallo</t>
        </is>
      </c>
      <c r="M979" t="inlineStr">
        <is>
          <t>P. Anzellotti</t>
        </is>
      </c>
      <c r="N979" t="inlineStr">
        <is>
          <t>Operations</t>
        </is>
      </c>
      <c r="O979" t="inlineStr">
        <is>
          <t>Technical Leader</t>
        </is>
      </c>
      <c r="P979" t="n">
        <v>800</v>
      </c>
      <c r="Q979" t="n">
        <v>287</v>
      </c>
      <c r="R979" t="inlineStr">
        <is>
          <t>ON GOING</t>
        </is>
      </c>
      <c r="S979" t="n">
        <v>0.35</v>
      </c>
      <c r="T979" t="n">
        <v>2025</v>
      </c>
      <c r="U979" t="n">
        <v>0</v>
      </c>
      <c r="V979" t="n">
        <v>2</v>
      </c>
      <c r="W979" t="n">
        <v>2</v>
      </c>
      <c r="X979" t="n">
        <v>2</v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n">
        <v>0.1111111111111111</v>
      </c>
      <c r="AI979" t="n">
        <v>0.1</v>
      </c>
      <c r="AJ979" t="n">
        <v>0.09523809523809523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inlineStr"/>
      <c r="AU979" t="inlineStr"/>
    </row>
    <row r="980">
      <c r="A980" t="inlineStr">
        <is>
          <t>CONTRACT</t>
        </is>
      </c>
      <c r="B980" t="inlineStr">
        <is>
          <t>AMS</t>
        </is>
      </c>
      <c r="C980" t="inlineStr">
        <is>
          <t>Waterfall</t>
        </is>
      </c>
      <c r="D980" t="n">
        <v>2025</v>
      </c>
      <c r="E980" s="114" t="n">
        <v>45658</v>
      </c>
      <c r="F980" s="114" t="n">
        <v>46022</v>
      </c>
      <c r="G980" t="inlineStr">
        <is>
          <t>ABS25002</t>
        </is>
      </c>
      <c r="H980" t="inlineStr">
        <is>
          <t>ABS25002</t>
        </is>
      </c>
      <c r="I980" t="inlineStr">
        <is>
          <t>RETAIL</t>
        </is>
      </c>
      <c r="J980" t="inlineStr">
        <is>
          <t>VAPP AMS App 2025</t>
        </is>
      </c>
      <c r="K980" t="inlineStr">
        <is>
          <t>EssilorLuxottica</t>
        </is>
      </c>
      <c r="L980" t="inlineStr">
        <is>
          <t>F. Vassallo</t>
        </is>
      </c>
      <c r="M980" t="inlineStr">
        <is>
          <t>R. Grandi</t>
        </is>
      </c>
      <c r="N980" t="inlineStr">
        <is>
          <t>Operations</t>
        </is>
      </c>
      <c r="O980" t="inlineStr">
        <is>
          <t>Data Management</t>
        </is>
      </c>
      <c r="P980" t="n">
        <v>800</v>
      </c>
      <c r="Q980" t="n">
        <v>287</v>
      </c>
      <c r="R980" t="inlineStr">
        <is>
          <t>ON GOING</t>
        </is>
      </c>
      <c r="S980" t="n">
        <v>0.35</v>
      </c>
      <c r="T980" t="n">
        <v>2025</v>
      </c>
      <c r="U980" t="n">
        <v>72</v>
      </c>
      <c r="V980" t="n">
        <v>15</v>
      </c>
      <c r="W980" t="n">
        <v>18</v>
      </c>
      <c r="X980" t="n">
        <v>15</v>
      </c>
      <c r="Y980" t="n">
        <v>8</v>
      </c>
      <c r="Z980" t="n">
        <v>10</v>
      </c>
      <c r="AA980" t="n">
        <v>8</v>
      </c>
      <c r="AB980" t="n">
        <v>8</v>
      </c>
      <c r="AC980" t="n">
        <v>8</v>
      </c>
      <c r="AD980" t="n">
        <v>8</v>
      </c>
      <c r="AE980" t="n">
        <v>10</v>
      </c>
      <c r="AF980" t="n">
        <v>10</v>
      </c>
      <c r="AG980" t="n">
        <v>10</v>
      </c>
      <c r="AH980" t="n">
        <v>0.8333333333333334</v>
      </c>
      <c r="AI980" t="n">
        <v>0.9</v>
      </c>
      <c r="AJ980" t="n">
        <v>0.7142857142857143</v>
      </c>
      <c r="AK980" t="n">
        <v>0.3636363636363636</v>
      </c>
      <c r="AL980" t="n">
        <v>0.5</v>
      </c>
      <c r="AM980" t="n">
        <v>0.4</v>
      </c>
      <c r="AN980" t="n">
        <v>0.3478260869565217</v>
      </c>
      <c r="AO980" t="n">
        <v>0.6666666666666666</v>
      </c>
      <c r="AP980" t="n">
        <v>0.3809523809523809</v>
      </c>
      <c r="AQ980" t="n">
        <v>0.4347826086956522</v>
      </c>
      <c r="AR980" t="n">
        <v>0.4761904761904762</v>
      </c>
      <c r="AS980" t="n">
        <v>0.4545454545454545</v>
      </c>
      <c r="AT980" t="inlineStr"/>
      <c r="AU980" t="inlineStr"/>
    </row>
    <row r="981">
      <c r="A981" t="inlineStr">
        <is>
          <t>A CONSUMO</t>
        </is>
      </c>
      <c r="B981" t="inlineStr">
        <is>
          <t>AMS</t>
        </is>
      </c>
      <c r="C981" t="inlineStr">
        <is>
          <t>Waterfall</t>
        </is>
      </c>
      <c r="D981" t="n">
        <v>2025</v>
      </c>
      <c r="E981" s="114" t="n">
        <v>45658</v>
      </c>
      <c r="F981" s="114" t="n">
        <v>45838</v>
      </c>
      <c r="G981" t="inlineStr">
        <is>
          <t>ABS25032</t>
        </is>
      </c>
      <c r="H981" t="inlineStr">
        <is>
          <t>ABS25032</t>
        </is>
      </c>
      <c r="I981" t="inlineStr">
        <is>
          <t>RETAIL</t>
        </is>
      </c>
      <c r="J981" t="inlineStr">
        <is>
          <t>VAPP CR Plus Q1Q2 2025</t>
        </is>
      </c>
      <c r="K981" t="inlineStr">
        <is>
          <t>EssilorLuxottica</t>
        </is>
      </c>
      <c r="L981" t="inlineStr">
        <is>
          <t>F. Vassallo</t>
        </is>
      </c>
      <c r="M981" t="inlineStr">
        <is>
          <t>A. Pirola</t>
        </is>
      </c>
      <c r="N981" t="inlineStr">
        <is>
          <t>Operations</t>
        </is>
      </c>
      <c r="O981" t="inlineStr">
        <is>
          <t>Front End</t>
        </is>
      </c>
      <c r="P981" t="n">
        <v>190</v>
      </c>
      <c r="Q981" t="n">
        <v>56</v>
      </c>
      <c r="R981" t="inlineStr">
        <is>
          <t>ON GOING</t>
        </is>
      </c>
      <c r="S981" t="n">
        <v>0.3</v>
      </c>
      <c r="T981" t="n">
        <v>2025</v>
      </c>
      <c r="U981" t="n">
        <v>20</v>
      </c>
      <c r="V981" t="inlineStr"/>
      <c r="W981" t="inlineStr"/>
      <c r="X981" t="n">
        <v>1</v>
      </c>
      <c r="Y981" t="n">
        <v>1</v>
      </c>
      <c r="Z981" t="n">
        <v>5</v>
      </c>
      <c r="AA981" t="n">
        <v>10</v>
      </c>
      <c r="AB981" t="n">
        <v>5</v>
      </c>
      <c r="AC981" t="inlineStr"/>
      <c r="AD981" t="inlineStr"/>
      <c r="AE981" t="inlineStr"/>
      <c r="AF981" t="inlineStr"/>
      <c r="AG981" t="inlineStr"/>
      <c r="AH981" t="n">
        <v>0</v>
      </c>
      <c r="AI981" t="n">
        <v>0</v>
      </c>
      <c r="AJ981" t="n">
        <v>0.04761904761904762</v>
      </c>
      <c r="AK981" t="n">
        <v>0.04545454545454546</v>
      </c>
      <c r="AL981" t="n">
        <v>0.25</v>
      </c>
      <c r="AM981" t="n">
        <v>0.5</v>
      </c>
      <c r="AN981" t="n">
        <v>0.2173913043478261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inlineStr"/>
      <c r="AU981" t="inlineStr"/>
    </row>
    <row r="982">
      <c r="A982" t="inlineStr">
        <is>
          <t>A CONSUMO</t>
        </is>
      </c>
      <c r="B982" t="inlineStr">
        <is>
          <t>AMS</t>
        </is>
      </c>
      <c r="C982" t="inlineStr">
        <is>
          <t>Waterfall</t>
        </is>
      </c>
      <c r="D982" t="n">
        <v>2025</v>
      </c>
      <c r="E982" s="114" t="n">
        <v>45658</v>
      </c>
      <c r="F982" s="114" t="n">
        <v>45838</v>
      </c>
      <c r="G982" t="inlineStr">
        <is>
          <t>ABS25032</t>
        </is>
      </c>
      <c r="H982" t="inlineStr">
        <is>
          <t>ABS25032</t>
        </is>
      </c>
      <c r="I982" t="inlineStr">
        <is>
          <t>RETAIL</t>
        </is>
      </c>
      <c r="J982" t="inlineStr">
        <is>
          <t>VAPP CR Plus Q1Q2 2025</t>
        </is>
      </c>
      <c r="K982" t="inlineStr">
        <is>
          <t>EssilorLuxottica</t>
        </is>
      </c>
      <c r="L982" t="inlineStr">
        <is>
          <t>F. Vassallo</t>
        </is>
      </c>
      <c r="M982" t="inlineStr">
        <is>
          <t>S. Beltrami</t>
        </is>
      </c>
      <c r="N982" t="inlineStr">
        <is>
          <t>Operations</t>
        </is>
      </c>
      <c r="O982" t="inlineStr">
        <is>
          <t>Front End</t>
        </is>
      </c>
      <c r="P982" t="n">
        <v>190</v>
      </c>
      <c r="Q982" t="n">
        <v>56</v>
      </c>
      <c r="R982" t="inlineStr">
        <is>
          <t>ON GOING</t>
        </is>
      </c>
      <c r="S982" t="n">
        <v>0.3</v>
      </c>
      <c r="T982" t="n">
        <v>2025</v>
      </c>
      <c r="U982" t="n">
        <v>4</v>
      </c>
      <c r="V982" t="inlineStr"/>
      <c r="W982" t="inlineStr"/>
      <c r="X982" t="inlineStr"/>
      <c r="Y982" t="inlineStr"/>
      <c r="Z982" t="n">
        <v>2</v>
      </c>
      <c r="AA982" t="n">
        <v>2</v>
      </c>
      <c r="AB982" t="inlineStr"/>
      <c r="AC982" t="inlineStr"/>
      <c r="AD982" t="inlineStr"/>
      <c r="AE982" t="inlineStr"/>
      <c r="AF982" t="inlineStr"/>
      <c r="AG982" t="inlineStr"/>
      <c r="AH982" t="n">
        <v>0</v>
      </c>
      <c r="AI982" t="n">
        <v>0</v>
      </c>
      <c r="AJ982" t="n">
        <v>0</v>
      </c>
      <c r="AK982" t="n">
        <v>0</v>
      </c>
      <c r="AL982" t="n">
        <v>0.1</v>
      </c>
      <c r="AM982" t="n">
        <v>0.1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inlineStr"/>
      <c r="AU982" t="inlineStr"/>
    </row>
    <row r="983">
      <c r="A983" t="inlineStr">
        <is>
          <t>A CONSUMO</t>
        </is>
      </c>
      <c r="B983" t="inlineStr">
        <is>
          <t>AMS</t>
        </is>
      </c>
      <c r="C983" t="inlineStr">
        <is>
          <t>Waterfall</t>
        </is>
      </c>
      <c r="D983" t="n">
        <v>2025</v>
      </c>
      <c r="E983" s="114" t="n">
        <v>45658</v>
      </c>
      <c r="F983" s="114" t="n">
        <v>45838</v>
      </c>
      <c r="G983" t="inlineStr">
        <is>
          <t>ABS25032</t>
        </is>
      </c>
      <c r="H983" t="inlineStr">
        <is>
          <t>ABS25032</t>
        </is>
      </c>
      <c r="I983" t="inlineStr">
        <is>
          <t>RETAIL</t>
        </is>
      </c>
      <c r="J983" t="inlineStr">
        <is>
          <t>VAPP CR Plus Q1Q2 2025</t>
        </is>
      </c>
      <c r="K983" t="inlineStr">
        <is>
          <t>EssilorLuxottica</t>
        </is>
      </c>
      <c r="L983" t="inlineStr">
        <is>
          <t>F. Vassallo</t>
        </is>
      </c>
      <c r="M983" t="inlineStr">
        <is>
          <t>C. Piraccini</t>
        </is>
      </c>
      <c r="N983" t="inlineStr">
        <is>
          <t>Operations</t>
        </is>
      </c>
      <c r="O983" t="inlineStr">
        <is>
          <t>Data Management</t>
        </is>
      </c>
      <c r="P983" t="n">
        <v>190</v>
      </c>
      <c r="Q983" t="n">
        <v>56</v>
      </c>
      <c r="R983" t="inlineStr">
        <is>
          <t>ON GOING</t>
        </is>
      </c>
      <c r="S983" t="n">
        <v>0.3</v>
      </c>
      <c r="T983" t="n">
        <v>2025</v>
      </c>
      <c r="U983" t="n">
        <v>10</v>
      </c>
      <c r="V983" t="inlineStr"/>
      <c r="W983" t="inlineStr"/>
      <c r="X983" t="n">
        <v>1</v>
      </c>
      <c r="Y983" t="n">
        <v>7</v>
      </c>
      <c r="Z983" t="n">
        <v>2</v>
      </c>
      <c r="AA983" t="n">
        <v>5</v>
      </c>
      <c r="AB983" t="n">
        <v>3</v>
      </c>
      <c r="AC983" t="inlineStr"/>
      <c r="AD983" t="inlineStr"/>
      <c r="AE983" t="inlineStr"/>
      <c r="AF983" t="inlineStr"/>
      <c r="AG983" t="inlineStr"/>
      <c r="AH983" t="n">
        <v>0</v>
      </c>
      <c r="AI983" t="n">
        <v>0</v>
      </c>
      <c r="AJ983" t="n">
        <v>0.04761904761904762</v>
      </c>
      <c r="AK983" t="n">
        <v>0.3181818181818182</v>
      </c>
      <c r="AL983" t="n">
        <v>0.1</v>
      </c>
      <c r="AM983" t="n">
        <v>0.25</v>
      </c>
      <c r="AN983" t="n">
        <v>0.1304347826086956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inlineStr"/>
      <c r="AU983" t="inlineStr"/>
    </row>
    <row r="984">
      <c r="A984" t="inlineStr">
        <is>
          <t>A CONSUMO</t>
        </is>
      </c>
      <c r="B984" t="inlineStr">
        <is>
          <t>AMS</t>
        </is>
      </c>
      <c r="C984" t="inlineStr">
        <is>
          <t>Waterfall</t>
        </is>
      </c>
      <c r="D984" t="n">
        <v>2025</v>
      </c>
      <c r="E984" s="114" t="n">
        <v>45658</v>
      </c>
      <c r="F984" s="114" t="n">
        <v>45838</v>
      </c>
      <c r="G984" t="inlineStr">
        <is>
          <t>ABS25032</t>
        </is>
      </c>
      <c r="H984" t="inlineStr">
        <is>
          <t>ABS25032</t>
        </is>
      </c>
      <c r="I984" t="inlineStr">
        <is>
          <t>RETAIL</t>
        </is>
      </c>
      <c r="J984" t="inlineStr">
        <is>
          <t>VAPP CR Plus Q1Q2 2025</t>
        </is>
      </c>
      <c r="K984" t="inlineStr">
        <is>
          <t>EssilorLuxottica</t>
        </is>
      </c>
      <c r="L984" t="inlineStr">
        <is>
          <t>F. Vassallo</t>
        </is>
      </c>
      <c r="M984" t="inlineStr">
        <is>
          <t>D. Heba</t>
        </is>
      </c>
      <c r="N984" t="inlineStr">
        <is>
          <t>Operations</t>
        </is>
      </c>
      <c r="O984" t="inlineStr">
        <is>
          <t>Back End</t>
        </is>
      </c>
      <c r="P984" t="n">
        <v>190</v>
      </c>
      <c r="Q984" t="n">
        <v>56</v>
      </c>
      <c r="R984" t="inlineStr">
        <is>
          <t>ON GOING</t>
        </is>
      </c>
      <c r="S984" t="n">
        <v>0.3</v>
      </c>
      <c r="T984" t="n">
        <v>2025</v>
      </c>
      <c r="U984" t="n">
        <v>18</v>
      </c>
      <c r="V984" t="n">
        <v>2</v>
      </c>
      <c r="W984" t="n">
        <v>1</v>
      </c>
      <c r="X984" t="n">
        <v>3</v>
      </c>
      <c r="Y984" t="n">
        <v>7</v>
      </c>
      <c r="Z984" t="n">
        <v>10</v>
      </c>
      <c r="AA984" t="n">
        <v>5</v>
      </c>
      <c r="AB984" t="n">
        <v>3</v>
      </c>
      <c r="AC984" t="inlineStr"/>
      <c r="AD984" t="inlineStr"/>
      <c r="AE984" t="inlineStr"/>
      <c r="AF984" t="inlineStr"/>
      <c r="AG984" t="inlineStr"/>
      <c r="AH984" t="n">
        <v>0.1111111111111111</v>
      </c>
      <c r="AI984" t="n">
        <v>0.05</v>
      </c>
      <c r="AJ984" t="n">
        <v>0.1428571428571428</v>
      </c>
      <c r="AK984" t="n">
        <v>0.3181818181818182</v>
      </c>
      <c r="AL984" t="n">
        <v>0.5</v>
      </c>
      <c r="AM984" t="n">
        <v>0.25</v>
      </c>
      <c r="AN984" t="n">
        <v>0.1304347826086956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inlineStr"/>
      <c r="AU984" t="inlineStr"/>
    </row>
    <row r="985">
      <c r="A985" t="inlineStr">
        <is>
          <t>A CONSUMO</t>
        </is>
      </c>
      <c r="B985" t="inlineStr">
        <is>
          <t>AMS</t>
        </is>
      </c>
      <c r="C985" t="inlineStr">
        <is>
          <t>Waterfall</t>
        </is>
      </c>
      <c r="D985" t="n">
        <v>2025</v>
      </c>
      <c r="E985" s="114" t="n">
        <v>45658</v>
      </c>
      <c r="F985" s="114" t="n">
        <v>45838</v>
      </c>
      <c r="G985" t="inlineStr">
        <is>
          <t>ABS25032</t>
        </is>
      </c>
      <c r="H985" t="inlineStr">
        <is>
          <t>ABS25032</t>
        </is>
      </c>
      <c r="I985" t="inlineStr">
        <is>
          <t>RETAIL</t>
        </is>
      </c>
      <c r="J985" t="inlineStr">
        <is>
          <t>VAPP CR Plus Q1Q2 2025</t>
        </is>
      </c>
      <c r="K985" t="inlineStr">
        <is>
          <t>EssilorLuxottica</t>
        </is>
      </c>
      <c r="L985" t="inlineStr">
        <is>
          <t>F. Vassallo</t>
        </is>
      </c>
      <c r="M985" t="inlineStr">
        <is>
          <t>F. Vassallo</t>
        </is>
      </c>
      <c r="N985" t="inlineStr">
        <is>
          <t>Delivery AMS</t>
        </is>
      </c>
      <c r="O985" t="inlineStr">
        <is>
          <t>PM - Project Governance</t>
        </is>
      </c>
      <c r="P985" t="n">
        <v>190</v>
      </c>
      <c r="Q985" t="n">
        <v>56</v>
      </c>
      <c r="R985" t="inlineStr">
        <is>
          <t>ON GOING</t>
        </is>
      </c>
      <c r="S985" t="n">
        <v>0.3</v>
      </c>
      <c r="T985" t="n">
        <v>2025</v>
      </c>
      <c r="U985" t="n">
        <v>7</v>
      </c>
      <c r="V985" t="n">
        <v>2</v>
      </c>
      <c r="W985" t="inlineStr"/>
      <c r="X985" t="n">
        <v>1</v>
      </c>
      <c r="Y985" t="n">
        <v>2</v>
      </c>
      <c r="Z985" t="n">
        <v>3</v>
      </c>
      <c r="AA985" t="n">
        <v>2</v>
      </c>
      <c r="AB985" t="n">
        <v>2</v>
      </c>
      <c r="AC985" t="inlineStr"/>
      <c r="AD985" t="inlineStr"/>
      <c r="AE985" t="inlineStr"/>
      <c r="AF985" t="inlineStr"/>
      <c r="AG985" t="inlineStr"/>
      <c r="AH985" t="n">
        <v>0.1111111111111111</v>
      </c>
      <c r="AI985" t="n">
        <v>0</v>
      </c>
      <c r="AJ985" t="n">
        <v>0.04761904761904762</v>
      </c>
      <c r="AK985" t="n">
        <v>0.09090909090909091</v>
      </c>
      <c r="AL985" t="n">
        <v>0.15</v>
      </c>
      <c r="AM985" t="n">
        <v>0.1</v>
      </c>
      <c r="AN985" t="n">
        <v>0.08695652173913043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inlineStr"/>
      <c r="AU985" t="inlineStr"/>
    </row>
    <row r="986">
      <c r="A986" t="inlineStr">
        <is>
          <t>A CONSUMO</t>
        </is>
      </c>
      <c r="B986" t="inlineStr">
        <is>
          <t>AMS</t>
        </is>
      </c>
      <c r="C986" t="inlineStr">
        <is>
          <t>Waterfall</t>
        </is>
      </c>
      <c r="D986" t="n">
        <v>2025</v>
      </c>
      <c r="E986" s="114" t="n">
        <v>45658</v>
      </c>
      <c r="F986" s="114" t="n">
        <v>45838</v>
      </c>
      <c r="G986" t="inlineStr">
        <is>
          <t>ABS25032</t>
        </is>
      </c>
      <c r="H986" t="inlineStr">
        <is>
          <t>ABS25032</t>
        </is>
      </c>
      <c r="I986" t="inlineStr">
        <is>
          <t>RETAIL</t>
        </is>
      </c>
      <c r="J986" t="inlineStr">
        <is>
          <t>VAPP CR Plus Q1Q2 2025</t>
        </is>
      </c>
      <c r="K986" t="inlineStr">
        <is>
          <t>EssilorLuxottica</t>
        </is>
      </c>
      <c r="L986" t="inlineStr">
        <is>
          <t>F. Vassallo</t>
        </is>
      </c>
      <c r="M986" t="inlineStr">
        <is>
          <t>M. Mannarino</t>
        </is>
      </c>
      <c r="N986" t="inlineStr">
        <is>
          <t>Operations</t>
        </is>
      </c>
      <c r="O986" t="inlineStr">
        <is>
          <t>Data Engineering</t>
        </is>
      </c>
      <c r="P986" t="n">
        <v>190</v>
      </c>
      <c r="Q986" t="n">
        <v>56</v>
      </c>
      <c r="R986" t="inlineStr">
        <is>
          <t>ON GOING</t>
        </is>
      </c>
      <c r="S986" t="n">
        <v>0.3</v>
      </c>
      <c r="T986" t="n">
        <v>2025</v>
      </c>
      <c r="U986" t="n">
        <v>21</v>
      </c>
      <c r="V986" t="n">
        <v>6</v>
      </c>
      <c r="W986" t="n">
        <v>4</v>
      </c>
      <c r="X986" t="n">
        <v>3</v>
      </c>
      <c r="Y986" t="n">
        <v>5</v>
      </c>
      <c r="Z986" t="n">
        <v>10</v>
      </c>
      <c r="AA986" t="n">
        <v>6</v>
      </c>
      <c r="AB986" t="n">
        <v>5</v>
      </c>
      <c r="AC986" t="inlineStr"/>
      <c r="AD986" t="inlineStr"/>
      <c r="AE986" t="inlineStr"/>
      <c r="AF986" t="inlineStr"/>
      <c r="AG986" t="inlineStr"/>
      <c r="AH986" t="n">
        <v>0.3333333333333333</v>
      </c>
      <c r="AI986" t="n">
        <v>0.2</v>
      </c>
      <c r="AJ986" t="n">
        <v>0.1428571428571428</v>
      </c>
      <c r="AK986" t="n">
        <v>0.2272727272727273</v>
      </c>
      <c r="AL986" t="n">
        <v>0.5</v>
      </c>
      <c r="AM986" t="n">
        <v>0.3</v>
      </c>
      <c r="AN986" t="n">
        <v>0.2173913043478261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inlineStr"/>
      <c r="AU986" t="inlineStr"/>
    </row>
    <row r="987">
      <c r="A987" t="inlineStr">
        <is>
          <t>A CONSUMO</t>
        </is>
      </c>
      <c r="B987" t="inlineStr">
        <is>
          <t>AMS</t>
        </is>
      </c>
      <c r="C987" t="inlineStr">
        <is>
          <t>Waterfall</t>
        </is>
      </c>
      <c r="D987" t="n">
        <v>2025</v>
      </c>
      <c r="E987" s="114" t="n">
        <v>45658</v>
      </c>
      <c r="F987" s="114" t="n">
        <v>45838</v>
      </c>
      <c r="G987" t="inlineStr">
        <is>
          <t>ABS25032</t>
        </is>
      </c>
      <c r="H987" t="inlineStr">
        <is>
          <t>ABS25032</t>
        </is>
      </c>
      <c r="I987" t="inlineStr">
        <is>
          <t>RETAIL</t>
        </is>
      </c>
      <c r="J987" t="inlineStr">
        <is>
          <t>VAPP CR Plus Q1Q2 2025</t>
        </is>
      </c>
      <c r="K987" t="inlineStr">
        <is>
          <t>EssilorLuxottica</t>
        </is>
      </c>
      <c r="L987" t="inlineStr">
        <is>
          <t>F. Vassallo</t>
        </is>
      </c>
      <c r="M987" t="inlineStr">
        <is>
          <t>M. Vianelli</t>
        </is>
      </c>
      <c r="N987" t="inlineStr">
        <is>
          <t>Delivery Projects</t>
        </is>
      </c>
      <c r="O987" t="inlineStr">
        <is>
          <t>Analyst</t>
        </is>
      </c>
      <c r="P987" t="n">
        <v>190</v>
      </c>
      <c r="Q987" t="n">
        <v>56</v>
      </c>
      <c r="R987" t="inlineStr">
        <is>
          <t>ON GOING</t>
        </is>
      </c>
      <c r="S987" t="n">
        <v>0.3</v>
      </c>
      <c r="T987" t="n">
        <v>2025</v>
      </c>
      <c r="U987" t="n">
        <v>9</v>
      </c>
      <c r="V987" t="inlineStr"/>
      <c r="W987" t="inlineStr"/>
      <c r="X987" t="n">
        <v>3</v>
      </c>
      <c r="Y987" t="n">
        <v>4</v>
      </c>
      <c r="Z987" t="n">
        <v>3</v>
      </c>
      <c r="AA987" t="n">
        <v>2</v>
      </c>
      <c r="AB987" t="n">
        <v>4</v>
      </c>
      <c r="AC987" t="inlineStr"/>
      <c r="AD987" t="inlineStr"/>
      <c r="AE987" t="inlineStr"/>
      <c r="AF987" t="inlineStr"/>
      <c r="AG987" t="inlineStr"/>
      <c r="AH987" t="n">
        <v>0</v>
      </c>
      <c r="AI987" t="n">
        <v>0</v>
      </c>
      <c r="AJ987" t="n">
        <v>0.1428571428571428</v>
      </c>
      <c r="AK987" t="n">
        <v>0.1818181818181818</v>
      </c>
      <c r="AL987" t="n">
        <v>0.15</v>
      </c>
      <c r="AM987" t="n">
        <v>0.1</v>
      </c>
      <c r="AN987" t="n">
        <v>0.1739130434782609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inlineStr"/>
      <c r="AU987" t="inlineStr"/>
    </row>
    <row r="988">
      <c r="A988" t="inlineStr">
        <is>
          <t>A CONSUMO</t>
        </is>
      </c>
      <c r="B988" t="inlineStr">
        <is>
          <t>AMS</t>
        </is>
      </c>
      <c r="C988" t="inlineStr">
        <is>
          <t>Waterfall</t>
        </is>
      </c>
      <c r="D988" t="n">
        <v>2025</v>
      </c>
      <c r="E988" s="114" t="n">
        <v>45658</v>
      </c>
      <c r="F988" s="114" t="n">
        <v>45838</v>
      </c>
      <c r="G988" t="inlineStr">
        <is>
          <t>ABS25032</t>
        </is>
      </c>
      <c r="H988" t="inlineStr">
        <is>
          <t>ABS25032</t>
        </is>
      </c>
      <c r="I988" t="inlineStr">
        <is>
          <t>RETAIL</t>
        </is>
      </c>
      <c r="J988" t="inlineStr">
        <is>
          <t>VAPP CR Plus Q1Q2 2025</t>
        </is>
      </c>
      <c r="K988" t="inlineStr">
        <is>
          <t>EssilorLuxottica</t>
        </is>
      </c>
      <c r="L988" t="inlineStr">
        <is>
          <t>F. Vassallo</t>
        </is>
      </c>
      <c r="M988" t="inlineStr">
        <is>
          <t>R. Grandi</t>
        </is>
      </c>
      <c r="N988" t="inlineStr">
        <is>
          <t>Operations</t>
        </is>
      </c>
      <c r="O988" t="inlineStr">
        <is>
          <t>Data Management</t>
        </is>
      </c>
      <c r="P988" t="n">
        <v>190</v>
      </c>
      <c r="Q988" t="n">
        <v>56</v>
      </c>
      <c r="R988" t="inlineStr">
        <is>
          <t>ON GOING</t>
        </is>
      </c>
      <c r="S988" t="n">
        <v>0.3</v>
      </c>
      <c r="T988" t="n">
        <v>2025</v>
      </c>
      <c r="U988" t="n">
        <v>13</v>
      </c>
      <c r="V988" t="inlineStr"/>
      <c r="W988" t="inlineStr"/>
      <c r="X988" t="n">
        <v>3</v>
      </c>
      <c r="Y988" t="n">
        <v>10</v>
      </c>
      <c r="Z988" t="n">
        <v>5</v>
      </c>
      <c r="AA988" t="n">
        <v>5</v>
      </c>
      <c r="AB988" t="n">
        <v>3</v>
      </c>
      <c r="AC988" t="inlineStr"/>
      <c r="AD988" t="inlineStr"/>
      <c r="AE988" t="inlineStr"/>
      <c r="AF988" t="inlineStr"/>
      <c r="AG988" t="inlineStr"/>
      <c r="AH988" t="n">
        <v>0</v>
      </c>
      <c r="AI988" t="n">
        <v>0</v>
      </c>
      <c r="AJ988" t="n">
        <v>0.1428571428571428</v>
      </c>
      <c r="AK988" t="n">
        <v>0.4545454545454545</v>
      </c>
      <c r="AL988" t="n">
        <v>0.25</v>
      </c>
      <c r="AM988" t="n">
        <v>0.25</v>
      </c>
      <c r="AN988" t="n">
        <v>0.1304347826086956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inlineStr"/>
      <c r="AU988" t="inlineStr"/>
    </row>
    <row r="989">
      <c r="A989" t="inlineStr">
        <is>
          <t>CONTRACT</t>
        </is>
      </c>
      <c r="B989" t="inlineStr">
        <is>
          <t>AMS</t>
        </is>
      </c>
      <c r="C989" t="inlineStr">
        <is>
          <t>Waterfall</t>
        </is>
      </c>
      <c r="D989" t="n">
        <v>2024</v>
      </c>
      <c r="E989" s="114" t="n">
        <v>45627</v>
      </c>
      <c r="F989" s="114" t="n">
        <v>45688</v>
      </c>
      <c r="G989" t="inlineStr">
        <is>
          <t>ABS24591</t>
        </is>
      </c>
      <c r="H989" t="inlineStr">
        <is>
          <t>ABS24591</t>
        </is>
      </c>
      <c r="I989" t="inlineStr">
        <is>
          <t>RETAIL</t>
        </is>
      </c>
      <c r="J989" t="inlineStr">
        <is>
          <t>VAPP Integration FGX</t>
        </is>
      </c>
      <c r="K989" t="inlineStr">
        <is>
          <t>EssilorLuxottica</t>
        </is>
      </c>
      <c r="L989" t="inlineStr">
        <is>
          <t>F. Vassallo</t>
        </is>
      </c>
      <c r="M989" t="inlineStr">
        <is>
          <t>A. Pirola</t>
        </is>
      </c>
      <c r="N989" t="inlineStr">
        <is>
          <t>Operations</t>
        </is>
      </c>
      <c r="O989" t="inlineStr">
        <is>
          <t>Front End</t>
        </is>
      </c>
      <c r="P989" t="n">
        <v>75</v>
      </c>
      <c r="Q989" t="n">
        <v>14</v>
      </c>
      <c r="R989" t="inlineStr">
        <is>
          <t>ON GOING</t>
        </is>
      </c>
      <c r="S989" t="n">
        <v>0.19</v>
      </c>
      <c r="T989" t="n">
        <v>2025</v>
      </c>
      <c r="U989" t="n">
        <v>0</v>
      </c>
      <c r="V989" t="n">
        <v>2</v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n">
        <v>0.1111111111111111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inlineStr"/>
      <c r="AU989" t="inlineStr"/>
    </row>
    <row r="990">
      <c r="A990" t="inlineStr">
        <is>
          <t>CONTRACT</t>
        </is>
      </c>
      <c r="B990" t="inlineStr">
        <is>
          <t>AMS</t>
        </is>
      </c>
      <c r="C990" t="inlineStr">
        <is>
          <t>Waterfall</t>
        </is>
      </c>
      <c r="D990" t="n">
        <v>2024</v>
      </c>
      <c r="E990" s="114" t="n">
        <v>45627</v>
      </c>
      <c r="F990" s="114" t="n">
        <v>45688</v>
      </c>
      <c r="G990" t="inlineStr">
        <is>
          <t>ABS24591</t>
        </is>
      </c>
      <c r="H990" t="inlineStr">
        <is>
          <t>ABS24591</t>
        </is>
      </c>
      <c r="I990" t="inlineStr">
        <is>
          <t>RETAIL</t>
        </is>
      </c>
      <c r="J990" t="inlineStr">
        <is>
          <t>VAPP Integration FGX</t>
        </is>
      </c>
      <c r="K990" t="inlineStr">
        <is>
          <t>EssilorLuxottica</t>
        </is>
      </c>
      <c r="L990" t="inlineStr">
        <is>
          <t>F. Vassallo</t>
        </is>
      </c>
      <c r="M990" t="inlineStr">
        <is>
          <t>C. Piraccini</t>
        </is>
      </c>
      <c r="N990" t="inlineStr">
        <is>
          <t>Operations</t>
        </is>
      </c>
      <c r="O990" t="inlineStr">
        <is>
          <t>Data Management</t>
        </is>
      </c>
      <c r="P990" t="n">
        <v>75</v>
      </c>
      <c r="Q990" t="n">
        <v>14</v>
      </c>
      <c r="R990" t="inlineStr">
        <is>
          <t>ON GOING</t>
        </is>
      </c>
      <c r="S990" t="n">
        <v>0.19</v>
      </c>
      <c r="T990" t="n">
        <v>2025</v>
      </c>
      <c r="U990" t="n">
        <v>0</v>
      </c>
      <c r="V990" t="n">
        <v>6</v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n">
        <v>0.3333333333333333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inlineStr"/>
      <c r="AU990" t="inlineStr"/>
    </row>
    <row r="991">
      <c r="A991" t="inlineStr">
        <is>
          <t>CONTRACT</t>
        </is>
      </c>
      <c r="B991" t="inlineStr">
        <is>
          <t>AMS</t>
        </is>
      </c>
      <c r="C991" t="inlineStr">
        <is>
          <t>Waterfall</t>
        </is>
      </c>
      <c r="D991" t="n">
        <v>2024</v>
      </c>
      <c r="E991" s="114" t="n">
        <v>45627</v>
      </c>
      <c r="F991" s="114" t="n">
        <v>45688</v>
      </c>
      <c r="G991" t="inlineStr">
        <is>
          <t>ABS24591</t>
        </is>
      </c>
      <c r="H991" t="inlineStr">
        <is>
          <t>ABS24591</t>
        </is>
      </c>
      <c r="I991" t="inlineStr">
        <is>
          <t>RETAIL</t>
        </is>
      </c>
      <c r="J991" t="inlineStr">
        <is>
          <t>VAPP Integration FGX</t>
        </is>
      </c>
      <c r="K991" t="inlineStr">
        <is>
          <t>EssilorLuxottica</t>
        </is>
      </c>
      <c r="L991" t="inlineStr">
        <is>
          <t>F. Vassallo</t>
        </is>
      </c>
      <c r="M991" t="inlineStr">
        <is>
          <t>D. Heba</t>
        </is>
      </c>
      <c r="N991" t="inlineStr">
        <is>
          <t>Operations</t>
        </is>
      </c>
      <c r="O991" t="inlineStr">
        <is>
          <t>Back End</t>
        </is>
      </c>
      <c r="P991" t="n">
        <v>75</v>
      </c>
      <c r="Q991" t="n">
        <v>14</v>
      </c>
      <c r="R991" t="inlineStr">
        <is>
          <t>ON GOING</t>
        </is>
      </c>
      <c r="S991" t="n">
        <v>0.19</v>
      </c>
      <c r="T991" t="n">
        <v>2025</v>
      </c>
      <c r="U991" t="n">
        <v>0</v>
      </c>
      <c r="V991" t="n">
        <v>3</v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n">
        <v>0.1666666666666667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inlineStr"/>
      <c r="AU991" t="inlineStr"/>
    </row>
    <row r="992">
      <c r="A992" t="inlineStr">
        <is>
          <t>CONTRACT</t>
        </is>
      </c>
      <c r="B992" t="inlineStr">
        <is>
          <t>AMS</t>
        </is>
      </c>
      <c r="C992" t="inlineStr">
        <is>
          <t>Waterfall</t>
        </is>
      </c>
      <c r="D992" t="n">
        <v>2024</v>
      </c>
      <c r="E992" s="114" t="n">
        <v>45627</v>
      </c>
      <c r="F992" s="114" t="n">
        <v>45688</v>
      </c>
      <c r="G992" t="inlineStr">
        <is>
          <t>ABS24591</t>
        </is>
      </c>
      <c r="H992" t="inlineStr">
        <is>
          <t>ABS24591</t>
        </is>
      </c>
      <c r="I992" t="inlineStr">
        <is>
          <t>RETAIL</t>
        </is>
      </c>
      <c r="J992" t="inlineStr">
        <is>
          <t>VAPP Integration FGX</t>
        </is>
      </c>
      <c r="K992" t="inlineStr">
        <is>
          <t>EssilorLuxottica</t>
        </is>
      </c>
      <c r="L992" t="inlineStr">
        <is>
          <t>F. Vassallo</t>
        </is>
      </c>
      <c r="M992" t="inlineStr">
        <is>
          <t>F. Vassallo</t>
        </is>
      </c>
      <c r="N992" t="inlineStr">
        <is>
          <t>Delivery AMS</t>
        </is>
      </c>
      <c r="O992" t="inlineStr">
        <is>
          <t>PM - Project Governance</t>
        </is>
      </c>
      <c r="P992" t="n">
        <v>75</v>
      </c>
      <c r="Q992" t="n">
        <v>14</v>
      </c>
      <c r="R992" t="inlineStr">
        <is>
          <t>ON GOING</t>
        </is>
      </c>
      <c r="S992" t="n">
        <v>0.19</v>
      </c>
      <c r="T992" t="n">
        <v>2025</v>
      </c>
      <c r="U992" t="n">
        <v>0</v>
      </c>
      <c r="V992" t="n">
        <v>3</v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n">
        <v>0.1666666666666667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inlineStr"/>
      <c r="AU992" t="inlineStr"/>
    </row>
    <row r="993">
      <c r="A993" t="inlineStr">
        <is>
          <t>CONTRACT</t>
        </is>
      </c>
      <c r="B993" t="inlineStr">
        <is>
          <t>AMS</t>
        </is>
      </c>
      <c r="C993" t="inlineStr">
        <is>
          <t>Waterfall</t>
        </is>
      </c>
      <c r="D993" t="n">
        <v>2024</v>
      </c>
      <c r="E993" s="114" t="n">
        <v>45627</v>
      </c>
      <c r="F993" s="114" t="n">
        <v>45688</v>
      </c>
      <c r="G993" t="inlineStr">
        <is>
          <t>ABS24591</t>
        </is>
      </c>
      <c r="H993" t="inlineStr">
        <is>
          <t>ABS24591</t>
        </is>
      </c>
      <c r="I993" t="inlineStr">
        <is>
          <t>RETAIL</t>
        </is>
      </c>
      <c r="J993" t="inlineStr">
        <is>
          <t>VAPP Integration FGX</t>
        </is>
      </c>
      <c r="K993" t="inlineStr">
        <is>
          <t>EssilorLuxottica</t>
        </is>
      </c>
      <c r="L993" t="inlineStr">
        <is>
          <t>F. Vassallo</t>
        </is>
      </c>
      <c r="M993" t="inlineStr">
        <is>
          <t>M. Mannarino</t>
        </is>
      </c>
      <c r="N993" t="inlineStr">
        <is>
          <t>Operations</t>
        </is>
      </c>
      <c r="O993" t="inlineStr">
        <is>
          <t>Data Engineering</t>
        </is>
      </c>
      <c r="P993" t="n">
        <v>75</v>
      </c>
      <c r="Q993" t="n">
        <v>14</v>
      </c>
      <c r="R993" t="inlineStr">
        <is>
          <t>ON GOING</t>
        </is>
      </c>
      <c r="S993" t="n">
        <v>0.19</v>
      </c>
      <c r="T993" t="n">
        <v>2025</v>
      </c>
      <c r="U993" t="n">
        <v>0</v>
      </c>
      <c r="V993" t="n">
        <v>3</v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n">
        <v>0.1666666666666667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inlineStr"/>
      <c r="AU993" t="inlineStr"/>
    </row>
    <row r="994">
      <c r="A994" t="inlineStr">
        <is>
          <t>CONTRACT</t>
        </is>
      </c>
      <c r="B994" t="inlineStr">
        <is>
          <t>AMS</t>
        </is>
      </c>
      <c r="C994" t="inlineStr">
        <is>
          <t>Waterfall</t>
        </is>
      </c>
      <c r="D994" t="n">
        <v>2024</v>
      </c>
      <c r="E994" s="114" t="n">
        <v>45627</v>
      </c>
      <c r="F994" s="114" t="n">
        <v>45688</v>
      </c>
      <c r="G994" t="inlineStr">
        <is>
          <t>ABS24591</t>
        </is>
      </c>
      <c r="H994" t="inlineStr">
        <is>
          <t>ABS24591</t>
        </is>
      </c>
      <c r="I994" t="inlineStr">
        <is>
          <t>RETAIL</t>
        </is>
      </c>
      <c r="J994" t="inlineStr">
        <is>
          <t>VAPP Integration FGX</t>
        </is>
      </c>
      <c r="K994" t="inlineStr">
        <is>
          <t>EssilorLuxottica</t>
        </is>
      </c>
      <c r="L994" t="inlineStr">
        <is>
          <t>F. Vassallo</t>
        </is>
      </c>
      <c r="M994" t="inlineStr">
        <is>
          <t>M. Vianelli</t>
        </is>
      </c>
      <c r="N994" t="inlineStr">
        <is>
          <t>Consulting</t>
        </is>
      </c>
      <c r="O994" t="inlineStr">
        <is>
          <t>Analyst</t>
        </is>
      </c>
      <c r="P994" t="n">
        <v>75</v>
      </c>
      <c r="Q994" t="n">
        <v>14</v>
      </c>
      <c r="R994" t="inlineStr">
        <is>
          <t>ON GOING</t>
        </is>
      </c>
      <c r="S994" t="n">
        <v>0.19</v>
      </c>
      <c r="T994" t="n">
        <v>2025</v>
      </c>
      <c r="U994" t="n">
        <v>0</v>
      </c>
      <c r="V994" t="n">
        <v>2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n">
        <v>0.1111111111111111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inlineStr"/>
      <c r="AU994" t="inlineStr"/>
    </row>
    <row r="995">
      <c r="A995" t="inlineStr">
        <is>
          <t>CONTRACT</t>
        </is>
      </c>
      <c r="B995" t="inlineStr">
        <is>
          <t>AMS</t>
        </is>
      </c>
      <c r="C995" t="inlineStr">
        <is>
          <t>Waterfall</t>
        </is>
      </c>
      <c r="D995" t="n">
        <v>2024</v>
      </c>
      <c r="E995" s="114" t="n">
        <v>45627</v>
      </c>
      <c r="F995" s="114" t="n">
        <v>45688</v>
      </c>
      <c r="G995" t="inlineStr">
        <is>
          <t>ABS24591</t>
        </is>
      </c>
      <c r="H995" t="inlineStr">
        <is>
          <t>ABS24591</t>
        </is>
      </c>
      <c r="I995" t="inlineStr">
        <is>
          <t>RETAIL</t>
        </is>
      </c>
      <c r="J995" t="inlineStr">
        <is>
          <t>VAPP Integration FGX</t>
        </is>
      </c>
      <c r="K995" t="inlineStr">
        <is>
          <t>EssilorLuxottica</t>
        </is>
      </c>
      <c r="L995" t="inlineStr">
        <is>
          <t>F. Vassallo</t>
        </is>
      </c>
      <c r="M995" t="inlineStr">
        <is>
          <t>R. Grandi</t>
        </is>
      </c>
      <c r="N995" t="inlineStr">
        <is>
          <t>Operations</t>
        </is>
      </c>
      <c r="O995" t="inlineStr">
        <is>
          <t>Data Management</t>
        </is>
      </c>
      <c r="P995" t="n">
        <v>75</v>
      </c>
      <c r="Q995" t="n">
        <v>14</v>
      </c>
      <c r="R995" t="inlineStr">
        <is>
          <t>ON GOING</t>
        </is>
      </c>
      <c r="S995" t="n">
        <v>0.19</v>
      </c>
      <c r="T995" t="n">
        <v>2025</v>
      </c>
      <c r="U995" t="n">
        <v>0</v>
      </c>
      <c r="V995" t="n">
        <v>1</v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0.05555555555555555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inlineStr"/>
      <c r="AU995" t="inlineStr"/>
    </row>
    <row r="996">
      <c r="A996" t="inlineStr">
        <is>
          <t>CONTRACT</t>
        </is>
      </c>
      <c r="B996" t="inlineStr">
        <is>
          <t>AMS</t>
        </is>
      </c>
      <c r="C996" t="inlineStr">
        <is>
          <t>Watefall</t>
        </is>
      </c>
      <c r="D996" t="inlineStr">
        <is>
          <t>2024-2025</t>
        </is>
      </c>
      <c r="E996" s="114" t="n">
        <v>45931</v>
      </c>
      <c r="F996" s="114" t="n">
        <v>45930</v>
      </c>
      <c r="G996" t="inlineStr">
        <is>
          <t>ABS24217</t>
        </is>
      </c>
      <c r="H996" t="inlineStr">
        <is>
          <t>ABS24217</t>
        </is>
      </c>
      <c r="I996" t="inlineStr">
        <is>
          <t>CRM</t>
        </is>
      </c>
      <c r="J996" t="inlineStr">
        <is>
          <t>Global CS B2B AMS 2024-2025</t>
        </is>
      </c>
      <c r="K996" t="inlineStr">
        <is>
          <t>EssilorLuxottica</t>
        </is>
      </c>
      <c r="L996" t="inlineStr">
        <is>
          <t>G. Galati</t>
        </is>
      </c>
      <c r="M996" t="inlineStr">
        <is>
          <t>G. Galati</t>
        </is>
      </c>
      <c r="N996" t="inlineStr">
        <is>
          <t>Delivery AMS</t>
        </is>
      </c>
      <c r="O996" t="inlineStr">
        <is>
          <t>PM - Project Governance</t>
        </is>
      </c>
      <c r="P996" t="n">
        <v>12</v>
      </c>
      <c r="Q996" t="n">
        <v>0</v>
      </c>
      <c r="R996" t="inlineStr">
        <is>
          <t>ON GOING</t>
        </is>
      </c>
      <c r="S996" t="n">
        <v>0</v>
      </c>
      <c r="T996" t="n">
        <v>2025</v>
      </c>
      <c r="U996" t="n">
        <v>1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inlineStr"/>
      <c r="AD996" t="n">
        <v>0.25</v>
      </c>
      <c r="AE996" t="inlineStr"/>
      <c r="AF996" t="inlineStr"/>
      <c r="AG996" t="inlineStr"/>
      <c r="AH996" t="n">
        <v>0.01388888888888889</v>
      </c>
      <c r="AI996" t="n">
        <v>0.0125</v>
      </c>
      <c r="AJ996" t="n">
        <v>0.0119047619047619</v>
      </c>
      <c r="AK996" t="n">
        <v>0.01136363636363636</v>
      </c>
      <c r="AL996" t="n">
        <v>0.0125</v>
      </c>
      <c r="AM996" t="n">
        <v>0.0125</v>
      </c>
      <c r="AN996" t="n">
        <v>0.0108695652173913</v>
      </c>
      <c r="AO996" t="n">
        <v>0</v>
      </c>
      <c r="AP996" t="n">
        <v>0.0119047619047619</v>
      </c>
      <c r="AQ996" t="n">
        <v>0</v>
      </c>
      <c r="AR996" t="n">
        <v>0</v>
      </c>
      <c r="AS996" t="n">
        <v>0</v>
      </c>
      <c r="AT996" t="inlineStr"/>
      <c r="AU996" t="inlineStr"/>
    </row>
    <row r="997">
      <c r="A997" t="inlineStr">
        <is>
          <t>CONTRACT</t>
        </is>
      </c>
      <c r="B997" t="inlineStr">
        <is>
          <t>AMS</t>
        </is>
      </c>
      <c r="C997" t="inlineStr">
        <is>
          <t>Watefall</t>
        </is>
      </c>
      <c r="D997" t="inlineStr">
        <is>
          <t>2024-2025</t>
        </is>
      </c>
      <c r="E997" s="114" t="n">
        <v>45931</v>
      </c>
      <c r="F997" s="114" t="n">
        <v>45930</v>
      </c>
      <c r="G997" t="inlineStr">
        <is>
          <t>ABS24217</t>
        </is>
      </c>
      <c r="H997" t="inlineStr">
        <is>
          <t>ABS24217</t>
        </is>
      </c>
      <c r="I997" t="inlineStr">
        <is>
          <t>CRM</t>
        </is>
      </c>
      <c r="J997" t="inlineStr">
        <is>
          <t>Global CS B2B AMS 2024-2025</t>
        </is>
      </c>
      <c r="K997" t="inlineStr">
        <is>
          <t>EssilorLuxottica</t>
        </is>
      </c>
      <c r="L997" t="inlineStr">
        <is>
          <t>G. Galati</t>
        </is>
      </c>
      <c r="M997" t="inlineStr">
        <is>
          <t>M. Toci</t>
        </is>
      </c>
      <c r="N997" t="inlineStr">
        <is>
          <t>Operations</t>
        </is>
      </c>
      <c r="O997" t="inlineStr">
        <is>
          <t>Back End</t>
        </is>
      </c>
      <c r="P997" t="n">
        <v>12</v>
      </c>
      <c r="Q997" t="n">
        <v>0</v>
      </c>
      <c r="R997" t="inlineStr">
        <is>
          <t>ON GOING</t>
        </is>
      </c>
      <c r="S997" t="n">
        <v>0</v>
      </c>
      <c r="T997" t="n">
        <v>2025</v>
      </c>
      <c r="U997" t="n">
        <v>3</v>
      </c>
      <c r="V997" t="n">
        <v>0.75</v>
      </c>
      <c r="W997" t="n">
        <v>0.75</v>
      </c>
      <c r="X997" t="n">
        <v>0.75</v>
      </c>
      <c r="Y997" t="n">
        <v>0.75</v>
      </c>
      <c r="Z997" t="n">
        <v>0.75</v>
      </c>
      <c r="AA997" t="n">
        <v>0.75</v>
      </c>
      <c r="AB997" t="n">
        <v>0.75</v>
      </c>
      <c r="AC997" t="inlineStr"/>
      <c r="AD997" t="n">
        <v>0.75</v>
      </c>
      <c r="AE997" t="inlineStr"/>
      <c r="AF997" t="inlineStr"/>
      <c r="AG997" t="inlineStr"/>
      <c r="AH997" t="n">
        <v>0.04166666666666666</v>
      </c>
      <c r="AI997" t="n">
        <v>0.0375</v>
      </c>
      <c r="AJ997" t="n">
        <v>0.03571428571428571</v>
      </c>
      <c r="AK997" t="n">
        <v>0.03409090909090909</v>
      </c>
      <c r="AL997" t="n">
        <v>0.0375</v>
      </c>
      <c r="AM997" t="n">
        <v>0.0375</v>
      </c>
      <c r="AN997" t="n">
        <v>0.03260869565217391</v>
      </c>
      <c r="AO997" t="n">
        <v>0</v>
      </c>
      <c r="AP997" t="n">
        <v>0.03571428571428571</v>
      </c>
      <c r="AQ997" t="n">
        <v>0</v>
      </c>
      <c r="AR997" t="n">
        <v>0</v>
      </c>
      <c r="AS997" t="n">
        <v>0</v>
      </c>
      <c r="AT997" t="inlineStr"/>
      <c r="AU997" t="inlineStr"/>
    </row>
    <row r="998">
      <c r="A998" t="inlineStr">
        <is>
          <t>CONTRACT</t>
        </is>
      </c>
      <c r="B998" t="inlineStr">
        <is>
          <t>AMS</t>
        </is>
      </c>
      <c r="C998" t="inlineStr">
        <is>
          <t>Waterfall</t>
        </is>
      </c>
      <c r="D998" t="n">
        <v>2025</v>
      </c>
      <c r="E998" s="114" t="n">
        <v>45658</v>
      </c>
      <c r="F998" s="114" t="n">
        <v>46022</v>
      </c>
      <c r="G998" t="inlineStr"/>
      <c r="H998" t="inlineStr"/>
      <c r="I998" t="inlineStr">
        <is>
          <t>Logistic</t>
        </is>
      </c>
      <c r="J998" t="inlineStr">
        <is>
          <t>CTRL-Tower Atlanta AMS 2025</t>
        </is>
      </c>
      <c r="K998" t="inlineStr">
        <is>
          <t>EssilorLuxottica</t>
        </is>
      </c>
      <c r="L998" t="inlineStr">
        <is>
          <t>G. Luongo</t>
        </is>
      </c>
      <c r="M998" t="inlineStr">
        <is>
          <t>A. Crescimone</t>
        </is>
      </c>
      <c r="N998" t="inlineStr">
        <is>
          <t>Operations</t>
        </is>
      </c>
      <c r="O998" t="inlineStr">
        <is>
          <t>Back End</t>
        </is>
      </c>
      <c r="P998" t="n">
        <v>212</v>
      </c>
      <c r="Q998" t="n">
        <v>21</v>
      </c>
      <c r="R998" t="inlineStr">
        <is>
          <t>ON GOING</t>
        </is>
      </c>
      <c r="S998" t="n">
        <v>0</v>
      </c>
      <c r="T998" t="n">
        <v>2025</v>
      </c>
      <c r="U998" t="n">
        <v>16</v>
      </c>
      <c r="V998" t="n">
        <v>1</v>
      </c>
      <c r="W998" t="n">
        <v>1</v>
      </c>
      <c r="X998" t="n">
        <v>1</v>
      </c>
      <c r="Y998" t="n">
        <v>1</v>
      </c>
      <c r="Z998" t="n">
        <v>2</v>
      </c>
      <c r="AA998" t="n">
        <v>2</v>
      </c>
      <c r="AB998" t="n">
        <v>2</v>
      </c>
      <c r="AC998" t="n">
        <v>2</v>
      </c>
      <c r="AD998" t="n">
        <v>2</v>
      </c>
      <c r="AE998" t="n">
        <v>2</v>
      </c>
      <c r="AF998" t="n">
        <v>2</v>
      </c>
      <c r="AG998" t="n">
        <v>2</v>
      </c>
      <c r="AH998" t="n">
        <v>0.05555555555555555</v>
      </c>
      <c r="AI998" t="n">
        <v>0.05</v>
      </c>
      <c r="AJ998" t="n">
        <v>0.04761904761904762</v>
      </c>
      <c r="AK998" t="n">
        <v>0.04545454545454546</v>
      </c>
      <c r="AL998" t="n">
        <v>0.1</v>
      </c>
      <c r="AM998" t="n">
        <v>0.1</v>
      </c>
      <c r="AN998" t="n">
        <v>0.08695652173913043</v>
      </c>
      <c r="AO998" t="n">
        <v>0.1666666666666667</v>
      </c>
      <c r="AP998" t="n">
        <v>0.09523809523809523</v>
      </c>
      <c r="AQ998" t="n">
        <v>0.08695652173913043</v>
      </c>
      <c r="AR998" t="n">
        <v>0.09523809523809523</v>
      </c>
      <c r="AS998" t="n">
        <v>0.09090909090909091</v>
      </c>
      <c r="AT998" t="inlineStr"/>
      <c r="AU998" t="inlineStr"/>
    </row>
    <row r="999">
      <c r="A999" t="inlineStr">
        <is>
          <t>CONTRACT</t>
        </is>
      </c>
      <c r="B999" t="inlineStr">
        <is>
          <t>AMS</t>
        </is>
      </c>
      <c r="C999" t="inlineStr">
        <is>
          <t>Waterfall</t>
        </is>
      </c>
      <c r="D999" t="n">
        <v>2025</v>
      </c>
      <c r="E999" s="114" t="n">
        <v>45658</v>
      </c>
      <c r="F999" s="114" t="n">
        <v>46022</v>
      </c>
      <c r="G999" t="inlineStr"/>
      <c r="H999" t="inlineStr"/>
      <c r="I999" t="inlineStr">
        <is>
          <t>Logistic</t>
        </is>
      </c>
      <c r="J999" t="inlineStr">
        <is>
          <t>CTRL-Tower Atlanta AMS 2025</t>
        </is>
      </c>
      <c r="K999" t="inlineStr">
        <is>
          <t>EssilorLuxottica</t>
        </is>
      </c>
      <c r="L999" t="inlineStr">
        <is>
          <t>G. Luongo</t>
        </is>
      </c>
      <c r="M999" t="inlineStr">
        <is>
          <t>A. Saija</t>
        </is>
      </c>
      <c r="N999" t="inlineStr">
        <is>
          <t>Operations</t>
        </is>
      </c>
      <c r="O999" t="inlineStr">
        <is>
          <t>Back End</t>
        </is>
      </c>
      <c r="P999" t="n">
        <v>212</v>
      </c>
      <c r="Q999" t="n">
        <v>21</v>
      </c>
      <c r="R999" t="inlineStr">
        <is>
          <t>ON GOING</t>
        </is>
      </c>
      <c r="S999" t="n">
        <v>0</v>
      </c>
      <c r="T999" t="n">
        <v>2025</v>
      </c>
      <c r="U999" t="n">
        <v>0</v>
      </c>
      <c r="V999" t="n">
        <v>1</v>
      </c>
      <c r="W999" t="n">
        <v>1</v>
      </c>
      <c r="X999" t="n">
        <v>1</v>
      </c>
      <c r="Y999" t="n">
        <v>1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n">
        <v>0.05555555555555555</v>
      </c>
      <c r="AI999" t="n">
        <v>0.05</v>
      </c>
      <c r="AJ999" t="n">
        <v>0.04761904761904762</v>
      </c>
      <c r="AK999" t="n">
        <v>0.04545454545454546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inlineStr"/>
      <c r="AU999" t="inlineStr"/>
    </row>
    <row r="1000">
      <c r="A1000" t="inlineStr">
        <is>
          <t>CONTRACT</t>
        </is>
      </c>
      <c r="B1000" t="inlineStr">
        <is>
          <t>AMS</t>
        </is>
      </c>
      <c r="C1000" t="inlineStr">
        <is>
          <t>Waterfall</t>
        </is>
      </c>
      <c r="D1000" t="n">
        <v>2025</v>
      </c>
      <c r="E1000" s="114" t="n">
        <v>45658</v>
      </c>
      <c r="F1000" s="114" t="n">
        <v>46022</v>
      </c>
      <c r="G1000" t="inlineStr"/>
      <c r="H1000" t="inlineStr"/>
      <c r="I1000" t="inlineStr">
        <is>
          <t>Logistic</t>
        </is>
      </c>
      <c r="J1000" t="inlineStr">
        <is>
          <t>CTRL-Tower Atlanta AMS 2025</t>
        </is>
      </c>
      <c r="K1000" t="inlineStr">
        <is>
          <t>EssilorLuxottica</t>
        </is>
      </c>
      <c r="L1000" t="inlineStr">
        <is>
          <t>G. Luongo</t>
        </is>
      </c>
      <c r="M1000" t="inlineStr">
        <is>
          <t>G. Luongo</t>
        </is>
      </c>
      <c r="N1000" t="inlineStr">
        <is>
          <t>Delivery AMS</t>
        </is>
      </c>
      <c r="O1000" t="inlineStr">
        <is>
          <t>PM - Project Governance</t>
        </is>
      </c>
      <c r="P1000" t="n">
        <v>212</v>
      </c>
      <c r="Q1000" t="n">
        <v>21</v>
      </c>
      <c r="R1000" t="inlineStr">
        <is>
          <t>ON GOING</t>
        </is>
      </c>
      <c r="S1000" t="n">
        <v>0</v>
      </c>
      <c r="T1000" t="n">
        <v>2025</v>
      </c>
      <c r="U1000" t="n">
        <v>8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0.05555555555555555</v>
      </c>
      <c r="AI1000" t="n">
        <v>0.05</v>
      </c>
      <c r="AJ1000" t="n">
        <v>0.04761904761904762</v>
      </c>
      <c r="AK1000" t="n">
        <v>0.04545454545454546</v>
      </c>
      <c r="AL1000" t="n">
        <v>0.05</v>
      </c>
      <c r="AM1000" t="n">
        <v>0.05</v>
      </c>
      <c r="AN1000" t="n">
        <v>0.04347826086956522</v>
      </c>
      <c r="AO1000" t="n">
        <v>0.08333333333333333</v>
      </c>
      <c r="AP1000" t="n">
        <v>0.04761904761904762</v>
      </c>
      <c r="AQ1000" t="n">
        <v>0.04347826086956522</v>
      </c>
      <c r="AR1000" t="n">
        <v>0.04761904761904762</v>
      </c>
      <c r="AS1000" t="n">
        <v>0.04545454545454546</v>
      </c>
      <c r="AT1000" t="inlineStr"/>
      <c r="AU1000" t="inlineStr"/>
    </row>
    <row r="1001">
      <c r="A1001" t="inlineStr">
        <is>
          <t>CONTRACT</t>
        </is>
      </c>
      <c r="B1001" t="inlineStr">
        <is>
          <t>AMS</t>
        </is>
      </c>
      <c r="C1001" t="inlineStr">
        <is>
          <t>Waterfall</t>
        </is>
      </c>
      <c r="D1001" t="n">
        <v>2025</v>
      </c>
      <c r="E1001" s="114" t="n">
        <v>45658</v>
      </c>
      <c r="F1001" s="114" t="n">
        <v>46022</v>
      </c>
      <c r="G1001" t="inlineStr"/>
      <c r="H1001" t="inlineStr"/>
      <c r="I1001" t="inlineStr">
        <is>
          <t>Logistic</t>
        </is>
      </c>
      <c r="J1001" t="inlineStr">
        <is>
          <t>CTRL-Tower Atlanta AMS 2025</t>
        </is>
      </c>
      <c r="K1001" t="inlineStr">
        <is>
          <t>EssilorLuxottica</t>
        </is>
      </c>
      <c r="L1001" t="inlineStr">
        <is>
          <t>G. Luongo</t>
        </is>
      </c>
      <c r="M1001" t="inlineStr">
        <is>
          <t>J. Daci</t>
        </is>
      </c>
      <c r="N1001" t="inlineStr">
        <is>
          <t>Operations</t>
        </is>
      </c>
      <c r="O1001" t="inlineStr">
        <is>
          <t>Data Management</t>
        </is>
      </c>
      <c r="P1001" t="n">
        <v>212</v>
      </c>
      <c r="Q1001" t="n">
        <v>21</v>
      </c>
      <c r="R1001" t="inlineStr">
        <is>
          <t>ON GOING</t>
        </is>
      </c>
      <c r="S1001" t="n">
        <v>0</v>
      </c>
      <c r="T1001" t="n">
        <v>2025</v>
      </c>
      <c r="U1001" t="n">
        <v>16</v>
      </c>
      <c r="V1001" t="n">
        <v>0</v>
      </c>
      <c r="W1001" t="n">
        <v>0</v>
      </c>
      <c r="X1001" t="n">
        <v>0</v>
      </c>
      <c r="Y1001" t="n">
        <v>2</v>
      </c>
      <c r="Z1001" t="n">
        <v>16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0.09090909090909091</v>
      </c>
      <c r="AL1001" t="n">
        <v>0.8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inlineStr"/>
      <c r="AU1001" t="inlineStr"/>
    </row>
    <row r="1002">
      <c r="A1002" t="inlineStr">
        <is>
          <t>CONTRACT</t>
        </is>
      </c>
      <c r="B1002" t="inlineStr">
        <is>
          <t>AMS</t>
        </is>
      </c>
      <c r="C1002" t="inlineStr">
        <is>
          <t>Waterfall</t>
        </is>
      </c>
      <c r="D1002" t="n">
        <v>2025</v>
      </c>
      <c r="E1002" s="114" t="n">
        <v>45658</v>
      </c>
      <c r="F1002" s="114" t="n">
        <v>46022</v>
      </c>
      <c r="G1002" t="inlineStr"/>
      <c r="H1002" t="inlineStr"/>
      <c r="I1002" t="inlineStr">
        <is>
          <t>Logistic</t>
        </is>
      </c>
      <c r="J1002" t="inlineStr">
        <is>
          <t>CTRL-Tower Atlanta AMS 2025</t>
        </is>
      </c>
      <c r="K1002" t="inlineStr">
        <is>
          <t>EssilorLuxottica</t>
        </is>
      </c>
      <c r="L1002" t="inlineStr">
        <is>
          <t>G. Luongo</t>
        </is>
      </c>
      <c r="M1002" t="inlineStr">
        <is>
          <t>L. Gullotto</t>
        </is>
      </c>
      <c r="N1002" t="inlineStr">
        <is>
          <t>Operations</t>
        </is>
      </c>
      <c r="O1002" t="inlineStr">
        <is>
          <t>Back End</t>
        </is>
      </c>
      <c r="P1002" t="n">
        <v>212</v>
      </c>
      <c r="Q1002" t="n">
        <v>21</v>
      </c>
      <c r="R1002" t="inlineStr">
        <is>
          <t>ON GOING</t>
        </is>
      </c>
      <c r="S1002" t="n">
        <v>0</v>
      </c>
      <c r="T1002" t="n">
        <v>2025</v>
      </c>
      <c r="U1002" t="n">
        <v>8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0.05555555555555555</v>
      </c>
      <c r="AI1002" t="n">
        <v>0.05</v>
      </c>
      <c r="AJ1002" t="n">
        <v>0.04761904761904762</v>
      </c>
      <c r="AK1002" t="n">
        <v>0.04545454545454546</v>
      </c>
      <c r="AL1002" t="n">
        <v>0.05</v>
      </c>
      <c r="AM1002" t="n">
        <v>0.05</v>
      </c>
      <c r="AN1002" t="n">
        <v>0.04347826086956522</v>
      </c>
      <c r="AO1002" t="n">
        <v>0.08333333333333333</v>
      </c>
      <c r="AP1002" t="n">
        <v>0.04761904761904762</v>
      </c>
      <c r="AQ1002" t="n">
        <v>0.04347826086956522</v>
      </c>
      <c r="AR1002" t="n">
        <v>0.04761904761904762</v>
      </c>
      <c r="AS1002" t="n">
        <v>0.04545454545454546</v>
      </c>
      <c r="AT1002" t="inlineStr"/>
      <c r="AU1002" t="inlineStr"/>
    </row>
    <row r="1003">
      <c r="A1003" t="inlineStr">
        <is>
          <t>CONTRACT</t>
        </is>
      </c>
      <c r="B1003" t="inlineStr">
        <is>
          <t>AMS</t>
        </is>
      </c>
      <c r="C1003" t="inlineStr">
        <is>
          <t>Waterfall</t>
        </is>
      </c>
      <c r="D1003" t="n">
        <v>2025</v>
      </c>
      <c r="E1003" s="114" t="n">
        <v>45658</v>
      </c>
      <c r="F1003" s="114" t="n">
        <v>46022</v>
      </c>
      <c r="G1003" t="inlineStr"/>
      <c r="H1003" t="inlineStr"/>
      <c r="I1003" t="inlineStr">
        <is>
          <t>Logistic</t>
        </is>
      </c>
      <c r="J1003" t="inlineStr">
        <is>
          <t>CTRL-Tower Atlanta AMS 2025</t>
        </is>
      </c>
      <c r="K1003" t="inlineStr">
        <is>
          <t>EssilorLuxottica</t>
        </is>
      </c>
      <c r="L1003" t="inlineStr">
        <is>
          <t>G. Luongo</t>
        </is>
      </c>
      <c r="M1003" t="inlineStr">
        <is>
          <t>P. Assirelli</t>
        </is>
      </c>
      <c r="N1003" t="inlineStr">
        <is>
          <t>Operations</t>
        </is>
      </c>
      <c r="O1003" t="inlineStr">
        <is>
          <t>Technical Leader</t>
        </is>
      </c>
      <c r="P1003" t="n">
        <v>212</v>
      </c>
      <c r="Q1003" t="n">
        <v>21</v>
      </c>
      <c r="R1003" t="inlineStr">
        <is>
          <t>ON GOING</t>
        </is>
      </c>
      <c r="S1003" t="n">
        <v>0</v>
      </c>
      <c r="T1003" t="n">
        <v>2025</v>
      </c>
      <c r="U1003" t="n">
        <v>8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0.05555555555555555</v>
      </c>
      <c r="AI1003" t="n">
        <v>0.05</v>
      </c>
      <c r="AJ1003" t="n">
        <v>0.04761904761904762</v>
      </c>
      <c r="AK1003" t="n">
        <v>0.04545454545454546</v>
      </c>
      <c r="AL1003" t="n">
        <v>0.05</v>
      </c>
      <c r="AM1003" t="n">
        <v>0.05</v>
      </c>
      <c r="AN1003" t="n">
        <v>0.04347826086956522</v>
      </c>
      <c r="AO1003" t="n">
        <v>0.08333333333333333</v>
      </c>
      <c r="AP1003" t="n">
        <v>0.04761904761904762</v>
      </c>
      <c r="AQ1003" t="n">
        <v>0.04347826086956522</v>
      </c>
      <c r="AR1003" t="n">
        <v>0.04761904761904762</v>
      </c>
      <c r="AS1003" t="n">
        <v>0.04545454545454546</v>
      </c>
      <c r="AT1003" t="inlineStr"/>
      <c r="AU1003" t="inlineStr"/>
    </row>
    <row r="1004">
      <c r="A1004" t="inlineStr">
        <is>
          <t>CONTRACT</t>
        </is>
      </c>
      <c r="B1004" t="inlineStr">
        <is>
          <t>AMS</t>
        </is>
      </c>
      <c r="C1004" t="inlineStr">
        <is>
          <t>Waterfall</t>
        </is>
      </c>
      <c r="D1004" t="n">
        <v>2025</v>
      </c>
      <c r="E1004" s="114" t="n">
        <v>45658</v>
      </c>
      <c r="F1004" s="114" t="n">
        <v>46022</v>
      </c>
      <c r="G1004" t="inlineStr">
        <is>
          <t>ABS25023</t>
        </is>
      </c>
      <c r="H1004" t="inlineStr">
        <is>
          <t>ABS25023</t>
        </is>
      </c>
      <c r="I1004" t="inlineStr">
        <is>
          <t>RETAIL</t>
        </is>
      </c>
      <c r="J1004" t="inlineStr">
        <is>
          <t>OneLRA AMS 2025</t>
        </is>
      </c>
      <c r="K1004" t="inlineStr">
        <is>
          <t>EssilorLuxottica</t>
        </is>
      </c>
      <c r="L1004" t="inlineStr">
        <is>
          <t>G. Luongo</t>
        </is>
      </c>
      <c r="M1004" t="inlineStr">
        <is>
          <t>A. Crescimone</t>
        </is>
      </c>
      <c r="N1004" t="inlineStr">
        <is>
          <t>Operations</t>
        </is>
      </c>
      <c r="O1004" t="inlineStr">
        <is>
          <t>Back End</t>
        </is>
      </c>
      <c r="P1004" t="n">
        <v>1610</v>
      </c>
      <c r="Q1004" t="n">
        <v>320</v>
      </c>
      <c r="R1004" t="inlineStr">
        <is>
          <t>ON GOING</t>
        </is>
      </c>
      <c r="S1004" t="n">
        <v>0</v>
      </c>
      <c r="T1004" t="n">
        <v>2025</v>
      </c>
      <c r="U1004" t="n">
        <v>103</v>
      </c>
      <c r="V1004" t="n">
        <v>17</v>
      </c>
      <c r="W1004" t="n">
        <v>19</v>
      </c>
      <c r="X1004" t="n">
        <v>2</v>
      </c>
      <c r="Y1004" t="n">
        <v>21</v>
      </c>
      <c r="Z1004" t="n">
        <v>2</v>
      </c>
      <c r="AA1004" t="n">
        <v>18</v>
      </c>
      <c r="AB1004" t="n">
        <v>21</v>
      </c>
      <c r="AC1004" t="n">
        <v>1</v>
      </c>
      <c r="AD1004" t="n">
        <v>19</v>
      </c>
      <c r="AE1004" t="n">
        <v>21</v>
      </c>
      <c r="AF1004" t="n">
        <v>19</v>
      </c>
      <c r="AG1004" t="n">
        <v>2</v>
      </c>
      <c r="AH1004" t="n">
        <v>0.9444444444444444</v>
      </c>
      <c r="AI1004" t="n">
        <v>0.95</v>
      </c>
      <c r="AJ1004" t="n">
        <v>0.09523809523809523</v>
      </c>
      <c r="AK1004" t="n">
        <v>0.9545454545454546</v>
      </c>
      <c r="AL1004" t="n">
        <v>0.1</v>
      </c>
      <c r="AM1004" t="n">
        <v>0.9</v>
      </c>
      <c r="AN1004" t="n">
        <v>0.9130434782608695</v>
      </c>
      <c r="AO1004" t="n">
        <v>0.08333333333333333</v>
      </c>
      <c r="AP1004" t="n">
        <v>0.9047619047619048</v>
      </c>
      <c r="AQ1004" t="n">
        <v>0.9130434782608695</v>
      </c>
      <c r="AR1004" t="n">
        <v>0.9047619047619048</v>
      </c>
      <c r="AS1004" t="n">
        <v>0.09090909090909091</v>
      </c>
      <c r="AT1004" t="inlineStr"/>
      <c r="AU1004" t="inlineStr"/>
    </row>
    <row r="1005">
      <c r="A1005" t="inlineStr">
        <is>
          <t>CONTRACT</t>
        </is>
      </c>
      <c r="B1005" t="inlineStr">
        <is>
          <t>AMS</t>
        </is>
      </c>
      <c r="C1005" t="inlineStr">
        <is>
          <t>Waterfall</t>
        </is>
      </c>
      <c r="D1005" t="n">
        <v>2025</v>
      </c>
      <c r="E1005" s="114" t="n">
        <v>45658</v>
      </c>
      <c r="F1005" s="114" t="n">
        <v>46022</v>
      </c>
      <c r="G1005" t="inlineStr">
        <is>
          <t>ABS25023</t>
        </is>
      </c>
      <c r="H1005" t="inlineStr">
        <is>
          <t>ABS25023</t>
        </is>
      </c>
      <c r="I1005" t="inlineStr">
        <is>
          <t>RETAIL</t>
        </is>
      </c>
      <c r="J1005" t="inlineStr">
        <is>
          <t>OneLRA AMS 2025</t>
        </is>
      </c>
      <c r="K1005" t="inlineStr">
        <is>
          <t>EssilorLuxottica</t>
        </is>
      </c>
      <c r="L1005" t="inlineStr">
        <is>
          <t>G. Luongo</t>
        </is>
      </c>
      <c r="M1005" t="inlineStr">
        <is>
          <t>A. Saija</t>
        </is>
      </c>
      <c r="N1005" t="inlineStr">
        <is>
          <t>Operations</t>
        </is>
      </c>
      <c r="O1005" t="inlineStr">
        <is>
          <t>Back End</t>
        </is>
      </c>
      <c r="P1005" t="n">
        <v>1610</v>
      </c>
      <c r="Q1005" t="n">
        <v>320</v>
      </c>
      <c r="R1005" t="inlineStr">
        <is>
          <t>ON GOING</t>
        </is>
      </c>
      <c r="S1005" t="n">
        <v>0</v>
      </c>
      <c r="T1005" t="n">
        <v>2025</v>
      </c>
      <c r="U1005" t="n">
        <v>20</v>
      </c>
      <c r="V1005" t="n">
        <v>6</v>
      </c>
      <c r="W1005" t="n">
        <v>2</v>
      </c>
      <c r="X1005" t="n">
        <v>21</v>
      </c>
      <c r="Y1005" t="n">
        <v>18</v>
      </c>
      <c r="Z1005" t="n">
        <v>20</v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n">
        <v>0.3333333333333333</v>
      </c>
      <c r="AI1005" t="n">
        <v>0.1</v>
      </c>
      <c r="AJ1005" t="n">
        <v>1</v>
      </c>
      <c r="AK1005" t="n">
        <v>0.8181818181818182</v>
      </c>
      <c r="AL1005" t="n">
        <v>1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inlineStr"/>
      <c r="AU1005" t="inlineStr"/>
    </row>
    <row r="1006">
      <c r="A1006" t="inlineStr">
        <is>
          <t>CONTRACT</t>
        </is>
      </c>
      <c r="B1006" t="inlineStr">
        <is>
          <t>AMS</t>
        </is>
      </c>
      <c r="C1006" t="inlineStr">
        <is>
          <t>Waterfall</t>
        </is>
      </c>
      <c r="D1006" t="n">
        <v>2025</v>
      </c>
      <c r="E1006" s="114" t="n">
        <v>45658</v>
      </c>
      <c r="F1006" s="114" t="n">
        <v>46022</v>
      </c>
      <c r="G1006" t="inlineStr">
        <is>
          <t>ABS25023</t>
        </is>
      </c>
      <c r="H1006" t="inlineStr">
        <is>
          <t>ABS25023</t>
        </is>
      </c>
      <c r="I1006" t="inlineStr">
        <is>
          <t>RETAIL</t>
        </is>
      </c>
      <c r="J1006" t="inlineStr">
        <is>
          <t>OneLRA AMS 2025</t>
        </is>
      </c>
      <c r="K1006" t="inlineStr">
        <is>
          <t>EssilorLuxottica</t>
        </is>
      </c>
      <c r="L1006" t="inlineStr">
        <is>
          <t>G. Luongo</t>
        </is>
      </c>
      <c r="M1006" t="inlineStr">
        <is>
          <t>B. Capotorto</t>
        </is>
      </c>
      <c r="N1006" t="inlineStr">
        <is>
          <t>Operations</t>
        </is>
      </c>
      <c r="O1006" t="inlineStr">
        <is>
          <t>Analyst</t>
        </is>
      </c>
      <c r="P1006" t="n">
        <v>1610</v>
      </c>
      <c r="Q1006" t="n">
        <v>320</v>
      </c>
      <c r="R1006" t="inlineStr">
        <is>
          <t>ON GOING</t>
        </is>
      </c>
      <c r="S1006" t="n">
        <v>0</v>
      </c>
      <c r="T1006" t="n">
        <v>2025</v>
      </c>
      <c r="U1006" t="n">
        <v>109</v>
      </c>
      <c r="V1006" t="n">
        <v>14</v>
      </c>
      <c r="W1006" t="n">
        <v>18</v>
      </c>
      <c r="X1006" t="n">
        <v>19</v>
      </c>
      <c r="Y1006" t="n">
        <v>15</v>
      </c>
      <c r="Z1006" t="n">
        <v>15</v>
      </c>
      <c r="AA1006" t="n">
        <v>13</v>
      </c>
      <c r="AB1006" t="n">
        <v>16</v>
      </c>
      <c r="AC1006" t="n">
        <v>6</v>
      </c>
      <c r="AD1006" t="n">
        <v>14</v>
      </c>
      <c r="AE1006" t="n">
        <v>16</v>
      </c>
      <c r="AF1006" t="n">
        <v>14</v>
      </c>
      <c r="AG1006" t="n">
        <v>15</v>
      </c>
      <c r="AH1006" t="n">
        <v>0.7777777777777778</v>
      </c>
      <c r="AI1006" t="n">
        <v>0.9</v>
      </c>
      <c r="AJ1006" t="n">
        <v>0.9047619047619048</v>
      </c>
      <c r="AK1006" t="n">
        <v>0.6818181818181818</v>
      </c>
      <c r="AL1006" t="n">
        <v>0.75</v>
      </c>
      <c r="AM1006" t="n">
        <v>0.65</v>
      </c>
      <c r="AN1006" t="n">
        <v>0.6956521739130435</v>
      </c>
      <c r="AO1006" t="n">
        <v>0.5</v>
      </c>
      <c r="AP1006" t="n">
        <v>0.6666666666666666</v>
      </c>
      <c r="AQ1006" t="n">
        <v>0.6956521739130435</v>
      </c>
      <c r="AR1006" t="n">
        <v>0.6666666666666666</v>
      </c>
      <c r="AS1006" t="n">
        <v>0.6818181818181818</v>
      </c>
      <c r="AT1006" t="inlineStr"/>
      <c r="AU1006" t="inlineStr"/>
    </row>
    <row r="1007">
      <c r="A1007" t="inlineStr">
        <is>
          <t>CONTRACT</t>
        </is>
      </c>
      <c r="B1007" t="inlineStr">
        <is>
          <t>AMS</t>
        </is>
      </c>
      <c r="C1007" t="inlineStr">
        <is>
          <t>Waterfall</t>
        </is>
      </c>
      <c r="D1007" t="n">
        <v>2025</v>
      </c>
      <c r="E1007" s="114" t="n">
        <v>45658</v>
      </c>
      <c r="F1007" s="114" t="n">
        <v>46022</v>
      </c>
      <c r="G1007" t="inlineStr">
        <is>
          <t>ABS25023</t>
        </is>
      </c>
      <c r="H1007" t="inlineStr">
        <is>
          <t>ABS25023</t>
        </is>
      </c>
      <c r="I1007" t="inlineStr">
        <is>
          <t>RETAIL</t>
        </is>
      </c>
      <c r="J1007" t="inlineStr">
        <is>
          <t>OneLRA AMS 2025</t>
        </is>
      </c>
      <c r="K1007" t="inlineStr">
        <is>
          <t>EssilorLuxottica</t>
        </is>
      </c>
      <c r="L1007" t="inlineStr">
        <is>
          <t>G. Luongo</t>
        </is>
      </c>
      <c r="M1007" t="inlineStr">
        <is>
          <t>G. Luongo</t>
        </is>
      </c>
      <c r="N1007" t="inlineStr">
        <is>
          <t>Delivery AMS</t>
        </is>
      </c>
      <c r="O1007" t="inlineStr">
        <is>
          <t>PM - Project Governance</t>
        </is>
      </c>
      <c r="P1007" t="n">
        <v>1610</v>
      </c>
      <c r="Q1007" t="n">
        <v>320</v>
      </c>
      <c r="R1007" t="inlineStr">
        <is>
          <t>ON GOING</t>
        </is>
      </c>
      <c r="S1007" t="n">
        <v>0</v>
      </c>
      <c r="T1007" t="n">
        <v>2025</v>
      </c>
      <c r="U1007" t="n">
        <v>104</v>
      </c>
      <c r="V1007" t="n">
        <v>2</v>
      </c>
      <c r="W1007" t="n">
        <v>22</v>
      </c>
      <c r="X1007" t="n">
        <v>2</v>
      </c>
      <c r="Y1007" t="n">
        <v>19</v>
      </c>
      <c r="Z1007" t="n">
        <v>19</v>
      </c>
      <c r="AA1007" t="n">
        <v>17</v>
      </c>
      <c r="AB1007" t="n">
        <v>2</v>
      </c>
      <c r="AC1007" t="n">
        <v>9</v>
      </c>
      <c r="AD1007" t="n">
        <v>18</v>
      </c>
      <c r="AE1007" t="n">
        <v>2</v>
      </c>
      <c r="AF1007" t="n">
        <v>18</v>
      </c>
      <c r="AG1007" t="n">
        <v>19</v>
      </c>
      <c r="AH1007" t="n">
        <v>0.1111111111111111</v>
      </c>
      <c r="AI1007" t="n">
        <v>1.1</v>
      </c>
      <c r="AJ1007" t="n">
        <v>0.09523809523809523</v>
      </c>
      <c r="AK1007" t="n">
        <v>0.8636363636363636</v>
      </c>
      <c r="AL1007" t="n">
        <v>0.95</v>
      </c>
      <c r="AM1007" t="n">
        <v>0.85</v>
      </c>
      <c r="AN1007" t="n">
        <v>0.08695652173913043</v>
      </c>
      <c r="AO1007" t="n">
        <v>0.75</v>
      </c>
      <c r="AP1007" t="n">
        <v>0.8571428571428571</v>
      </c>
      <c r="AQ1007" t="n">
        <v>0.08695652173913043</v>
      </c>
      <c r="AR1007" t="n">
        <v>0.8571428571428571</v>
      </c>
      <c r="AS1007" t="n">
        <v>0.8636363636363636</v>
      </c>
      <c r="AT1007" t="inlineStr"/>
      <c r="AU1007" t="inlineStr"/>
    </row>
    <row r="1008">
      <c r="A1008" t="inlineStr">
        <is>
          <t>CONTRACT</t>
        </is>
      </c>
      <c r="B1008" t="inlineStr">
        <is>
          <t>AMS</t>
        </is>
      </c>
      <c r="C1008" t="inlineStr">
        <is>
          <t>Waterfall</t>
        </is>
      </c>
      <c r="D1008" t="n">
        <v>2025</v>
      </c>
      <c r="E1008" s="114" t="n">
        <v>45658</v>
      </c>
      <c r="F1008" s="114" t="n">
        <v>46022</v>
      </c>
      <c r="G1008" t="inlineStr">
        <is>
          <t>ABS25023</t>
        </is>
      </c>
      <c r="H1008" t="inlineStr">
        <is>
          <t>ABS25023</t>
        </is>
      </c>
      <c r="I1008" t="inlineStr">
        <is>
          <t>RETAIL</t>
        </is>
      </c>
      <c r="J1008" t="inlineStr">
        <is>
          <t>OneLRA AMS 2025</t>
        </is>
      </c>
      <c r="K1008" t="inlineStr">
        <is>
          <t>EssilorLuxottica</t>
        </is>
      </c>
      <c r="L1008" t="inlineStr">
        <is>
          <t>G. Luongo</t>
        </is>
      </c>
      <c r="M1008" t="inlineStr">
        <is>
          <t>G. Mordà</t>
        </is>
      </c>
      <c r="N1008" t="inlineStr">
        <is>
          <t>Operations</t>
        </is>
      </c>
      <c r="O1008" t="inlineStr">
        <is>
          <t>Reperibilità</t>
        </is>
      </c>
      <c r="P1008" t="n">
        <v>1610</v>
      </c>
      <c r="Q1008" t="n">
        <v>320</v>
      </c>
      <c r="R1008" t="inlineStr">
        <is>
          <t>ON GOING</t>
        </is>
      </c>
      <c r="S1008" t="n">
        <v>0</v>
      </c>
      <c r="T1008" t="n">
        <v>2025</v>
      </c>
      <c r="U1008" t="n">
        <v>14</v>
      </c>
      <c r="V1008" t="inlineStr"/>
      <c r="W1008" t="inlineStr"/>
      <c r="X1008" t="inlineStr"/>
      <c r="Y1008" t="inlineStr"/>
      <c r="Z1008" t="inlineStr"/>
      <c r="AA1008" t="n">
        <v>2</v>
      </c>
      <c r="AB1008" t="n">
        <v>2</v>
      </c>
      <c r="AC1008" t="n">
        <v>2</v>
      </c>
      <c r="AD1008" t="n">
        <v>2</v>
      </c>
      <c r="AE1008" t="n">
        <v>2</v>
      </c>
      <c r="AF1008" t="n">
        <v>2</v>
      </c>
      <c r="AG1008" t="n">
        <v>2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0.1</v>
      </c>
      <c r="AN1008" t="n">
        <v>0.08695652173913043</v>
      </c>
      <c r="AO1008" t="n">
        <v>0.1666666666666667</v>
      </c>
      <c r="AP1008" t="n">
        <v>0.09523809523809523</v>
      </c>
      <c r="AQ1008" t="n">
        <v>0.08695652173913043</v>
      </c>
      <c r="AR1008" t="n">
        <v>0.09523809523809523</v>
      </c>
      <c r="AS1008" t="n">
        <v>0.09090909090909091</v>
      </c>
      <c r="AT1008" t="inlineStr"/>
      <c r="AU1008" t="inlineStr"/>
    </row>
    <row r="1009">
      <c r="A1009" t="inlineStr">
        <is>
          <t>CONTRACT</t>
        </is>
      </c>
      <c r="B1009" t="inlineStr">
        <is>
          <t>AMS</t>
        </is>
      </c>
      <c r="C1009" t="inlineStr">
        <is>
          <t>Waterfall</t>
        </is>
      </c>
      <c r="D1009" t="n">
        <v>2025</v>
      </c>
      <c r="E1009" s="114" t="n">
        <v>45658</v>
      </c>
      <c r="F1009" s="114" t="n">
        <v>46022</v>
      </c>
      <c r="G1009" t="inlineStr">
        <is>
          <t>ABS25023</t>
        </is>
      </c>
      <c r="H1009" t="inlineStr">
        <is>
          <t>ABS25023</t>
        </is>
      </c>
      <c r="I1009" t="inlineStr">
        <is>
          <t>RETAIL</t>
        </is>
      </c>
      <c r="J1009" t="inlineStr">
        <is>
          <t>OneLRA AMS 2025</t>
        </is>
      </c>
      <c r="K1009" t="inlineStr">
        <is>
          <t>EssilorLuxottica</t>
        </is>
      </c>
      <c r="L1009" t="inlineStr">
        <is>
          <t>G. Luongo</t>
        </is>
      </c>
      <c r="M1009" t="inlineStr">
        <is>
          <t>L. Altobelli</t>
        </is>
      </c>
      <c r="N1009" t="inlineStr">
        <is>
          <t>Operations</t>
        </is>
      </c>
      <c r="O1009" t="inlineStr">
        <is>
          <t>Back End</t>
        </is>
      </c>
      <c r="P1009" t="n">
        <v>1610</v>
      </c>
      <c r="Q1009" t="n">
        <v>320</v>
      </c>
      <c r="R1009" t="inlineStr">
        <is>
          <t>ON GOING</t>
        </is>
      </c>
      <c r="S1009" t="n">
        <v>0</v>
      </c>
      <c r="T1009" t="n">
        <v>2025</v>
      </c>
      <c r="U1009" t="n">
        <v>78</v>
      </c>
      <c r="V1009" t="inlineStr"/>
      <c r="W1009" t="inlineStr"/>
      <c r="X1009" t="inlineStr"/>
      <c r="Y1009" t="n">
        <v>11</v>
      </c>
      <c r="Z1009" t="n">
        <v>8.5</v>
      </c>
      <c r="AA1009" t="n">
        <v>9</v>
      </c>
      <c r="AB1009" t="n">
        <v>10.5</v>
      </c>
      <c r="AC1009" t="n">
        <v>6</v>
      </c>
      <c r="AD1009" t="n">
        <v>11</v>
      </c>
      <c r="AE1009" t="n">
        <v>11</v>
      </c>
      <c r="AF1009" t="n">
        <v>11</v>
      </c>
      <c r="AG1009" t="n">
        <v>11</v>
      </c>
      <c r="AH1009" t="n">
        <v>0</v>
      </c>
      <c r="AI1009" t="n">
        <v>0</v>
      </c>
      <c r="AJ1009" t="n">
        <v>0</v>
      </c>
      <c r="AK1009" t="n">
        <v>0.5</v>
      </c>
      <c r="AL1009" t="n">
        <v>0.425</v>
      </c>
      <c r="AM1009" t="n">
        <v>0.45</v>
      </c>
      <c r="AN1009" t="n">
        <v>0.4565217391304348</v>
      </c>
      <c r="AO1009" t="n">
        <v>0.5</v>
      </c>
      <c r="AP1009" t="n">
        <v>0.5238095238095238</v>
      </c>
      <c r="AQ1009" t="n">
        <v>0.4782608695652174</v>
      </c>
      <c r="AR1009" t="n">
        <v>0.5238095238095238</v>
      </c>
      <c r="AS1009" t="n">
        <v>0.5</v>
      </c>
      <c r="AT1009" t="inlineStr"/>
      <c r="AU1009" t="inlineStr"/>
    </row>
    <row r="1010">
      <c r="A1010" t="inlineStr">
        <is>
          <t>CONTRACT</t>
        </is>
      </c>
      <c r="B1010" t="inlineStr">
        <is>
          <t>AMS</t>
        </is>
      </c>
      <c r="C1010" t="inlineStr">
        <is>
          <t>Waterfall</t>
        </is>
      </c>
      <c r="D1010" t="n">
        <v>2025</v>
      </c>
      <c r="E1010" s="114" t="n">
        <v>45658</v>
      </c>
      <c r="F1010" s="114" t="n">
        <v>46022</v>
      </c>
      <c r="G1010" t="inlineStr">
        <is>
          <t>ABS25023</t>
        </is>
      </c>
      <c r="H1010" t="inlineStr">
        <is>
          <t>ABS25023</t>
        </is>
      </c>
      <c r="I1010" t="inlineStr">
        <is>
          <t>RETAIL</t>
        </is>
      </c>
      <c r="J1010" t="inlineStr">
        <is>
          <t>OneLRA AMS 2025</t>
        </is>
      </c>
      <c r="K1010" t="inlineStr">
        <is>
          <t>EssilorLuxottica</t>
        </is>
      </c>
      <c r="L1010" t="inlineStr">
        <is>
          <t>G. Luongo</t>
        </is>
      </c>
      <c r="M1010" t="inlineStr">
        <is>
          <t>L. Gullotto</t>
        </is>
      </c>
      <c r="N1010" t="inlineStr">
        <is>
          <t>Operations</t>
        </is>
      </c>
      <c r="O1010" t="inlineStr">
        <is>
          <t>Back End</t>
        </is>
      </c>
      <c r="P1010" t="n">
        <v>1610</v>
      </c>
      <c r="Q1010" t="n">
        <v>320</v>
      </c>
      <c r="R1010" t="inlineStr">
        <is>
          <t>ON GOING</t>
        </is>
      </c>
      <c r="S1010" t="n">
        <v>0</v>
      </c>
      <c r="T1010" t="n">
        <v>2025</v>
      </c>
      <c r="U1010" t="n">
        <v>116</v>
      </c>
      <c r="V1010" t="n">
        <v>17</v>
      </c>
      <c r="W1010" t="n">
        <v>19</v>
      </c>
      <c r="X1010" t="n">
        <v>13</v>
      </c>
      <c r="Y1010" t="n">
        <v>16</v>
      </c>
      <c r="Z1010" t="n">
        <v>16</v>
      </c>
      <c r="AA1010" t="n">
        <v>14</v>
      </c>
      <c r="AB1010" t="n">
        <v>17</v>
      </c>
      <c r="AC1010" t="n">
        <v>6</v>
      </c>
      <c r="AD1010" t="n">
        <v>15</v>
      </c>
      <c r="AE1010" t="n">
        <v>17</v>
      </c>
      <c r="AF1010" t="n">
        <v>15</v>
      </c>
      <c r="AG1010" t="n">
        <v>16</v>
      </c>
      <c r="AH1010" t="n">
        <v>0.9444444444444444</v>
      </c>
      <c r="AI1010" t="n">
        <v>0.95</v>
      </c>
      <c r="AJ1010" t="n">
        <v>0.6190476190476191</v>
      </c>
      <c r="AK1010" t="n">
        <v>0.7272727272727273</v>
      </c>
      <c r="AL1010" t="n">
        <v>0.8</v>
      </c>
      <c r="AM1010" t="n">
        <v>0.7</v>
      </c>
      <c r="AN1010" t="n">
        <v>0.7391304347826086</v>
      </c>
      <c r="AO1010" t="n">
        <v>0.5</v>
      </c>
      <c r="AP1010" t="n">
        <v>0.7142857142857143</v>
      </c>
      <c r="AQ1010" t="n">
        <v>0.7391304347826086</v>
      </c>
      <c r="AR1010" t="n">
        <v>0.7142857142857143</v>
      </c>
      <c r="AS1010" t="n">
        <v>0.7272727272727273</v>
      </c>
      <c r="AT1010" t="inlineStr"/>
      <c r="AU1010" t="inlineStr"/>
    </row>
    <row r="1011">
      <c r="A1011" t="inlineStr">
        <is>
          <t>CONTRACT</t>
        </is>
      </c>
      <c r="B1011" t="inlineStr">
        <is>
          <t>AMS</t>
        </is>
      </c>
      <c r="C1011" t="inlineStr">
        <is>
          <t>Waterfall</t>
        </is>
      </c>
      <c r="D1011" t="n">
        <v>2025</v>
      </c>
      <c r="E1011" s="114" t="n">
        <v>45658</v>
      </c>
      <c r="F1011" s="114" t="n">
        <v>46022</v>
      </c>
      <c r="G1011" t="inlineStr">
        <is>
          <t>ABS25023</t>
        </is>
      </c>
      <c r="H1011" t="inlineStr">
        <is>
          <t>ABS25023</t>
        </is>
      </c>
      <c r="I1011" t="inlineStr">
        <is>
          <t>RETAIL</t>
        </is>
      </c>
      <c r="J1011" t="inlineStr">
        <is>
          <t>OneLRA AMS 2025</t>
        </is>
      </c>
      <c r="K1011" t="inlineStr">
        <is>
          <t>EssilorLuxottica</t>
        </is>
      </c>
      <c r="L1011" t="inlineStr">
        <is>
          <t>G. Luongo</t>
        </is>
      </c>
      <c r="M1011" t="inlineStr">
        <is>
          <t>P. Assirelli</t>
        </is>
      </c>
      <c r="N1011" t="inlineStr">
        <is>
          <t>Operations</t>
        </is>
      </c>
      <c r="O1011" t="inlineStr">
        <is>
          <t>Analyst</t>
        </is>
      </c>
      <c r="P1011" t="n">
        <v>1610</v>
      </c>
      <c r="Q1011" t="n">
        <v>320</v>
      </c>
      <c r="R1011" t="inlineStr">
        <is>
          <t>ON GOING</t>
        </is>
      </c>
      <c r="S1011" t="n">
        <v>0</v>
      </c>
      <c r="T1011" t="n">
        <v>2025</v>
      </c>
      <c r="U1011" t="n">
        <v>60</v>
      </c>
      <c r="V1011" t="n">
        <v>2</v>
      </c>
      <c r="W1011" t="n">
        <v>15</v>
      </c>
      <c r="X1011" t="n">
        <v>13</v>
      </c>
      <c r="Y1011" t="n">
        <v>11</v>
      </c>
      <c r="Z1011" t="n">
        <v>6</v>
      </c>
      <c r="AA1011" t="n">
        <v>9</v>
      </c>
      <c r="AB1011" t="n">
        <v>12</v>
      </c>
      <c r="AC1011" t="n">
        <v>5</v>
      </c>
      <c r="AD1011" t="n">
        <v>5</v>
      </c>
      <c r="AE1011" t="n">
        <v>12</v>
      </c>
      <c r="AF1011" t="n">
        <v>5</v>
      </c>
      <c r="AG1011" t="n">
        <v>6</v>
      </c>
      <c r="AH1011" t="n">
        <v>0.1111111111111111</v>
      </c>
      <c r="AI1011" t="n">
        <v>0.75</v>
      </c>
      <c r="AJ1011" t="n">
        <v>0.6190476190476191</v>
      </c>
      <c r="AK1011" t="n">
        <v>0.5</v>
      </c>
      <c r="AL1011" t="n">
        <v>0.3</v>
      </c>
      <c r="AM1011" t="n">
        <v>0.45</v>
      </c>
      <c r="AN1011" t="n">
        <v>0.5217391304347826</v>
      </c>
      <c r="AO1011" t="n">
        <v>0.4166666666666667</v>
      </c>
      <c r="AP1011" t="n">
        <v>0.2380952380952381</v>
      </c>
      <c r="AQ1011" t="n">
        <v>0.5217391304347826</v>
      </c>
      <c r="AR1011" t="n">
        <v>0.2380952380952381</v>
      </c>
      <c r="AS1011" t="n">
        <v>0.2727272727272727</v>
      </c>
      <c r="AT1011" t="inlineStr"/>
      <c r="AU1011" t="inlineStr"/>
    </row>
    <row r="1012">
      <c r="A1012" t="inlineStr">
        <is>
          <t>CONTRACT</t>
        </is>
      </c>
      <c r="B1012" t="inlineStr">
        <is>
          <t>AMS</t>
        </is>
      </c>
      <c r="C1012" t="inlineStr">
        <is>
          <t>Waterfall</t>
        </is>
      </c>
      <c r="D1012" t="n">
        <v>2025</v>
      </c>
      <c r="E1012" s="114" t="n">
        <v>45658</v>
      </c>
      <c r="F1012" s="114" t="n">
        <v>46022</v>
      </c>
      <c r="G1012" t="inlineStr">
        <is>
          <t>ABS25023</t>
        </is>
      </c>
      <c r="H1012" t="inlineStr">
        <is>
          <t>ABS25023</t>
        </is>
      </c>
      <c r="I1012" t="inlineStr">
        <is>
          <t>RETAIL</t>
        </is>
      </c>
      <c r="J1012" t="inlineStr">
        <is>
          <t>OneLRA AMS 2025</t>
        </is>
      </c>
      <c r="K1012" t="inlineStr">
        <is>
          <t>EssilorLuxottica</t>
        </is>
      </c>
      <c r="L1012" t="inlineStr">
        <is>
          <t>G. Luongo</t>
        </is>
      </c>
      <c r="M1012" t="inlineStr">
        <is>
          <t>P. Gamboni</t>
        </is>
      </c>
      <c r="N1012" t="inlineStr">
        <is>
          <t>Operations</t>
        </is>
      </c>
      <c r="O1012" t="inlineStr">
        <is>
          <t>Back End</t>
        </is>
      </c>
      <c r="P1012" t="n">
        <v>1610</v>
      </c>
      <c r="Q1012" t="n">
        <v>320</v>
      </c>
      <c r="R1012" t="inlineStr">
        <is>
          <t>ON GOING</t>
        </is>
      </c>
      <c r="S1012" t="n">
        <v>0</v>
      </c>
      <c r="T1012" t="n">
        <v>2025</v>
      </c>
      <c r="U1012" t="n">
        <v>118</v>
      </c>
      <c r="V1012" t="inlineStr"/>
      <c r="W1012" t="inlineStr"/>
      <c r="X1012" t="inlineStr"/>
      <c r="Y1012" t="n">
        <v>22</v>
      </c>
      <c r="Z1012" t="n">
        <v>22</v>
      </c>
      <c r="AA1012" t="n">
        <v>2</v>
      </c>
      <c r="AB1012" t="n">
        <v>18</v>
      </c>
      <c r="AC1012" t="n">
        <v>9</v>
      </c>
      <c r="AD1012" t="n">
        <v>16</v>
      </c>
      <c r="AE1012" t="n">
        <v>18</v>
      </c>
      <c r="AF1012" t="n">
        <v>16</v>
      </c>
      <c r="AG1012" t="n">
        <v>17</v>
      </c>
      <c r="AH1012" t="n">
        <v>0</v>
      </c>
      <c r="AI1012" t="n">
        <v>0</v>
      </c>
      <c r="AJ1012" t="n">
        <v>0</v>
      </c>
      <c r="AK1012" t="n">
        <v>1</v>
      </c>
      <c r="AL1012" t="n">
        <v>1.1</v>
      </c>
      <c r="AM1012" t="n">
        <v>0.1</v>
      </c>
      <c r="AN1012" t="n">
        <v>0.7826086956521739</v>
      </c>
      <c r="AO1012" t="n">
        <v>0.75</v>
      </c>
      <c r="AP1012" t="n">
        <v>0.7619047619047619</v>
      </c>
      <c r="AQ1012" t="n">
        <v>0.7826086956521739</v>
      </c>
      <c r="AR1012" t="n">
        <v>0.7619047619047619</v>
      </c>
      <c r="AS1012" t="n">
        <v>0.7727272727272727</v>
      </c>
      <c r="AT1012" t="inlineStr"/>
      <c r="AU1012" t="inlineStr"/>
    </row>
    <row r="1013">
      <c r="A1013" t="inlineStr">
        <is>
          <t>CONTRACT</t>
        </is>
      </c>
      <c r="B1013" t="inlineStr">
        <is>
          <t>AMS</t>
        </is>
      </c>
      <c r="C1013" t="inlineStr">
        <is>
          <t>Waterfall</t>
        </is>
      </c>
      <c r="D1013" t="n">
        <v>2025</v>
      </c>
      <c r="E1013" s="114" t="n">
        <v>45658</v>
      </c>
      <c r="F1013" s="114" t="n">
        <v>45777</v>
      </c>
      <c r="G1013" t="inlineStr">
        <is>
          <t>ABS25030</t>
        </is>
      </c>
      <c r="H1013" t="inlineStr">
        <is>
          <t>ABS25030</t>
        </is>
      </c>
      <c r="I1013" t="inlineStr">
        <is>
          <t>RETAIL</t>
        </is>
      </c>
      <c r="J1013" t="inlineStr">
        <is>
          <t>ONELRA Enhancements plus5 2025 Q1</t>
        </is>
      </c>
      <c r="K1013" t="inlineStr">
        <is>
          <t>EssilorLuxottica</t>
        </is>
      </c>
      <c r="L1013" t="inlineStr">
        <is>
          <t>G. Luongo</t>
        </is>
      </c>
      <c r="M1013" t="inlineStr">
        <is>
          <t>B. Capotorto</t>
        </is>
      </c>
      <c r="N1013" t="inlineStr">
        <is>
          <t>Operations</t>
        </is>
      </c>
      <c r="O1013" t="inlineStr">
        <is>
          <t>BackEnd</t>
        </is>
      </c>
      <c r="P1013" t="n">
        <v>78</v>
      </c>
      <c r="Q1013" t="n">
        <v>75</v>
      </c>
      <c r="R1013" t="inlineStr">
        <is>
          <t>CLOSED</t>
        </is>
      </c>
      <c r="S1013" t="n">
        <v>1</v>
      </c>
      <c r="T1013" t="n">
        <v>2025</v>
      </c>
      <c r="U1013" t="n">
        <v>0</v>
      </c>
      <c r="V1013" t="n">
        <v>4</v>
      </c>
      <c r="W1013" t="n">
        <v>2</v>
      </c>
      <c r="X1013" t="n">
        <v>2</v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n">
        <v>0.2222222222222222</v>
      </c>
      <c r="AI1013" t="n">
        <v>0.1</v>
      </c>
      <c r="AJ1013" t="n">
        <v>0.09523809523809523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inlineStr"/>
      <c r="AU1013" t="inlineStr"/>
    </row>
    <row r="1014">
      <c r="A1014" t="inlineStr">
        <is>
          <t>CONTRACT</t>
        </is>
      </c>
      <c r="B1014" t="inlineStr">
        <is>
          <t>AMS</t>
        </is>
      </c>
      <c r="C1014" t="inlineStr">
        <is>
          <t>Waterfall</t>
        </is>
      </c>
      <c r="D1014" t="n">
        <v>2025</v>
      </c>
      <c r="E1014" s="114" t="n">
        <v>45658</v>
      </c>
      <c r="F1014" s="114" t="n">
        <v>45777</v>
      </c>
      <c r="G1014" t="inlineStr">
        <is>
          <t>ABS25030</t>
        </is>
      </c>
      <c r="H1014" t="inlineStr">
        <is>
          <t>ABS25030</t>
        </is>
      </c>
      <c r="I1014" t="inlineStr">
        <is>
          <t>RETAIL</t>
        </is>
      </c>
      <c r="J1014" t="inlineStr">
        <is>
          <t>ONELRA Enhancements plus5 2025 Q1</t>
        </is>
      </c>
      <c r="K1014" t="inlineStr">
        <is>
          <t>EssilorLuxottica</t>
        </is>
      </c>
      <c r="L1014" t="inlineStr">
        <is>
          <t>G. Luongo</t>
        </is>
      </c>
      <c r="M1014" t="inlineStr">
        <is>
          <t>C. Piraccini</t>
        </is>
      </c>
      <c r="N1014" t="inlineStr">
        <is>
          <t>Operations</t>
        </is>
      </c>
      <c r="O1014" t="inlineStr">
        <is>
          <t>BackEnd</t>
        </is>
      </c>
      <c r="P1014" t="n">
        <v>78</v>
      </c>
      <c r="Q1014" t="n">
        <v>75</v>
      </c>
      <c r="R1014" t="inlineStr">
        <is>
          <t>CLOSED</t>
        </is>
      </c>
      <c r="S1014" t="n">
        <v>1</v>
      </c>
      <c r="T1014" t="n">
        <v>2025</v>
      </c>
      <c r="U1014" t="n">
        <v>0</v>
      </c>
      <c r="V1014" t="inlineStr"/>
      <c r="W1014" t="n">
        <v>1</v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n">
        <v>0</v>
      </c>
      <c r="AI1014" t="n">
        <v>0.05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inlineStr"/>
      <c r="AU1014" t="inlineStr"/>
    </row>
    <row r="1015">
      <c r="A1015" t="inlineStr">
        <is>
          <t>CONTRACT</t>
        </is>
      </c>
      <c r="B1015" t="inlineStr">
        <is>
          <t>AMS</t>
        </is>
      </c>
      <c r="C1015" t="inlineStr">
        <is>
          <t>Waterfall</t>
        </is>
      </c>
      <c r="D1015" t="n">
        <v>2025</v>
      </c>
      <c r="E1015" s="114" t="n">
        <v>45658</v>
      </c>
      <c r="F1015" s="114" t="n">
        <v>45777</v>
      </c>
      <c r="G1015" t="inlineStr">
        <is>
          <t>ABS25030</t>
        </is>
      </c>
      <c r="H1015" t="inlineStr">
        <is>
          <t>ABS25030</t>
        </is>
      </c>
      <c r="I1015" t="inlineStr">
        <is>
          <t>RETAIL</t>
        </is>
      </c>
      <c r="J1015" t="inlineStr">
        <is>
          <t>ONELRA Enhancements plus5 2025 Q1</t>
        </is>
      </c>
      <c r="K1015" t="inlineStr">
        <is>
          <t>EssilorLuxottica</t>
        </is>
      </c>
      <c r="L1015" t="inlineStr">
        <is>
          <t>G. Luongo</t>
        </is>
      </c>
      <c r="M1015" t="inlineStr">
        <is>
          <t>G. Luongo</t>
        </is>
      </c>
      <c r="N1015" t="inlineStr">
        <is>
          <t>Delivery AMS</t>
        </is>
      </c>
      <c r="O1015" t="inlineStr">
        <is>
          <t>PM - Project Governance</t>
        </is>
      </c>
      <c r="P1015" t="n">
        <v>78</v>
      </c>
      <c r="Q1015" t="n">
        <v>75</v>
      </c>
      <c r="R1015" t="inlineStr">
        <is>
          <t>CLOSED</t>
        </is>
      </c>
      <c r="S1015" t="n">
        <v>1</v>
      </c>
      <c r="T1015" t="n">
        <v>2025</v>
      </c>
      <c r="U1015" t="n">
        <v>0</v>
      </c>
      <c r="V1015" t="n">
        <v>2</v>
      </c>
      <c r="W1015" t="n">
        <v>2</v>
      </c>
      <c r="X1015" t="n">
        <v>2</v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n">
        <v>0.1111111111111111</v>
      </c>
      <c r="AI1015" t="n">
        <v>0.1</v>
      </c>
      <c r="AJ1015" t="n">
        <v>0.09523809523809523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inlineStr"/>
      <c r="AU1015" t="inlineStr"/>
    </row>
    <row r="1016">
      <c r="A1016" t="inlineStr">
        <is>
          <t>CONTRACT</t>
        </is>
      </c>
      <c r="B1016" t="inlineStr">
        <is>
          <t>AMS</t>
        </is>
      </c>
      <c r="C1016" t="inlineStr">
        <is>
          <t>Waterfall</t>
        </is>
      </c>
      <c r="D1016" t="n">
        <v>2025</v>
      </c>
      <c r="E1016" s="114" t="n">
        <v>45658</v>
      </c>
      <c r="F1016" s="114" t="n">
        <v>45777</v>
      </c>
      <c r="G1016" t="inlineStr">
        <is>
          <t>ABS25030</t>
        </is>
      </c>
      <c r="H1016" t="inlineStr">
        <is>
          <t>ABS25030</t>
        </is>
      </c>
      <c r="I1016" t="inlineStr">
        <is>
          <t>RETAIL</t>
        </is>
      </c>
      <c r="J1016" t="inlineStr">
        <is>
          <t>ONELRA Enhancements plus5 2025 Q1</t>
        </is>
      </c>
      <c r="K1016" t="inlineStr">
        <is>
          <t>EssilorLuxottica</t>
        </is>
      </c>
      <c r="L1016" t="inlineStr">
        <is>
          <t>G. Luongo</t>
        </is>
      </c>
      <c r="M1016" t="inlineStr">
        <is>
          <t>L. Gullotto</t>
        </is>
      </c>
      <c r="N1016" t="inlineStr">
        <is>
          <t>Operations</t>
        </is>
      </c>
      <c r="O1016" t="inlineStr">
        <is>
          <t>BackEnd</t>
        </is>
      </c>
      <c r="P1016" t="n">
        <v>78</v>
      </c>
      <c r="Q1016" t="n">
        <v>75</v>
      </c>
      <c r="R1016" t="inlineStr">
        <is>
          <t>CLOSED</t>
        </is>
      </c>
      <c r="S1016" t="n">
        <v>1</v>
      </c>
      <c r="T1016" t="n">
        <v>2025</v>
      </c>
      <c r="U1016" t="n">
        <v>0</v>
      </c>
      <c r="V1016" t="inlineStr"/>
      <c r="W1016" t="inlineStr"/>
      <c r="X1016" t="n">
        <v>7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n">
        <v>0</v>
      </c>
      <c r="AI1016" t="n">
        <v>0</v>
      </c>
      <c r="AJ1016" t="n">
        <v>0.3333333333333333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inlineStr"/>
      <c r="AU1016" t="inlineStr"/>
    </row>
    <row r="1017">
      <c r="A1017" t="inlineStr">
        <is>
          <t>CONTRACT</t>
        </is>
      </c>
      <c r="B1017" t="inlineStr">
        <is>
          <t>AMS</t>
        </is>
      </c>
      <c r="C1017" t="inlineStr">
        <is>
          <t>Waterfall</t>
        </is>
      </c>
      <c r="D1017" t="n">
        <v>2025</v>
      </c>
      <c r="E1017" s="114" t="n">
        <v>45658</v>
      </c>
      <c r="F1017" s="114" t="n">
        <v>45777</v>
      </c>
      <c r="G1017" t="inlineStr">
        <is>
          <t>ABS25030</t>
        </is>
      </c>
      <c r="H1017" t="inlineStr">
        <is>
          <t>ABS25030</t>
        </is>
      </c>
      <c r="I1017" t="inlineStr">
        <is>
          <t>RETAIL</t>
        </is>
      </c>
      <c r="J1017" t="inlineStr">
        <is>
          <t>ONELRA Enhancements plus5 2025 Q1</t>
        </is>
      </c>
      <c r="K1017" t="inlineStr">
        <is>
          <t>EssilorLuxottica</t>
        </is>
      </c>
      <c r="L1017" t="inlineStr">
        <is>
          <t>G. Luongo</t>
        </is>
      </c>
      <c r="M1017" t="inlineStr">
        <is>
          <t>M. Regini</t>
        </is>
      </c>
      <c r="N1017" t="inlineStr">
        <is>
          <t>Operations</t>
        </is>
      </c>
      <c r="O1017" t="inlineStr">
        <is>
          <t>BackEnd</t>
        </is>
      </c>
      <c r="P1017" t="n">
        <v>78</v>
      </c>
      <c r="Q1017" t="n">
        <v>75</v>
      </c>
      <c r="R1017" t="inlineStr">
        <is>
          <t>CLOSED</t>
        </is>
      </c>
      <c r="S1017" t="n">
        <v>1</v>
      </c>
      <c r="T1017" t="n">
        <v>2025</v>
      </c>
      <c r="U1017" t="n">
        <v>0</v>
      </c>
      <c r="V1017" t="inlineStr"/>
      <c r="W1017" t="n">
        <v>1</v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n">
        <v>0</v>
      </c>
      <c r="AI1017" t="n">
        <v>0.05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inlineStr"/>
      <c r="AU1017" t="inlineStr"/>
    </row>
    <row r="1018">
      <c r="A1018" t="inlineStr">
        <is>
          <t>CONTRACT</t>
        </is>
      </c>
      <c r="B1018" t="inlineStr">
        <is>
          <t>AMS</t>
        </is>
      </c>
      <c r="C1018" t="inlineStr">
        <is>
          <t>Waterfall</t>
        </is>
      </c>
      <c r="D1018" t="n">
        <v>2025</v>
      </c>
      <c r="E1018" s="114" t="n">
        <v>45658</v>
      </c>
      <c r="F1018" s="114" t="n">
        <v>45777</v>
      </c>
      <c r="G1018" t="inlineStr">
        <is>
          <t>ABS25030</t>
        </is>
      </c>
      <c r="H1018" t="inlineStr">
        <is>
          <t>ABS25030</t>
        </is>
      </c>
      <c r="I1018" t="inlineStr">
        <is>
          <t>RETAIL</t>
        </is>
      </c>
      <c r="J1018" t="inlineStr">
        <is>
          <t>ONELRA Enhancements plus5 2025 Q1</t>
        </is>
      </c>
      <c r="K1018" t="inlineStr">
        <is>
          <t>EssilorLuxottica</t>
        </is>
      </c>
      <c r="L1018" t="inlineStr">
        <is>
          <t>G. Luongo</t>
        </is>
      </c>
      <c r="M1018" t="inlineStr">
        <is>
          <t>P. Assirelli</t>
        </is>
      </c>
      <c r="N1018" t="inlineStr">
        <is>
          <t>Operations</t>
        </is>
      </c>
      <c r="O1018" t="inlineStr">
        <is>
          <t>Technical Leader</t>
        </is>
      </c>
      <c r="P1018" t="n">
        <v>78</v>
      </c>
      <c r="Q1018" t="n">
        <v>75</v>
      </c>
      <c r="R1018" t="inlineStr">
        <is>
          <t>CLOSED</t>
        </is>
      </c>
      <c r="S1018" t="n">
        <v>1</v>
      </c>
      <c r="T1018" t="n">
        <v>2025</v>
      </c>
      <c r="U1018" t="n">
        <v>0</v>
      </c>
      <c r="V1018" t="n">
        <v>15</v>
      </c>
      <c r="W1018" t="n">
        <v>4</v>
      </c>
      <c r="X1018" t="n">
        <v>7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n">
        <v>0.8333333333333334</v>
      </c>
      <c r="AI1018" t="n">
        <v>0.2</v>
      </c>
      <c r="AJ1018" t="n">
        <v>0.3333333333333333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inlineStr"/>
      <c r="AU1018" t="inlineStr"/>
    </row>
    <row r="1019">
      <c r="A1019" t="inlineStr">
        <is>
          <t>A CONSUMO</t>
        </is>
      </c>
      <c r="B1019" t="inlineStr">
        <is>
          <t>AMS</t>
        </is>
      </c>
      <c r="C1019" t="inlineStr">
        <is>
          <t>Waterfall</t>
        </is>
      </c>
      <c r="D1019" t="n">
        <v>2025</v>
      </c>
      <c r="E1019" s="114" t="n">
        <v>45748</v>
      </c>
      <c r="F1019" s="114" t="n">
        <v>45838</v>
      </c>
      <c r="G1019" t="inlineStr"/>
      <c r="H1019" t="inlineStr"/>
      <c r="I1019" t="inlineStr">
        <is>
          <t>RETAIL</t>
        </is>
      </c>
      <c r="J1019" t="inlineStr">
        <is>
          <t>ONELRA Enhancements plus5 2025 Q2</t>
        </is>
      </c>
      <c r="K1019" t="inlineStr">
        <is>
          <t>EssilorLuxottica</t>
        </is>
      </c>
      <c r="L1019" t="inlineStr">
        <is>
          <t>G. Luongo</t>
        </is>
      </c>
      <c r="M1019" t="inlineStr">
        <is>
          <t>B. Capotorto</t>
        </is>
      </c>
      <c r="N1019" t="inlineStr">
        <is>
          <t>Operations</t>
        </is>
      </c>
      <c r="O1019" t="inlineStr">
        <is>
          <t>Back End</t>
        </is>
      </c>
      <c r="P1019" t="n">
        <v>100</v>
      </c>
      <c r="Q1019" t="n">
        <v>0</v>
      </c>
      <c r="R1019" t="inlineStr">
        <is>
          <t>ON GOING</t>
        </is>
      </c>
      <c r="S1019" t="n">
        <v>0</v>
      </c>
      <c r="T1019" t="n">
        <v>2025</v>
      </c>
      <c r="U1019" t="n">
        <v>14</v>
      </c>
      <c r="V1019" t="inlineStr"/>
      <c r="W1019" t="inlineStr"/>
      <c r="X1019" t="inlineStr"/>
      <c r="Y1019" t="n">
        <v>7</v>
      </c>
      <c r="Z1019" t="n">
        <v>7</v>
      </c>
      <c r="AA1019" t="n">
        <v>7</v>
      </c>
      <c r="AB1019" t="inlineStr"/>
      <c r="AC1019" t="inlineStr"/>
      <c r="AD1019" t="inlineStr"/>
      <c r="AE1019" t="inlineStr"/>
      <c r="AF1019" t="inlineStr"/>
      <c r="AG1019" t="inlineStr"/>
      <c r="AH1019" t="n">
        <v>0</v>
      </c>
      <c r="AI1019" t="n">
        <v>0</v>
      </c>
      <c r="AJ1019" t="n">
        <v>0</v>
      </c>
      <c r="AK1019" t="n">
        <v>0.3181818181818182</v>
      </c>
      <c r="AL1019" t="n">
        <v>0.35</v>
      </c>
      <c r="AM1019" t="n">
        <v>0.35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inlineStr"/>
      <c r="AU1019" t="inlineStr"/>
    </row>
    <row r="1020">
      <c r="A1020" t="inlineStr">
        <is>
          <t>A CONSUMO</t>
        </is>
      </c>
      <c r="B1020" t="inlineStr">
        <is>
          <t>AMS</t>
        </is>
      </c>
      <c r="C1020" t="inlineStr">
        <is>
          <t>Waterfall</t>
        </is>
      </c>
      <c r="D1020" t="n">
        <v>2025</v>
      </c>
      <c r="E1020" s="114" t="n">
        <v>45748</v>
      </c>
      <c r="F1020" s="114" t="n">
        <v>45838</v>
      </c>
      <c r="G1020" t="inlineStr"/>
      <c r="H1020" t="inlineStr"/>
      <c r="I1020" t="inlineStr">
        <is>
          <t>RETAIL</t>
        </is>
      </c>
      <c r="J1020" t="inlineStr">
        <is>
          <t>ONELRA Enhancements plus5 2025 Q2</t>
        </is>
      </c>
      <c r="K1020" t="inlineStr">
        <is>
          <t>EssilorLuxottica</t>
        </is>
      </c>
      <c r="L1020" t="inlineStr">
        <is>
          <t>G. Luongo</t>
        </is>
      </c>
      <c r="M1020" t="inlineStr">
        <is>
          <t>G. Luongo</t>
        </is>
      </c>
      <c r="N1020" t="inlineStr">
        <is>
          <t>Delivery AMS</t>
        </is>
      </c>
      <c r="O1020" t="inlineStr">
        <is>
          <t>PM - Project Governance</t>
        </is>
      </c>
      <c r="P1020" t="n">
        <v>100</v>
      </c>
      <c r="Q1020" t="n">
        <v>0</v>
      </c>
      <c r="R1020" t="inlineStr">
        <is>
          <t>ON GOING</t>
        </is>
      </c>
      <c r="S1020" t="n">
        <v>0</v>
      </c>
      <c r="T1020" t="n">
        <v>2025</v>
      </c>
      <c r="U1020" t="n">
        <v>4</v>
      </c>
      <c r="V1020" t="inlineStr"/>
      <c r="W1020" t="inlineStr"/>
      <c r="X1020" t="inlineStr"/>
      <c r="Y1020" t="n">
        <v>2</v>
      </c>
      <c r="Z1020" t="n">
        <v>2</v>
      </c>
      <c r="AA1020" t="n">
        <v>2</v>
      </c>
      <c r="AB1020" t="inlineStr"/>
      <c r="AC1020" t="inlineStr"/>
      <c r="AD1020" t="inlineStr"/>
      <c r="AE1020" t="inlineStr"/>
      <c r="AF1020" t="inlineStr"/>
      <c r="AG1020" t="inlineStr"/>
      <c r="AH1020" t="n">
        <v>0</v>
      </c>
      <c r="AI1020" t="n">
        <v>0</v>
      </c>
      <c r="AJ1020" t="n">
        <v>0</v>
      </c>
      <c r="AK1020" t="n">
        <v>0.09090909090909091</v>
      </c>
      <c r="AL1020" t="n">
        <v>0.1</v>
      </c>
      <c r="AM1020" t="n">
        <v>0.1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inlineStr"/>
      <c r="AU1020" t="inlineStr"/>
    </row>
    <row r="1021">
      <c r="A1021" t="inlineStr">
        <is>
          <t>A CONSUMO</t>
        </is>
      </c>
      <c r="B1021" t="inlineStr">
        <is>
          <t>AMS</t>
        </is>
      </c>
      <c r="C1021" t="inlineStr">
        <is>
          <t>Waterfall</t>
        </is>
      </c>
      <c r="D1021" t="n">
        <v>2025</v>
      </c>
      <c r="E1021" s="114" t="n">
        <v>45748</v>
      </c>
      <c r="F1021" s="114" t="n">
        <v>45838</v>
      </c>
      <c r="G1021" t="inlineStr"/>
      <c r="H1021" t="inlineStr"/>
      <c r="I1021" t="inlineStr">
        <is>
          <t>RETAIL</t>
        </is>
      </c>
      <c r="J1021" t="inlineStr">
        <is>
          <t>ONELRA Enhancements plus5 2025 Q2</t>
        </is>
      </c>
      <c r="K1021" t="inlineStr">
        <is>
          <t>EssilorLuxottica</t>
        </is>
      </c>
      <c r="L1021" t="inlineStr">
        <is>
          <t>G. Luongo</t>
        </is>
      </c>
      <c r="M1021" t="inlineStr">
        <is>
          <t>L. Gullotto</t>
        </is>
      </c>
      <c r="N1021" t="inlineStr">
        <is>
          <t>Operations</t>
        </is>
      </c>
      <c r="O1021" t="inlineStr">
        <is>
          <t>Back End</t>
        </is>
      </c>
      <c r="P1021" t="n">
        <v>100</v>
      </c>
      <c r="Q1021" t="n">
        <v>0</v>
      </c>
      <c r="R1021" t="inlineStr">
        <is>
          <t>ON GOING</t>
        </is>
      </c>
      <c r="S1021" t="n">
        <v>0</v>
      </c>
      <c r="T1021" t="n">
        <v>2025</v>
      </c>
      <c r="U1021" t="n">
        <v>10</v>
      </c>
      <c r="V1021" t="inlineStr"/>
      <c r="W1021" t="inlineStr"/>
      <c r="X1021" t="inlineStr"/>
      <c r="Y1021" t="n">
        <v>5</v>
      </c>
      <c r="Z1021" t="n">
        <v>5</v>
      </c>
      <c r="AA1021" t="n">
        <v>5</v>
      </c>
      <c r="AB1021" t="inlineStr"/>
      <c r="AC1021" t="inlineStr"/>
      <c r="AD1021" t="inlineStr"/>
      <c r="AE1021" t="inlineStr"/>
      <c r="AF1021" t="inlineStr"/>
      <c r="AG1021" t="inlineStr"/>
      <c r="AH1021" t="n">
        <v>0</v>
      </c>
      <c r="AI1021" t="n">
        <v>0</v>
      </c>
      <c r="AJ1021" t="n">
        <v>0</v>
      </c>
      <c r="AK1021" t="n">
        <v>0.2272727272727273</v>
      </c>
      <c r="AL1021" t="n">
        <v>0.25</v>
      </c>
      <c r="AM1021" t="n">
        <v>0.25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inlineStr"/>
      <c r="AU1021" t="inlineStr"/>
    </row>
    <row r="1022">
      <c r="A1022" t="inlineStr">
        <is>
          <t>A CONSUMO</t>
        </is>
      </c>
      <c r="B1022" t="inlineStr">
        <is>
          <t>AMS</t>
        </is>
      </c>
      <c r="C1022" t="inlineStr">
        <is>
          <t>Waterfall</t>
        </is>
      </c>
      <c r="D1022" t="n">
        <v>2025</v>
      </c>
      <c r="E1022" s="114" t="n">
        <v>45748</v>
      </c>
      <c r="F1022" s="114" t="n">
        <v>45838</v>
      </c>
      <c r="G1022" t="inlineStr"/>
      <c r="H1022" t="inlineStr"/>
      <c r="I1022" t="inlineStr">
        <is>
          <t>RETAIL</t>
        </is>
      </c>
      <c r="J1022" t="inlineStr">
        <is>
          <t>ONELRA Enhancements plus5 2025 Q2</t>
        </is>
      </c>
      <c r="K1022" t="inlineStr">
        <is>
          <t>EssilorLuxottica</t>
        </is>
      </c>
      <c r="L1022" t="inlineStr">
        <is>
          <t>G. Luongo</t>
        </is>
      </c>
      <c r="M1022" t="inlineStr">
        <is>
          <t>P. Assirelli</t>
        </is>
      </c>
      <c r="N1022" t="inlineStr">
        <is>
          <t>Operations</t>
        </is>
      </c>
      <c r="O1022" t="inlineStr">
        <is>
          <t>Technical Leader</t>
        </is>
      </c>
      <c r="P1022" t="n">
        <v>100</v>
      </c>
      <c r="Q1022" t="n">
        <v>0</v>
      </c>
      <c r="R1022" t="inlineStr">
        <is>
          <t>ON GOING</t>
        </is>
      </c>
      <c r="S1022" t="n">
        <v>0</v>
      </c>
      <c r="T1022" t="n">
        <v>2025</v>
      </c>
      <c r="U1022" t="n">
        <v>16</v>
      </c>
      <c r="V1022" t="inlineStr"/>
      <c r="W1022" t="inlineStr"/>
      <c r="X1022" t="inlineStr"/>
      <c r="Y1022" t="n">
        <v>1</v>
      </c>
      <c r="Z1022" t="n">
        <v>15</v>
      </c>
      <c r="AA1022" t="n">
        <v>1</v>
      </c>
      <c r="AB1022" t="inlineStr"/>
      <c r="AC1022" t="inlineStr"/>
      <c r="AD1022" t="inlineStr"/>
      <c r="AE1022" t="inlineStr"/>
      <c r="AF1022" t="inlineStr"/>
      <c r="AG1022" t="inlineStr"/>
      <c r="AH1022" t="n">
        <v>0</v>
      </c>
      <c r="AI1022" t="n">
        <v>0</v>
      </c>
      <c r="AJ1022" t="n">
        <v>0</v>
      </c>
      <c r="AK1022" t="n">
        <v>0.04545454545454546</v>
      </c>
      <c r="AL1022" t="n">
        <v>0.75</v>
      </c>
      <c r="AM1022" t="n">
        <v>0.05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inlineStr"/>
      <c r="AU1022" t="inlineStr"/>
    </row>
    <row r="1023">
      <c r="A1023" t="inlineStr">
        <is>
          <t>A CONSUMO</t>
        </is>
      </c>
      <c r="B1023" t="inlineStr">
        <is>
          <t>AMS</t>
        </is>
      </c>
      <c r="C1023" t="inlineStr">
        <is>
          <t>Waterfall</t>
        </is>
      </c>
      <c r="D1023" t="n">
        <v>2025</v>
      </c>
      <c r="E1023" s="114" t="n">
        <v>45839</v>
      </c>
      <c r="F1023" s="114" t="n">
        <v>45930</v>
      </c>
      <c r="G1023" t="inlineStr"/>
      <c r="H1023" t="inlineStr"/>
      <c r="I1023" t="inlineStr">
        <is>
          <t>RETAIL</t>
        </is>
      </c>
      <c r="J1023" t="inlineStr">
        <is>
          <t>ONELRA Enhancements plus5 2025 Q3</t>
        </is>
      </c>
      <c r="K1023" t="inlineStr">
        <is>
          <t>EssilorLuxottica</t>
        </is>
      </c>
      <c r="L1023" t="inlineStr">
        <is>
          <t>G. Luongo</t>
        </is>
      </c>
      <c r="M1023" t="inlineStr">
        <is>
          <t>B. Capotorto</t>
        </is>
      </c>
      <c r="N1023" t="inlineStr">
        <is>
          <t>Operations</t>
        </is>
      </c>
      <c r="O1023" t="inlineStr">
        <is>
          <t>Back End</t>
        </is>
      </c>
      <c r="P1023" t="n">
        <v>100</v>
      </c>
      <c r="Q1023" t="n">
        <v>0</v>
      </c>
      <c r="R1023" t="inlineStr">
        <is>
          <t>TO START</t>
        </is>
      </c>
      <c r="S1023" t="n">
        <v>0.1</v>
      </c>
      <c r="T1023" t="n">
        <v>2025</v>
      </c>
      <c r="U1023" t="n">
        <v>20</v>
      </c>
      <c r="V1023" t="inlineStr"/>
      <c r="W1023" t="inlineStr"/>
      <c r="X1023" t="inlineStr"/>
      <c r="Y1023" t="inlineStr"/>
      <c r="Z1023" t="inlineStr"/>
      <c r="AA1023" t="inlineStr"/>
      <c r="AB1023" t="n">
        <v>7</v>
      </c>
      <c r="AC1023" t="n">
        <v>6</v>
      </c>
      <c r="AD1023" t="n">
        <v>7</v>
      </c>
      <c r="AE1023" t="inlineStr"/>
      <c r="AF1023" t="inlineStr"/>
      <c r="AG1023" t="inlineStr"/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0.3043478260869565</v>
      </c>
      <c r="AO1023" t="n">
        <v>0.5</v>
      </c>
      <c r="AP1023" t="n">
        <v>0.3333333333333333</v>
      </c>
      <c r="AQ1023" t="n">
        <v>0</v>
      </c>
      <c r="AR1023" t="n">
        <v>0</v>
      </c>
      <c r="AS1023" t="n">
        <v>0</v>
      </c>
      <c r="AT1023" t="inlineStr"/>
      <c r="AU1023" t="inlineStr"/>
    </row>
    <row r="1024">
      <c r="A1024" t="inlineStr">
        <is>
          <t>A CONSUMO</t>
        </is>
      </c>
      <c r="B1024" t="inlineStr">
        <is>
          <t>AMS</t>
        </is>
      </c>
      <c r="C1024" t="inlineStr">
        <is>
          <t>Waterfall</t>
        </is>
      </c>
      <c r="D1024" t="n">
        <v>2025</v>
      </c>
      <c r="E1024" s="114" t="n">
        <v>45839</v>
      </c>
      <c r="F1024" s="114" t="n">
        <v>45930</v>
      </c>
      <c r="G1024" t="inlineStr"/>
      <c r="H1024" t="inlineStr"/>
      <c r="I1024" t="inlineStr">
        <is>
          <t>RETAIL</t>
        </is>
      </c>
      <c r="J1024" t="inlineStr">
        <is>
          <t>ONELRA Enhancements plus5 2025 Q3</t>
        </is>
      </c>
      <c r="K1024" t="inlineStr">
        <is>
          <t>EssilorLuxottica</t>
        </is>
      </c>
      <c r="L1024" t="inlineStr">
        <is>
          <t>G. Luongo</t>
        </is>
      </c>
      <c r="M1024" t="inlineStr">
        <is>
          <t>G. Luongo</t>
        </is>
      </c>
      <c r="N1024" t="inlineStr">
        <is>
          <t>Delivery AMS</t>
        </is>
      </c>
      <c r="O1024" t="inlineStr">
        <is>
          <t>PM - Project Governance</t>
        </is>
      </c>
      <c r="P1024" t="n">
        <v>100</v>
      </c>
      <c r="Q1024" t="n">
        <v>0</v>
      </c>
      <c r="R1024" t="inlineStr">
        <is>
          <t>TO START</t>
        </is>
      </c>
      <c r="S1024" t="n">
        <v>0.1</v>
      </c>
      <c r="T1024" t="n">
        <v>2025</v>
      </c>
      <c r="U1024" t="n">
        <v>6</v>
      </c>
      <c r="V1024" t="inlineStr"/>
      <c r="W1024" t="inlineStr"/>
      <c r="X1024" t="inlineStr"/>
      <c r="Y1024" t="inlineStr"/>
      <c r="Z1024" t="inlineStr"/>
      <c r="AA1024" t="inlineStr"/>
      <c r="AB1024" t="n">
        <v>2</v>
      </c>
      <c r="AC1024" t="n">
        <v>2</v>
      </c>
      <c r="AD1024" t="n">
        <v>2</v>
      </c>
      <c r="AE1024" t="inlineStr"/>
      <c r="AF1024" t="inlineStr"/>
      <c r="AG1024" t="inlineStr"/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0.08695652173913043</v>
      </c>
      <c r="AO1024" t="n">
        <v>0.1666666666666667</v>
      </c>
      <c r="AP1024" t="n">
        <v>0.09523809523809523</v>
      </c>
      <c r="AQ1024" t="n">
        <v>0</v>
      </c>
      <c r="AR1024" t="n">
        <v>0</v>
      </c>
      <c r="AS1024" t="n">
        <v>0</v>
      </c>
      <c r="AT1024" t="inlineStr"/>
      <c r="AU1024" t="inlineStr"/>
    </row>
    <row r="1025">
      <c r="A1025" t="inlineStr">
        <is>
          <t>A CONSUMO</t>
        </is>
      </c>
      <c r="B1025" t="inlineStr">
        <is>
          <t>AMS</t>
        </is>
      </c>
      <c r="C1025" t="inlineStr">
        <is>
          <t>Waterfall</t>
        </is>
      </c>
      <c r="D1025" t="n">
        <v>2025</v>
      </c>
      <c r="E1025" s="114" t="n">
        <v>45839</v>
      </c>
      <c r="F1025" s="114" t="n">
        <v>45930</v>
      </c>
      <c r="G1025" t="inlineStr"/>
      <c r="H1025" t="inlineStr"/>
      <c r="I1025" t="inlineStr">
        <is>
          <t>RETAIL</t>
        </is>
      </c>
      <c r="J1025" t="inlineStr">
        <is>
          <t>ONELRA Enhancements plus5 2025 Q3</t>
        </is>
      </c>
      <c r="K1025" t="inlineStr">
        <is>
          <t>EssilorLuxottica</t>
        </is>
      </c>
      <c r="L1025" t="inlineStr">
        <is>
          <t>G. Luongo</t>
        </is>
      </c>
      <c r="M1025" t="inlineStr">
        <is>
          <t>L. Gullotto</t>
        </is>
      </c>
      <c r="N1025" t="inlineStr">
        <is>
          <t>Operations</t>
        </is>
      </c>
      <c r="O1025" t="inlineStr">
        <is>
          <t>Back End</t>
        </is>
      </c>
      <c r="P1025" t="n">
        <v>100</v>
      </c>
      <c r="Q1025" t="n">
        <v>0</v>
      </c>
      <c r="R1025" t="inlineStr">
        <is>
          <t>TO START</t>
        </is>
      </c>
      <c r="S1025" t="n">
        <v>0.1</v>
      </c>
      <c r="T1025" t="n">
        <v>2025</v>
      </c>
      <c r="U1025" t="n">
        <v>15</v>
      </c>
      <c r="V1025" t="inlineStr"/>
      <c r="W1025" t="inlineStr"/>
      <c r="X1025" t="inlineStr"/>
      <c r="Y1025" t="inlineStr"/>
      <c r="Z1025" t="inlineStr"/>
      <c r="AA1025" t="inlineStr"/>
      <c r="AB1025" t="n">
        <v>5</v>
      </c>
      <c r="AC1025" t="n">
        <v>5</v>
      </c>
      <c r="AD1025" t="n">
        <v>5</v>
      </c>
      <c r="AE1025" t="inlineStr"/>
      <c r="AF1025" t="inlineStr"/>
      <c r="AG1025" t="inlineStr"/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0.2173913043478261</v>
      </c>
      <c r="AO1025" t="n">
        <v>0.4166666666666667</v>
      </c>
      <c r="AP1025" t="n">
        <v>0.2380952380952381</v>
      </c>
      <c r="AQ1025" t="n">
        <v>0</v>
      </c>
      <c r="AR1025" t="n">
        <v>0</v>
      </c>
      <c r="AS1025" t="n">
        <v>0</v>
      </c>
      <c r="AT1025" t="inlineStr"/>
      <c r="AU1025" t="inlineStr"/>
    </row>
    <row r="1026">
      <c r="A1026" t="inlineStr">
        <is>
          <t>A CONSUMO</t>
        </is>
      </c>
      <c r="B1026" t="inlineStr">
        <is>
          <t>AMS</t>
        </is>
      </c>
      <c r="C1026" t="inlineStr">
        <is>
          <t>Waterfall</t>
        </is>
      </c>
      <c r="D1026" t="n">
        <v>2025</v>
      </c>
      <c r="E1026" s="114" t="n">
        <v>45839</v>
      </c>
      <c r="F1026" s="114" t="n">
        <v>45930</v>
      </c>
      <c r="G1026" t="inlineStr"/>
      <c r="H1026" t="inlineStr"/>
      <c r="I1026" t="inlineStr">
        <is>
          <t>RETAIL</t>
        </is>
      </c>
      <c r="J1026" t="inlineStr">
        <is>
          <t>ONELRA Enhancements plus5 2025 Q3</t>
        </is>
      </c>
      <c r="K1026" t="inlineStr">
        <is>
          <t>EssilorLuxottica</t>
        </is>
      </c>
      <c r="L1026" t="inlineStr">
        <is>
          <t>G. Luongo</t>
        </is>
      </c>
      <c r="M1026" t="inlineStr">
        <is>
          <t>P. Assirelli</t>
        </is>
      </c>
      <c r="N1026" t="inlineStr">
        <is>
          <t>Operations</t>
        </is>
      </c>
      <c r="O1026" t="inlineStr">
        <is>
          <t>Technical Leader</t>
        </is>
      </c>
      <c r="P1026" t="n">
        <v>100</v>
      </c>
      <c r="Q1026" t="n">
        <v>0</v>
      </c>
      <c r="R1026" t="inlineStr">
        <is>
          <t>TO START</t>
        </is>
      </c>
      <c r="S1026" t="n">
        <v>0.1</v>
      </c>
      <c r="T1026" t="n">
        <v>2025</v>
      </c>
      <c r="U1026" t="n">
        <v>22</v>
      </c>
      <c r="V1026" t="inlineStr"/>
      <c r="W1026" t="inlineStr"/>
      <c r="X1026" t="inlineStr"/>
      <c r="Y1026" t="inlineStr"/>
      <c r="Z1026" t="inlineStr"/>
      <c r="AA1026" t="inlineStr"/>
      <c r="AB1026" t="n">
        <v>1</v>
      </c>
      <c r="AC1026" t="n">
        <v>6</v>
      </c>
      <c r="AD1026" t="n">
        <v>15</v>
      </c>
      <c r="AE1026" t="inlineStr"/>
      <c r="AF1026" t="inlineStr"/>
      <c r="AG1026" t="inlineStr"/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0.04347826086956522</v>
      </c>
      <c r="AO1026" t="n">
        <v>0.5</v>
      </c>
      <c r="AP1026" t="n">
        <v>0.7142857142857143</v>
      </c>
      <c r="AQ1026" t="n">
        <v>0</v>
      </c>
      <c r="AR1026" t="n">
        <v>0</v>
      </c>
      <c r="AS1026" t="n">
        <v>0</v>
      </c>
      <c r="AT1026" t="inlineStr"/>
      <c r="AU1026" t="inlineStr"/>
    </row>
    <row r="1027">
      <c r="A1027" t="inlineStr">
        <is>
          <t>A CONSUMO</t>
        </is>
      </c>
      <c r="B1027" t="inlineStr">
        <is>
          <t>AMS</t>
        </is>
      </c>
      <c r="C1027" t="inlineStr">
        <is>
          <t>Waterfall</t>
        </is>
      </c>
      <c r="D1027" t="n">
        <v>2025</v>
      </c>
      <c r="E1027" s="114" t="n">
        <v>45839</v>
      </c>
      <c r="F1027" s="114" t="n">
        <v>45930</v>
      </c>
      <c r="G1027" t="inlineStr"/>
      <c r="H1027" t="inlineStr"/>
      <c r="I1027" t="inlineStr">
        <is>
          <t>RETAIL</t>
        </is>
      </c>
      <c r="J1027" t="inlineStr">
        <is>
          <t>ONELRA Enhancements plus5 2025 Q3</t>
        </is>
      </c>
      <c r="K1027" t="inlineStr">
        <is>
          <t>EssilorLuxottica</t>
        </is>
      </c>
      <c r="L1027" t="inlineStr">
        <is>
          <t>G. Luongo</t>
        </is>
      </c>
      <c r="M1027" t="inlineStr">
        <is>
          <t>P. Gamboni</t>
        </is>
      </c>
      <c r="N1027" t="inlineStr">
        <is>
          <t>Operations</t>
        </is>
      </c>
      <c r="O1027" t="inlineStr">
        <is>
          <t>Back End</t>
        </is>
      </c>
      <c r="P1027" t="n">
        <v>100</v>
      </c>
      <c r="Q1027" t="n">
        <v>0</v>
      </c>
      <c r="R1027" t="inlineStr">
        <is>
          <t>TO START</t>
        </is>
      </c>
      <c r="S1027" t="n">
        <v>0.1</v>
      </c>
      <c r="T1027" t="n">
        <v>2025</v>
      </c>
      <c r="U1027" t="n">
        <v>13</v>
      </c>
      <c r="V1027" t="inlineStr"/>
      <c r="W1027" t="inlineStr"/>
      <c r="X1027" t="inlineStr"/>
      <c r="Y1027" t="inlineStr"/>
      <c r="Z1027" t="inlineStr"/>
      <c r="AA1027" t="inlineStr"/>
      <c r="AB1027" t="n">
        <v>5</v>
      </c>
      <c r="AC1027" t="n">
        <v>3</v>
      </c>
      <c r="AD1027" t="n">
        <v>5</v>
      </c>
      <c r="AE1027" t="inlineStr"/>
      <c r="AF1027" t="inlineStr"/>
      <c r="AG1027" t="inlineStr"/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0.2173913043478261</v>
      </c>
      <c r="AO1027" t="n">
        <v>0.25</v>
      </c>
      <c r="AP1027" t="n">
        <v>0.2380952380952381</v>
      </c>
      <c r="AQ1027" t="n">
        <v>0</v>
      </c>
      <c r="AR1027" t="n">
        <v>0</v>
      </c>
      <c r="AS1027" t="n">
        <v>0</v>
      </c>
      <c r="AT1027" t="inlineStr"/>
      <c r="AU1027" t="inlineStr"/>
    </row>
    <row r="1028">
      <c r="A1028" t="inlineStr">
        <is>
          <t>A CONSUMO</t>
        </is>
      </c>
      <c r="B1028" t="inlineStr">
        <is>
          <t>AMS</t>
        </is>
      </c>
      <c r="C1028" t="inlineStr">
        <is>
          <t>Waterfall</t>
        </is>
      </c>
      <c r="D1028" t="n">
        <v>2025</v>
      </c>
      <c r="E1028" s="114" t="n">
        <v>45931</v>
      </c>
      <c r="F1028" s="114" t="n">
        <v>46022</v>
      </c>
      <c r="G1028" t="inlineStr"/>
      <c r="H1028" t="inlineStr"/>
      <c r="I1028" t="inlineStr">
        <is>
          <t>RETAIL</t>
        </is>
      </c>
      <c r="J1028" t="inlineStr">
        <is>
          <t>ONELRA Enhancements plus5 2025 Q4</t>
        </is>
      </c>
      <c r="K1028" t="inlineStr">
        <is>
          <t>EssilorLuxottica</t>
        </is>
      </c>
      <c r="L1028" t="inlineStr">
        <is>
          <t>G. Luongo</t>
        </is>
      </c>
      <c r="M1028" t="inlineStr">
        <is>
          <t>B. Capotorto</t>
        </is>
      </c>
      <c r="N1028" t="inlineStr">
        <is>
          <t>Operations</t>
        </is>
      </c>
      <c r="O1028" t="inlineStr">
        <is>
          <t>Back End</t>
        </is>
      </c>
      <c r="P1028" t="n">
        <v>100</v>
      </c>
      <c r="Q1028" t="n">
        <v>0</v>
      </c>
      <c r="R1028" t="inlineStr">
        <is>
          <t>TO START</t>
        </is>
      </c>
      <c r="S1028" t="n">
        <v>0.1</v>
      </c>
      <c r="T1028" t="n">
        <v>2025</v>
      </c>
      <c r="U1028" t="n">
        <v>21</v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n">
        <v>7</v>
      </c>
      <c r="AF1028" t="n">
        <v>7</v>
      </c>
      <c r="AG1028" t="n">
        <v>7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0.3043478260869565</v>
      </c>
      <c r="AR1028" t="n">
        <v>0.3333333333333333</v>
      </c>
      <c r="AS1028" t="n">
        <v>0.3181818181818182</v>
      </c>
      <c r="AT1028" t="inlineStr"/>
      <c r="AU1028" t="inlineStr"/>
    </row>
    <row r="1029">
      <c r="A1029" t="inlineStr">
        <is>
          <t>A CONSUMO</t>
        </is>
      </c>
      <c r="B1029" t="inlineStr">
        <is>
          <t>AMS</t>
        </is>
      </c>
      <c r="C1029" t="inlineStr">
        <is>
          <t>Waterfall</t>
        </is>
      </c>
      <c r="D1029" t="n">
        <v>2025</v>
      </c>
      <c r="E1029" s="114" t="n">
        <v>45931</v>
      </c>
      <c r="F1029" s="114" t="n">
        <v>46022</v>
      </c>
      <c r="G1029" t="inlineStr"/>
      <c r="H1029" t="inlineStr"/>
      <c r="I1029" t="inlineStr">
        <is>
          <t>RETAIL</t>
        </is>
      </c>
      <c r="J1029" t="inlineStr">
        <is>
          <t>ONELRA Enhancements plus5 2025 Q4</t>
        </is>
      </c>
      <c r="K1029" t="inlineStr">
        <is>
          <t>EssilorLuxottica</t>
        </is>
      </c>
      <c r="L1029" t="inlineStr">
        <is>
          <t>G. Luongo</t>
        </is>
      </c>
      <c r="M1029" t="inlineStr">
        <is>
          <t>G. Luongo</t>
        </is>
      </c>
      <c r="N1029" t="inlineStr">
        <is>
          <t>Delivery AMS</t>
        </is>
      </c>
      <c r="O1029" t="inlineStr">
        <is>
          <t>PM - Project Governance</t>
        </is>
      </c>
      <c r="P1029" t="n">
        <v>100</v>
      </c>
      <c r="Q1029" t="n">
        <v>0</v>
      </c>
      <c r="R1029" t="inlineStr">
        <is>
          <t>TO START</t>
        </is>
      </c>
      <c r="S1029" t="n">
        <v>0.1</v>
      </c>
      <c r="T1029" t="n">
        <v>2025</v>
      </c>
      <c r="U1029" t="n">
        <v>6</v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n">
        <v>2</v>
      </c>
      <c r="AF1029" t="n">
        <v>2</v>
      </c>
      <c r="AG1029" t="n">
        <v>2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0.08695652173913043</v>
      </c>
      <c r="AR1029" t="n">
        <v>0.09523809523809523</v>
      </c>
      <c r="AS1029" t="n">
        <v>0.09090909090909091</v>
      </c>
      <c r="AT1029" t="inlineStr"/>
      <c r="AU1029" t="inlineStr"/>
    </row>
    <row r="1030">
      <c r="A1030" t="inlineStr">
        <is>
          <t>A CONSUMO</t>
        </is>
      </c>
      <c r="B1030" t="inlineStr">
        <is>
          <t>AMS</t>
        </is>
      </c>
      <c r="C1030" t="inlineStr">
        <is>
          <t>Waterfall</t>
        </is>
      </c>
      <c r="D1030" t="n">
        <v>2025</v>
      </c>
      <c r="E1030" s="114" t="n">
        <v>45931</v>
      </c>
      <c r="F1030" s="114" t="n">
        <v>46022</v>
      </c>
      <c r="G1030" t="inlineStr"/>
      <c r="H1030" t="inlineStr"/>
      <c r="I1030" t="inlineStr">
        <is>
          <t>RETAIL</t>
        </is>
      </c>
      <c r="J1030" t="inlineStr">
        <is>
          <t>ONELRA Enhancements plus5 2025 Q4</t>
        </is>
      </c>
      <c r="K1030" t="inlineStr">
        <is>
          <t>EssilorLuxottica</t>
        </is>
      </c>
      <c r="L1030" t="inlineStr">
        <is>
          <t>G. Luongo</t>
        </is>
      </c>
      <c r="M1030" t="inlineStr">
        <is>
          <t>L. Gullotto</t>
        </is>
      </c>
      <c r="N1030" t="inlineStr">
        <is>
          <t>Operations</t>
        </is>
      </c>
      <c r="O1030" t="inlineStr">
        <is>
          <t>Back End</t>
        </is>
      </c>
      <c r="P1030" t="n">
        <v>100</v>
      </c>
      <c r="Q1030" t="n">
        <v>0</v>
      </c>
      <c r="R1030" t="inlineStr">
        <is>
          <t>TO START</t>
        </is>
      </c>
      <c r="S1030" t="n">
        <v>0.1</v>
      </c>
      <c r="T1030" t="n">
        <v>2025</v>
      </c>
      <c r="U1030" t="n">
        <v>15</v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n">
        <v>5</v>
      </c>
      <c r="AF1030" t="n">
        <v>5</v>
      </c>
      <c r="AG1030" t="n">
        <v>5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0.2173913043478261</v>
      </c>
      <c r="AR1030" t="n">
        <v>0.2380952380952381</v>
      </c>
      <c r="AS1030" t="n">
        <v>0.2272727272727273</v>
      </c>
      <c r="AT1030" t="inlineStr"/>
      <c r="AU1030" t="inlineStr"/>
    </row>
    <row r="1031">
      <c r="A1031" t="inlineStr">
        <is>
          <t>A CONSUMO</t>
        </is>
      </c>
      <c r="B1031" t="inlineStr">
        <is>
          <t>AMS</t>
        </is>
      </c>
      <c r="C1031" t="inlineStr">
        <is>
          <t>Waterfall</t>
        </is>
      </c>
      <c r="D1031" t="n">
        <v>2025</v>
      </c>
      <c r="E1031" s="114" t="n">
        <v>45931</v>
      </c>
      <c r="F1031" s="114" t="n">
        <v>46022</v>
      </c>
      <c r="G1031" t="inlineStr"/>
      <c r="H1031" t="inlineStr"/>
      <c r="I1031" t="inlineStr">
        <is>
          <t>RETAIL</t>
        </is>
      </c>
      <c r="J1031" t="inlineStr">
        <is>
          <t>ONELRA Enhancements plus5 2025 Q4</t>
        </is>
      </c>
      <c r="K1031" t="inlineStr">
        <is>
          <t>EssilorLuxottica</t>
        </is>
      </c>
      <c r="L1031" t="inlineStr">
        <is>
          <t>G. Luongo</t>
        </is>
      </c>
      <c r="M1031" t="inlineStr">
        <is>
          <t>P. Assirelli</t>
        </is>
      </c>
      <c r="N1031" t="inlineStr">
        <is>
          <t>Operations</t>
        </is>
      </c>
      <c r="O1031" t="inlineStr">
        <is>
          <t>Technical Leader</t>
        </is>
      </c>
      <c r="P1031" t="n">
        <v>100</v>
      </c>
      <c r="Q1031" t="n">
        <v>0</v>
      </c>
      <c r="R1031" t="inlineStr">
        <is>
          <t>TO START</t>
        </is>
      </c>
      <c r="S1031" t="n">
        <v>0.1</v>
      </c>
      <c r="T1031" t="n">
        <v>2025</v>
      </c>
      <c r="U1031" t="n">
        <v>31</v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n">
        <v>1</v>
      </c>
      <c r="AF1031" t="n">
        <v>15</v>
      </c>
      <c r="AG1031" t="n">
        <v>15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0.04347826086956522</v>
      </c>
      <c r="AR1031" t="n">
        <v>0.7142857142857143</v>
      </c>
      <c r="AS1031" t="n">
        <v>0.6818181818181818</v>
      </c>
      <c r="AT1031" t="inlineStr"/>
      <c r="AU1031" t="inlineStr"/>
    </row>
    <row r="1032">
      <c r="A1032" t="inlineStr">
        <is>
          <t>A CONSUMO</t>
        </is>
      </c>
      <c r="B1032" t="inlineStr">
        <is>
          <t>AMS</t>
        </is>
      </c>
      <c r="C1032" t="inlineStr">
        <is>
          <t>Waterfall</t>
        </is>
      </c>
      <c r="D1032" t="n">
        <v>2025</v>
      </c>
      <c r="E1032" s="114" t="n">
        <v>45931</v>
      </c>
      <c r="F1032" s="114" t="n">
        <v>46022</v>
      </c>
      <c r="G1032" t="inlineStr"/>
      <c r="H1032" t="inlineStr"/>
      <c r="I1032" t="inlineStr">
        <is>
          <t>RETAIL</t>
        </is>
      </c>
      <c r="J1032" t="inlineStr">
        <is>
          <t>ONELRA Enhancements plus5 2025 Q4</t>
        </is>
      </c>
      <c r="K1032" t="inlineStr">
        <is>
          <t>EssilorLuxottica</t>
        </is>
      </c>
      <c r="L1032" t="inlineStr">
        <is>
          <t>G. Luongo</t>
        </is>
      </c>
      <c r="M1032" t="inlineStr">
        <is>
          <t>P. Gamboni</t>
        </is>
      </c>
      <c r="N1032" t="inlineStr">
        <is>
          <t>Operations</t>
        </is>
      </c>
      <c r="O1032" t="inlineStr">
        <is>
          <t>Back End</t>
        </is>
      </c>
      <c r="P1032" t="n">
        <v>100</v>
      </c>
      <c r="Q1032" t="n">
        <v>0</v>
      </c>
      <c r="R1032" t="inlineStr">
        <is>
          <t>TO START</t>
        </is>
      </c>
      <c r="S1032" t="n">
        <v>0.1</v>
      </c>
      <c r="T1032" t="n">
        <v>2025</v>
      </c>
      <c r="U1032" t="n">
        <v>15</v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n">
        <v>5</v>
      </c>
      <c r="AF1032" t="n">
        <v>5</v>
      </c>
      <c r="AG1032" t="n">
        <v>5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0.2173913043478261</v>
      </c>
      <c r="AR1032" t="n">
        <v>0.2380952380952381</v>
      </c>
      <c r="AS1032" t="n">
        <v>0.2272727272727273</v>
      </c>
      <c r="AT1032" t="inlineStr"/>
      <c r="AU1032" t="inlineStr"/>
    </row>
    <row r="1033">
      <c r="A1033" t="inlineStr">
        <is>
          <t>INTERNAL TRAINING</t>
        </is>
      </c>
      <c r="B1033" t="inlineStr">
        <is>
          <t>FORMAZIONE</t>
        </is>
      </c>
      <c r="C1033" t="inlineStr"/>
      <c r="D1033" t="n">
        <v>2025</v>
      </c>
      <c r="E1033" s="114" t="n">
        <v>45658</v>
      </c>
      <c r="F1033" s="114" t="n">
        <v>46022</v>
      </c>
      <c r="G1033" t="inlineStr"/>
      <c r="H1033" t="inlineStr">
        <is>
          <t>ATD</t>
        </is>
      </c>
      <c r="I1033" t="inlineStr">
        <is>
          <t>OTHER</t>
        </is>
      </c>
      <c r="J1033" t="inlineStr">
        <is>
          <t>Training SAP BW/4HANA</t>
        </is>
      </c>
      <c r="K1033" t="inlineStr">
        <is>
          <t>Abstract</t>
        </is>
      </c>
      <c r="L1033" t="inlineStr">
        <is>
          <t>G. Luongo</t>
        </is>
      </c>
      <c r="M1033" t="inlineStr">
        <is>
          <t>G. Mordà</t>
        </is>
      </c>
      <c r="N1033" t="inlineStr">
        <is>
          <t>Operations</t>
        </is>
      </c>
      <c r="O1033" t="inlineStr">
        <is>
          <t>Back End - Junior</t>
        </is>
      </c>
      <c r="P1033" t="n">
        <v>0</v>
      </c>
      <c r="Q1033" t="n">
        <v>0</v>
      </c>
      <c r="R1033" t="inlineStr">
        <is>
          <t>ON GOING</t>
        </is>
      </c>
      <c r="S1033" t="n">
        <v>0</v>
      </c>
      <c r="T1033" t="n">
        <v>2025</v>
      </c>
      <c r="U1033" t="n">
        <v>8</v>
      </c>
      <c r="V1033" t="inlineStr"/>
      <c r="W1033" t="inlineStr"/>
      <c r="X1033" t="inlineStr"/>
      <c r="Y1033" t="n">
        <v>5</v>
      </c>
      <c r="Z1033" t="n">
        <v>5</v>
      </c>
      <c r="AA1033" t="n">
        <v>3</v>
      </c>
      <c r="AB1033" t="inlineStr"/>
      <c r="AC1033" t="inlineStr"/>
      <c r="AD1033" t="inlineStr"/>
      <c r="AE1033" t="inlineStr"/>
      <c r="AF1033" t="inlineStr"/>
      <c r="AG1033" t="inlineStr"/>
      <c r="AH1033" t="n">
        <v>0</v>
      </c>
      <c r="AI1033" t="n">
        <v>0</v>
      </c>
      <c r="AJ1033" t="n">
        <v>0</v>
      </c>
      <c r="AK1033" t="n">
        <v>0.2272727272727273</v>
      </c>
      <c r="AL1033" t="n">
        <v>0.25</v>
      </c>
      <c r="AM1033" t="n">
        <v>0.15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inlineStr"/>
      <c r="AU1033" t="inlineStr"/>
    </row>
    <row r="1034">
      <c r="A1034" t="inlineStr">
        <is>
          <t>PROSPECT</t>
        </is>
      </c>
      <c r="B1034" t="inlineStr">
        <is>
          <t>PRJ</t>
        </is>
      </c>
      <c r="C1034" t="inlineStr">
        <is>
          <t>Waterfall</t>
        </is>
      </c>
      <c r="D1034" t="n">
        <v>2025</v>
      </c>
      <c r="E1034" s="114" t="n">
        <v>45658</v>
      </c>
      <c r="F1034" s="114" t="n">
        <v>46022</v>
      </c>
      <c r="G1034" t="inlineStr"/>
      <c r="H1034" t="inlineStr"/>
      <c r="I1034" t="inlineStr">
        <is>
          <t>RETAIL</t>
        </is>
      </c>
      <c r="J1034" t="inlineStr">
        <is>
          <t>Edison Targeting &amp; Churn</t>
        </is>
      </c>
      <c r="K1034" t="inlineStr">
        <is>
          <t>Edison</t>
        </is>
      </c>
      <c r="L1034" t="inlineStr">
        <is>
          <t>G. Sironi</t>
        </is>
      </c>
      <c r="M1034" t="inlineStr">
        <is>
          <t>A. Imbimbo</t>
        </is>
      </c>
      <c r="N1034" t="inlineStr">
        <is>
          <t>AI Operations</t>
        </is>
      </c>
      <c r="O1034" t="inlineStr">
        <is>
          <t>Data Scientist</t>
        </is>
      </c>
      <c r="P1034" t="n">
        <v>110</v>
      </c>
      <c r="Q1034" t="n">
        <v>0</v>
      </c>
      <c r="R1034" t="inlineStr">
        <is>
          <t>PROPOSAL</t>
        </is>
      </c>
      <c r="S1034" t="n">
        <v>0</v>
      </c>
      <c r="T1034" t="n">
        <v>2025</v>
      </c>
      <c r="U1034" t="n">
        <v>0</v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inlineStr"/>
      <c r="AU1034" t="inlineStr"/>
    </row>
    <row r="1035">
      <c r="A1035" t="inlineStr">
        <is>
          <t>PROSPECT</t>
        </is>
      </c>
      <c r="B1035" t="inlineStr">
        <is>
          <t>PRJ</t>
        </is>
      </c>
      <c r="C1035" t="inlineStr">
        <is>
          <t>Waterfall</t>
        </is>
      </c>
      <c r="D1035" t="n">
        <v>2025</v>
      </c>
      <c r="E1035" s="114" t="n">
        <v>45658</v>
      </c>
      <c r="F1035" s="114" t="n">
        <v>46022</v>
      </c>
      <c r="G1035" t="inlineStr"/>
      <c r="H1035" t="inlineStr"/>
      <c r="I1035" t="inlineStr">
        <is>
          <t>RETAIL</t>
        </is>
      </c>
      <c r="J1035" t="inlineStr">
        <is>
          <t>Edison Targeting &amp; Churn</t>
        </is>
      </c>
      <c r="K1035" t="inlineStr">
        <is>
          <t>Edison</t>
        </is>
      </c>
      <c r="L1035" t="inlineStr">
        <is>
          <t>G. Sironi</t>
        </is>
      </c>
      <c r="M1035" t="inlineStr">
        <is>
          <t>F. Malvezzi</t>
        </is>
      </c>
      <c r="N1035" t="inlineStr">
        <is>
          <t>AI Operations</t>
        </is>
      </c>
      <c r="O1035" t="inlineStr">
        <is>
          <t>Data Scientist</t>
        </is>
      </c>
      <c r="P1035" t="n">
        <v>110</v>
      </c>
      <c r="Q1035" t="n">
        <v>0</v>
      </c>
      <c r="R1035" t="inlineStr">
        <is>
          <t>PROPOSAL</t>
        </is>
      </c>
      <c r="S1035" t="n">
        <v>0</v>
      </c>
      <c r="T1035" t="n">
        <v>2025</v>
      </c>
      <c r="U1035" t="n">
        <v>0</v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inlineStr"/>
      <c r="AU1035" t="inlineStr"/>
    </row>
    <row r="1036">
      <c r="A1036" t="inlineStr">
        <is>
          <t>PROSPECT</t>
        </is>
      </c>
      <c r="B1036" t="inlineStr">
        <is>
          <t>PRJ</t>
        </is>
      </c>
      <c r="C1036" t="inlineStr">
        <is>
          <t>Waterfall</t>
        </is>
      </c>
      <c r="D1036" t="n">
        <v>2025</v>
      </c>
      <c r="E1036" s="114" t="n">
        <v>45658</v>
      </c>
      <c r="F1036" s="114" t="n">
        <v>46022</v>
      </c>
      <c r="G1036" t="inlineStr"/>
      <c r="H1036" t="inlineStr"/>
      <c r="I1036" t="inlineStr">
        <is>
          <t>RETAIL</t>
        </is>
      </c>
      <c r="J1036" t="inlineStr">
        <is>
          <t>Edison Targeting &amp; Churn</t>
        </is>
      </c>
      <c r="K1036" t="inlineStr">
        <is>
          <t>Edison</t>
        </is>
      </c>
      <c r="L1036" t="inlineStr">
        <is>
          <t>G. Sironi</t>
        </is>
      </c>
      <c r="M1036" t="inlineStr">
        <is>
          <t>G. Sironi</t>
        </is>
      </c>
      <c r="N1036" t="inlineStr">
        <is>
          <t>AI Operations</t>
        </is>
      </c>
      <c r="O1036" t="inlineStr">
        <is>
          <t>PM - Project Governance</t>
        </is>
      </c>
      <c r="P1036" t="n">
        <v>110</v>
      </c>
      <c r="Q1036" t="n">
        <v>0</v>
      </c>
      <c r="R1036" t="inlineStr">
        <is>
          <t>PROPOSAL</t>
        </is>
      </c>
      <c r="S1036" t="n">
        <v>0</v>
      </c>
      <c r="T1036" t="n">
        <v>2025</v>
      </c>
      <c r="U1036" t="n">
        <v>6</v>
      </c>
      <c r="V1036" t="inlineStr"/>
      <c r="W1036" t="inlineStr"/>
      <c r="X1036" t="inlineStr"/>
      <c r="Y1036" t="n">
        <v>2</v>
      </c>
      <c r="Z1036" t="n">
        <v>2</v>
      </c>
      <c r="AA1036" t="n">
        <v>2</v>
      </c>
      <c r="AB1036" t="n">
        <v>1</v>
      </c>
      <c r="AC1036" t="n">
        <v>1</v>
      </c>
      <c r="AD1036" t="inlineStr"/>
      <c r="AE1036" t="inlineStr"/>
      <c r="AF1036" t="inlineStr"/>
      <c r="AG1036" t="inlineStr"/>
      <c r="AH1036" t="n">
        <v>0</v>
      </c>
      <c r="AI1036" t="n">
        <v>0</v>
      </c>
      <c r="AJ1036" t="n">
        <v>0</v>
      </c>
      <c r="AK1036" t="n">
        <v>0.09090909090909091</v>
      </c>
      <c r="AL1036" t="n">
        <v>0.1</v>
      </c>
      <c r="AM1036" t="n">
        <v>0.1</v>
      </c>
      <c r="AN1036" t="n">
        <v>0.04347826086956522</v>
      </c>
      <c r="AO1036" t="n">
        <v>0.08333333333333333</v>
      </c>
      <c r="AP1036" t="n">
        <v>0</v>
      </c>
      <c r="AQ1036" t="n">
        <v>0</v>
      </c>
      <c r="AR1036" t="n">
        <v>0</v>
      </c>
      <c r="AS1036" t="n">
        <v>0</v>
      </c>
      <c r="AT1036" t="inlineStr"/>
      <c r="AU1036" t="inlineStr"/>
    </row>
    <row r="1037">
      <c r="A1037" t="inlineStr">
        <is>
          <t>PROSPECT</t>
        </is>
      </c>
      <c r="B1037" t="inlineStr">
        <is>
          <t>PRJ</t>
        </is>
      </c>
      <c r="C1037" t="inlineStr">
        <is>
          <t>Waterfall</t>
        </is>
      </c>
      <c r="D1037" t="n">
        <v>2025</v>
      </c>
      <c r="E1037" s="114" t="n">
        <v>45658</v>
      </c>
      <c r="F1037" s="114" t="n">
        <v>46022</v>
      </c>
      <c r="G1037" t="inlineStr"/>
      <c r="H1037" t="inlineStr"/>
      <c r="I1037" t="inlineStr">
        <is>
          <t>RETAIL</t>
        </is>
      </c>
      <c r="J1037" t="inlineStr">
        <is>
          <t>Edison Targeting &amp; Churn</t>
        </is>
      </c>
      <c r="K1037" t="inlineStr">
        <is>
          <t>Edison</t>
        </is>
      </c>
      <c r="L1037" t="inlineStr">
        <is>
          <t>G. Sironi</t>
        </is>
      </c>
      <c r="M1037" t="inlineStr">
        <is>
          <t>M. Gomitoni</t>
        </is>
      </c>
      <c r="N1037" t="inlineStr">
        <is>
          <t>AI Operations</t>
        </is>
      </c>
      <c r="O1037" t="inlineStr">
        <is>
          <t>Technical Leader</t>
        </is>
      </c>
      <c r="P1037" t="n">
        <v>110</v>
      </c>
      <c r="Q1037" t="n">
        <v>0</v>
      </c>
      <c r="R1037" t="inlineStr">
        <is>
          <t>PROPOSAL</t>
        </is>
      </c>
      <c r="S1037" t="n">
        <v>0</v>
      </c>
      <c r="T1037" t="n">
        <v>2025</v>
      </c>
      <c r="U1037" t="n">
        <v>10</v>
      </c>
      <c r="V1037" t="inlineStr"/>
      <c r="W1037" t="inlineStr"/>
      <c r="X1037" t="inlineStr"/>
      <c r="Y1037" t="n">
        <v>5</v>
      </c>
      <c r="Z1037" t="n">
        <v>4</v>
      </c>
      <c r="AA1037" t="n">
        <v>3</v>
      </c>
      <c r="AB1037" t="n">
        <v>3</v>
      </c>
      <c r="AC1037" t="inlineStr"/>
      <c r="AD1037" t="inlineStr"/>
      <c r="AE1037" t="inlineStr"/>
      <c r="AF1037" t="inlineStr"/>
      <c r="AG1037" t="inlineStr"/>
      <c r="AH1037" t="n">
        <v>0</v>
      </c>
      <c r="AI1037" t="n">
        <v>0</v>
      </c>
      <c r="AJ1037" t="n">
        <v>0</v>
      </c>
      <c r="AK1037" t="n">
        <v>0.2272727272727273</v>
      </c>
      <c r="AL1037" t="n">
        <v>0.2</v>
      </c>
      <c r="AM1037" t="n">
        <v>0.15</v>
      </c>
      <c r="AN1037" t="n">
        <v>0.1304347826086956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inlineStr"/>
      <c r="AU1037" t="inlineStr"/>
    </row>
    <row r="1038">
      <c r="A1038" t="inlineStr">
        <is>
          <t>PROSPECT</t>
        </is>
      </c>
      <c r="B1038" t="inlineStr">
        <is>
          <t>PRJ</t>
        </is>
      </c>
      <c r="C1038" t="inlineStr">
        <is>
          <t>Waterfall</t>
        </is>
      </c>
      <c r="D1038" t="n">
        <v>2025</v>
      </c>
      <c r="E1038" s="114" t="n">
        <v>45658</v>
      </c>
      <c r="F1038" s="114" t="n">
        <v>46022</v>
      </c>
      <c r="G1038" t="inlineStr"/>
      <c r="H1038" t="inlineStr"/>
      <c r="I1038" t="inlineStr">
        <is>
          <t>RETAIL</t>
        </is>
      </c>
      <c r="J1038" t="inlineStr">
        <is>
          <t>Edison Targeting &amp; Churn</t>
        </is>
      </c>
      <c r="K1038" t="inlineStr">
        <is>
          <t>Edison</t>
        </is>
      </c>
      <c r="L1038" t="inlineStr">
        <is>
          <t>G. Sironi</t>
        </is>
      </c>
      <c r="M1038" t="inlineStr">
        <is>
          <t>V. Echarry</t>
        </is>
      </c>
      <c r="N1038" t="inlineStr">
        <is>
          <t>AI Operations</t>
        </is>
      </c>
      <c r="O1038" t="inlineStr">
        <is>
          <t>Data Scientist</t>
        </is>
      </c>
      <c r="P1038" t="n">
        <v>110</v>
      </c>
      <c r="Q1038" t="n">
        <v>0</v>
      </c>
      <c r="R1038" t="inlineStr">
        <is>
          <t>PROPOSAL</t>
        </is>
      </c>
      <c r="S1038" t="n">
        <v>0</v>
      </c>
      <c r="T1038" t="n">
        <v>2025</v>
      </c>
      <c r="U1038" t="n">
        <v>20</v>
      </c>
      <c r="V1038" t="inlineStr"/>
      <c r="W1038" t="inlineStr"/>
      <c r="X1038" t="inlineStr"/>
      <c r="Y1038" t="n">
        <v>5</v>
      </c>
      <c r="Z1038" t="n">
        <v>5</v>
      </c>
      <c r="AA1038" t="n">
        <v>5</v>
      </c>
      <c r="AB1038" t="n">
        <v>5</v>
      </c>
      <c r="AC1038" t="n">
        <v>5</v>
      </c>
      <c r="AD1038" t="inlineStr"/>
      <c r="AE1038" t="inlineStr"/>
      <c r="AF1038" t="inlineStr"/>
      <c r="AG1038" t="inlineStr"/>
      <c r="AH1038" t="n">
        <v>0</v>
      </c>
      <c r="AI1038" t="n">
        <v>0</v>
      </c>
      <c r="AJ1038" t="n">
        <v>0</v>
      </c>
      <c r="AK1038" t="n">
        <v>0.2272727272727273</v>
      </c>
      <c r="AL1038" t="n">
        <v>0.25</v>
      </c>
      <c r="AM1038" t="n">
        <v>0.25</v>
      </c>
      <c r="AN1038" t="n">
        <v>0.2173913043478261</v>
      </c>
      <c r="AO1038" t="n">
        <v>0.4166666666666667</v>
      </c>
      <c r="AP1038" t="n">
        <v>0</v>
      </c>
      <c r="AQ1038" t="n">
        <v>0</v>
      </c>
      <c r="AR1038" t="n">
        <v>0</v>
      </c>
      <c r="AS1038" t="n">
        <v>0</v>
      </c>
      <c r="AT1038" t="inlineStr"/>
      <c r="AU1038" t="inlineStr"/>
    </row>
    <row r="1039">
      <c r="A1039" t="inlineStr">
        <is>
          <t>CONTRACT</t>
        </is>
      </c>
      <c r="B1039" t="inlineStr">
        <is>
          <t>PRJ</t>
        </is>
      </c>
      <c r="C1039" t="inlineStr"/>
      <c r="D1039" t="n">
        <v>2025</v>
      </c>
      <c r="E1039" s="114" t="n">
        <v>45658</v>
      </c>
      <c r="F1039" s="114" t="n">
        <v>46022</v>
      </c>
      <c r="G1039" t="inlineStr"/>
      <c r="H1039" t="inlineStr">
        <is>
          <t>ALRTTW</t>
        </is>
      </c>
      <c r="I1039" t="inlineStr">
        <is>
          <t>RETAIL</t>
        </is>
      </c>
      <c r="J1039" t="inlineStr">
        <is>
          <t>ELRTT - RETAIL TESTING TOOL W3 - Modelling CR</t>
        </is>
      </c>
      <c r="K1039" t="inlineStr">
        <is>
          <t>EssilorLuxottica</t>
        </is>
      </c>
      <c r="L1039" t="inlineStr">
        <is>
          <t>G. SIRONI</t>
        </is>
      </c>
      <c r="M1039" t="inlineStr">
        <is>
          <t>A. Imbimbo</t>
        </is>
      </c>
      <c r="N1039" t="inlineStr">
        <is>
          <t>Operations</t>
        </is>
      </c>
      <c r="O1039" t="inlineStr">
        <is>
          <t>Data Scientist</t>
        </is>
      </c>
      <c r="P1039" t="n">
        <v>105</v>
      </c>
      <c r="Q1039" t="n">
        <v>0</v>
      </c>
      <c r="R1039" t="inlineStr">
        <is>
          <t>PROPOSAL</t>
        </is>
      </c>
      <c r="S1039" t="n">
        <v>0</v>
      </c>
      <c r="T1039" t="n">
        <v>2025</v>
      </c>
      <c r="U1039" t="n">
        <v>4</v>
      </c>
      <c r="V1039" t="inlineStr"/>
      <c r="W1039" t="inlineStr"/>
      <c r="X1039" t="inlineStr"/>
      <c r="Y1039" t="n">
        <v>1</v>
      </c>
      <c r="Z1039" t="n">
        <v>1</v>
      </c>
      <c r="AA1039" t="n">
        <v>1</v>
      </c>
      <c r="AB1039" t="n">
        <v>1</v>
      </c>
      <c r="AC1039" t="inlineStr"/>
      <c r="AD1039" t="n">
        <v>1</v>
      </c>
      <c r="AE1039" t="inlineStr"/>
      <c r="AF1039" t="inlineStr"/>
      <c r="AG1039" t="inlineStr"/>
      <c r="AH1039" t="n">
        <v>0</v>
      </c>
      <c r="AI1039" t="n">
        <v>0</v>
      </c>
      <c r="AJ1039" t="n">
        <v>0</v>
      </c>
      <c r="AK1039" t="n">
        <v>0.04545454545454546</v>
      </c>
      <c r="AL1039" t="n">
        <v>0.05</v>
      </c>
      <c r="AM1039" t="n">
        <v>0.05</v>
      </c>
      <c r="AN1039" t="n">
        <v>0.04347826086956522</v>
      </c>
      <c r="AO1039" t="n">
        <v>0</v>
      </c>
      <c r="AP1039" t="n">
        <v>0.04761904761904762</v>
      </c>
      <c r="AQ1039" t="n">
        <v>0</v>
      </c>
      <c r="AR1039" t="n">
        <v>0</v>
      </c>
      <c r="AS1039" t="n">
        <v>0</v>
      </c>
      <c r="AT1039" t="inlineStr"/>
      <c r="AU1039" t="inlineStr"/>
    </row>
    <row r="1040">
      <c r="A1040" t="inlineStr">
        <is>
          <t>CONTRACT</t>
        </is>
      </c>
      <c r="B1040" t="inlineStr">
        <is>
          <t>PRJ</t>
        </is>
      </c>
      <c r="C1040" t="inlineStr"/>
      <c r="D1040" t="n">
        <v>2025</v>
      </c>
      <c r="E1040" s="114" t="n">
        <v>45658</v>
      </c>
      <c r="F1040" s="114" t="n">
        <v>46022</v>
      </c>
      <c r="G1040" t="inlineStr"/>
      <c r="H1040" t="inlineStr">
        <is>
          <t>ALRTTW</t>
        </is>
      </c>
      <c r="I1040" t="inlineStr">
        <is>
          <t>RETAIL</t>
        </is>
      </c>
      <c r="J1040" t="inlineStr">
        <is>
          <t>ELRTT - RETAIL TESTING TOOL W3 - Modelling CR</t>
        </is>
      </c>
      <c r="K1040" t="inlineStr">
        <is>
          <t>EssilorLuxottica</t>
        </is>
      </c>
      <c r="L1040" t="inlineStr">
        <is>
          <t>G. SIRONI</t>
        </is>
      </c>
      <c r="M1040" t="inlineStr">
        <is>
          <t>A. Pirola</t>
        </is>
      </c>
      <c r="N1040" t="inlineStr">
        <is>
          <t>Operations</t>
        </is>
      </c>
      <c r="O1040" t="inlineStr">
        <is>
          <t>Front End</t>
        </is>
      </c>
      <c r="P1040" t="n">
        <v>105</v>
      </c>
      <c r="Q1040" t="n">
        <v>0</v>
      </c>
      <c r="R1040" t="inlineStr">
        <is>
          <t>PROPOSAL</t>
        </is>
      </c>
      <c r="S1040" t="n">
        <v>0</v>
      </c>
      <c r="T1040" t="n">
        <v>2025</v>
      </c>
      <c r="U1040" t="n">
        <v>8</v>
      </c>
      <c r="V1040" t="n">
        <v>1</v>
      </c>
      <c r="W1040" t="n">
        <v>1</v>
      </c>
      <c r="X1040" t="n">
        <v>1</v>
      </c>
      <c r="Y1040" t="n">
        <v>2</v>
      </c>
      <c r="Z1040" t="n">
        <v>1</v>
      </c>
      <c r="AA1040" t="n">
        <v>2</v>
      </c>
      <c r="AB1040" t="n">
        <v>2</v>
      </c>
      <c r="AC1040" t="n">
        <v>2</v>
      </c>
      <c r="AD1040" t="n">
        <v>1</v>
      </c>
      <c r="AE1040" t="inlineStr"/>
      <c r="AF1040" t="inlineStr"/>
      <c r="AG1040" t="inlineStr"/>
      <c r="AH1040" t="n">
        <v>0.05555555555555555</v>
      </c>
      <c r="AI1040" t="n">
        <v>0.05</v>
      </c>
      <c r="AJ1040" t="n">
        <v>0.04761904761904762</v>
      </c>
      <c r="AK1040" t="n">
        <v>0.09090909090909091</v>
      </c>
      <c r="AL1040" t="n">
        <v>0.05</v>
      </c>
      <c r="AM1040" t="n">
        <v>0.1</v>
      </c>
      <c r="AN1040" t="n">
        <v>0.08695652173913043</v>
      </c>
      <c r="AO1040" t="n">
        <v>0.1666666666666667</v>
      </c>
      <c r="AP1040" t="n">
        <v>0.04761904761904762</v>
      </c>
      <c r="AQ1040" t="n">
        <v>0</v>
      </c>
      <c r="AR1040" t="n">
        <v>0</v>
      </c>
      <c r="AS1040" t="n">
        <v>0</v>
      </c>
      <c r="AT1040" t="inlineStr"/>
      <c r="AU1040" t="inlineStr"/>
    </row>
    <row r="1041">
      <c r="A1041" t="inlineStr">
        <is>
          <t>CONTRACT</t>
        </is>
      </c>
      <c r="B1041" t="inlineStr">
        <is>
          <t>PRJ</t>
        </is>
      </c>
      <c r="C1041" t="inlineStr"/>
      <c r="D1041" t="n">
        <v>2025</v>
      </c>
      <c r="E1041" s="114" t="n">
        <v>45658</v>
      </c>
      <c r="F1041" s="114" t="n">
        <v>46022</v>
      </c>
      <c r="G1041" t="inlineStr"/>
      <c r="H1041" t="inlineStr">
        <is>
          <t>ALRTTW</t>
        </is>
      </c>
      <c r="I1041" t="inlineStr">
        <is>
          <t>RETAIL</t>
        </is>
      </c>
      <c r="J1041" t="inlineStr">
        <is>
          <t>ELRTT - RETAIL TESTING TOOL W3 - Modelling CR</t>
        </is>
      </c>
      <c r="K1041" t="inlineStr">
        <is>
          <t>EssilorLuxottica</t>
        </is>
      </c>
      <c r="L1041" t="inlineStr">
        <is>
          <t>G. SIRONI</t>
        </is>
      </c>
      <c r="M1041" t="inlineStr">
        <is>
          <t>G. Lopez</t>
        </is>
      </c>
      <c r="N1041" t="inlineStr">
        <is>
          <t>Operations</t>
        </is>
      </c>
      <c r="O1041" t="inlineStr">
        <is>
          <t>Front End</t>
        </is>
      </c>
      <c r="P1041" t="n">
        <v>105</v>
      </c>
      <c r="Q1041" t="n">
        <v>0</v>
      </c>
      <c r="R1041" t="inlineStr">
        <is>
          <t>PROPOSAL</t>
        </is>
      </c>
      <c r="S1041" t="n">
        <v>0</v>
      </c>
      <c r="T1041" t="n">
        <v>2025</v>
      </c>
      <c r="U1041" t="n">
        <v>0</v>
      </c>
      <c r="V1041" t="n">
        <v>1</v>
      </c>
      <c r="W1041" t="n">
        <v>1</v>
      </c>
      <c r="X1041" t="n">
        <v>5</v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n">
        <v>0.05555555555555555</v>
      </c>
      <c r="AI1041" t="n">
        <v>0.05</v>
      </c>
      <c r="AJ1041" t="n">
        <v>0.2380952380952381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inlineStr"/>
      <c r="AU1041" t="inlineStr"/>
    </row>
    <row r="1042">
      <c r="A1042" t="inlineStr">
        <is>
          <t>CONTRACT</t>
        </is>
      </c>
      <c r="B1042" t="inlineStr">
        <is>
          <t>PRJ</t>
        </is>
      </c>
      <c r="C1042" t="inlineStr"/>
      <c r="D1042" t="n">
        <v>2025</v>
      </c>
      <c r="E1042" s="114" t="n">
        <v>45658</v>
      </c>
      <c r="F1042" s="114" t="n">
        <v>46022</v>
      </c>
      <c r="G1042" t="inlineStr"/>
      <c r="H1042" t="inlineStr">
        <is>
          <t>ALRTTW</t>
        </is>
      </c>
      <c r="I1042" t="inlineStr">
        <is>
          <t>RETAIL</t>
        </is>
      </c>
      <c r="J1042" t="inlineStr">
        <is>
          <t>ELRTT - RETAIL TESTING TOOL W3 - Modelling CR</t>
        </is>
      </c>
      <c r="K1042" t="inlineStr">
        <is>
          <t>EssilorLuxottica</t>
        </is>
      </c>
      <c r="L1042" t="inlineStr">
        <is>
          <t>G. SIRONI</t>
        </is>
      </c>
      <c r="M1042" t="inlineStr">
        <is>
          <t>G. Mordà</t>
        </is>
      </c>
      <c r="N1042" t="inlineStr">
        <is>
          <t>Operations</t>
        </is>
      </c>
      <c r="O1042" t="inlineStr">
        <is>
          <t>Data Management</t>
        </is>
      </c>
      <c r="P1042" t="n">
        <v>105</v>
      </c>
      <c r="Q1042" t="n">
        <v>0</v>
      </c>
      <c r="R1042" t="inlineStr">
        <is>
          <t>PROPOSAL</t>
        </is>
      </c>
      <c r="S1042" t="n">
        <v>0</v>
      </c>
      <c r="T1042" t="n">
        <v>2025</v>
      </c>
      <c r="U1042" t="n">
        <v>0</v>
      </c>
      <c r="V1042" t="n">
        <v>1</v>
      </c>
      <c r="W1042" t="n">
        <v>1</v>
      </c>
      <c r="X1042" t="n">
        <v>1</v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n">
        <v>0.05555555555555555</v>
      </c>
      <c r="AI1042" t="n">
        <v>0.05</v>
      </c>
      <c r="AJ1042" t="n">
        <v>0.04761904761904762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inlineStr"/>
      <c r="AU1042" t="inlineStr"/>
    </row>
    <row r="1043">
      <c r="A1043" t="inlineStr">
        <is>
          <t>CONTRACT</t>
        </is>
      </c>
      <c r="B1043" t="inlineStr">
        <is>
          <t>PRJ</t>
        </is>
      </c>
      <c r="C1043" t="inlineStr"/>
      <c r="D1043" t="n">
        <v>2025</v>
      </c>
      <c r="E1043" s="114" t="n">
        <v>45658</v>
      </c>
      <c r="F1043" s="114" t="n">
        <v>46022</v>
      </c>
      <c r="G1043" t="inlineStr"/>
      <c r="H1043" t="inlineStr">
        <is>
          <t>ALRTTW</t>
        </is>
      </c>
      <c r="I1043" t="inlineStr">
        <is>
          <t>RETAIL</t>
        </is>
      </c>
      <c r="J1043" t="inlineStr">
        <is>
          <t>ELRTT - RETAIL TESTING TOOL W3 - Modelling CR</t>
        </is>
      </c>
      <c r="K1043" t="inlineStr">
        <is>
          <t>EssilorLuxottica</t>
        </is>
      </c>
      <c r="L1043" t="inlineStr">
        <is>
          <t>G. SIRONI</t>
        </is>
      </c>
      <c r="M1043" t="inlineStr">
        <is>
          <t>G. Sironi</t>
        </is>
      </c>
      <c r="N1043" t="inlineStr">
        <is>
          <t>Operations</t>
        </is>
      </c>
      <c r="O1043" t="inlineStr">
        <is>
          <t>PM - Project Governance</t>
        </is>
      </c>
      <c r="P1043" t="n">
        <v>105</v>
      </c>
      <c r="Q1043" t="n">
        <v>0</v>
      </c>
      <c r="R1043" t="inlineStr">
        <is>
          <t>PROPOSAL</t>
        </is>
      </c>
      <c r="S1043" t="n">
        <v>0</v>
      </c>
      <c r="T1043" t="n">
        <v>2025</v>
      </c>
      <c r="U1043" t="n">
        <v>0</v>
      </c>
      <c r="V1043" t="n">
        <v>1</v>
      </c>
      <c r="W1043" t="n">
        <v>1</v>
      </c>
      <c r="X1043" t="n">
        <v>1</v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n">
        <v>0.05555555555555555</v>
      </c>
      <c r="AI1043" t="n">
        <v>0.05</v>
      </c>
      <c r="AJ1043" t="n">
        <v>0.04761904761904762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inlineStr"/>
      <c r="AU1043" t="inlineStr"/>
    </row>
    <row r="1044">
      <c r="A1044" t="inlineStr">
        <is>
          <t>CONTRACT</t>
        </is>
      </c>
      <c r="B1044" t="inlineStr">
        <is>
          <t>PRJ</t>
        </is>
      </c>
      <c r="C1044" t="inlineStr"/>
      <c r="D1044" t="n">
        <v>2025</v>
      </c>
      <c r="E1044" s="114" t="n">
        <v>45658</v>
      </c>
      <c r="F1044" s="114" t="n">
        <v>46022</v>
      </c>
      <c r="G1044" t="inlineStr"/>
      <c r="H1044" t="inlineStr">
        <is>
          <t>ALRTTW</t>
        </is>
      </c>
      <c r="I1044" t="inlineStr">
        <is>
          <t>RETAIL</t>
        </is>
      </c>
      <c r="J1044" t="inlineStr">
        <is>
          <t>ELRTT - RETAIL TESTING TOOL W3 - Modelling CR</t>
        </is>
      </c>
      <c r="K1044" t="inlineStr">
        <is>
          <t>EssilorLuxottica</t>
        </is>
      </c>
      <c r="L1044" t="inlineStr">
        <is>
          <t>G. SIRONI</t>
        </is>
      </c>
      <c r="M1044" t="inlineStr">
        <is>
          <t>M. Vianelli</t>
        </is>
      </c>
      <c r="N1044" t="inlineStr">
        <is>
          <t>Delivery Projects</t>
        </is>
      </c>
      <c r="O1044" t="inlineStr">
        <is>
          <t>Analyst</t>
        </is>
      </c>
      <c r="P1044" t="n">
        <v>105</v>
      </c>
      <c r="Q1044" t="n">
        <v>0</v>
      </c>
      <c r="R1044" t="inlineStr">
        <is>
          <t>PROPOSAL</t>
        </is>
      </c>
      <c r="S1044" t="n">
        <v>0</v>
      </c>
      <c r="T1044" t="n">
        <v>2025</v>
      </c>
      <c r="U1044" t="n">
        <v>6</v>
      </c>
      <c r="V1044" t="n">
        <v>1</v>
      </c>
      <c r="W1044" t="inlineStr"/>
      <c r="X1044" t="inlineStr"/>
      <c r="Y1044" t="n">
        <v>1</v>
      </c>
      <c r="Z1044" t="n">
        <v>3</v>
      </c>
      <c r="AA1044" t="n">
        <v>1</v>
      </c>
      <c r="AB1044" t="n">
        <v>1</v>
      </c>
      <c r="AC1044" t="inlineStr"/>
      <c r="AD1044" t="n">
        <v>1</v>
      </c>
      <c r="AE1044" t="inlineStr"/>
      <c r="AF1044" t="inlineStr"/>
      <c r="AG1044" t="inlineStr"/>
      <c r="AH1044" t="n">
        <v>0.05555555555555555</v>
      </c>
      <c r="AI1044" t="n">
        <v>0</v>
      </c>
      <c r="AJ1044" t="n">
        <v>0</v>
      </c>
      <c r="AK1044" t="n">
        <v>0.04545454545454546</v>
      </c>
      <c r="AL1044" t="n">
        <v>0.15</v>
      </c>
      <c r="AM1044" t="n">
        <v>0.05</v>
      </c>
      <c r="AN1044" t="n">
        <v>0.04347826086956522</v>
      </c>
      <c r="AO1044" t="n">
        <v>0</v>
      </c>
      <c r="AP1044" t="n">
        <v>0.04761904761904762</v>
      </c>
      <c r="AQ1044" t="n">
        <v>0</v>
      </c>
      <c r="AR1044" t="n">
        <v>0</v>
      </c>
      <c r="AS1044" t="n">
        <v>0</v>
      </c>
      <c r="AT1044" t="inlineStr"/>
      <c r="AU1044" t="inlineStr"/>
    </row>
    <row r="1045">
      <c r="A1045" t="inlineStr">
        <is>
          <t>CONTRACT</t>
        </is>
      </c>
      <c r="B1045" t="inlineStr">
        <is>
          <t>PRJ</t>
        </is>
      </c>
      <c r="C1045" t="inlineStr"/>
      <c r="D1045" t="n">
        <v>2025</v>
      </c>
      <c r="E1045" s="114" t="n">
        <v>45658</v>
      </c>
      <c r="F1045" s="114" t="n">
        <v>46022</v>
      </c>
      <c r="G1045" t="inlineStr"/>
      <c r="H1045" t="inlineStr">
        <is>
          <t>ALRTTW</t>
        </is>
      </c>
      <c r="I1045" t="inlineStr">
        <is>
          <t>RETAIL</t>
        </is>
      </c>
      <c r="J1045" t="inlineStr">
        <is>
          <t>ELRTT - RETAIL TESTING TOOL W3 - Modelling CR</t>
        </is>
      </c>
      <c r="K1045" t="inlineStr">
        <is>
          <t>EssilorLuxottica</t>
        </is>
      </c>
      <c r="L1045" t="inlineStr">
        <is>
          <t>G. SIRONI</t>
        </is>
      </c>
      <c r="M1045" t="inlineStr">
        <is>
          <t>N. Pescione</t>
        </is>
      </c>
      <c r="N1045" t="inlineStr">
        <is>
          <t>Operations</t>
        </is>
      </c>
      <c r="O1045" t="inlineStr">
        <is>
          <t>Back End</t>
        </is>
      </c>
      <c r="P1045" t="n">
        <v>105</v>
      </c>
      <c r="Q1045" t="n">
        <v>0</v>
      </c>
      <c r="R1045" t="inlineStr">
        <is>
          <t>PROPOSAL</t>
        </is>
      </c>
      <c r="S1045" t="n">
        <v>0</v>
      </c>
      <c r="T1045" t="n">
        <v>2025</v>
      </c>
      <c r="U1045" t="n">
        <v>0</v>
      </c>
      <c r="V1045" t="n">
        <v>1</v>
      </c>
      <c r="W1045" t="n">
        <v>1</v>
      </c>
      <c r="X1045" t="n">
        <v>5</v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n">
        <v>0.05555555555555555</v>
      </c>
      <c r="AI1045" t="n">
        <v>0.05</v>
      </c>
      <c r="AJ1045" t="n">
        <v>0.2380952380952381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inlineStr"/>
      <c r="AU1045" t="inlineStr"/>
    </row>
    <row r="1046">
      <c r="A1046" t="inlineStr">
        <is>
          <t>CONTRACT</t>
        </is>
      </c>
      <c r="B1046" t="inlineStr">
        <is>
          <t>PRJ</t>
        </is>
      </c>
      <c r="C1046" t="inlineStr"/>
      <c r="D1046" t="n">
        <v>2025</v>
      </c>
      <c r="E1046" s="114" t="n">
        <v>45658</v>
      </c>
      <c r="F1046" s="114" t="n">
        <v>46022</v>
      </c>
      <c r="G1046" t="inlineStr"/>
      <c r="H1046" t="inlineStr">
        <is>
          <t>ALRTTW</t>
        </is>
      </c>
      <c r="I1046" t="inlineStr">
        <is>
          <t>RETAIL</t>
        </is>
      </c>
      <c r="J1046" t="inlineStr">
        <is>
          <t>ELRTT - RETAIL TESTING TOOL W3 - Modelling CR</t>
        </is>
      </c>
      <c r="K1046" t="inlineStr">
        <is>
          <t>EssilorLuxottica</t>
        </is>
      </c>
      <c r="L1046" t="inlineStr">
        <is>
          <t>G. SIRONI</t>
        </is>
      </c>
      <c r="M1046" t="inlineStr">
        <is>
          <t>P. Anzellotti</t>
        </is>
      </c>
      <c r="N1046" t="inlineStr">
        <is>
          <t>Operations</t>
        </is>
      </c>
      <c r="O1046" t="inlineStr">
        <is>
          <t>Team Leadership Support</t>
        </is>
      </c>
      <c r="P1046" t="n">
        <v>105</v>
      </c>
      <c r="Q1046" t="n">
        <v>0</v>
      </c>
      <c r="R1046" t="inlineStr">
        <is>
          <t>PROPOSAL</t>
        </is>
      </c>
      <c r="S1046" t="n">
        <v>0</v>
      </c>
      <c r="T1046" t="n">
        <v>2025</v>
      </c>
      <c r="U1046" t="n">
        <v>0</v>
      </c>
      <c r="V1046" t="n">
        <v>3</v>
      </c>
      <c r="W1046" t="n">
        <v>3</v>
      </c>
      <c r="X1046" t="n">
        <v>3</v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n">
        <v>0.1666666666666667</v>
      </c>
      <c r="AI1046" t="n">
        <v>0.15</v>
      </c>
      <c r="AJ1046" t="n">
        <v>0.1428571428571428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inlineStr"/>
      <c r="AU1046" t="inlineStr"/>
    </row>
    <row r="1047">
      <c r="A1047" t="inlineStr">
        <is>
          <t>CONTRACT</t>
        </is>
      </c>
      <c r="B1047" t="inlineStr">
        <is>
          <t>PRJ</t>
        </is>
      </c>
      <c r="C1047" t="inlineStr"/>
      <c r="D1047" t="n">
        <v>2025</v>
      </c>
      <c r="E1047" s="114" t="n">
        <v>45658</v>
      </c>
      <c r="F1047" s="114" t="n">
        <v>46022</v>
      </c>
      <c r="G1047" t="inlineStr"/>
      <c r="H1047" t="inlineStr"/>
      <c r="I1047" t="inlineStr">
        <is>
          <t>RETAIL</t>
        </is>
      </c>
      <c r="J1047" t="inlineStr">
        <is>
          <t>ELRTT - RETAIL TESTING TOOL W4</t>
        </is>
      </c>
      <c r="K1047" t="inlineStr">
        <is>
          <t>EssilorLuxottica</t>
        </is>
      </c>
      <c r="L1047" t="inlineStr">
        <is>
          <t>G. SIRONI</t>
        </is>
      </c>
      <c r="M1047" t="inlineStr">
        <is>
          <t>A. Imbimbo</t>
        </is>
      </c>
      <c r="N1047" t="inlineStr">
        <is>
          <t>Operations</t>
        </is>
      </c>
      <c r="O1047" t="inlineStr">
        <is>
          <t>Data Scientist</t>
        </is>
      </c>
      <c r="P1047" t="n">
        <v>105</v>
      </c>
      <c r="Q1047" t="n">
        <v>0</v>
      </c>
      <c r="R1047" t="inlineStr">
        <is>
          <t>PROPOSAL</t>
        </is>
      </c>
      <c r="S1047" t="n">
        <v>0</v>
      </c>
      <c r="T1047" t="n">
        <v>2025</v>
      </c>
      <c r="U1047" t="n">
        <v>0</v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inlineStr"/>
      <c r="AU1047" t="inlineStr"/>
    </row>
    <row r="1048">
      <c r="A1048" t="inlineStr">
        <is>
          <t>CONTRACT</t>
        </is>
      </c>
      <c r="B1048" t="inlineStr">
        <is>
          <t>PRJ</t>
        </is>
      </c>
      <c r="C1048" t="inlineStr"/>
      <c r="D1048" t="n">
        <v>2025</v>
      </c>
      <c r="E1048" s="114" t="n">
        <v>45658</v>
      </c>
      <c r="F1048" s="114" t="n">
        <v>46022</v>
      </c>
      <c r="G1048" t="inlineStr"/>
      <c r="H1048" t="inlineStr"/>
      <c r="I1048" t="inlineStr">
        <is>
          <t>RETAIL</t>
        </is>
      </c>
      <c r="J1048" t="inlineStr">
        <is>
          <t>ELRTT - RETAIL TESTING TOOL W4</t>
        </is>
      </c>
      <c r="K1048" t="inlineStr">
        <is>
          <t>EssilorLuxottica</t>
        </is>
      </c>
      <c r="L1048" t="inlineStr">
        <is>
          <t>G. SIRONI</t>
        </is>
      </c>
      <c r="M1048" t="inlineStr">
        <is>
          <t>G. Lopez</t>
        </is>
      </c>
      <c r="N1048" t="inlineStr">
        <is>
          <t>Operations</t>
        </is>
      </c>
      <c r="O1048" t="inlineStr">
        <is>
          <t>Front End</t>
        </is>
      </c>
      <c r="P1048" t="n">
        <v>105</v>
      </c>
      <c r="Q1048" t="n">
        <v>0</v>
      </c>
      <c r="R1048" t="inlineStr">
        <is>
          <t>PROPOSAL</t>
        </is>
      </c>
      <c r="S1048" t="n">
        <v>0</v>
      </c>
      <c r="T1048" t="n">
        <v>2025</v>
      </c>
      <c r="U1048" t="n">
        <v>22</v>
      </c>
      <c r="V1048" t="inlineStr"/>
      <c r="W1048" t="inlineStr"/>
      <c r="X1048" t="inlineStr"/>
      <c r="Y1048" t="inlineStr"/>
      <c r="Z1048" t="n">
        <v>5</v>
      </c>
      <c r="AA1048" t="n">
        <v>5</v>
      </c>
      <c r="AB1048" t="n">
        <v>5</v>
      </c>
      <c r="AC1048" t="n">
        <v>2</v>
      </c>
      <c r="AD1048" t="n">
        <v>5</v>
      </c>
      <c r="AE1048" t="inlineStr"/>
      <c r="AF1048" t="inlineStr"/>
      <c r="AG1048" t="inlineStr"/>
      <c r="AH1048" t="n">
        <v>0</v>
      </c>
      <c r="AI1048" t="n">
        <v>0</v>
      </c>
      <c r="AJ1048" t="n">
        <v>0</v>
      </c>
      <c r="AK1048" t="n">
        <v>0</v>
      </c>
      <c r="AL1048" t="n">
        <v>0.25</v>
      </c>
      <c r="AM1048" t="n">
        <v>0.25</v>
      </c>
      <c r="AN1048" t="n">
        <v>0.2173913043478261</v>
      </c>
      <c r="AO1048" t="n">
        <v>0.1666666666666667</v>
      </c>
      <c r="AP1048" t="n">
        <v>0.2380952380952381</v>
      </c>
      <c r="AQ1048" t="n">
        <v>0</v>
      </c>
      <c r="AR1048" t="n">
        <v>0</v>
      </c>
      <c r="AS1048" t="n">
        <v>0</v>
      </c>
      <c r="AT1048" t="inlineStr"/>
      <c r="AU1048" t="inlineStr"/>
    </row>
    <row r="1049">
      <c r="A1049" t="inlineStr">
        <is>
          <t>CONTRACT</t>
        </is>
      </c>
      <c r="B1049" t="inlineStr">
        <is>
          <t>PRJ</t>
        </is>
      </c>
      <c r="C1049" t="inlineStr"/>
      <c r="D1049" t="n">
        <v>2025</v>
      </c>
      <c r="E1049" s="114" t="n">
        <v>45658</v>
      </c>
      <c r="F1049" s="114" t="n">
        <v>46022</v>
      </c>
      <c r="G1049" t="inlineStr"/>
      <c r="H1049" t="inlineStr"/>
      <c r="I1049" t="inlineStr">
        <is>
          <t>RETAIL</t>
        </is>
      </c>
      <c r="J1049" t="inlineStr">
        <is>
          <t>ELRTT - RETAIL TESTING TOOL W4</t>
        </is>
      </c>
      <c r="K1049" t="inlineStr">
        <is>
          <t>EssilorLuxottica</t>
        </is>
      </c>
      <c r="L1049" t="inlineStr">
        <is>
          <t>G. SIRONI</t>
        </is>
      </c>
      <c r="M1049" t="inlineStr">
        <is>
          <t>G. Mordà</t>
        </is>
      </c>
      <c r="N1049" t="inlineStr">
        <is>
          <t>Operations</t>
        </is>
      </c>
      <c r="O1049" t="inlineStr">
        <is>
          <t>Data Management</t>
        </is>
      </c>
      <c r="P1049" t="n">
        <v>105</v>
      </c>
      <c r="Q1049" t="n">
        <v>0</v>
      </c>
      <c r="R1049" t="inlineStr">
        <is>
          <t>PROPOSAL</t>
        </is>
      </c>
      <c r="S1049" t="n">
        <v>0</v>
      </c>
      <c r="T1049" t="n">
        <v>2025</v>
      </c>
      <c r="U1049" t="n">
        <v>1</v>
      </c>
      <c r="V1049" t="inlineStr"/>
      <c r="W1049" t="inlineStr"/>
      <c r="X1049" t="inlineStr"/>
      <c r="Y1049" t="n">
        <v>1</v>
      </c>
      <c r="Z1049" t="n">
        <v>1</v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n">
        <v>0</v>
      </c>
      <c r="AI1049" t="n">
        <v>0</v>
      </c>
      <c r="AJ1049" t="n">
        <v>0</v>
      </c>
      <c r="AK1049" t="n">
        <v>0.04545454545454546</v>
      </c>
      <c r="AL1049" t="n">
        <v>0.05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inlineStr"/>
      <c r="AU1049" t="inlineStr"/>
    </row>
    <row r="1050">
      <c r="A1050" t="inlineStr">
        <is>
          <t>CONTRACT</t>
        </is>
      </c>
      <c r="B1050" t="inlineStr">
        <is>
          <t>PRJ</t>
        </is>
      </c>
      <c r="C1050" t="inlineStr"/>
      <c r="D1050" t="n">
        <v>2025</v>
      </c>
      <c r="E1050" s="114" t="n">
        <v>45658</v>
      </c>
      <c r="F1050" s="114" t="n">
        <v>46022</v>
      </c>
      <c r="G1050" t="inlineStr"/>
      <c r="H1050" t="inlineStr"/>
      <c r="I1050" t="inlineStr">
        <is>
          <t>RETAIL</t>
        </is>
      </c>
      <c r="J1050" t="inlineStr">
        <is>
          <t>ELRTT - RETAIL TESTING TOOL W4</t>
        </is>
      </c>
      <c r="K1050" t="inlineStr">
        <is>
          <t>EssilorLuxottica</t>
        </is>
      </c>
      <c r="L1050" t="inlineStr">
        <is>
          <t>G. SIRONI</t>
        </is>
      </c>
      <c r="M1050" t="inlineStr">
        <is>
          <t>G. Sironi</t>
        </is>
      </c>
      <c r="N1050" t="inlineStr">
        <is>
          <t>Operations</t>
        </is>
      </c>
      <c r="O1050" t="inlineStr">
        <is>
          <t>PM - Project Governance</t>
        </is>
      </c>
      <c r="P1050" t="n">
        <v>105</v>
      </c>
      <c r="Q1050" t="n">
        <v>0</v>
      </c>
      <c r="R1050" t="inlineStr">
        <is>
          <t>PROPOSAL</t>
        </is>
      </c>
      <c r="S1050" t="n">
        <v>0</v>
      </c>
      <c r="T1050" t="n">
        <v>2025</v>
      </c>
      <c r="U1050" t="n">
        <v>4</v>
      </c>
      <c r="V1050" t="inlineStr"/>
      <c r="W1050" t="inlineStr"/>
      <c r="X1050" t="inlineStr"/>
      <c r="Y1050" t="n">
        <v>1</v>
      </c>
      <c r="Z1050" t="n">
        <v>1</v>
      </c>
      <c r="AA1050" t="n">
        <v>1</v>
      </c>
      <c r="AB1050" t="n">
        <v>1</v>
      </c>
      <c r="AC1050" t="inlineStr"/>
      <c r="AD1050" t="n">
        <v>1</v>
      </c>
      <c r="AE1050" t="inlineStr"/>
      <c r="AF1050" t="inlineStr"/>
      <c r="AG1050" t="inlineStr"/>
      <c r="AH1050" t="n">
        <v>0</v>
      </c>
      <c r="AI1050" t="n">
        <v>0</v>
      </c>
      <c r="AJ1050" t="n">
        <v>0</v>
      </c>
      <c r="AK1050" t="n">
        <v>0.04545454545454546</v>
      </c>
      <c r="AL1050" t="n">
        <v>0.05</v>
      </c>
      <c r="AM1050" t="n">
        <v>0.05</v>
      </c>
      <c r="AN1050" t="n">
        <v>0.04347826086956522</v>
      </c>
      <c r="AO1050" t="n">
        <v>0</v>
      </c>
      <c r="AP1050" t="n">
        <v>0.04761904761904762</v>
      </c>
      <c r="AQ1050" t="n">
        <v>0</v>
      </c>
      <c r="AR1050" t="n">
        <v>0</v>
      </c>
      <c r="AS1050" t="n">
        <v>0</v>
      </c>
      <c r="AT1050" t="inlineStr"/>
      <c r="AU1050" t="inlineStr"/>
    </row>
    <row r="1051">
      <c r="A1051" t="inlineStr">
        <is>
          <t>CONTRACT</t>
        </is>
      </c>
      <c r="B1051" t="inlineStr">
        <is>
          <t>PRJ</t>
        </is>
      </c>
      <c r="C1051" t="inlineStr"/>
      <c r="D1051" t="n">
        <v>2025</v>
      </c>
      <c r="E1051" s="114" t="n">
        <v>45658</v>
      </c>
      <c r="F1051" s="114" t="n">
        <v>46022</v>
      </c>
      <c r="G1051" t="inlineStr"/>
      <c r="H1051" t="inlineStr"/>
      <c r="I1051" t="inlineStr">
        <is>
          <t>RETAIL</t>
        </is>
      </c>
      <c r="J1051" t="inlineStr">
        <is>
          <t>ELRTT - RETAIL TESTING TOOL W4</t>
        </is>
      </c>
      <c r="K1051" t="inlineStr">
        <is>
          <t>EssilorLuxottica</t>
        </is>
      </c>
      <c r="L1051" t="inlineStr">
        <is>
          <t>G. SIRONI</t>
        </is>
      </c>
      <c r="M1051" t="inlineStr">
        <is>
          <t>N. Pescione</t>
        </is>
      </c>
      <c r="N1051" t="inlineStr">
        <is>
          <t>Operations</t>
        </is>
      </c>
      <c r="O1051" t="inlineStr">
        <is>
          <t>Back End</t>
        </is>
      </c>
      <c r="P1051" t="n">
        <v>105</v>
      </c>
      <c r="Q1051" t="n">
        <v>0</v>
      </c>
      <c r="R1051" t="inlineStr">
        <is>
          <t>PROPOSAL</t>
        </is>
      </c>
      <c r="S1051" t="n">
        <v>0</v>
      </c>
      <c r="T1051" t="n">
        <v>2025</v>
      </c>
      <c r="U1051" t="n">
        <v>17</v>
      </c>
      <c r="V1051" t="inlineStr"/>
      <c r="W1051" t="inlineStr"/>
      <c r="X1051" t="inlineStr"/>
      <c r="Y1051" t="n">
        <v>5</v>
      </c>
      <c r="Z1051" t="n">
        <v>1</v>
      </c>
      <c r="AA1051" t="n">
        <v>1</v>
      </c>
      <c r="AB1051" t="n">
        <v>5</v>
      </c>
      <c r="AC1051" t="n">
        <v>5</v>
      </c>
      <c r="AD1051" t="n">
        <v>5</v>
      </c>
      <c r="AE1051" t="inlineStr"/>
      <c r="AF1051" t="inlineStr"/>
      <c r="AG1051" t="inlineStr"/>
      <c r="AH1051" t="n">
        <v>0</v>
      </c>
      <c r="AI1051" t="n">
        <v>0</v>
      </c>
      <c r="AJ1051" t="n">
        <v>0</v>
      </c>
      <c r="AK1051" t="n">
        <v>0.2272727272727273</v>
      </c>
      <c r="AL1051" t="n">
        <v>0.05</v>
      </c>
      <c r="AM1051" t="n">
        <v>0.05</v>
      </c>
      <c r="AN1051" t="n">
        <v>0.2173913043478261</v>
      </c>
      <c r="AO1051" t="n">
        <v>0.4166666666666667</v>
      </c>
      <c r="AP1051" t="n">
        <v>0.2380952380952381</v>
      </c>
      <c r="AQ1051" t="n">
        <v>0</v>
      </c>
      <c r="AR1051" t="n">
        <v>0</v>
      </c>
      <c r="AS1051" t="n">
        <v>0</v>
      </c>
      <c r="AT1051" t="inlineStr"/>
      <c r="AU1051" t="inlineStr"/>
    </row>
    <row r="1052">
      <c r="A1052" t="inlineStr">
        <is>
          <t>CONTRACT</t>
        </is>
      </c>
      <c r="B1052" t="inlineStr">
        <is>
          <t>PRJ</t>
        </is>
      </c>
      <c r="C1052" t="inlineStr"/>
      <c r="D1052" t="n">
        <v>2025</v>
      </c>
      <c r="E1052" s="114" t="n">
        <v>45658</v>
      </c>
      <c r="F1052" s="114" t="n">
        <v>46022</v>
      </c>
      <c r="G1052" t="inlineStr"/>
      <c r="H1052" t="inlineStr"/>
      <c r="I1052" t="inlineStr">
        <is>
          <t>RETAIL</t>
        </is>
      </c>
      <c r="J1052" t="inlineStr">
        <is>
          <t>ELRTT - RETAIL TESTING TOOL W4</t>
        </is>
      </c>
      <c r="K1052" t="inlineStr">
        <is>
          <t>EssilorLuxottica</t>
        </is>
      </c>
      <c r="L1052" t="inlineStr">
        <is>
          <t>G. SIRONI</t>
        </is>
      </c>
      <c r="M1052" t="inlineStr">
        <is>
          <t>P. Anzellotti</t>
        </is>
      </c>
      <c r="N1052" t="inlineStr">
        <is>
          <t>Operations</t>
        </is>
      </c>
      <c r="O1052" t="inlineStr">
        <is>
          <t>Team Leadership Support</t>
        </is>
      </c>
      <c r="P1052" t="n">
        <v>105</v>
      </c>
      <c r="Q1052" t="n">
        <v>0</v>
      </c>
      <c r="R1052" t="inlineStr">
        <is>
          <t>PROPOSAL</t>
        </is>
      </c>
      <c r="S1052" t="n">
        <v>0</v>
      </c>
      <c r="T1052" t="n">
        <v>2025</v>
      </c>
      <c r="U1052" t="n">
        <v>9</v>
      </c>
      <c r="V1052" t="inlineStr"/>
      <c r="W1052" t="inlineStr"/>
      <c r="X1052" t="inlineStr"/>
      <c r="Y1052" t="n">
        <v>3</v>
      </c>
      <c r="Z1052" t="n">
        <v>3</v>
      </c>
      <c r="AA1052" t="n">
        <v>3</v>
      </c>
      <c r="AB1052" t="n">
        <v>2</v>
      </c>
      <c r="AC1052" t="n">
        <v>1</v>
      </c>
      <c r="AD1052" t="inlineStr"/>
      <c r="AE1052" t="inlineStr"/>
      <c r="AF1052" t="inlineStr"/>
      <c r="AG1052" t="inlineStr"/>
      <c r="AH1052" t="n">
        <v>0</v>
      </c>
      <c r="AI1052" t="n">
        <v>0</v>
      </c>
      <c r="AJ1052" t="n">
        <v>0</v>
      </c>
      <c r="AK1052" t="n">
        <v>0.1363636363636364</v>
      </c>
      <c r="AL1052" t="n">
        <v>0.15</v>
      </c>
      <c r="AM1052" t="n">
        <v>0.15</v>
      </c>
      <c r="AN1052" t="n">
        <v>0.08695652173913043</v>
      </c>
      <c r="AO1052" t="n">
        <v>0.08333333333333333</v>
      </c>
      <c r="AP1052" t="n">
        <v>0</v>
      </c>
      <c r="AQ1052" t="n">
        <v>0</v>
      </c>
      <c r="AR1052" t="n">
        <v>0</v>
      </c>
      <c r="AS1052" t="n">
        <v>0</v>
      </c>
      <c r="AT1052" t="inlineStr"/>
      <c r="AU1052" t="inlineStr"/>
    </row>
    <row r="1053">
      <c r="A1053" t="inlineStr">
        <is>
          <t>PROSPECT</t>
        </is>
      </c>
      <c r="B1053" t="inlineStr">
        <is>
          <t>PRJ</t>
        </is>
      </c>
      <c r="C1053" t="inlineStr">
        <is>
          <t>Waterfall</t>
        </is>
      </c>
      <c r="D1053" t="n">
        <v>2025</v>
      </c>
      <c r="E1053" s="114" t="n">
        <v>45658</v>
      </c>
      <c r="F1053" s="114" t="n">
        <v>45809</v>
      </c>
      <c r="G1053" t="inlineStr"/>
      <c r="H1053" t="inlineStr"/>
      <c r="I1053" t="inlineStr">
        <is>
          <t>Lucy</t>
        </is>
      </c>
      <c r="J1053" t="inlineStr">
        <is>
          <t>Lucy Control Tower GenAI - Productionalization</t>
        </is>
      </c>
      <c r="K1053" t="inlineStr">
        <is>
          <t>EssilorLuxottica</t>
        </is>
      </c>
      <c r="L1053" t="inlineStr">
        <is>
          <t>G. SIRONI</t>
        </is>
      </c>
      <c r="M1053" t="inlineStr">
        <is>
          <t>A. Imbimbo</t>
        </is>
      </c>
      <c r="N1053" t="inlineStr">
        <is>
          <t>AI Operations</t>
        </is>
      </c>
      <c r="O1053" t="inlineStr">
        <is>
          <t>Data Scientist</t>
        </is>
      </c>
      <c r="P1053" t="n">
        <v>60</v>
      </c>
      <c r="Q1053" t="n">
        <v>0</v>
      </c>
      <c r="R1053" t="inlineStr">
        <is>
          <t>PROPOSAL</t>
        </is>
      </c>
      <c r="S1053" t="n">
        <v>0</v>
      </c>
      <c r="T1053" t="n">
        <v>2025</v>
      </c>
      <c r="U1053" t="n">
        <v>0</v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inlineStr"/>
      <c r="AU1053" t="inlineStr"/>
    </row>
    <row r="1054">
      <c r="A1054" t="inlineStr">
        <is>
          <t>PROSPECT</t>
        </is>
      </c>
      <c r="B1054" t="inlineStr">
        <is>
          <t>PRJ</t>
        </is>
      </c>
      <c r="C1054" t="inlineStr">
        <is>
          <t>Waterfall</t>
        </is>
      </c>
      <c r="D1054" t="n">
        <v>2025</v>
      </c>
      <c r="E1054" s="114" t="n">
        <v>45658</v>
      </c>
      <c r="F1054" s="114" t="n">
        <v>45809</v>
      </c>
      <c r="G1054" t="inlineStr"/>
      <c r="H1054" t="inlineStr"/>
      <c r="I1054" t="inlineStr">
        <is>
          <t>Lucy</t>
        </is>
      </c>
      <c r="J1054" t="inlineStr">
        <is>
          <t>Lucy Control Tower GenAI - Productionalization</t>
        </is>
      </c>
      <c r="K1054" t="inlineStr">
        <is>
          <t>EssilorLuxottica</t>
        </is>
      </c>
      <c r="L1054" t="inlineStr">
        <is>
          <t>G. SIRONI</t>
        </is>
      </c>
      <c r="M1054" t="inlineStr">
        <is>
          <t>M. Gomitoni</t>
        </is>
      </c>
      <c r="N1054" t="inlineStr">
        <is>
          <t>AI Operations</t>
        </is>
      </c>
      <c r="O1054" t="inlineStr">
        <is>
          <t>Data Scientist</t>
        </is>
      </c>
      <c r="P1054" t="n">
        <v>60</v>
      </c>
      <c r="Q1054" t="n">
        <v>0</v>
      </c>
      <c r="R1054" t="inlineStr">
        <is>
          <t>PROPOSAL</t>
        </is>
      </c>
      <c r="S1054" t="n">
        <v>0</v>
      </c>
      <c r="T1054" t="n">
        <v>2025</v>
      </c>
      <c r="U1054" t="n">
        <v>0</v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inlineStr"/>
      <c r="AU1054" t="inlineStr"/>
    </row>
    <row r="1055">
      <c r="A1055" t="inlineStr">
        <is>
          <t>CONTRACT</t>
        </is>
      </c>
      <c r="B1055" t="inlineStr">
        <is>
          <t>PRJ</t>
        </is>
      </c>
      <c r="C1055" t="inlineStr">
        <is>
          <t>Waterfall</t>
        </is>
      </c>
      <c r="D1055" t="n">
        <v>2025</v>
      </c>
      <c r="E1055" s="114" t="n">
        <v>45658</v>
      </c>
      <c r="F1055" s="114" t="n">
        <v>46022</v>
      </c>
      <c r="G1055" t="inlineStr"/>
      <c r="H1055" t="inlineStr">
        <is>
          <t>LUCY</t>
        </is>
      </c>
      <c r="I1055" t="inlineStr">
        <is>
          <t>Lucy</t>
        </is>
      </c>
      <c r="J1055" t="inlineStr">
        <is>
          <t>Lucy4 Lease AI</t>
        </is>
      </c>
      <c r="K1055" t="inlineStr">
        <is>
          <t>EssilorLuxottica</t>
        </is>
      </c>
      <c r="L1055" t="inlineStr">
        <is>
          <t>G. Sironi</t>
        </is>
      </c>
      <c r="M1055" t="inlineStr">
        <is>
          <t>A. Imbimbo</t>
        </is>
      </c>
      <c r="N1055" t="inlineStr">
        <is>
          <t>AI Operations</t>
        </is>
      </c>
      <c r="O1055" t="inlineStr">
        <is>
          <t>Data Scientist</t>
        </is>
      </c>
      <c r="P1055" t="n">
        <v>100</v>
      </c>
      <c r="Q1055" t="n">
        <v>0</v>
      </c>
      <c r="R1055" t="inlineStr">
        <is>
          <t>ON GOING</t>
        </is>
      </c>
      <c r="S1055" t="n">
        <v>0</v>
      </c>
      <c r="T1055" t="n">
        <v>2025</v>
      </c>
      <c r="U1055" t="n">
        <v>20</v>
      </c>
      <c r="V1055" t="inlineStr"/>
      <c r="W1055" t="inlineStr"/>
      <c r="X1055" t="n">
        <v>5</v>
      </c>
      <c r="Y1055" t="n">
        <v>5</v>
      </c>
      <c r="Z1055" t="n">
        <v>5</v>
      </c>
      <c r="AA1055" t="n">
        <v>5</v>
      </c>
      <c r="AB1055" t="n">
        <v>5</v>
      </c>
      <c r="AC1055" t="n">
        <v>5</v>
      </c>
      <c r="AD1055" t="inlineStr"/>
      <c r="AE1055" t="inlineStr"/>
      <c r="AF1055" t="inlineStr"/>
      <c r="AG1055" t="inlineStr"/>
      <c r="AH1055" t="n">
        <v>0</v>
      </c>
      <c r="AI1055" t="n">
        <v>0</v>
      </c>
      <c r="AJ1055" t="n">
        <v>0.2380952380952381</v>
      </c>
      <c r="AK1055" t="n">
        <v>0.2272727272727273</v>
      </c>
      <c r="AL1055" t="n">
        <v>0.25</v>
      </c>
      <c r="AM1055" t="n">
        <v>0.25</v>
      </c>
      <c r="AN1055" t="n">
        <v>0.2173913043478261</v>
      </c>
      <c r="AO1055" t="n">
        <v>0.4166666666666667</v>
      </c>
      <c r="AP1055" t="n">
        <v>0</v>
      </c>
      <c r="AQ1055" t="n">
        <v>0</v>
      </c>
      <c r="AR1055" t="n">
        <v>0</v>
      </c>
      <c r="AS1055" t="n">
        <v>0</v>
      </c>
      <c r="AT1055" t="inlineStr"/>
      <c r="AU1055" t="inlineStr"/>
    </row>
    <row r="1056">
      <c r="A1056" t="inlineStr">
        <is>
          <t>CONTRACT</t>
        </is>
      </c>
      <c r="B1056" t="inlineStr">
        <is>
          <t>PRJ</t>
        </is>
      </c>
      <c r="C1056" t="inlineStr">
        <is>
          <t>Waterfall</t>
        </is>
      </c>
      <c r="D1056" t="n">
        <v>2025</v>
      </c>
      <c r="E1056" s="114" t="n">
        <v>45658</v>
      </c>
      <c r="F1056" s="114" t="n">
        <v>46022</v>
      </c>
      <c r="G1056" t="inlineStr"/>
      <c r="H1056" t="inlineStr">
        <is>
          <t>LUCY</t>
        </is>
      </c>
      <c r="I1056" t="inlineStr">
        <is>
          <t>Lucy</t>
        </is>
      </c>
      <c r="J1056" t="inlineStr">
        <is>
          <t>Lucy4 Lease AI</t>
        </is>
      </c>
      <c r="K1056" t="inlineStr">
        <is>
          <t>EssilorLuxottica</t>
        </is>
      </c>
      <c r="L1056" t="inlineStr">
        <is>
          <t>G. Sironi</t>
        </is>
      </c>
      <c r="M1056" t="inlineStr">
        <is>
          <t>F. Malvezzi</t>
        </is>
      </c>
      <c r="N1056" t="inlineStr">
        <is>
          <t>AI Operations</t>
        </is>
      </c>
      <c r="O1056" t="inlineStr">
        <is>
          <t>Data Scientist</t>
        </is>
      </c>
      <c r="P1056" t="n">
        <v>100</v>
      </c>
      <c r="Q1056" t="n">
        <v>0</v>
      </c>
      <c r="R1056" t="inlineStr">
        <is>
          <t>ON GOING</t>
        </is>
      </c>
      <c r="S1056" t="n">
        <v>0</v>
      </c>
      <c r="T1056" t="n">
        <v>2025</v>
      </c>
      <c r="U1056" t="n">
        <v>0</v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inlineStr"/>
      <c r="AU1056" t="inlineStr"/>
    </row>
    <row r="1057">
      <c r="A1057" t="inlineStr">
        <is>
          <t>CONTRACT</t>
        </is>
      </c>
      <c r="B1057" t="inlineStr">
        <is>
          <t>PRJ</t>
        </is>
      </c>
      <c r="C1057" t="inlineStr">
        <is>
          <t>Waterfall</t>
        </is>
      </c>
      <c r="D1057" t="n">
        <v>2025</v>
      </c>
      <c r="E1057" s="114" t="n">
        <v>45658</v>
      </c>
      <c r="F1057" s="114" t="n">
        <v>46022</v>
      </c>
      <c r="G1057" t="inlineStr"/>
      <c r="H1057" t="inlineStr">
        <is>
          <t>LUCY</t>
        </is>
      </c>
      <c r="I1057" t="inlineStr">
        <is>
          <t>Lucy</t>
        </is>
      </c>
      <c r="J1057" t="inlineStr">
        <is>
          <t>Lucy4 Lease AI</t>
        </is>
      </c>
      <c r="K1057" t="inlineStr">
        <is>
          <t>EssilorLuxottica</t>
        </is>
      </c>
      <c r="L1057" t="inlineStr">
        <is>
          <t>G. Sironi</t>
        </is>
      </c>
      <c r="M1057" t="inlineStr">
        <is>
          <t>G. Sironi</t>
        </is>
      </c>
      <c r="N1057" t="inlineStr">
        <is>
          <t>AI Operations</t>
        </is>
      </c>
      <c r="O1057" t="inlineStr">
        <is>
          <t>PM - Project Governance</t>
        </is>
      </c>
      <c r="P1057" t="n">
        <v>100</v>
      </c>
      <c r="Q1057" t="n">
        <v>0</v>
      </c>
      <c r="R1057" t="inlineStr">
        <is>
          <t>ON GOING</t>
        </is>
      </c>
      <c r="S1057" t="n">
        <v>0</v>
      </c>
      <c r="T1057" t="n">
        <v>2025</v>
      </c>
      <c r="U1057" t="n">
        <v>12</v>
      </c>
      <c r="V1057" t="inlineStr"/>
      <c r="W1057" t="inlineStr"/>
      <c r="X1057" t="n">
        <v>3</v>
      </c>
      <c r="Y1057" t="n">
        <v>3</v>
      </c>
      <c r="Z1057" t="n">
        <v>3</v>
      </c>
      <c r="AA1057" t="n">
        <v>3</v>
      </c>
      <c r="AB1057" t="n">
        <v>3</v>
      </c>
      <c r="AC1057" t="n">
        <v>3</v>
      </c>
      <c r="AD1057" t="inlineStr"/>
      <c r="AE1057" t="inlineStr"/>
      <c r="AF1057" t="inlineStr"/>
      <c r="AG1057" t="inlineStr"/>
      <c r="AH1057" t="n">
        <v>0</v>
      </c>
      <c r="AI1057" t="n">
        <v>0</v>
      </c>
      <c r="AJ1057" t="n">
        <v>0.1428571428571428</v>
      </c>
      <c r="AK1057" t="n">
        <v>0.1363636363636364</v>
      </c>
      <c r="AL1057" t="n">
        <v>0.15</v>
      </c>
      <c r="AM1057" t="n">
        <v>0.15</v>
      </c>
      <c r="AN1057" t="n">
        <v>0.1304347826086956</v>
      </c>
      <c r="AO1057" t="n">
        <v>0.25</v>
      </c>
      <c r="AP1057" t="n">
        <v>0</v>
      </c>
      <c r="AQ1057" t="n">
        <v>0</v>
      </c>
      <c r="AR1057" t="n">
        <v>0</v>
      </c>
      <c r="AS1057" t="n">
        <v>0</v>
      </c>
      <c r="AT1057" t="inlineStr"/>
      <c r="AU1057" t="inlineStr"/>
    </row>
    <row r="1058">
      <c r="A1058" t="inlineStr">
        <is>
          <t>CONTRACT</t>
        </is>
      </c>
      <c r="B1058" t="inlineStr">
        <is>
          <t>PRJ</t>
        </is>
      </c>
      <c r="C1058" t="inlineStr">
        <is>
          <t>Waterfall</t>
        </is>
      </c>
      <c r="D1058" t="n">
        <v>2025</v>
      </c>
      <c r="E1058" s="114" t="n">
        <v>45658</v>
      </c>
      <c r="F1058" s="114" t="n">
        <v>46022</v>
      </c>
      <c r="G1058" t="inlineStr"/>
      <c r="H1058" t="inlineStr">
        <is>
          <t>LUCY</t>
        </is>
      </c>
      <c r="I1058" t="inlineStr">
        <is>
          <t>Lucy</t>
        </is>
      </c>
      <c r="J1058" t="inlineStr">
        <is>
          <t>Lucy4 Lease AI</t>
        </is>
      </c>
      <c r="K1058" t="inlineStr">
        <is>
          <t>EssilorLuxottica</t>
        </is>
      </c>
      <c r="L1058" t="inlineStr">
        <is>
          <t>G. Sironi</t>
        </is>
      </c>
      <c r="M1058" t="inlineStr">
        <is>
          <t>M. Gomitoni</t>
        </is>
      </c>
      <c r="N1058" t="inlineStr">
        <is>
          <t>AI Operations</t>
        </is>
      </c>
      <c r="O1058" t="inlineStr">
        <is>
          <t>Technical Leader</t>
        </is>
      </c>
      <c r="P1058" t="n">
        <v>100</v>
      </c>
      <c r="Q1058" t="n">
        <v>0</v>
      </c>
      <c r="R1058" t="inlineStr">
        <is>
          <t>ON GOING</t>
        </is>
      </c>
      <c r="S1058" t="n">
        <v>0</v>
      </c>
      <c r="T1058" t="n">
        <v>2025</v>
      </c>
      <c r="U1058" t="n">
        <v>20</v>
      </c>
      <c r="V1058" t="inlineStr"/>
      <c r="W1058" t="inlineStr"/>
      <c r="X1058" t="n">
        <v>5</v>
      </c>
      <c r="Y1058" t="n">
        <v>5</v>
      </c>
      <c r="Z1058" t="n">
        <v>5</v>
      </c>
      <c r="AA1058" t="n">
        <v>5</v>
      </c>
      <c r="AB1058" t="n">
        <v>5</v>
      </c>
      <c r="AC1058" t="n">
        <v>5</v>
      </c>
      <c r="AD1058" t="inlineStr"/>
      <c r="AE1058" t="inlineStr"/>
      <c r="AF1058" t="inlineStr"/>
      <c r="AG1058" t="inlineStr"/>
      <c r="AH1058" t="n">
        <v>0</v>
      </c>
      <c r="AI1058" t="n">
        <v>0</v>
      </c>
      <c r="AJ1058" t="n">
        <v>0.2380952380952381</v>
      </c>
      <c r="AK1058" t="n">
        <v>0.2272727272727273</v>
      </c>
      <c r="AL1058" t="n">
        <v>0.25</v>
      </c>
      <c r="AM1058" t="n">
        <v>0.25</v>
      </c>
      <c r="AN1058" t="n">
        <v>0.2173913043478261</v>
      </c>
      <c r="AO1058" t="n">
        <v>0.4166666666666667</v>
      </c>
      <c r="AP1058" t="n">
        <v>0</v>
      </c>
      <c r="AQ1058" t="n">
        <v>0</v>
      </c>
      <c r="AR1058" t="n">
        <v>0</v>
      </c>
      <c r="AS1058" t="n">
        <v>0</v>
      </c>
      <c r="AT1058" t="inlineStr"/>
      <c r="AU1058" t="inlineStr"/>
    </row>
    <row r="1059">
      <c r="A1059" t="inlineStr">
        <is>
          <t>CONTRACT</t>
        </is>
      </c>
      <c r="B1059" t="inlineStr">
        <is>
          <t>PRJ</t>
        </is>
      </c>
      <c r="C1059" t="inlineStr">
        <is>
          <t>Waterfall</t>
        </is>
      </c>
      <c r="D1059" t="n">
        <v>2025</v>
      </c>
      <c r="E1059" s="114" t="n">
        <v>45658</v>
      </c>
      <c r="F1059" s="114" t="n">
        <v>46022</v>
      </c>
      <c r="G1059" t="inlineStr"/>
      <c r="H1059" t="inlineStr">
        <is>
          <t>LUCY</t>
        </is>
      </c>
      <c r="I1059" t="inlineStr">
        <is>
          <t>Lucy</t>
        </is>
      </c>
      <c r="J1059" t="inlineStr">
        <is>
          <t>Lucy4 Lease AI</t>
        </is>
      </c>
      <c r="K1059" t="inlineStr">
        <is>
          <t>EssilorLuxottica</t>
        </is>
      </c>
      <c r="L1059" t="inlineStr">
        <is>
          <t>G. Sironi</t>
        </is>
      </c>
      <c r="M1059" t="inlineStr">
        <is>
          <t>V. Echarry</t>
        </is>
      </c>
      <c r="N1059" t="inlineStr">
        <is>
          <t>AI Operations</t>
        </is>
      </c>
      <c r="O1059" t="inlineStr">
        <is>
          <t>Data Scientist</t>
        </is>
      </c>
      <c r="P1059" t="n">
        <v>100</v>
      </c>
      <c r="Q1059" t="n">
        <v>0</v>
      </c>
      <c r="R1059" t="inlineStr">
        <is>
          <t>ON GOING</t>
        </is>
      </c>
      <c r="S1059" t="n">
        <v>0</v>
      </c>
      <c r="T1059" t="n">
        <v>2025</v>
      </c>
      <c r="U1059" t="n">
        <v>20</v>
      </c>
      <c r="V1059" t="inlineStr"/>
      <c r="W1059" t="inlineStr"/>
      <c r="X1059" t="n">
        <v>5</v>
      </c>
      <c r="Y1059" t="n">
        <v>5</v>
      </c>
      <c r="Z1059" t="n">
        <v>5</v>
      </c>
      <c r="AA1059" t="n">
        <v>5</v>
      </c>
      <c r="AB1059" t="n">
        <v>5</v>
      </c>
      <c r="AC1059" t="n">
        <v>5</v>
      </c>
      <c r="AD1059" t="inlineStr"/>
      <c r="AE1059" t="inlineStr"/>
      <c r="AF1059" t="inlineStr"/>
      <c r="AG1059" t="inlineStr"/>
      <c r="AH1059" t="n">
        <v>0</v>
      </c>
      <c r="AI1059" t="n">
        <v>0</v>
      </c>
      <c r="AJ1059" t="n">
        <v>0.2380952380952381</v>
      </c>
      <c r="AK1059" t="n">
        <v>0.2272727272727273</v>
      </c>
      <c r="AL1059" t="n">
        <v>0.25</v>
      </c>
      <c r="AM1059" t="n">
        <v>0.25</v>
      </c>
      <c r="AN1059" t="n">
        <v>0.2173913043478261</v>
      </c>
      <c r="AO1059" t="n">
        <v>0.4166666666666667</v>
      </c>
      <c r="AP1059" t="n">
        <v>0</v>
      </c>
      <c r="AQ1059" t="n">
        <v>0</v>
      </c>
      <c r="AR1059" t="n">
        <v>0</v>
      </c>
      <c r="AS1059" t="n">
        <v>0</v>
      </c>
      <c r="AT1059" t="inlineStr"/>
      <c r="AU1059" t="inlineStr"/>
    </row>
    <row r="1060">
      <c r="A1060" t="inlineStr">
        <is>
          <t>PROSPECT</t>
        </is>
      </c>
      <c r="B1060" t="inlineStr">
        <is>
          <t>PRJ</t>
        </is>
      </c>
      <c r="C1060" t="inlineStr">
        <is>
          <t>Waterfall</t>
        </is>
      </c>
      <c r="D1060" t="n">
        <v>2025</v>
      </c>
      <c r="E1060" s="114" t="n">
        <v>45658</v>
      </c>
      <c r="F1060" s="114" t="n">
        <v>46022</v>
      </c>
      <c r="G1060" t="inlineStr"/>
      <c r="H1060" t="inlineStr"/>
      <c r="I1060" t="inlineStr">
        <is>
          <t>RETAIL</t>
        </is>
      </c>
      <c r="J1060" t="inlineStr">
        <is>
          <t>RC &amp; Rec - Migration &amp; New Features 2025</t>
        </is>
      </c>
      <c r="K1060" t="inlineStr">
        <is>
          <t>EssilorLuxottica</t>
        </is>
      </c>
      <c r="L1060" t="inlineStr">
        <is>
          <t>G. SIRONI</t>
        </is>
      </c>
      <c r="M1060" t="inlineStr">
        <is>
          <t>A. Imbimbo</t>
        </is>
      </c>
      <c r="N1060" t="inlineStr">
        <is>
          <t>AI Operations</t>
        </is>
      </c>
      <c r="O1060" t="inlineStr">
        <is>
          <t>Data Scientist</t>
        </is>
      </c>
      <c r="P1060" t="n">
        <v>150</v>
      </c>
      <c r="Q1060" t="n">
        <v>0</v>
      </c>
      <c r="R1060" t="inlineStr">
        <is>
          <t>PROPOSAL</t>
        </is>
      </c>
      <c r="S1060" t="n">
        <v>0</v>
      </c>
      <c r="T1060" t="n">
        <v>2025</v>
      </c>
      <c r="U1060" t="n">
        <v>0</v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inlineStr"/>
      <c r="AU1060" t="inlineStr"/>
    </row>
    <row r="1061">
      <c r="A1061" t="inlineStr">
        <is>
          <t>PROSPECT</t>
        </is>
      </c>
      <c r="B1061" t="inlineStr">
        <is>
          <t>PRJ</t>
        </is>
      </c>
      <c r="C1061" t="inlineStr">
        <is>
          <t>Waterfall</t>
        </is>
      </c>
      <c r="D1061" t="n">
        <v>2025</v>
      </c>
      <c r="E1061" s="114" t="n">
        <v>45658</v>
      </c>
      <c r="F1061" s="114" t="n">
        <v>46022</v>
      </c>
      <c r="G1061" t="inlineStr"/>
      <c r="H1061" t="inlineStr"/>
      <c r="I1061" t="inlineStr">
        <is>
          <t>RETAIL</t>
        </is>
      </c>
      <c r="J1061" t="inlineStr">
        <is>
          <t>RC &amp; Rec - Migration &amp; New Features 2025</t>
        </is>
      </c>
      <c r="K1061" t="inlineStr">
        <is>
          <t>EssilorLuxottica</t>
        </is>
      </c>
      <c r="L1061" t="inlineStr">
        <is>
          <t>G. SIRONI</t>
        </is>
      </c>
      <c r="M1061" t="inlineStr">
        <is>
          <t>F. Malvezzi</t>
        </is>
      </c>
      <c r="N1061" t="inlineStr">
        <is>
          <t>AI Operations</t>
        </is>
      </c>
      <c r="O1061" t="inlineStr">
        <is>
          <t>Data Scientist</t>
        </is>
      </c>
      <c r="P1061" t="n">
        <v>150</v>
      </c>
      <c r="Q1061" t="n">
        <v>0</v>
      </c>
      <c r="R1061" t="inlineStr">
        <is>
          <t>PROPOSAL</t>
        </is>
      </c>
      <c r="S1061" t="n">
        <v>0</v>
      </c>
      <c r="T1061" t="n">
        <v>2025</v>
      </c>
      <c r="U1061" t="n">
        <v>0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inlineStr"/>
      <c r="AU1061" t="inlineStr"/>
    </row>
    <row r="1062">
      <c r="A1062" t="inlineStr">
        <is>
          <t>PROSPECT</t>
        </is>
      </c>
      <c r="B1062" t="inlineStr">
        <is>
          <t>PRJ</t>
        </is>
      </c>
      <c r="C1062" t="inlineStr">
        <is>
          <t>Waterfall</t>
        </is>
      </c>
      <c r="D1062" t="n">
        <v>2025</v>
      </c>
      <c r="E1062" s="114" t="n">
        <v>45658</v>
      </c>
      <c r="F1062" s="114" t="n">
        <v>46022</v>
      </c>
      <c r="G1062" t="inlineStr"/>
      <c r="H1062" t="inlineStr"/>
      <c r="I1062" t="inlineStr">
        <is>
          <t>RETAIL</t>
        </is>
      </c>
      <c r="J1062" t="inlineStr">
        <is>
          <t>RC &amp; Rec - Migration &amp; New Features 2025</t>
        </is>
      </c>
      <c r="K1062" t="inlineStr">
        <is>
          <t>EssilorLuxottica</t>
        </is>
      </c>
      <c r="L1062" t="inlineStr">
        <is>
          <t>G. SIRONI</t>
        </is>
      </c>
      <c r="M1062" t="inlineStr">
        <is>
          <t>G. Sabbatini</t>
        </is>
      </c>
      <c r="N1062" t="inlineStr">
        <is>
          <t>AI Operations</t>
        </is>
      </c>
      <c r="O1062" t="inlineStr">
        <is>
          <t>Data Engineering</t>
        </is>
      </c>
      <c r="P1062" t="n">
        <v>150</v>
      </c>
      <c r="Q1062" t="n">
        <v>0</v>
      </c>
      <c r="R1062" t="inlineStr">
        <is>
          <t>PROPOSAL</t>
        </is>
      </c>
      <c r="S1062" t="n">
        <v>0</v>
      </c>
      <c r="T1062" t="n">
        <v>2025</v>
      </c>
      <c r="U1062" t="n">
        <v>0</v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inlineStr"/>
      <c r="AU1062" t="inlineStr"/>
    </row>
    <row r="1063">
      <c r="A1063" t="inlineStr">
        <is>
          <t>PROSPECT</t>
        </is>
      </c>
      <c r="B1063" t="inlineStr">
        <is>
          <t>PRJ</t>
        </is>
      </c>
      <c r="C1063" t="inlineStr">
        <is>
          <t>Waterfall</t>
        </is>
      </c>
      <c r="D1063" t="n">
        <v>2025</v>
      </c>
      <c r="E1063" s="114" t="n">
        <v>45658</v>
      </c>
      <c r="F1063" s="114" t="n">
        <v>46022</v>
      </c>
      <c r="G1063" t="inlineStr"/>
      <c r="H1063" t="inlineStr"/>
      <c r="I1063" t="inlineStr">
        <is>
          <t>RETAIL</t>
        </is>
      </c>
      <c r="J1063" t="inlineStr">
        <is>
          <t>RC &amp; Rec - Migration &amp; New Features 2025</t>
        </is>
      </c>
      <c r="K1063" t="inlineStr">
        <is>
          <t>EssilorLuxottica</t>
        </is>
      </c>
      <c r="L1063" t="inlineStr">
        <is>
          <t>G. SIRONI</t>
        </is>
      </c>
      <c r="M1063" t="inlineStr">
        <is>
          <t>G. Sironi</t>
        </is>
      </c>
      <c r="N1063" t="inlineStr">
        <is>
          <t>AI Operations</t>
        </is>
      </c>
      <c r="O1063" t="inlineStr">
        <is>
          <t>PM - Project Governance</t>
        </is>
      </c>
      <c r="P1063" t="n">
        <v>150</v>
      </c>
      <c r="Q1063" t="n">
        <v>0</v>
      </c>
      <c r="R1063" t="inlineStr">
        <is>
          <t>PROPOSAL</t>
        </is>
      </c>
      <c r="S1063" t="n">
        <v>0</v>
      </c>
      <c r="T1063" t="n">
        <v>2025</v>
      </c>
      <c r="U1063" t="n">
        <v>0</v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inlineStr"/>
      <c r="AU1063" t="inlineStr"/>
    </row>
    <row r="1064">
      <c r="A1064" t="inlineStr">
        <is>
          <t>PROSPECT</t>
        </is>
      </c>
      <c r="B1064" t="inlineStr">
        <is>
          <t>PRJ</t>
        </is>
      </c>
      <c r="C1064" t="inlineStr">
        <is>
          <t>Waterfall</t>
        </is>
      </c>
      <c r="D1064" t="n">
        <v>2025</v>
      </c>
      <c r="E1064" s="114" t="n">
        <v>45658</v>
      </c>
      <c r="F1064" s="114" t="n">
        <v>46022</v>
      </c>
      <c r="G1064" t="inlineStr"/>
      <c r="H1064" t="inlineStr"/>
      <c r="I1064" t="inlineStr">
        <is>
          <t>RETAIL</t>
        </is>
      </c>
      <c r="J1064" t="inlineStr">
        <is>
          <t>RC &amp; Rec - Migration &amp; New Features 2025</t>
        </is>
      </c>
      <c r="K1064" t="inlineStr">
        <is>
          <t>EssilorLuxottica</t>
        </is>
      </c>
      <c r="L1064" t="inlineStr">
        <is>
          <t>G. SIRONI</t>
        </is>
      </c>
      <c r="M1064" t="inlineStr">
        <is>
          <t>M. Gomitoni</t>
        </is>
      </c>
      <c r="N1064" t="inlineStr">
        <is>
          <t>AI Operations</t>
        </is>
      </c>
      <c r="O1064" t="inlineStr">
        <is>
          <t>Technical Leader</t>
        </is>
      </c>
      <c r="P1064" t="n">
        <v>150</v>
      </c>
      <c r="Q1064" t="n">
        <v>0</v>
      </c>
      <c r="R1064" t="inlineStr">
        <is>
          <t>PROPOSAL</t>
        </is>
      </c>
      <c r="S1064" t="n">
        <v>0</v>
      </c>
      <c r="T1064" t="n">
        <v>2025</v>
      </c>
      <c r="U1064" t="n">
        <v>0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inlineStr"/>
      <c r="AU1064" t="inlineStr"/>
    </row>
    <row r="1065">
      <c r="A1065" t="inlineStr">
        <is>
          <t>PROSPECT</t>
        </is>
      </c>
      <c r="B1065" t="inlineStr">
        <is>
          <t>PRJ</t>
        </is>
      </c>
      <c r="C1065" t="inlineStr">
        <is>
          <t>Waterfall</t>
        </is>
      </c>
      <c r="D1065" t="n">
        <v>2025</v>
      </c>
      <c r="E1065" s="114" t="n">
        <v>45658</v>
      </c>
      <c r="F1065" s="114" t="n">
        <v>46022</v>
      </c>
      <c r="G1065" t="inlineStr"/>
      <c r="H1065" t="inlineStr"/>
      <c r="I1065" t="inlineStr">
        <is>
          <t>RETAIL</t>
        </is>
      </c>
      <c r="J1065" t="inlineStr">
        <is>
          <t>RC &amp; Rec - Migration &amp; New Features 2025</t>
        </is>
      </c>
      <c r="K1065" t="inlineStr">
        <is>
          <t>EssilorLuxottica</t>
        </is>
      </c>
      <c r="L1065" t="inlineStr">
        <is>
          <t>G. SIRONI</t>
        </is>
      </c>
      <c r="M1065" t="inlineStr">
        <is>
          <t>V. Echarry</t>
        </is>
      </c>
      <c r="N1065" t="inlineStr">
        <is>
          <t>AI Operations</t>
        </is>
      </c>
      <c r="O1065" t="inlineStr">
        <is>
          <t>Data Scientist</t>
        </is>
      </c>
      <c r="P1065" t="n">
        <v>150</v>
      </c>
      <c r="Q1065" t="n">
        <v>0</v>
      </c>
      <c r="R1065" t="inlineStr">
        <is>
          <t>PROPOSAL</t>
        </is>
      </c>
      <c r="S1065" t="n">
        <v>0</v>
      </c>
      <c r="T1065" t="n">
        <v>2025</v>
      </c>
      <c r="U1065" t="n">
        <v>0</v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inlineStr"/>
      <c r="AU1065" t="inlineStr"/>
    </row>
    <row r="1066">
      <c r="A1066" t="inlineStr">
        <is>
          <t>CONTRACT</t>
        </is>
      </c>
      <c r="B1066" t="inlineStr">
        <is>
          <t>PRJ</t>
        </is>
      </c>
      <c r="C1066" t="inlineStr"/>
      <c r="D1066" t="n">
        <v>2025</v>
      </c>
      <c r="E1066" s="114" t="n">
        <v>45748</v>
      </c>
      <c r="F1066" s="114" t="n">
        <v>45901</v>
      </c>
      <c r="G1066" t="inlineStr">
        <is>
          <t>ABS25208</t>
        </is>
      </c>
      <c r="H1066" t="inlineStr">
        <is>
          <t>ABS25208</t>
        </is>
      </c>
      <c r="I1066" t="inlineStr">
        <is>
          <t>LOGISTIC</t>
        </is>
      </c>
      <c r="J1066" t="inlineStr">
        <is>
          <t>CT Electra Complete Pair and LABEX</t>
        </is>
      </c>
      <c r="K1066" t="inlineStr">
        <is>
          <t>EssilorLuxottica</t>
        </is>
      </c>
      <c r="L1066" t="inlineStr">
        <is>
          <t>L. BARIANI</t>
        </is>
      </c>
      <c r="M1066" t="inlineStr">
        <is>
          <t>A. Strada</t>
        </is>
      </c>
      <c r="N1066" t="inlineStr">
        <is>
          <t>Operations</t>
        </is>
      </c>
      <c r="O1066" t="inlineStr">
        <is>
          <t>Back End</t>
        </is>
      </c>
      <c r="P1066" t="n">
        <v>30</v>
      </c>
      <c r="Q1066" t="n">
        <v>0</v>
      </c>
      <c r="R1066" t="inlineStr">
        <is>
          <t>ON GOING</t>
        </is>
      </c>
      <c r="S1066" t="n">
        <v>0</v>
      </c>
      <c r="T1066" t="n">
        <v>2025</v>
      </c>
      <c r="U1066" t="n">
        <v>1</v>
      </c>
      <c r="V1066" t="inlineStr"/>
      <c r="W1066" t="inlineStr"/>
      <c r="X1066" t="inlineStr"/>
      <c r="Y1066" t="n">
        <v>12</v>
      </c>
      <c r="Z1066" t="n">
        <v>1</v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n">
        <v>0</v>
      </c>
      <c r="AI1066" t="n">
        <v>0</v>
      </c>
      <c r="AJ1066" t="n">
        <v>0</v>
      </c>
      <c r="AK1066" t="n">
        <v>0.5454545454545454</v>
      </c>
      <c r="AL1066" t="n">
        <v>0.05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inlineStr"/>
      <c r="AU1066" t="inlineStr"/>
    </row>
    <row r="1067">
      <c r="A1067" t="inlineStr">
        <is>
          <t>CONTRACT</t>
        </is>
      </c>
      <c r="B1067" t="inlineStr">
        <is>
          <t>PRJ</t>
        </is>
      </c>
      <c r="C1067" t="inlineStr"/>
      <c r="D1067" t="n">
        <v>2025</v>
      </c>
      <c r="E1067" s="114" t="n">
        <v>45748</v>
      </c>
      <c r="F1067" s="114" t="n">
        <v>45901</v>
      </c>
      <c r="G1067" t="inlineStr">
        <is>
          <t>ABS25208</t>
        </is>
      </c>
      <c r="H1067" t="inlineStr">
        <is>
          <t>ABS25208</t>
        </is>
      </c>
      <c r="I1067" t="inlineStr">
        <is>
          <t>LOGISTIC</t>
        </is>
      </c>
      <c r="J1067" t="inlineStr">
        <is>
          <t>CT Electra Complete Pair and LABEX</t>
        </is>
      </c>
      <c r="K1067" t="inlineStr">
        <is>
          <t>EssilorLuxottica</t>
        </is>
      </c>
      <c r="L1067" t="inlineStr">
        <is>
          <t>L. BARIANI</t>
        </is>
      </c>
      <c r="M1067" t="inlineStr">
        <is>
          <t>L. BARIANI</t>
        </is>
      </c>
      <c r="N1067" t="inlineStr">
        <is>
          <t>Operations</t>
        </is>
      </c>
      <c r="O1067" t="inlineStr">
        <is>
          <t>PM - Project Governance</t>
        </is>
      </c>
      <c r="P1067" t="n">
        <v>30</v>
      </c>
      <c r="Q1067" t="n">
        <v>0</v>
      </c>
      <c r="R1067" t="inlineStr">
        <is>
          <t>ON GOING</t>
        </is>
      </c>
      <c r="S1067" t="n">
        <v>0</v>
      </c>
      <c r="T1067" t="n">
        <v>2025</v>
      </c>
      <c r="U1067" t="n">
        <v>1</v>
      </c>
      <c r="V1067" t="inlineStr"/>
      <c r="W1067" t="inlineStr"/>
      <c r="X1067" t="inlineStr"/>
      <c r="Y1067" t="n">
        <v>2</v>
      </c>
      <c r="Z1067" t="n">
        <v>1</v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n">
        <v>0</v>
      </c>
      <c r="AI1067" t="n">
        <v>0</v>
      </c>
      <c r="AJ1067" t="n">
        <v>0</v>
      </c>
      <c r="AK1067" t="n">
        <v>0.09090909090909091</v>
      </c>
      <c r="AL1067" t="n">
        <v>0.05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inlineStr"/>
      <c r="AU1067" t="inlineStr"/>
    </row>
    <row r="1068">
      <c r="A1068" t="inlineStr">
        <is>
          <t>CONTRACT</t>
        </is>
      </c>
      <c r="B1068" t="inlineStr">
        <is>
          <t>PRJ</t>
        </is>
      </c>
      <c r="C1068" t="inlineStr"/>
      <c r="D1068" t="n">
        <v>2025</v>
      </c>
      <c r="E1068" s="114" t="n">
        <v>45748</v>
      </c>
      <c r="F1068" s="114" t="n">
        <v>45901</v>
      </c>
      <c r="G1068" t="inlineStr">
        <is>
          <t>ABS25208</t>
        </is>
      </c>
      <c r="H1068" t="inlineStr">
        <is>
          <t>ABS25208</t>
        </is>
      </c>
      <c r="I1068" t="inlineStr">
        <is>
          <t>LOGISTIC</t>
        </is>
      </c>
      <c r="J1068" t="inlineStr">
        <is>
          <t>CT Electra Complete Pair and LABEX</t>
        </is>
      </c>
      <c r="K1068" t="inlineStr">
        <is>
          <t>EssilorLuxottica</t>
        </is>
      </c>
      <c r="L1068" t="inlineStr">
        <is>
          <t>L. BARIANI</t>
        </is>
      </c>
      <c r="M1068" t="inlineStr">
        <is>
          <t>M. Sabarese</t>
        </is>
      </c>
      <c r="N1068" t="inlineStr">
        <is>
          <t>Operations</t>
        </is>
      </c>
      <c r="O1068" t="inlineStr">
        <is>
          <t>Front End</t>
        </is>
      </c>
      <c r="P1068" t="n">
        <v>30</v>
      </c>
      <c r="Q1068" t="n">
        <v>0</v>
      </c>
      <c r="R1068" t="inlineStr">
        <is>
          <t>ON GOING</t>
        </is>
      </c>
      <c r="S1068" t="n">
        <v>0</v>
      </c>
      <c r="T1068" t="n">
        <v>2025</v>
      </c>
      <c r="U1068" t="n">
        <v>2</v>
      </c>
      <c r="V1068" t="inlineStr"/>
      <c r="W1068" t="inlineStr"/>
      <c r="X1068" t="inlineStr"/>
      <c r="Y1068" t="n">
        <v>3</v>
      </c>
      <c r="Z1068" t="n">
        <v>2</v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n">
        <v>0</v>
      </c>
      <c r="AI1068" t="n">
        <v>0</v>
      </c>
      <c r="AJ1068" t="n">
        <v>0</v>
      </c>
      <c r="AK1068" t="n">
        <v>0.1363636363636364</v>
      </c>
      <c r="AL1068" t="n">
        <v>0.1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inlineStr"/>
      <c r="AU1068" t="inlineStr"/>
    </row>
    <row r="1069">
      <c r="A1069" t="inlineStr">
        <is>
          <t>CONTRACT</t>
        </is>
      </c>
      <c r="B1069" t="inlineStr">
        <is>
          <t>PRESALES - DELIVERY</t>
        </is>
      </c>
      <c r="C1069" t="inlineStr">
        <is>
          <t>Waterfall</t>
        </is>
      </c>
      <c r="D1069" t="n">
        <v>2025</v>
      </c>
      <c r="E1069" s="114" t="n">
        <v>45658</v>
      </c>
      <c r="F1069" s="114" t="n">
        <v>45747</v>
      </c>
      <c r="G1069" t="inlineStr">
        <is>
          <t>ABS24375</t>
        </is>
      </c>
      <c r="H1069" t="inlineStr">
        <is>
          <t>ABS24375</t>
        </is>
      </c>
      <c r="I1069" t="inlineStr">
        <is>
          <t>RETAIL</t>
        </is>
      </c>
      <c r="J1069" t="inlineStr">
        <is>
          <t>FFD - Field Force Dashboard - Wave 2</t>
        </is>
      </c>
      <c r="K1069" t="inlineStr">
        <is>
          <t>EssilorLuxottica</t>
        </is>
      </c>
      <c r="L1069" t="inlineStr">
        <is>
          <t>L. BARIANI</t>
        </is>
      </c>
      <c r="M1069" t="inlineStr">
        <is>
          <t>A. BRANDIZZI</t>
        </is>
      </c>
      <c r="N1069" t="inlineStr">
        <is>
          <t>Operations</t>
        </is>
      </c>
      <c r="O1069" t="inlineStr">
        <is>
          <t>FrontEnd</t>
        </is>
      </c>
      <c r="P1069" t="n">
        <v>800</v>
      </c>
      <c r="Q1069" t="n">
        <v>0</v>
      </c>
      <c r="R1069" t="inlineStr">
        <is>
          <t>CLOSED</t>
        </is>
      </c>
      <c r="S1069" t="n">
        <v>0</v>
      </c>
      <c r="T1069" t="n">
        <v>2025</v>
      </c>
      <c r="U1069" t="n">
        <v>0</v>
      </c>
      <c r="V1069" t="n">
        <v>17</v>
      </c>
      <c r="W1069" t="n">
        <v>2</v>
      </c>
      <c r="X1069" t="n">
        <v>22</v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n">
        <v>0.9444444444444444</v>
      </c>
      <c r="AI1069" t="n">
        <v>0.1</v>
      </c>
      <c r="AJ1069" t="n">
        <v>1.047619047619048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inlineStr"/>
      <c r="AU1069" t="inlineStr"/>
    </row>
    <row r="1070">
      <c r="A1070" t="inlineStr">
        <is>
          <t>CONTRACT</t>
        </is>
      </c>
      <c r="B1070" t="inlineStr">
        <is>
          <t>PRESALES - DELIVERY</t>
        </is>
      </c>
      <c r="C1070" t="inlineStr">
        <is>
          <t>Waterfall</t>
        </is>
      </c>
      <c r="D1070" t="n">
        <v>2025</v>
      </c>
      <c r="E1070" s="114" t="n">
        <v>45658</v>
      </c>
      <c r="F1070" s="114" t="n">
        <v>45747</v>
      </c>
      <c r="G1070" t="inlineStr">
        <is>
          <t>ABS24375</t>
        </is>
      </c>
      <c r="H1070" t="inlineStr">
        <is>
          <t>ABS24375</t>
        </is>
      </c>
      <c r="I1070" t="inlineStr">
        <is>
          <t>RETAIL</t>
        </is>
      </c>
      <c r="J1070" t="inlineStr">
        <is>
          <t>FFD - Field Force Dashboard - Wave 2</t>
        </is>
      </c>
      <c r="K1070" t="inlineStr">
        <is>
          <t>EssilorLuxottica</t>
        </is>
      </c>
      <c r="L1070" t="inlineStr">
        <is>
          <t>L. BARIANI</t>
        </is>
      </c>
      <c r="M1070" t="inlineStr">
        <is>
          <t>A. TORONE</t>
        </is>
      </c>
      <c r="N1070" t="inlineStr">
        <is>
          <t>Delivery AMS</t>
        </is>
      </c>
      <c r="O1070" t="inlineStr">
        <is>
          <t>Analysis</t>
        </is>
      </c>
      <c r="P1070" t="n">
        <v>800</v>
      </c>
      <c r="Q1070" t="n">
        <v>190</v>
      </c>
      <c r="R1070" t="inlineStr">
        <is>
          <t>CLOSED</t>
        </is>
      </c>
      <c r="S1070" t="n">
        <v>0</v>
      </c>
      <c r="T1070" t="n">
        <v>2025</v>
      </c>
      <c r="U1070" t="n">
        <v>0</v>
      </c>
      <c r="V1070" t="n">
        <v>6</v>
      </c>
      <c r="W1070" t="n">
        <v>6</v>
      </c>
      <c r="X1070" t="n">
        <v>6</v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n">
        <v>0.3333333333333333</v>
      </c>
      <c r="AI1070" t="n">
        <v>0.3</v>
      </c>
      <c r="AJ1070" t="n">
        <v>0.2857142857142857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inlineStr"/>
      <c r="AU1070" t="inlineStr"/>
    </row>
    <row r="1071">
      <c r="A1071" t="inlineStr">
        <is>
          <t>CONTRACT</t>
        </is>
      </c>
      <c r="B1071" t="inlineStr">
        <is>
          <t>PRESALES - DELIVERY</t>
        </is>
      </c>
      <c r="C1071" t="inlineStr">
        <is>
          <t>Waterfall</t>
        </is>
      </c>
      <c r="D1071" t="n">
        <v>2025</v>
      </c>
      <c r="E1071" s="114" t="n">
        <v>45658</v>
      </c>
      <c r="F1071" s="114" t="n">
        <v>45747</v>
      </c>
      <c r="G1071" t="inlineStr">
        <is>
          <t>ABS24375</t>
        </is>
      </c>
      <c r="H1071" t="inlineStr">
        <is>
          <t>ABS24375</t>
        </is>
      </c>
      <c r="I1071" t="inlineStr">
        <is>
          <t>RETAIL</t>
        </is>
      </c>
      <c r="J1071" t="inlineStr">
        <is>
          <t>FFD - Field Force Dashboard - Wave 2</t>
        </is>
      </c>
      <c r="K1071" t="inlineStr">
        <is>
          <t>EssilorLuxottica</t>
        </is>
      </c>
      <c r="L1071" t="inlineStr">
        <is>
          <t>L. BARIANI</t>
        </is>
      </c>
      <c r="M1071" t="inlineStr">
        <is>
          <t>C. DI LORENZO</t>
        </is>
      </c>
      <c r="N1071" t="inlineStr">
        <is>
          <t>Delivery Projects</t>
        </is>
      </c>
      <c r="O1071" t="inlineStr">
        <is>
          <t>Analysis</t>
        </is>
      </c>
      <c r="P1071" t="n">
        <v>800</v>
      </c>
      <c r="Q1071" t="n">
        <v>190</v>
      </c>
      <c r="R1071" t="inlineStr">
        <is>
          <t>CLOSED</t>
        </is>
      </c>
      <c r="S1071" t="n">
        <v>0</v>
      </c>
      <c r="T1071" t="n">
        <v>2025</v>
      </c>
      <c r="U1071" t="n">
        <v>0</v>
      </c>
      <c r="V1071" t="n">
        <v>6</v>
      </c>
      <c r="W1071" t="n">
        <v>6</v>
      </c>
      <c r="X1071" t="n">
        <v>6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n">
        <v>0.3333333333333333</v>
      </c>
      <c r="AI1071" t="n">
        <v>0.3</v>
      </c>
      <c r="AJ1071" t="n">
        <v>0.2857142857142857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inlineStr"/>
      <c r="AU1071" t="inlineStr"/>
    </row>
    <row r="1072">
      <c r="A1072" t="inlineStr">
        <is>
          <t>CONTRACT</t>
        </is>
      </c>
      <c r="B1072" t="inlineStr">
        <is>
          <t>PRESALES - DELIVERY</t>
        </is>
      </c>
      <c r="C1072" t="inlineStr">
        <is>
          <t>Waterfall</t>
        </is>
      </c>
      <c r="D1072" t="n">
        <v>2025</v>
      </c>
      <c r="E1072" s="114" t="n">
        <v>45658</v>
      </c>
      <c r="F1072" s="114" t="n">
        <v>45747</v>
      </c>
      <c r="G1072" t="inlineStr">
        <is>
          <t>ABS24375</t>
        </is>
      </c>
      <c r="H1072" t="inlineStr">
        <is>
          <t>ABS24375</t>
        </is>
      </c>
      <c r="I1072" t="inlineStr">
        <is>
          <t>RETAIL</t>
        </is>
      </c>
      <c r="J1072" t="inlineStr">
        <is>
          <t>FFD - Field Force Dashboard - Wave 2</t>
        </is>
      </c>
      <c r="K1072" t="inlineStr">
        <is>
          <t>EssilorLuxottica</t>
        </is>
      </c>
      <c r="L1072" t="inlineStr">
        <is>
          <t>L. BARIANI</t>
        </is>
      </c>
      <c r="M1072" t="inlineStr">
        <is>
          <t>C. TIBERTI</t>
        </is>
      </c>
      <c r="N1072" t="inlineStr">
        <is>
          <t>Operations</t>
        </is>
      </c>
      <c r="O1072" t="inlineStr">
        <is>
          <t>Analysis</t>
        </is>
      </c>
      <c r="P1072" t="n">
        <v>800</v>
      </c>
      <c r="Q1072" t="n">
        <v>190</v>
      </c>
      <c r="R1072" t="inlineStr">
        <is>
          <t>CLOSED</t>
        </is>
      </c>
      <c r="S1072" t="n">
        <v>0</v>
      </c>
      <c r="T1072" t="n">
        <v>2025</v>
      </c>
      <c r="U1072" t="n">
        <v>0</v>
      </c>
      <c r="V1072" t="n">
        <v>22</v>
      </c>
      <c r="W1072" t="n">
        <v>22</v>
      </c>
      <c r="X1072" t="n">
        <v>22</v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n">
        <v>1.222222222222222</v>
      </c>
      <c r="AI1072" t="n">
        <v>1.1</v>
      </c>
      <c r="AJ1072" t="n">
        <v>1.047619047619048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inlineStr"/>
      <c r="AU1072" t="inlineStr"/>
    </row>
    <row r="1073">
      <c r="A1073" t="inlineStr">
        <is>
          <t>CONTRACT</t>
        </is>
      </c>
      <c r="B1073" t="inlineStr">
        <is>
          <t>PRESALES - DELIVERY</t>
        </is>
      </c>
      <c r="C1073" t="inlineStr">
        <is>
          <t>Waterfall</t>
        </is>
      </c>
      <c r="D1073" t="n">
        <v>2025</v>
      </c>
      <c r="E1073" s="114" t="n">
        <v>45658</v>
      </c>
      <c r="F1073" s="114" t="n">
        <v>45747</v>
      </c>
      <c r="G1073" t="inlineStr">
        <is>
          <t>ABS24375</t>
        </is>
      </c>
      <c r="H1073" t="inlineStr">
        <is>
          <t>ABS24375</t>
        </is>
      </c>
      <c r="I1073" t="inlineStr">
        <is>
          <t>RETAIL</t>
        </is>
      </c>
      <c r="J1073" t="inlineStr">
        <is>
          <t>FFD - Field Force Dashboard - Wave 2</t>
        </is>
      </c>
      <c r="K1073" t="inlineStr">
        <is>
          <t>EssilorLuxottica</t>
        </is>
      </c>
      <c r="L1073" t="inlineStr">
        <is>
          <t>L. BARIANI</t>
        </is>
      </c>
      <c r="M1073" t="inlineStr">
        <is>
          <t>F. SCOGNAMIGLIO</t>
        </is>
      </c>
      <c r="N1073" t="inlineStr">
        <is>
          <t>Operations</t>
        </is>
      </c>
      <c r="O1073" t="inlineStr">
        <is>
          <t>Data Engineering</t>
        </is>
      </c>
      <c r="P1073" t="n">
        <v>800</v>
      </c>
      <c r="Q1073" t="n">
        <v>0</v>
      </c>
      <c r="R1073" t="inlineStr">
        <is>
          <t>CLOSED</t>
        </is>
      </c>
      <c r="S1073" t="n">
        <v>0</v>
      </c>
      <c r="T1073" t="n">
        <v>2025</v>
      </c>
      <c r="U1073" t="n">
        <v>0</v>
      </c>
      <c r="V1073" t="n">
        <v>17</v>
      </c>
      <c r="W1073" t="n">
        <v>2</v>
      </c>
      <c r="X1073" t="n">
        <v>2</v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n">
        <v>0.9444444444444444</v>
      </c>
      <c r="AI1073" t="n">
        <v>0.1</v>
      </c>
      <c r="AJ1073" t="n">
        <v>0.09523809523809523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inlineStr"/>
      <c r="AU1073" t="inlineStr"/>
    </row>
    <row r="1074">
      <c r="A1074" t="inlineStr">
        <is>
          <t>CONTRACT</t>
        </is>
      </c>
      <c r="B1074" t="inlineStr">
        <is>
          <t>PRESALES - DELIVERY</t>
        </is>
      </c>
      <c r="C1074" t="inlineStr">
        <is>
          <t>Waterfall</t>
        </is>
      </c>
      <c r="D1074" t="n">
        <v>2025</v>
      </c>
      <c r="E1074" s="114" t="n">
        <v>45658</v>
      </c>
      <c r="F1074" s="114" t="n">
        <v>45747</v>
      </c>
      <c r="G1074" t="inlineStr">
        <is>
          <t>ABS24375</t>
        </is>
      </c>
      <c r="H1074" t="inlineStr">
        <is>
          <t>ABS24375</t>
        </is>
      </c>
      <c r="I1074" t="inlineStr">
        <is>
          <t>RETAIL</t>
        </is>
      </c>
      <c r="J1074" t="inlineStr">
        <is>
          <t>FFD - Field Force Dashboard - Wave 2</t>
        </is>
      </c>
      <c r="K1074" t="inlineStr">
        <is>
          <t>EssilorLuxottica</t>
        </is>
      </c>
      <c r="L1074" t="inlineStr">
        <is>
          <t>L. BARIANI</t>
        </is>
      </c>
      <c r="M1074" t="inlineStr">
        <is>
          <t>F. SPACAGNA</t>
        </is>
      </c>
      <c r="N1074" t="inlineStr">
        <is>
          <t>Operations</t>
        </is>
      </c>
      <c r="O1074" t="inlineStr">
        <is>
          <t>Data Engineering</t>
        </is>
      </c>
      <c r="P1074" t="n">
        <v>800</v>
      </c>
      <c r="Q1074" t="n">
        <v>0</v>
      </c>
      <c r="R1074" t="inlineStr">
        <is>
          <t>CLOSED</t>
        </is>
      </c>
      <c r="S1074" t="n">
        <v>0</v>
      </c>
      <c r="T1074" t="n">
        <v>2025</v>
      </c>
      <c r="U1074" t="n">
        <v>0</v>
      </c>
      <c r="V1074" t="n">
        <v>6</v>
      </c>
      <c r="W1074" t="n">
        <v>6</v>
      </c>
      <c r="X1074" t="n">
        <v>6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n">
        <v>0.3333333333333333</v>
      </c>
      <c r="AI1074" t="n">
        <v>0.3</v>
      </c>
      <c r="AJ1074" t="n">
        <v>0.2857142857142857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inlineStr"/>
      <c r="AU1074" t="inlineStr"/>
    </row>
    <row r="1075">
      <c r="A1075" t="inlineStr">
        <is>
          <t>CONTRACT</t>
        </is>
      </c>
      <c r="B1075" t="inlineStr">
        <is>
          <t>PRESALES - DELIVERY</t>
        </is>
      </c>
      <c r="C1075" t="inlineStr">
        <is>
          <t>Waterfall</t>
        </is>
      </c>
      <c r="D1075" t="n">
        <v>2025</v>
      </c>
      <c r="E1075" s="114" t="n">
        <v>45658</v>
      </c>
      <c r="F1075" s="114" t="n">
        <v>45747</v>
      </c>
      <c r="G1075" t="inlineStr">
        <is>
          <t>ABS24375</t>
        </is>
      </c>
      <c r="H1075" t="inlineStr">
        <is>
          <t>ABS24375</t>
        </is>
      </c>
      <c r="I1075" t="inlineStr">
        <is>
          <t>RETAIL</t>
        </is>
      </c>
      <c r="J1075" t="inlineStr">
        <is>
          <t>FFD - Field Force Dashboard - Wave 2</t>
        </is>
      </c>
      <c r="K1075" t="inlineStr">
        <is>
          <t>EssilorLuxottica</t>
        </is>
      </c>
      <c r="L1075" t="inlineStr">
        <is>
          <t>L. BARIANI</t>
        </is>
      </c>
      <c r="M1075" t="inlineStr">
        <is>
          <t>G. TARTAGLIA</t>
        </is>
      </c>
      <c r="N1075" t="inlineStr">
        <is>
          <t>Operations</t>
        </is>
      </c>
      <c r="O1075" t="inlineStr">
        <is>
          <t>BackEnd</t>
        </is>
      </c>
      <c r="P1075" t="n">
        <v>800</v>
      </c>
      <c r="Q1075" t="n">
        <v>0</v>
      </c>
      <c r="R1075" t="inlineStr">
        <is>
          <t>CLOSED</t>
        </is>
      </c>
      <c r="S1075" t="n">
        <v>0</v>
      </c>
      <c r="T1075" t="n">
        <v>2025</v>
      </c>
      <c r="U1075" t="n">
        <v>0</v>
      </c>
      <c r="V1075" t="n">
        <v>17</v>
      </c>
      <c r="W1075" t="n">
        <v>2</v>
      </c>
      <c r="X1075" t="n">
        <v>22</v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n">
        <v>0.9444444444444444</v>
      </c>
      <c r="AI1075" t="n">
        <v>0.1</v>
      </c>
      <c r="AJ1075" t="n">
        <v>1.047619047619048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inlineStr"/>
      <c r="AU1075" t="inlineStr"/>
    </row>
    <row r="1076">
      <c r="A1076" t="inlineStr">
        <is>
          <t>CONTRACT</t>
        </is>
      </c>
      <c r="B1076" t="inlineStr">
        <is>
          <t>PRESALES - DELIVERY</t>
        </is>
      </c>
      <c r="C1076" t="inlineStr">
        <is>
          <t>Waterfall</t>
        </is>
      </c>
      <c r="D1076" t="n">
        <v>2025</v>
      </c>
      <c r="E1076" s="114" t="n">
        <v>45658</v>
      </c>
      <c r="F1076" s="114" t="n">
        <v>45747</v>
      </c>
      <c r="G1076" t="inlineStr">
        <is>
          <t>ABS24375</t>
        </is>
      </c>
      <c r="H1076" t="inlineStr">
        <is>
          <t>ABS24375</t>
        </is>
      </c>
      <c r="I1076" t="inlineStr">
        <is>
          <t>RETAIL</t>
        </is>
      </c>
      <c r="J1076" t="inlineStr">
        <is>
          <t>FFD - Field Force Dashboard - Wave 2</t>
        </is>
      </c>
      <c r="K1076" t="inlineStr">
        <is>
          <t>EssilorLuxottica</t>
        </is>
      </c>
      <c r="L1076" t="inlineStr">
        <is>
          <t>L. BARIANI</t>
        </is>
      </c>
      <c r="M1076" t="inlineStr">
        <is>
          <t>I. OSTYMCHUCK</t>
        </is>
      </c>
      <c r="N1076" t="inlineStr">
        <is>
          <t>Operations</t>
        </is>
      </c>
      <c r="O1076" t="inlineStr">
        <is>
          <t>Data Engineering</t>
        </is>
      </c>
      <c r="P1076" t="n">
        <v>800</v>
      </c>
      <c r="Q1076" t="n">
        <v>0</v>
      </c>
      <c r="R1076" t="inlineStr">
        <is>
          <t>CLOSED</t>
        </is>
      </c>
      <c r="S1076" t="n">
        <v>0</v>
      </c>
      <c r="T1076" t="n">
        <v>2025</v>
      </c>
      <c r="U1076" t="n">
        <v>0</v>
      </c>
      <c r="V1076" t="n">
        <v>17</v>
      </c>
      <c r="W1076" t="n">
        <v>2</v>
      </c>
      <c r="X1076" t="n">
        <v>2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n">
        <v>0.9444444444444444</v>
      </c>
      <c r="AI1076" t="n">
        <v>0.1</v>
      </c>
      <c r="AJ1076" t="n">
        <v>0.09523809523809523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inlineStr"/>
      <c r="AU1076" t="inlineStr"/>
    </row>
    <row r="1077">
      <c r="A1077" t="inlineStr">
        <is>
          <t>CONTRACT</t>
        </is>
      </c>
      <c r="B1077" t="inlineStr">
        <is>
          <t>PRESALES - DELIVERY</t>
        </is>
      </c>
      <c r="C1077" t="inlineStr">
        <is>
          <t>Waterfall</t>
        </is>
      </c>
      <c r="D1077" t="n">
        <v>2025</v>
      </c>
      <c r="E1077" s="114" t="n">
        <v>45658</v>
      </c>
      <c r="F1077" s="114" t="n">
        <v>45747</v>
      </c>
      <c r="G1077" t="inlineStr">
        <is>
          <t>ABS24375</t>
        </is>
      </c>
      <c r="H1077" t="inlineStr">
        <is>
          <t>ABS24375</t>
        </is>
      </c>
      <c r="I1077" t="inlineStr">
        <is>
          <t>RETAIL</t>
        </is>
      </c>
      <c r="J1077" t="inlineStr">
        <is>
          <t>FFD - Field Force Dashboard - Wave 2</t>
        </is>
      </c>
      <c r="K1077" t="inlineStr">
        <is>
          <t>EssilorLuxottica</t>
        </is>
      </c>
      <c r="L1077" t="inlineStr">
        <is>
          <t>L. BARIANI</t>
        </is>
      </c>
      <c r="M1077" t="inlineStr">
        <is>
          <t>J. SORGATO</t>
        </is>
      </c>
      <c r="N1077" t="inlineStr"/>
      <c r="O1077" t="inlineStr">
        <is>
          <t>Analysis</t>
        </is>
      </c>
      <c r="P1077" t="n">
        <v>800</v>
      </c>
      <c r="Q1077" t="n">
        <v>190</v>
      </c>
      <c r="R1077" t="inlineStr">
        <is>
          <t>CLOSED</t>
        </is>
      </c>
      <c r="S1077" t="n">
        <v>0</v>
      </c>
      <c r="T1077" t="n">
        <v>2025</v>
      </c>
      <c r="U1077" t="n">
        <v>0</v>
      </c>
      <c r="V1077" t="n">
        <v>4</v>
      </c>
      <c r="W1077" t="n">
        <v>4</v>
      </c>
      <c r="X1077" t="n">
        <v>4</v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n">
        <v>0.2222222222222222</v>
      </c>
      <c r="AI1077" t="n">
        <v>0.2</v>
      </c>
      <c r="AJ1077" t="n">
        <v>0.1904761904761905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inlineStr"/>
      <c r="AU1077" t="inlineStr"/>
    </row>
    <row r="1078">
      <c r="A1078" t="inlineStr">
        <is>
          <t>CONTRACT</t>
        </is>
      </c>
      <c r="B1078" t="inlineStr">
        <is>
          <t>PRESALES - DELIVERY</t>
        </is>
      </c>
      <c r="C1078" t="inlineStr">
        <is>
          <t>Waterfall</t>
        </is>
      </c>
      <c r="D1078" t="n">
        <v>2025</v>
      </c>
      <c r="E1078" s="114" t="n">
        <v>45658</v>
      </c>
      <c r="F1078" s="114" t="n">
        <v>45747</v>
      </c>
      <c r="G1078" t="inlineStr">
        <is>
          <t>ABS24375</t>
        </is>
      </c>
      <c r="H1078" t="inlineStr">
        <is>
          <t>ABS24375</t>
        </is>
      </c>
      <c r="I1078" t="inlineStr">
        <is>
          <t>RETAIL</t>
        </is>
      </c>
      <c r="J1078" t="inlineStr">
        <is>
          <t>FFD - Field Force Dashboard - Wave 2</t>
        </is>
      </c>
      <c r="K1078" t="inlineStr">
        <is>
          <t>EssilorLuxottica</t>
        </is>
      </c>
      <c r="L1078" t="inlineStr">
        <is>
          <t>L. BARIANI</t>
        </is>
      </c>
      <c r="M1078" t="inlineStr">
        <is>
          <t>L. BARIANI</t>
        </is>
      </c>
      <c r="N1078" t="inlineStr">
        <is>
          <t>Delivery Projects</t>
        </is>
      </c>
      <c r="O1078" t="inlineStr">
        <is>
          <t>PM - Project Governance</t>
        </is>
      </c>
      <c r="P1078" t="n">
        <v>800</v>
      </c>
      <c r="Q1078" t="n">
        <v>190</v>
      </c>
      <c r="R1078" t="inlineStr">
        <is>
          <t>CLOSED</t>
        </is>
      </c>
      <c r="S1078" t="n">
        <v>0</v>
      </c>
      <c r="T1078" t="n">
        <v>2025</v>
      </c>
      <c r="U1078" t="n">
        <v>0</v>
      </c>
      <c r="V1078" t="n">
        <v>6</v>
      </c>
      <c r="W1078" t="n">
        <v>6</v>
      </c>
      <c r="X1078" t="n">
        <v>6</v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n">
        <v>0.3333333333333333</v>
      </c>
      <c r="AI1078" t="n">
        <v>0.3</v>
      </c>
      <c r="AJ1078" t="n">
        <v>0.2857142857142857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inlineStr"/>
      <c r="AU1078" t="inlineStr"/>
    </row>
    <row r="1079">
      <c r="A1079" t="inlineStr">
        <is>
          <t>CONTRACT</t>
        </is>
      </c>
      <c r="B1079" t="inlineStr">
        <is>
          <t>PRESALES - DELIVERY</t>
        </is>
      </c>
      <c r="C1079" t="inlineStr">
        <is>
          <t>Waterfall</t>
        </is>
      </c>
      <c r="D1079" t="n">
        <v>2025</v>
      </c>
      <c r="E1079" s="114" t="n">
        <v>45658</v>
      </c>
      <c r="F1079" s="114" t="n">
        <v>45747</v>
      </c>
      <c r="G1079" t="inlineStr">
        <is>
          <t>ABS24375</t>
        </is>
      </c>
      <c r="H1079" t="inlineStr">
        <is>
          <t>ABS24375</t>
        </is>
      </c>
      <c r="I1079" t="inlineStr">
        <is>
          <t>RETAIL</t>
        </is>
      </c>
      <c r="J1079" t="inlineStr">
        <is>
          <t>FFD - Field Force Dashboard - Wave 2</t>
        </is>
      </c>
      <c r="K1079" t="inlineStr">
        <is>
          <t>EssilorLuxottica</t>
        </is>
      </c>
      <c r="L1079" t="inlineStr">
        <is>
          <t>L. BARIANI</t>
        </is>
      </c>
      <c r="M1079" t="inlineStr">
        <is>
          <t>L. BARIANI</t>
        </is>
      </c>
      <c r="N1079" t="inlineStr">
        <is>
          <t>Delivery Projects</t>
        </is>
      </c>
      <c r="O1079" t="inlineStr">
        <is>
          <t>Analysis</t>
        </is>
      </c>
      <c r="P1079" t="n">
        <v>800</v>
      </c>
      <c r="Q1079" t="n">
        <v>190</v>
      </c>
      <c r="R1079" t="inlineStr">
        <is>
          <t>CLOSED</t>
        </is>
      </c>
      <c r="S1079" t="n">
        <v>0</v>
      </c>
      <c r="T1079" t="n">
        <v>2025</v>
      </c>
      <c r="U1079" t="n">
        <v>0</v>
      </c>
      <c r="V1079" t="n">
        <v>12</v>
      </c>
      <c r="W1079" t="n">
        <v>15</v>
      </c>
      <c r="X1079" t="n">
        <v>15</v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n">
        <v>0.6666666666666666</v>
      </c>
      <c r="AI1079" t="n">
        <v>0.75</v>
      </c>
      <c r="AJ1079" t="n">
        <v>0.7142857142857143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inlineStr"/>
      <c r="AU1079" t="inlineStr"/>
    </row>
    <row r="1080">
      <c r="A1080" t="inlineStr">
        <is>
          <t>CONTRACT</t>
        </is>
      </c>
      <c r="B1080" t="inlineStr">
        <is>
          <t>PRESALES - DELIVERY</t>
        </is>
      </c>
      <c r="C1080" t="inlineStr">
        <is>
          <t>Waterfall</t>
        </is>
      </c>
      <c r="D1080" t="n">
        <v>2025</v>
      </c>
      <c r="E1080" s="114" t="n">
        <v>45658</v>
      </c>
      <c r="F1080" s="114" t="n">
        <v>45747</v>
      </c>
      <c r="G1080" t="inlineStr">
        <is>
          <t>ABS24375</t>
        </is>
      </c>
      <c r="H1080" t="inlineStr">
        <is>
          <t>ABS24375</t>
        </is>
      </c>
      <c r="I1080" t="inlineStr">
        <is>
          <t>RETAIL</t>
        </is>
      </c>
      <c r="J1080" t="inlineStr">
        <is>
          <t>FFD - Field Force Dashboard - Wave 2</t>
        </is>
      </c>
      <c r="K1080" t="inlineStr">
        <is>
          <t>EssilorLuxottica</t>
        </is>
      </c>
      <c r="L1080" t="inlineStr">
        <is>
          <t>L. BARIANI</t>
        </is>
      </c>
      <c r="M1080" t="inlineStr">
        <is>
          <t>L. CATTANEO</t>
        </is>
      </c>
      <c r="N1080" t="inlineStr"/>
      <c r="O1080" t="inlineStr">
        <is>
          <t>Analysis</t>
        </is>
      </c>
      <c r="P1080" t="n">
        <v>800</v>
      </c>
      <c r="Q1080" t="n">
        <v>190</v>
      </c>
      <c r="R1080" t="inlineStr">
        <is>
          <t>CLOSED</t>
        </is>
      </c>
      <c r="S1080" t="n">
        <v>0</v>
      </c>
      <c r="T1080" t="n">
        <v>2025</v>
      </c>
      <c r="U1080" t="n">
        <v>0</v>
      </c>
      <c r="V1080" t="n">
        <v>4</v>
      </c>
      <c r="W1080" t="n">
        <v>4</v>
      </c>
      <c r="X1080" t="n">
        <v>4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n">
        <v>0.2222222222222222</v>
      </c>
      <c r="AI1080" t="n">
        <v>0.2</v>
      </c>
      <c r="AJ1080" t="n">
        <v>0.1904761904761905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inlineStr"/>
      <c r="AU1080" t="inlineStr"/>
    </row>
    <row r="1081">
      <c r="A1081" t="inlineStr">
        <is>
          <t>CONTRACT</t>
        </is>
      </c>
      <c r="B1081" t="inlineStr">
        <is>
          <t>PRESALES - DELIVERY</t>
        </is>
      </c>
      <c r="C1081" t="inlineStr">
        <is>
          <t>Waterfall</t>
        </is>
      </c>
      <c r="D1081" t="n">
        <v>2025</v>
      </c>
      <c r="E1081" s="114" t="n">
        <v>45658</v>
      </c>
      <c r="F1081" s="114" t="n">
        <v>45747</v>
      </c>
      <c r="G1081" t="inlineStr">
        <is>
          <t>ABS24375</t>
        </is>
      </c>
      <c r="H1081" t="inlineStr">
        <is>
          <t>ABS24375</t>
        </is>
      </c>
      <c r="I1081" t="inlineStr">
        <is>
          <t>RETAIL</t>
        </is>
      </c>
      <c r="J1081" t="inlineStr">
        <is>
          <t>FFD - Field Force Dashboard - Wave 2</t>
        </is>
      </c>
      <c r="K1081" t="inlineStr">
        <is>
          <t>EssilorLuxottica</t>
        </is>
      </c>
      <c r="L1081" t="inlineStr">
        <is>
          <t>L. BARIANI</t>
        </is>
      </c>
      <c r="M1081" t="inlineStr">
        <is>
          <t>M. Porcu</t>
        </is>
      </c>
      <c r="N1081" t="inlineStr">
        <is>
          <t>Operations</t>
        </is>
      </c>
      <c r="O1081" t="inlineStr">
        <is>
          <t>Technical Leader</t>
        </is>
      </c>
      <c r="P1081" t="n">
        <v>800</v>
      </c>
      <c r="Q1081" t="n">
        <v>0</v>
      </c>
      <c r="R1081" t="inlineStr">
        <is>
          <t>CLOSED</t>
        </is>
      </c>
      <c r="S1081" t="n">
        <v>0</v>
      </c>
      <c r="T1081" t="n">
        <v>2025</v>
      </c>
      <c r="U1081" t="n">
        <v>0</v>
      </c>
      <c r="V1081" t="n">
        <v>15</v>
      </c>
      <c r="W1081" t="n">
        <v>15</v>
      </c>
      <c r="X1081" t="n">
        <v>15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n">
        <v>0.8333333333333334</v>
      </c>
      <c r="AI1081" t="n">
        <v>0.75</v>
      </c>
      <c r="AJ1081" t="n">
        <v>0.7142857142857143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inlineStr"/>
      <c r="AU1081" t="inlineStr"/>
    </row>
    <row r="1082">
      <c r="A1082" t="inlineStr">
        <is>
          <t>CONTRACT</t>
        </is>
      </c>
      <c r="B1082" t="inlineStr">
        <is>
          <t>PRESALES - DELIVERY</t>
        </is>
      </c>
      <c r="C1082" t="inlineStr">
        <is>
          <t>Waterfall</t>
        </is>
      </c>
      <c r="D1082" t="n">
        <v>2025</v>
      </c>
      <c r="E1082" s="114" t="n">
        <v>45658</v>
      </c>
      <c r="F1082" s="114" t="n">
        <v>45747</v>
      </c>
      <c r="G1082" t="inlineStr">
        <is>
          <t>ABS24375</t>
        </is>
      </c>
      <c r="H1082" t="inlineStr">
        <is>
          <t>ABS24375</t>
        </is>
      </c>
      <c r="I1082" t="inlineStr">
        <is>
          <t>RETAIL</t>
        </is>
      </c>
      <c r="J1082" t="inlineStr">
        <is>
          <t>FFD - Field Force Dashboard - Wave 2</t>
        </is>
      </c>
      <c r="K1082" t="inlineStr">
        <is>
          <t>EssilorLuxottica</t>
        </is>
      </c>
      <c r="L1082" t="inlineStr">
        <is>
          <t>L. BARIANI</t>
        </is>
      </c>
      <c r="M1082" t="inlineStr">
        <is>
          <t>M. TOCI</t>
        </is>
      </c>
      <c r="N1082" t="inlineStr">
        <is>
          <t>Operations</t>
        </is>
      </c>
      <c r="O1082" t="inlineStr">
        <is>
          <t>BackEnd</t>
        </is>
      </c>
      <c r="P1082" t="n">
        <v>800</v>
      </c>
      <c r="Q1082" t="n">
        <v>0</v>
      </c>
      <c r="R1082" t="inlineStr">
        <is>
          <t>CLOSED</t>
        </is>
      </c>
      <c r="S1082" t="n">
        <v>0</v>
      </c>
      <c r="T1082" t="n">
        <v>2025</v>
      </c>
      <c r="U1082" t="n">
        <v>0</v>
      </c>
      <c r="V1082" t="n">
        <v>17</v>
      </c>
      <c r="W1082" t="n">
        <v>2</v>
      </c>
      <c r="X1082" t="n">
        <v>2</v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n">
        <v>0.9444444444444444</v>
      </c>
      <c r="AI1082" t="n">
        <v>0.1</v>
      </c>
      <c r="AJ1082" t="n">
        <v>0.09523809523809523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inlineStr"/>
      <c r="AU1082" t="inlineStr"/>
    </row>
    <row r="1083">
      <c r="A1083" t="inlineStr">
        <is>
          <t>CONTRACT</t>
        </is>
      </c>
      <c r="B1083" t="inlineStr">
        <is>
          <t>PRESALES - DELIVERY</t>
        </is>
      </c>
      <c r="C1083" t="inlineStr">
        <is>
          <t>Waterfall</t>
        </is>
      </c>
      <c r="D1083" t="n">
        <v>2025</v>
      </c>
      <c r="E1083" s="114" t="n">
        <v>45658</v>
      </c>
      <c r="F1083" s="114" t="n">
        <v>45747</v>
      </c>
      <c r="G1083" t="inlineStr">
        <is>
          <t>ABS24375</t>
        </is>
      </c>
      <c r="H1083" t="inlineStr">
        <is>
          <t>ABS24375</t>
        </is>
      </c>
      <c r="I1083" t="inlineStr">
        <is>
          <t>RETAIL</t>
        </is>
      </c>
      <c r="J1083" t="inlineStr">
        <is>
          <t>FFD - Field Force Dashboard - Wave 2</t>
        </is>
      </c>
      <c r="K1083" t="inlineStr">
        <is>
          <t>EssilorLuxottica</t>
        </is>
      </c>
      <c r="L1083" t="inlineStr">
        <is>
          <t>L. BARIANI</t>
        </is>
      </c>
      <c r="M1083" t="inlineStr">
        <is>
          <t>O. SAGAZIO</t>
        </is>
      </c>
      <c r="N1083" t="inlineStr">
        <is>
          <t>Operations</t>
        </is>
      </c>
      <c r="O1083" t="inlineStr">
        <is>
          <t>PM - Project Governance</t>
        </is>
      </c>
      <c r="P1083" t="n">
        <v>800</v>
      </c>
      <c r="Q1083" t="n">
        <v>0</v>
      </c>
      <c r="R1083" t="inlineStr">
        <is>
          <t>CLOSED</t>
        </is>
      </c>
      <c r="S1083" t="n">
        <v>0</v>
      </c>
      <c r="T1083" t="n">
        <v>2025</v>
      </c>
      <c r="U1083" t="n">
        <v>0</v>
      </c>
      <c r="V1083" t="n">
        <v>6</v>
      </c>
      <c r="W1083" t="n">
        <v>6</v>
      </c>
      <c r="X1083" t="n">
        <v>6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n">
        <v>0.3333333333333333</v>
      </c>
      <c r="AI1083" t="n">
        <v>0.3</v>
      </c>
      <c r="AJ1083" t="n">
        <v>0.2857142857142857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inlineStr"/>
      <c r="AU1083" t="inlineStr"/>
    </row>
    <row r="1084">
      <c r="A1084" t="inlineStr">
        <is>
          <t>CONTRACT</t>
        </is>
      </c>
      <c r="B1084" t="inlineStr">
        <is>
          <t>PRESALES - DELIVERY</t>
        </is>
      </c>
      <c r="C1084" t="inlineStr">
        <is>
          <t>Waterfall</t>
        </is>
      </c>
      <c r="D1084" t="n">
        <v>2025</v>
      </c>
      <c r="E1084" s="114" t="n">
        <v>45658</v>
      </c>
      <c r="F1084" s="114" t="n">
        <v>45747</v>
      </c>
      <c r="G1084" t="inlineStr">
        <is>
          <t>ABS24375</t>
        </is>
      </c>
      <c r="H1084" t="inlineStr">
        <is>
          <t>ABS24375</t>
        </is>
      </c>
      <c r="I1084" t="inlineStr">
        <is>
          <t>RETAIL</t>
        </is>
      </c>
      <c r="J1084" t="inlineStr">
        <is>
          <t>FFD - Field Force Dashboard - Wave 2</t>
        </is>
      </c>
      <c r="K1084" t="inlineStr">
        <is>
          <t>EssilorLuxottica</t>
        </is>
      </c>
      <c r="L1084" t="inlineStr">
        <is>
          <t>L. BARIANI</t>
        </is>
      </c>
      <c r="M1084" t="inlineStr">
        <is>
          <t>S. Beltrami</t>
        </is>
      </c>
      <c r="N1084" t="inlineStr">
        <is>
          <t>Operations</t>
        </is>
      </c>
      <c r="O1084" t="inlineStr">
        <is>
          <t>BackEnd</t>
        </is>
      </c>
      <c r="P1084" t="n">
        <v>800</v>
      </c>
      <c r="Q1084" t="n">
        <v>0</v>
      </c>
      <c r="R1084" t="inlineStr">
        <is>
          <t>CLOSED</t>
        </is>
      </c>
      <c r="S1084" t="n">
        <v>0</v>
      </c>
      <c r="T1084" t="n">
        <v>2025</v>
      </c>
      <c r="U1084" t="n">
        <v>0</v>
      </c>
      <c r="V1084" t="n">
        <v>6</v>
      </c>
      <c r="W1084" t="n">
        <v>6</v>
      </c>
      <c r="X1084" t="n">
        <v>6</v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n">
        <v>0.3333333333333333</v>
      </c>
      <c r="AI1084" t="n">
        <v>0.3</v>
      </c>
      <c r="AJ1084" t="n">
        <v>0.2857142857142857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inlineStr"/>
      <c r="AU1084" t="inlineStr"/>
    </row>
    <row r="1085">
      <c r="A1085" t="inlineStr">
        <is>
          <t>CONTRACT</t>
        </is>
      </c>
      <c r="B1085" t="inlineStr">
        <is>
          <t>PRESALES - DELIVERY</t>
        </is>
      </c>
      <c r="C1085" t="inlineStr">
        <is>
          <t>Waterfall</t>
        </is>
      </c>
      <c r="D1085" t="n">
        <v>2025</v>
      </c>
      <c r="E1085" s="114" t="n">
        <v>45658</v>
      </c>
      <c r="F1085" s="114" t="n">
        <v>45747</v>
      </c>
      <c r="G1085" t="inlineStr">
        <is>
          <t>ABS24375</t>
        </is>
      </c>
      <c r="H1085" t="inlineStr">
        <is>
          <t>ABS24375</t>
        </is>
      </c>
      <c r="I1085" t="inlineStr">
        <is>
          <t>RETAIL</t>
        </is>
      </c>
      <c r="J1085" t="inlineStr">
        <is>
          <t>FFD - Field Force Dashboard - Wave 2</t>
        </is>
      </c>
      <c r="K1085" t="inlineStr">
        <is>
          <t>EssilorLuxottica</t>
        </is>
      </c>
      <c r="L1085" t="inlineStr">
        <is>
          <t>L. BARIANI</t>
        </is>
      </c>
      <c r="M1085" t="inlineStr">
        <is>
          <t>S. BEN YOUNES</t>
        </is>
      </c>
      <c r="N1085" t="inlineStr">
        <is>
          <t>Operations</t>
        </is>
      </c>
      <c r="O1085" t="inlineStr">
        <is>
          <t>Analysis</t>
        </is>
      </c>
      <c r="P1085" t="n">
        <v>800</v>
      </c>
      <c r="Q1085" t="n">
        <v>190</v>
      </c>
      <c r="R1085" t="inlineStr">
        <is>
          <t>CLOSED</t>
        </is>
      </c>
      <c r="S1085" t="n">
        <v>0</v>
      </c>
      <c r="T1085" t="n">
        <v>2025</v>
      </c>
      <c r="U1085" t="n">
        <v>0</v>
      </c>
      <c r="V1085" t="n">
        <v>6</v>
      </c>
      <c r="W1085" t="n">
        <v>6</v>
      </c>
      <c r="X1085" t="n">
        <v>6</v>
      </c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n">
        <v>0.3333333333333333</v>
      </c>
      <c r="AI1085" t="n">
        <v>0.3</v>
      </c>
      <c r="AJ1085" t="n">
        <v>0.2857142857142857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inlineStr"/>
      <c r="AU1085" t="inlineStr"/>
    </row>
    <row r="1086">
      <c r="A1086" t="inlineStr">
        <is>
          <t>CONTRACT</t>
        </is>
      </c>
      <c r="B1086" t="inlineStr">
        <is>
          <t>PRESALES - DELIVERY</t>
        </is>
      </c>
      <c r="C1086" t="inlineStr">
        <is>
          <t>Waterfall</t>
        </is>
      </c>
      <c r="D1086" t="n">
        <v>2025</v>
      </c>
      <c r="E1086" s="114" t="n">
        <v>45658</v>
      </c>
      <c r="F1086" s="114" t="n">
        <v>45747</v>
      </c>
      <c r="G1086" t="inlineStr">
        <is>
          <t>ABS24375</t>
        </is>
      </c>
      <c r="H1086" t="inlineStr">
        <is>
          <t>ABS24375</t>
        </is>
      </c>
      <c r="I1086" t="inlineStr">
        <is>
          <t>RETAIL</t>
        </is>
      </c>
      <c r="J1086" t="inlineStr">
        <is>
          <t>FFD - Field Force Dashboard - Wave 2</t>
        </is>
      </c>
      <c r="K1086" t="inlineStr">
        <is>
          <t>EssilorLuxottica</t>
        </is>
      </c>
      <c r="L1086" t="inlineStr">
        <is>
          <t>L. BARIANI</t>
        </is>
      </c>
      <c r="M1086" t="inlineStr">
        <is>
          <t>S. DELLE FAVE</t>
        </is>
      </c>
      <c r="N1086" t="inlineStr">
        <is>
          <t>Operations</t>
        </is>
      </c>
      <c r="O1086" t="inlineStr">
        <is>
          <t>FrontEnd</t>
        </is>
      </c>
      <c r="P1086" t="n">
        <v>800</v>
      </c>
      <c r="Q1086" t="n">
        <v>0</v>
      </c>
      <c r="R1086" t="inlineStr">
        <is>
          <t>CLOSED</t>
        </is>
      </c>
      <c r="S1086" t="n">
        <v>0</v>
      </c>
      <c r="T1086" t="n">
        <v>2025</v>
      </c>
      <c r="U1086" t="n">
        <v>0</v>
      </c>
      <c r="V1086" t="n">
        <v>17</v>
      </c>
      <c r="W1086" t="n">
        <v>2</v>
      </c>
      <c r="X1086" t="n">
        <v>22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n">
        <v>0.9444444444444444</v>
      </c>
      <c r="AI1086" t="n">
        <v>0.1</v>
      </c>
      <c r="AJ1086" t="n">
        <v>1.047619047619048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inlineStr"/>
      <c r="AU1086" t="inlineStr"/>
    </row>
    <row r="1087">
      <c r="A1087" t="inlineStr">
        <is>
          <t>LEAD</t>
        </is>
      </c>
      <c r="B1087" t="inlineStr">
        <is>
          <t>PRJ</t>
        </is>
      </c>
      <c r="C1087" t="inlineStr">
        <is>
          <t>Waterfall</t>
        </is>
      </c>
      <c r="D1087" t="n">
        <v>2025</v>
      </c>
      <c r="E1087" s="114" t="n">
        <v>45690</v>
      </c>
      <c r="F1087" s="114" t="n">
        <v>45722</v>
      </c>
      <c r="G1087" t="inlineStr">
        <is>
          <t>ABS25041</t>
        </is>
      </c>
      <c r="H1087" t="inlineStr"/>
      <c r="I1087" t="inlineStr">
        <is>
          <t>EPM</t>
        </is>
      </c>
      <c r="J1087" t="inlineStr">
        <is>
          <t>Nuance &amp; Meta Integration</t>
        </is>
      </c>
      <c r="K1087" t="inlineStr">
        <is>
          <t>EssilorLuxottica</t>
        </is>
      </c>
      <c r="L1087" t="inlineStr">
        <is>
          <t>L. BARIANI</t>
        </is>
      </c>
      <c r="M1087" t="inlineStr">
        <is>
          <t>E. STORTI</t>
        </is>
      </c>
      <c r="N1087" t="inlineStr">
        <is>
          <t>Delivery Projects</t>
        </is>
      </c>
      <c r="O1087" t="inlineStr">
        <is>
          <t>Analyst</t>
        </is>
      </c>
      <c r="P1087" t="n">
        <v>20</v>
      </c>
      <c r="Q1087" t="n">
        <v>0</v>
      </c>
      <c r="R1087" t="inlineStr">
        <is>
          <t>ON GOING</t>
        </is>
      </c>
      <c r="S1087" t="n">
        <v>0.5</v>
      </c>
      <c r="T1087" t="n">
        <v>2025</v>
      </c>
      <c r="U1087" t="n">
        <v>0</v>
      </c>
      <c r="V1087" t="inlineStr"/>
      <c r="W1087" t="n">
        <v>6</v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n">
        <v>0</v>
      </c>
      <c r="AI1087" t="n">
        <v>0.3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inlineStr"/>
      <c r="AU1087" t="inlineStr"/>
    </row>
    <row r="1088">
      <c r="A1088" t="inlineStr">
        <is>
          <t>LEAD</t>
        </is>
      </c>
      <c r="B1088" t="inlineStr">
        <is>
          <t>PRJ</t>
        </is>
      </c>
      <c r="C1088" t="inlineStr">
        <is>
          <t>Waterfall</t>
        </is>
      </c>
      <c r="D1088" t="n">
        <v>2025</v>
      </c>
      <c r="E1088" s="114" t="n">
        <v>45690</v>
      </c>
      <c r="F1088" s="114" t="n">
        <v>45722</v>
      </c>
      <c r="G1088" t="inlineStr">
        <is>
          <t>ABS25041</t>
        </is>
      </c>
      <c r="H1088" t="inlineStr"/>
      <c r="I1088" t="inlineStr">
        <is>
          <t>EPM</t>
        </is>
      </c>
      <c r="J1088" t="inlineStr">
        <is>
          <t>Nuance &amp; Meta Integration</t>
        </is>
      </c>
      <c r="K1088" t="inlineStr">
        <is>
          <t>EssilorLuxottica</t>
        </is>
      </c>
      <c r="L1088" t="inlineStr">
        <is>
          <t>L. BARIANI</t>
        </is>
      </c>
      <c r="M1088" t="inlineStr">
        <is>
          <t>G. MINERVINI</t>
        </is>
      </c>
      <c r="N1088" t="inlineStr">
        <is>
          <t>Operations</t>
        </is>
      </c>
      <c r="O1088" t="inlineStr">
        <is>
          <t>Back End</t>
        </is>
      </c>
      <c r="P1088" t="n">
        <v>20</v>
      </c>
      <c r="Q1088" t="n">
        <v>0</v>
      </c>
      <c r="R1088" t="inlineStr">
        <is>
          <t>ON GOING</t>
        </is>
      </c>
      <c r="S1088" t="n">
        <v>0.5</v>
      </c>
      <c r="T1088" t="n">
        <v>2025</v>
      </c>
      <c r="U1088" t="n">
        <v>0</v>
      </c>
      <c r="V1088" t="inlineStr"/>
      <c r="W1088" t="n">
        <v>5</v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n">
        <v>0</v>
      </c>
      <c r="AI1088" t="n">
        <v>0.25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inlineStr"/>
      <c r="AU1088" t="inlineStr"/>
    </row>
    <row r="1089">
      <c r="A1089" t="inlineStr">
        <is>
          <t>LEAD</t>
        </is>
      </c>
      <c r="B1089" t="inlineStr">
        <is>
          <t>PRJ</t>
        </is>
      </c>
      <c r="C1089" t="inlineStr">
        <is>
          <t>Waterfall</t>
        </is>
      </c>
      <c r="D1089" t="n">
        <v>2025</v>
      </c>
      <c r="E1089" s="114" t="n">
        <v>45690</v>
      </c>
      <c r="F1089" s="114" t="n">
        <v>45722</v>
      </c>
      <c r="G1089" t="inlineStr">
        <is>
          <t>ABS25041</t>
        </is>
      </c>
      <c r="H1089" t="inlineStr"/>
      <c r="I1089" t="inlineStr">
        <is>
          <t>EPM</t>
        </is>
      </c>
      <c r="J1089" t="inlineStr">
        <is>
          <t>Nuance &amp; Meta Integration</t>
        </is>
      </c>
      <c r="K1089" t="inlineStr">
        <is>
          <t>EssilorLuxottica</t>
        </is>
      </c>
      <c r="L1089" t="inlineStr">
        <is>
          <t>L. BARIANI</t>
        </is>
      </c>
      <c r="M1089" t="inlineStr">
        <is>
          <t>L. BARIANI</t>
        </is>
      </c>
      <c r="N1089" t="inlineStr">
        <is>
          <t>Delivery Projects</t>
        </is>
      </c>
      <c r="O1089" t="inlineStr">
        <is>
          <t>PM - Project Governance</t>
        </is>
      </c>
      <c r="P1089" t="n">
        <v>20</v>
      </c>
      <c r="Q1089" t="n">
        <v>0</v>
      </c>
      <c r="R1089" t="inlineStr">
        <is>
          <t>ON GOING</t>
        </is>
      </c>
      <c r="S1089" t="n">
        <v>0.5</v>
      </c>
      <c r="T1089" t="n">
        <v>2025</v>
      </c>
      <c r="U1089" t="n">
        <v>0</v>
      </c>
      <c r="V1089" t="inlineStr"/>
      <c r="W1089" t="n">
        <v>2</v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n">
        <v>0</v>
      </c>
      <c r="AI1089" t="n">
        <v>0.1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inlineStr"/>
      <c r="AU1089" t="inlineStr"/>
    </row>
    <row r="1090">
      <c r="A1090" t="inlineStr">
        <is>
          <t>LEAD</t>
        </is>
      </c>
      <c r="B1090" t="inlineStr">
        <is>
          <t>PRJ</t>
        </is>
      </c>
      <c r="C1090" t="inlineStr">
        <is>
          <t>Waterfall</t>
        </is>
      </c>
      <c r="D1090" t="n">
        <v>2025</v>
      </c>
      <c r="E1090" s="114" t="n">
        <v>45690</v>
      </c>
      <c r="F1090" s="114" t="n">
        <v>45722</v>
      </c>
      <c r="G1090" t="inlineStr">
        <is>
          <t>ABS25041</t>
        </is>
      </c>
      <c r="H1090" t="inlineStr"/>
      <c r="I1090" t="inlineStr">
        <is>
          <t>EPM</t>
        </is>
      </c>
      <c r="J1090" t="inlineStr">
        <is>
          <t>Nuance &amp; Meta Integration</t>
        </is>
      </c>
      <c r="K1090" t="inlineStr">
        <is>
          <t>EssilorLuxottica</t>
        </is>
      </c>
      <c r="L1090" t="inlineStr">
        <is>
          <t>L. BARIANI</t>
        </is>
      </c>
      <c r="M1090" t="inlineStr">
        <is>
          <t>N. FRAGALE</t>
        </is>
      </c>
      <c r="N1090" t="inlineStr">
        <is>
          <t>Operations</t>
        </is>
      </c>
      <c r="O1090" t="inlineStr">
        <is>
          <t>Back End</t>
        </is>
      </c>
      <c r="P1090" t="n">
        <v>20</v>
      </c>
      <c r="Q1090" t="n">
        <v>0</v>
      </c>
      <c r="R1090" t="inlineStr">
        <is>
          <t>ON GOING</t>
        </is>
      </c>
      <c r="S1090" t="n">
        <v>0.5</v>
      </c>
      <c r="T1090" t="n">
        <v>2025</v>
      </c>
      <c r="U1090" t="n">
        <v>0</v>
      </c>
      <c r="V1090" t="inlineStr"/>
      <c r="W1090" t="n">
        <v>5</v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n">
        <v>0</v>
      </c>
      <c r="AI1090" t="n">
        <v>0.25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inlineStr"/>
      <c r="AU1090" t="inlineStr"/>
    </row>
    <row r="1091">
      <c r="A1091" t="inlineStr">
        <is>
          <t>LEAD</t>
        </is>
      </c>
      <c r="B1091" t="inlineStr">
        <is>
          <t>PRJ</t>
        </is>
      </c>
      <c r="C1091" t="inlineStr">
        <is>
          <t>Waterfall</t>
        </is>
      </c>
      <c r="D1091" t="n">
        <v>2025</v>
      </c>
      <c r="E1091" s="114" t="n">
        <v>45690</v>
      </c>
      <c r="F1091" s="114" t="n">
        <v>45722</v>
      </c>
      <c r="G1091" t="inlineStr">
        <is>
          <t>ABS25041</t>
        </is>
      </c>
      <c r="H1091" t="inlineStr"/>
      <c r="I1091" t="inlineStr">
        <is>
          <t>EPM</t>
        </is>
      </c>
      <c r="J1091" t="inlineStr">
        <is>
          <t>Nuance &amp; Meta Integration</t>
        </is>
      </c>
      <c r="K1091" t="inlineStr">
        <is>
          <t>EssilorLuxottica</t>
        </is>
      </c>
      <c r="L1091" t="inlineStr">
        <is>
          <t>L. BARIANI</t>
        </is>
      </c>
      <c r="M1091" t="inlineStr">
        <is>
          <t>P. PIERONI</t>
        </is>
      </c>
      <c r="N1091" t="inlineStr">
        <is>
          <t>Operations</t>
        </is>
      </c>
      <c r="O1091" t="inlineStr">
        <is>
          <t>Solution Architect</t>
        </is>
      </c>
      <c r="P1091" t="n">
        <v>20</v>
      </c>
      <c r="Q1091" t="n">
        <v>0</v>
      </c>
      <c r="R1091" t="inlineStr">
        <is>
          <t>ON GOING</t>
        </is>
      </c>
      <c r="S1091" t="n">
        <v>0.5</v>
      </c>
      <c r="T1091" t="n">
        <v>2025</v>
      </c>
      <c r="U1091" t="n">
        <v>0</v>
      </c>
      <c r="V1091" t="inlineStr"/>
      <c r="W1091" t="n">
        <v>2</v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n">
        <v>0</v>
      </c>
      <c r="AI1091" t="n">
        <v>0.1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inlineStr"/>
      <c r="AU1091" t="inlineStr"/>
    </row>
    <row r="1092">
      <c r="A1092" t="inlineStr">
        <is>
          <t>LEAD</t>
        </is>
      </c>
      <c r="B1092" t="inlineStr">
        <is>
          <t>PRJ</t>
        </is>
      </c>
      <c r="C1092" t="inlineStr">
        <is>
          <t>Waterfall</t>
        </is>
      </c>
      <c r="D1092" t="n">
        <v>2025</v>
      </c>
      <c r="E1092" s="114" t="n">
        <v>45690</v>
      </c>
      <c r="F1092" s="114" t="n">
        <v>45722</v>
      </c>
      <c r="G1092" t="inlineStr">
        <is>
          <t>ABS25041</t>
        </is>
      </c>
      <c r="H1092" t="inlineStr"/>
      <c r="I1092" t="inlineStr">
        <is>
          <t>EPM</t>
        </is>
      </c>
      <c r="J1092" t="inlineStr">
        <is>
          <t>Nuance &amp; Meta Integration</t>
        </is>
      </c>
      <c r="K1092" t="inlineStr">
        <is>
          <t>EssilorLuxottica</t>
        </is>
      </c>
      <c r="L1092" t="inlineStr">
        <is>
          <t>L. BARIANI</t>
        </is>
      </c>
      <c r="M1092" t="inlineStr">
        <is>
          <t>S. PREZIOSA</t>
        </is>
      </c>
      <c r="N1092" t="inlineStr">
        <is>
          <t>Delivery Projects</t>
        </is>
      </c>
      <c r="O1092" t="inlineStr">
        <is>
          <t>Analyst</t>
        </is>
      </c>
      <c r="P1092" t="n">
        <v>20</v>
      </c>
      <c r="Q1092" t="n">
        <v>0</v>
      </c>
      <c r="R1092" t="inlineStr">
        <is>
          <t>ON GOING</t>
        </is>
      </c>
      <c r="S1092" t="n">
        <v>0.5</v>
      </c>
      <c r="T1092" t="n">
        <v>2025</v>
      </c>
      <c r="U1092" t="n">
        <v>0</v>
      </c>
      <c r="V1092" t="inlineStr"/>
      <c r="W1092" t="n">
        <v>2</v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n">
        <v>0</v>
      </c>
      <c r="AI1092" t="n">
        <v>0.1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inlineStr"/>
      <c r="AU1092" t="inlineStr"/>
    </row>
    <row r="1093">
      <c r="A1093" t="inlineStr">
        <is>
          <t>PROSPECT</t>
        </is>
      </c>
      <c r="B1093" t="inlineStr">
        <is>
          <t>PRJ</t>
        </is>
      </c>
      <c r="C1093" t="inlineStr"/>
      <c r="D1093" t="n">
        <v>2025</v>
      </c>
      <c r="E1093" s="114" t="n">
        <v>45795</v>
      </c>
      <c r="F1093" s="114" t="n">
        <v>45868</v>
      </c>
      <c r="G1093" t="inlineStr"/>
      <c r="H1093" t="inlineStr"/>
      <c r="I1093" t="inlineStr">
        <is>
          <t>EPM</t>
        </is>
      </c>
      <c r="J1093" t="inlineStr">
        <is>
          <t>One View - FDW</t>
        </is>
      </c>
      <c r="K1093" t="inlineStr">
        <is>
          <t>EssilorLuxottica</t>
        </is>
      </c>
      <c r="L1093" t="inlineStr">
        <is>
          <t>L. Bariani</t>
        </is>
      </c>
      <c r="M1093" t="inlineStr">
        <is>
          <t>L. Bariani</t>
        </is>
      </c>
      <c r="N1093" t="inlineStr">
        <is>
          <t>Delivery Projects</t>
        </is>
      </c>
      <c r="O1093" t="inlineStr">
        <is>
          <t>PM - Project Governance</t>
        </is>
      </c>
      <c r="P1093" t="n">
        <v>90</v>
      </c>
      <c r="Q1093" t="n">
        <v>0</v>
      </c>
      <c r="R1093" t="inlineStr">
        <is>
          <t>PROPOSAL</t>
        </is>
      </c>
      <c r="S1093" t="n">
        <v>0</v>
      </c>
      <c r="T1093" t="n">
        <v>2025</v>
      </c>
      <c r="U1093" t="n">
        <v>16</v>
      </c>
      <c r="V1093" t="inlineStr"/>
      <c r="W1093" t="inlineStr"/>
      <c r="X1093" t="inlineStr"/>
      <c r="Y1093" t="inlineStr"/>
      <c r="Z1093" t="n">
        <v>5</v>
      </c>
      <c r="AA1093" t="n">
        <v>6</v>
      </c>
      <c r="AB1093" t="n">
        <v>5</v>
      </c>
      <c r="AC1093" t="inlineStr"/>
      <c r="AD1093" t="inlineStr"/>
      <c r="AE1093" t="inlineStr"/>
      <c r="AF1093" t="inlineStr"/>
      <c r="AG1093" t="inlineStr"/>
      <c r="AH1093" t="n">
        <v>0</v>
      </c>
      <c r="AI1093" t="n">
        <v>0</v>
      </c>
      <c r="AJ1093" t="n">
        <v>0</v>
      </c>
      <c r="AK1093" t="n">
        <v>0</v>
      </c>
      <c r="AL1093" t="n">
        <v>0.25</v>
      </c>
      <c r="AM1093" t="n">
        <v>0.3</v>
      </c>
      <c r="AN1093" t="n">
        <v>0.2173913043478261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inlineStr"/>
      <c r="AU1093" t="inlineStr"/>
    </row>
    <row r="1094">
      <c r="A1094" t="inlineStr">
        <is>
          <t>PROSPECT</t>
        </is>
      </c>
      <c r="B1094" t="inlineStr">
        <is>
          <t>PRJ</t>
        </is>
      </c>
      <c r="C1094" t="inlineStr"/>
      <c r="D1094" t="n">
        <v>2025</v>
      </c>
      <c r="E1094" s="114" t="n">
        <v>45795</v>
      </c>
      <c r="F1094" s="114" t="n">
        <v>45868</v>
      </c>
      <c r="G1094" t="inlineStr"/>
      <c r="H1094" t="inlineStr"/>
      <c r="I1094" t="inlineStr">
        <is>
          <t>EPM</t>
        </is>
      </c>
      <c r="J1094" t="inlineStr">
        <is>
          <t>One View - FDW</t>
        </is>
      </c>
      <c r="K1094" t="inlineStr">
        <is>
          <t>EssilorLuxottica</t>
        </is>
      </c>
      <c r="L1094" t="inlineStr">
        <is>
          <t>L. Bariani</t>
        </is>
      </c>
      <c r="M1094" t="inlineStr">
        <is>
          <t>A. Strada</t>
        </is>
      </c>
      <c r="N1094" t="inlineStr">
        <is>
          <t>Operations</t>
        </is>
      </c>
      <c r="O1094" t="inlineStr">
        <is>
          <t>Back End</t>
        </is>
      </c>
      <c r="P1094" t="n">
        <v>90</v>
      </c>
      <c r="Q1094" t="n">
        <v>0</v>
      </c>
      <c r="R1094" t="inlineStr">
        <is>
          <t>PROPOSAL</t>
        </is>
      </c>
      <c r="S1094" t="n">
        <v>0</v>
      </c>
      <c r="T1094" t="n">
        <v>2025</v>
      </c>
      <c r="U1094" t="n">
        <v>6</v>
      </c>
      <c r="V1094" t="inlineStr"/>
      <c r="W1094" t="inlineStr"/>
      <c r="X1094" t="inlineStr"/>
      <c r="Y1094" t="inlineStr"/>
      <c r="Z1094" t="n">
        <v>2</v>
      </c>
      <c r="AA1094" t="n">
        <v>2</v>
      </c>
      <c r="AB1094" t="n">
        <v>2</v>
      </c>
      <c r="AC1094" t="inlineStr"/>
      <c r="AD1094" t="inlineStr"/>
      <c r="AE1094" t="inlineStr"/>
      <c r="AF1094" t="inlineStr"/>
      <c r="AG1094" t="inlineStr"/>
      <c r="AH1094" t="n">
        <v>0</v>
      </c>
      <c r="AI1094" t="n">
        <v>0</v>
      </c>
      <c r="AJ1094" t="n">
        <v>0</v>
      </c>
      <c r="AK1094" t="n">
        <v>0</v>
      </c>
      <c r="AL1094" t="n">
        <v>0.1</v>
      </c>
      <c r="AM1094" t="n">
        <v>0.1</v>
      </c>
      <c r="AN1094" t="n">
        <v>0.08695652173913043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inlineStr"/>
      <c r="AU1094" t="inlineStr"/>
    </row>
    <row r="1095">
      <c r="A1095" t="inlineStr">
        <is>
          <t>PROSPECT</t>
        </is>
      </c>
      <c r="B1095" t="inlineStr">
        <is>
          <t>PRJ</t>
        </is>
      </c>
      <c r="C1095" t="inlineStr"/>
      <c r="D1095" t="n">
        <v>2025</v>
      </c>
      <c r="E1095" s="114" t="n">
        <v>45795</v>
      </c>
      <c r="F1095" s="114" t="n">
        <v>45868</v>
      </c>
      <c r="G1095" t="inlineStr"/>
      <c r="H1095" t="inlineStr"/>
      <c r="I1095" t="inlineStr">
        <is>
          <t>EPM</t>
        </is>
      </c>
      <c r="J1095" t="inlineStr">
        <is>
          <t>One View - FDW</t>
        </is>
      </c>
      <c r="K1095" t="inlineStr">
        <is>
          <t>EssilorLuxottica</t>
        </is>
      </c>
      <c r="L1095" t="inlineStr">
        <is>
          <t>L. Bariani</t>
        </is>
      </c>
      <c r="M1095" t="inlineStr">
        <is>
          <t>C. Piraccini</t>
        </is>
      </c>
      <c r="N1095" t="inlineStr">
        <is>
          <t>Operations</t>
        </is>
      </c>
      <c r="O1095" t="inlineStr">
        <is>
          <t>Back End</t>
        </is>
      </c>
      <c r="P1095" t="n">
        <v>90</v>
      </c>
      <c r="Q1095" t="n">
        <v>0</v>
      </c>
      <c r="R1095" t="inlineStr">
        <is>
          <t>PROPOSAL</t>
        </is>
      </c>
      <c r="S1095" t="n">
        <v>0</v>
      </c>
      <c r="T1095" t="n">
        <v>2025</v>
      </c>
      <c r="U1095" t="n">
        <v>21</v>
      </c>
      <c r="V1095" t="inlineStr"/>
      <c r="W1095" t="inlineStr"/>
      <c r="X1095" t="inlineStr"/>
      <c r="Y1095" t="inlineStr"/>
      <c r="Z1095" t="n">
        <v>5</v>
      </c>
      <c r="AA1095" t="n">
        <v>8</v>
      </c>
      <c r="AB1095" t="n">
        <v>8</v>
      </c>
      <c r="AC1095" t="inlineStr"/>
      <c r="AD1095" t="inlineStr"/>
      <c r="AE1095" t="inlineStr"/>
      <c r="AF1095" t="inlineStr"/>
      <c r="AG1095" t="inlineStr"/>
      <c r="AH1095" t="n">
        <v>0</v>
      </c>
      <c r="AI1095" t="n">
        <v>0</v>
      </c>
      <c r="AJ1095" t="n">
        <v>0</v>
      </c>
      <c r="AK1095" t="n">
        <v>0</v>
      </c>
      <c r="AL1095" t="n">
        <v>0.25</v>
      </c>
      <c r="AM1095" t="n">
        <v>0.4</v>
      </c>
      <c r="AN1095" t="n">
        <v>0.3478260869565217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inlineStr"/>
      <c r="AU1095" t="inlineStr"/>
    </row>
    <row r="1096">
      <c r="A1096" t="inlineStr">
        <is>
          <t>PROSPECT</t>
        </is>
      </c>
      <c r="B1096" t="inlineStr">
        <is>
          <t>PRJ</t>
        </is>
      </c>
      <c r="C1096" t="inlineStr"/>
      <c r="D1096" t="n">
        <v>2025</v>
      </c>
      <c r="E1096" s="114" t="n">
        <v>45795</v>
      </c>
      <c r="F1096" s="114" t="n">
        <v>45868</v>
      </c>
      <c r="G1096" t="inlineStr"/>
      <c r="H1096" t="inlineStr"/>
      <c r="I1096" t="inlineStr">
        <is>
          <t>EPM</t>
        </is>
      </c>
      <c r="J1096" t="inlineStr">
        <is>
          <t>One View - FDW</t>
        </is>
      </c>
      <c r="K1096" t="inlineStr">
        <is>
          <t>EssilorLuxottica</t>
        </is>
      </c>
      <c r="L1096" t="inlineStr">
        <is>
          <t>L. Bariani</t>
        </is>
      </c>
      <c r="M1096" t="inlineStr">
        <is>
          <t>M. Regini</t>
        </is>
      </c>
      <c r="N1096" t="inlineStr">
        <is>
          <t>Operations</t>
        </is>
      </c>
      <c r="O1096" t="inlineStr">
        <is>
          <t>Back End</t>
        </is>
      </c>
      <c r="P1096" t="n">
        <v>90</v>
      </c>
      <c r="Q1096" t="n">
        <v>0</v>
      </c>
      <c r="R1096" t="inlineStr">
        <is>
          <t>PROPOSAL</t>
        </is>
      </c>
      <c r="S1096" t="n">
        <v>0</v>
      </c>
      <c r="T1096" t="n">
        <v>2025</v>
      </c>
      <c r="U1096" t="n">
        <v>21</v>
      </c>
      <c r="V1096" t="inlineStr"/>
      <c r="W1096" t="inlineStr"/>
      <c r="X1096" t="inlineStr"/>
      <c r="Y1096" t="inlineStr"/>
      <c r="Z1096" t="n">
        <v>5</v>
      </c>
      <c r="AA1096" t="n">
        <v>8</v>
      </c>
      <c r="AB1096" t="n">
        <v>8</v>
      </c>
      <c r="AC1096" t="inlineStr"/>
      <c r="AD1096" t="inlineStr"/>
      <c r="AE1096" t="inlineStr"/>
      <c r="AF1096" t="inlineStr"/>
      <c r="AG1096" t="inlineStr"/>
      <c r="AH1096" t="n">
        <v>0</v>
      </c>
      <c r="AI1096" t="n">
        <v>0</v>
      </c>
      <c r="AJ1096" t="n">
        <v>0</v>
      </c>
      <c r="AK1096" t="n">
        <v>0</v>
      </c>
      <c r="AL1096" t="n">
        <v>0.25</v>
      </c>
      <c r="AM1096" t="n">
        <v>0.4</v>
      </c>
      <c r="AN1096" t="n">
        <v>0.3478260869565217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inlineStr"/>
      <c r="AU1096" t="inlineStr"/>
    </row>
    <row r="1097">
      <c r="A1097" t="inlineStr">
        <is>
          <t>PROSPECT</t>
        </is>
      </c>
      <c r="B1097" t="inlineStr">
        <is>
          <t>PRJ</t>
        </is>
      </c>
      <c r="C1097" t="inlineStr"/>
      <c r="D1097" t="n">
        <v>2025</v>
      </c>
      <c r="E1097" s="114" t="n">
        <v>45795</v>
      </c>
      <c r="F1097" s="114" t="n">
        <v>45868</v>
      </c>
      <c r="G1097" t="inlineStr"/>
      <c r="H1097" t="inlineStr"/>
      <c r="I1097" t="inlineStr">
        <is>
          <t>EPM</t>
        </is>
      </c>
      <c r="J1097" t="inlineStr">
        <is>
          <t>One View - FDW</t>
        </is>
      </c>
      <c r="K1097" t="inlineStr">
        <is>
          <t>EssilorLuxottica</t>
        </is>
      </c>
      <c r="L1097" t="inlineStr">
        <is>
          <t>L. Bariani</t>
        </is>
      </c>
      <c r="M1097" t="inlineStr">
        <is>
          <t>S. BEN YOUNES</t>
        </is>
      </c>
      <c r="N1097" t="inlineStr">
        <is>
          <t>Delivery Projects</t>
        </is>
      </c>
      <c r="O1097" t="inlineStr">
        <is>
          <t>Back End</t>
        </is>
      </c>
      <c r="P1097" t="n">
        <v>90</v>
      </c>
      <c r="Q1097" t="n">
        <v>0</v>
      </c>
      <c r="R1097" t="inlineStr">
        <is>
          <t>PROPOSAL</t>
        </is>
      </c>
      <c r="S1097" t="n">
        <v>0</v>
      </c>
      <c r="T1097" t="n">
        <v>2025</v>
      </c>
      <c r="U1097" t="n">
        <v>26</v>
      </c>
      <c r="V1097" t="inlineStr"/>
      <c r="W1097" t="inlineStr"/>
      <c r="X1097" t="inlineStr"/>
      <c r="Y1097" t="inlineStr"/>
      <c r="Z1097" t="n">
        <v>8</v>
      </c>
      <c r="AA1097" t="n">
        <v>9</v>
      </c>
      <c r="AB1097" t="n">
        <v>9</v>
      </c>
      <c r="AC1097" t="inlineStr"/>
      <c r="AD1097" t="inlineStr"/>
      <c r="AE1097" t="inlineStr"/>
      <c r="AF1097" t="inlineStr"/>
      <c r="AG1097" t="inlineStr"/>
      <c r="AH1097" t="n">
        <v>0</v>
      </c>
      <c r="AI1097" t="n">
        <v>0</v>
      </c>
      <c r="AJ1097" t="n">
        <v>0</v>
      </c>
      <c r="AK1097" t="n">
        <v>0</v>
      </c>
      <c r="AL1097" t="n">
        <v>0.4</v>
      </c>
      <c r="AM1097" t="n">
        <v>0.45</v>
      </c>
      <c r="AN1097" t="n">
        <v>0.391304347826087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inlineStr"/>
      <c r="AU1097" t="inlineStr"/>
    </row>
    <row r="1098">
      <c r="A1098" t="inlineStr">
        <is>
          <t>LEAD</t>
        </is>
      </c>
      <c r="B1098" t="inlineStr">
        <is>
          <t>PRESALES - DELIVERY</t>
        </is>
      </c>
      <c r="C1098" t="inlineStr"/>
      <c r="D1098" t="inlineStr">
        <is>
          <t>2024-2025</t>
        </is>
      </c>
      <c r="E1098" s="114" t="n">
        <v>45536</v>
      </c>
      <c r="F1098" s="114" t="n">
        <v>45688</v>
      </c>
      <c r="G1098" t="inlineStr">
        <is>
          <t>ABS24523</t>
        </is>
      </c>
      <c r="H1098" t="inlineStr">
        <is>
          <t>ABS24523</t>
        </is>
      </c>
      <c r="I1098" t="inlineStr">
        <is>
          <t>EPM</t>
        </is>
      </c>
      <c r="J1098" t="inlineStr">
        <is>
          <t>Tax Cube</t>
        </is>
      </c>
      <c r="K1098" t="inlineStr">
        <is>
          <t>EssilorLuxottica</t>
        </is>
      </c>
      <c r="L1098" t="inlineStr">
        <is>
          <t>L. Bariani</t>
        </is>
      </c>
      <c r="M1098" t="inlineStr">
        <is>
          <t>A. Di Pietro</t>
        </is>
      </c>
      <c r="N1098" t="inlineStr">
        <is>
          <t>Operations</t>
        </is>
      </c>
      <c r="O1098" t="inlineStr">
        <is>
          <t>Back End</t>
        </is>
      </c>
      <c r="P1098" t="n">
        <v>180</v>
      </c>
      <c r="Q1098" t="n">
        <v>0</v>
      </c>
      <c r="R1098" t="inlineStr">
        <is>
          <t>ON HOLD</t>
        </is>
      </c>
      <c r="S1098" t="n">
        <v>0</v>
      </c>
      <c r="T1098" t="n">
        <v>2025</v>
      </c>
      <c r="U1098" t="n">
        <v>0</v>
      </c>
      <c r="V1098" t="n">
        <v>1</v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n">
        <v>0.05555555555555555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inlineStr"/>
      <c r="AU1098" t="inlineStr"/>
    </row>
    <row r="1099">
      <c r="A1099" t="inlineStr">
        <is>
          <t>LEAD</t>
        </is>
      </c>
      <c r="B1099" t="inlineStr">
        <is>
          <t>PRESALES - DELIVERY</t>
        </is>
      </c>
      <c r="C1099" t="inlineStr"/>
      <c r="D1099" t="inlineStr">
        <is>
          <t>2024-2025</t>
        </is>
      </c>
      <c r="E1099" s="114" t="n">
        <v>45536</v>
      </c>
      <c r="F1099" s="114" t="n">
        <v>45688</v>
      </c>
      <c r="G1099" t="inlineStr">
        <is>
          <t>ABS24523</t>
        </is>
      </c>
      <c r="H1099" t="inlineStr">
        <is>
          <t>ABS24523</t>
        </is>
      </c>
      <c r="I1099" t="inlineStr">
        <is>
          <t>EPM</t>
        </is>
      </c>
      <c r="J1099" t="inlineStr">
        <is>
          <t>Tax Cube</t>
        </is>
      </c>
      <c r="K1099" t="inlineStr">
        <is>
          <t>EssilorLuxottica</t>
        </is>
      </c>
      <c r="L1099" t="inlineStr">
        <is>
          <t>L. Bariani</t>
        </is>
      </c>
      <c r="M1099" t="inlineStr">
        <is>
          <t>E. Storti</t>
        </is>
      </c>
      <c r="N1099" t="inlineStr">
        <is>
          <t>Delivery Projects</t>
        </is>
      </c>
      <c r="O1099" t="inlineStr">
        <is>
          <t>Analyst</t>
        </is>
      </c>
      <c r="P1099" t="n">
        <v>180</v>
      </c>
      <c r="Q1099" t="n">
        <v>0</v>
      </c>
      <c r="R1099" t="inlineStr">
        <is>
          <t>ON HOLD</t>
        </is>
      </c>
      <c r="S1099" t="n">
        <v>0</v>
      </c>
      <c r="T1099" t="n">
        <v>2025</v>
      </c>
      <c r="U1099" t="n">
        <v>0</v>
      </c>
      <c r="V1099" t="n">
        <v>4</v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n">
        <v>0.2222222222222222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inlineStr"/>
      <c r="AU1099" t="inlineStr"/>
    </row>
    <row r="1100">
      <c r="A1100" t="inlineStr">
        <is>
          <t>LEAD</t>
        </is>
      </c>
      <c r="B1100" t="inlineStr">
        <is>
          <t>PRESALES - DELIVERY</t>
        </is>
      </c>
      <c r="C1100" t="inlineStr"/>
      <c r="D1100" t="inlineStr">
        <is>
          <t>2024-2025</t>
        </is>
      </c>
      <c r="E1100" s="114" t="n">
        <v>45536</v>
      </c>
      <c r="F1100" s="114" t="n">
        <v>45688</v>
      </c>
      <c r="G1100" t="inlineStr">
        <is>
          <t>ABS24523</t>
        </is>
      </c>
      <c r="H1100" t="inlineStr">
        <is>
          <t>ABS24523</t>
        </is>
      </c>
      <c r="I1100" t="inlineStr">
        <is>
          <t>EPM</t>
        </is>
      </c>
      <c r="J1100" t="inlineStr">
        <is>
          <t>Tax Cube</t>
        </is>
      </c>
      <c r="K1100" t="inlineStr">
        <is>
          <t>EssilorLuxottica</t>
        </is>
      </c>
      <c r="L1100" t="inlineStr">
        <is>
          <t>L. Bariani</t>
        </is>
      </c>
      <c r="M1100" t="inlineStr">
        <is>
          <t>F. Atanasio</t>
        </is>
      </c>
      <c r="N1100" t="inlineStr">
        <is>
          <t>Operations</t>
        </is>
      </c>
      <c r="O1100" t="inlineStr">
        <is>
          <t>Back End</t>
        </is>
      </c>
      <c r="P1100" t="n">
        <v>180</v>
      </c>
      <c r="Q1100" t="n">
        <v>0</v>
      </c>
      <c r="R1100" t="inlineStr">
        <is>
          <t>ON HOLD</t>
        </is>
      </c>
      <c r="S1100" t="n">
        <v>0</v>
      </c>
      <c r="T1100" t="n">
        <v>2025</v>
      </c>
      <c r="U1100" t="n">
        <v>0</v>
      </c>
      <c r="V1100" t="n">
        <v>1</v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n">
        <v>0.05555555555555555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inlineStr"/>
      <c r="AU1100" t="inlineStr"/>
    </row>
    <row r="1101">
      <c r="A1101" t="inlineStr">
        <is>
          <t>PROSPECT</t>
        </is>
      </c>
      <c r="B1101" t="inlineStr">
        <is>
          <t>PRJ</t>
        </is>
      </c>
      <c r="C1101" t="inlineStr">
        <is>
          <t>Waterfall</t>
        </is>
      </c>
      <c r="D1101" t="n">
        <v>2025</v>
      </c>
      <c r="E1101" s="114" t="n">
        <v>45658</v>
      </c>
      <c r="F1101" s="114" t="n">
        <v>46022</v>
      </c>
      <c r="G1101" t="inlineStr">
        <is>
          <t>ABS25xxx</t>
        </is>
      </c>
      <c r="H1101" t="inlineStr">
        <is>
          <t>ABW2E</t>
        </is>
      </c>
      <c r="I1101" t="inlineStr">
        <is>
          <t>RETAIL</t>
        </is>
      </c>
      <c r="J1101" t="inlineStr">
        <is>
          <t>BULLSEYE ROLLOUT EMEA (IT-UK-DACH)</t>
        </is>
      </c>
      <c r="K1101" t="inlineStr">
        <is>
          <t>EssilorLuxottica</t>
        </is>
      </c>
      <c r="L1101" t="inlineStr">
        <is>
          <t>L. Franceschini</t>
        </is>
      </c>
      <c r="M1101" t="inlineStr">
        <is>
          <t>A. Vladi</t>
        </is>
      </c>
      <c r="N1101" t="inlineStr">
        <is>
          <t>Operations</t>
        </is>
      </c>
      <c r="O1101" t="inlineStr">
        <is>
          <t>Data Management - ETL</t>
        </is>
      </c>
      <c r="P1101" t="n">
        <v>100</v>
      </c>
      <c r="Q1101" t="n">
        <v>13</v>
      </c>
      <c r="R1101" t="inlineStr">
        <is>
          <t>ON HOLD</t>
        </is>
      </c>
      <c r="S1101" t="n">
        <v>0</v>
      </c>
      <c r="T1101" t="n">
        <v>2025</v>
      </c>
      <c r="U1101" t="n">
        <v>15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inlineStr"/>
      <c r="AB1101" t="n">
        <v>1</v>
      </c>
      <c r="AC1101" t="n">
        <v>1</v>
      </c>
      <c r="AD1101" t="n">
        <v>1</v>
      </c>
      <c r="AE1101" t="n">
        <v>1</v>
      </c>
      <c r="AF1101" t="n">
        <v>5</v>
      </c>
      <c r="AG1101" t="n">
        <v>5</v>
      </c>
      <c r="AH1101" t="n">
        <v>0.05555555555555555</v>
      </c>
      <c r="AI1101" t="n">
        <v>0.05</v>
      </c>
      <c r="AJ1101" t="n">
        <v>0.04761904761904762</v>
      </c>
      <c r="AK1101" t="n">
        <v>0.04545454545454546</v>
      </c>
      <c r="AL1101" t="n">
        <v>0.05</v>
      </c>
      <c r="AM1101" t="n">
        <v>0</v>
      </c>
      <c r="AN1101" t="n">
        <v>0.04347826086956522</v>
      </c>
      <c r="AO1101" t="n">
        <v>0.08333333333333333</v>
      </c>
      <c r="AP1101" t="n">
        <v>0.04761904761904762</v>
      </c>
      <c r="AQ1101" t="n">
        <v>0.04347826086956522</v>
      </c>
      <c r="AR1101" t="n">
        <v>0.2380952380952381</v>
      </c>
      <c r="AS1101" t="n">
        <v>0.2272727272727273</v>
      </c>
      <c r="AT1101" t="inlineStr"/>
      <c r="AU1101" t="inlineStr"/>
    </row>
    <row r="1102">
      <c r="A1102" t="inlineStr">
        <is>
          <t>PROSPECT</t>
        </is>
      </c>
      <c r="B1102" t="inlineStr">
        <is>
          <t>PRJ</t>
        </is>
      </c>
      <c r="C1102" t="inlineStr">
        <is>
          <t>Waterfall</t>
        </is>
      </c>
      <c r="D1102" t="n">
        <v>2025</v>
      </c>
      <c r="E1102" s="114" t="n">
        <v>45658</v>
      </c>
      <c r="F1102" s="114" t="n">
        <v>46022</v>
      </c>
      <c r="G1102" t="inlineStr">
        <is>
          <t>ABS25xxx</t>
        </is>
      </c>
      <c r="H1102" t="inlineStr">
        <is>
          <t>ABW2E</t>
        </is>
      </c>
      <c r="I1102" t="inlineStr">
        <is>
          <t>RETAIL</t>
        </is>
      </c>
      <c r="J1102" t="inlineStr">
        <is>
          <t>BULLSEYE ROLLOUT EMEA (IT-UK-DACH)</t>
        </is>
      </c>
      <c r="K1102" t="inlineStr">
        <is>
          <t>EssilorLuxottica</t>
        </is>
      </c>
      <c r="L1102" t="inlineStr">
        <is>
          <t>L. Franceschini</t>
        </is>
      </c>
      <c r="M1102" t="inlineStr">
        <is>
          <t>F. D'Alberto</t>
        </is>
      </c>
      <c r="N1102" t="inlineStr">
        <is>
          <t>Operations</t>
        </is>
      </c>
      <c r="O1102" t="inlineStr">
        <is>
          <t>Data Analyst</t>
        </is>
      </c>
      <c r="P1102" t="n">
        <v>100</v>
      </c>
      <c r="Q1102" t="n">
        <v>13</v>
      </c>
      <c r="R1102" t="inlineStr">
        <is>
          <t>ON HOLD</t>
        </is>
      </c>
      <c r="S1102" t="n">
        <v>0</v>
      </c>
      <c r="T1102" t="n">
        <v>2025</v>
      </c>
      <c r="U1102" t="n">
        <v>10</v>
      </c>
      <c r="V1102" t="n">
        <v>2</v>
      </c>
      <c r="W1102" t="n">
        <v>2</v>
      </c>
      <c r="X1102" t="n">
        <v>2</v>
      </c>
      <c r="Y1102" t="n">
        <v>2</v>
      </c>
      <c r="Z1102" t="n">
        <v>2</v>
      </c>
      <c r="AA1102" t="n">
        <v>1</v>
      </c>
      <c r="AB1102" t="n">
        <v>2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0.1111111111111111</v>
      </c>
      <c r="AI1102" t="n">
        <v>0.1</v>
      </c>
      <c r="AJ1102" t="n">
        <v>0.09523809523809523</v>
      </c>
      <c r="AK1102" t="n">
        <v>0.09090909090909091</v>
      </c>
      <c r="AL1102" t="n">
        <v>0.1</v>
      </c>
      <c r="AM1102" t="n">
        <v>0.05</v>
      </c>
      <c r="AN1102" t="n">
        <v>0.08695652173913043</v>
      </c>
      <c r="AO1102" t="n">
        <v>0.08333333333333333</v>
      </c>
      <c r="AP1102" t="n">
        <v>0.04761904761904762</v>
      </c>
      <c r="AQ1102" t="n">
        <v>0.04347826086956522</v>
      </c>
      <c r="AR1102" t="n">
        <v>0.04761904761904762</v>
      </c>
      <c r="AS1102" t="n">
        <v>0.04545454545454546</v>
      </c>
      <c r="AT1102" t="inlineStr"/>
      <c r="AU1102" t="inlineStr"/>
    </row>
    <row r="1103">
      <c r="A1103" t="inlineStr">
        <is>
          <t>PROSPECT</t>
        </is>
      </c>
      <c r="B1103" t="inlineStr">
        <is>
          <t>PRJ</t>
        </is>
      </c>
      <c r="C1103" t="inlineStr">
        <is>
          <t>Waterfall</t>
        </is>
      </c>
      <c r="D1103" t="n">
        <v>2025</v>
      </c>
      <c r="E1103" s="114" t="n">
        <v>45658</v>
      </c>
      <c r="F1103" s="114" t="n">
        <v>46022</v>
      </c>
      <c r="G1103" t="inlineStr">
        <is>
          <t>ABS25xxx</t>
        </is>
      </c>
      <c r="H1103" t="inlineStr">
        <is>
          <t>ABW2E</t>
        </is>
      </c>
      <c r="I1103" t="inlineStr">
        <is>
          <t>RETAIL</t>
        </is>
      </c>
      <c r="J1103" t="inlineStr">
        <is>
          <t>BULLSEYE ROLLOUT EMEA (IT-UK-DACH)</t>
        </is>
      </c>
      <c r="K1103" t="inlineStr">
        <is>
          <t>EssilorLuxottica</t>
        </is>
      </c>
      <c r="L1103" t="inlineStr">
        <is>
          <t>L. Franceschini</t>
        </is>
      </c>
      <c r="M1103" t="inlineStr">
        <is>
          <t>F. Spacagna</t>
        </is>
      </c>
      <c r="N1103" t="inlineStr">
        <is>
          <t>Operations</t>
        </is>
      </c>
      <c r="O1103" t="inlineStr">
        <is>
          <t>Solution Architect</t>
        </is>
      </c>
      <c r="P1103" t="n">
        <v>100</v>
      </c>
      <c r="Q1103" t="n">
        <v>13</v>
      </c>
      <c r="R1103" t="inlineStr">
        <is>
          <t>ON HOLD</t>
        </is>
      </c>
      <c r="S1103" t="n">
        <v>0</v>
      </c>
      <c r="T1103" t="n">
        <v>2025</v>
      </c>
      <c r="U1103" t="n">
        <v>16</v>
      </c>
      <c r="V1103" t="n">
        <v>1</v>
      </c>
      <c r="W1103" t="n">
        <v>1</v>
      </c>
      <c r="X1103" t="n">
        <v>2</v>
      </c>
      <c r="Y1103" t="n">
        <v>2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4</v>
      </c>
      <c r="AF1103" t="n">
        <v>4</v>
      </c>
      <c r="AG1103" t="n">
        <v>3</v>
      </c>
      <c r="AH1103" t="n">
        <v>0.05555555555555555</v>
      </c>
      <c r="AI1103" t="n">
        <v>0.05</v>
      </c>
      <c r="AJ1103" t="n">
        <v>0.09523809523809523</v>
      </c>
      <c r="AK1103" t="n">
        <v>0.09090909090909091</v>
      </c>
      <c r="AL1103" t="n">
        <v>0.05</v>
      </c>
      <c r="AM1103" t="n">
        <v>0.05</v>
      </c>
      <c r="AN1103" t="n">
        <v>0.04347826086956522</v>
      </c>
      <c r="AO1103" t="n">
        <v>0.08333333333333333</v>
      </c>
      <c r="AP1103" t="n">
        <v>0.04761904761904762</v>
      </c>
      <c r="AQ1103" t="n">
        <v>0.1739130434782609</v>
      </c>
      <c r="AR1103" t="n">
        <v>0.1904761904761905</v>
      </c>
      <c r="AS1103" t="n">
        <v>0.1363636363636364</v>
      </c>
      <c r="AT1103" t="inlineStr"/>
      <c r="AU1103" t="inlineStr"/>
    </row>
    <row r="1104">
      <c r="A1104" t="inlineStr">
        <is>
          <t>PROSPECT</t>
        </is>
      </c>
      <c r="B1104" t="inlineStr">
        <is>
          <t>PRJ</t>
        </is>
      </c>
      <c r="C1104" t="inlineStr">
        <is>
          <t>Waterfall</t>
        </is>
      </c>
      <c r="D1104" t="n">
        <v>2025</v>
      </c>
      <c r="E1104" s="114" t="n">
        <v>45658</v>
      </c>
      <c r="F1104" s="114" t="n">
        <v>46022</v>
      </c>
      <c r="G1104" t="inlineStr">
        <is>
          <t>ABS25xxx</t>
        </is>
      </c>
      <c r="H1104" t="inlineStr">
        <is>
          <t>ABW2E</t>
        </is>
      </c>
      <c r="I1104" t="inlineStr">
        <is>
          <t>RETAIL</t>
        </is>
      </c>
      <c r="J1104" t="inlineStr">
        <is>
          <t>BULLSEYE ROLLOUT EMEA (IT-UK-DACH)</t>
        </is>
      </c>
      <c r="K1104" t="inlineStr">
        <is>
          <t>EssilorLuxottica</t>
        </is>
      </c>
      <c r="L1104" t="inlineStr">
        <is>
          <t>L. Franceschini</t>
        </is>
      </c>
      <c r="M1104" t="inlineStr">
        <is>
          <t>G. Franchi</t>
        </is>
      </c>
      <c r="N1104" t="inlineStr">
        <is>
          <t>Operations</t>
        </is>
      </c>
      <c r="O1104" t="inlineStr">
        <is>
          <t>Back End - Java</t>
        </is>
      </c>
      <c r="P1104" t="n">
        <v>100</v>
      </c>
      <c r="Q1104" t="n">
        <v>13</v>
      </c>
      <c r="R1104" t="inlineStr">
        <is>
          <t>ON HOLD</t>
        </is>
      </c>
      <c r="S1104" t="n">
        <v>0</v>
      </c>
      <c r="T1104" t="n">
        <v>2025</v>
      </c>
      <c r="U1104" t="n">
        <v>4</v>
      </c>
      <c r="V1104" t="n">
        <v>1</v>
      </c>
      <c r="W1104" t="n">
        <v>2</v>
      </c>
      <c r="X1104" t="n">
        <v>1</v>
      </c>
      <c r="Y1104" t="inlineStr"/>
      <c r="Z1104" t="n">
        <v>1</v>
      </c>
      <c r="AA1104" t="inlineStr"/>
      <c r="AB1104" t="n">
        <v>1</v>
      </c>
      <c r="AC1104" t="inlineStr"/>
      <c r="AD1104" t="n">
        <v>1</v>
      </c>
      <c r="AE1104" t="inlineStr"/>
      <c r="AF1104" t="n">
        <v>1</v>
      </c>
      <c r="AG1104" t="inlineStr"/>
      <c r="AH1104" t="n">
        <v>0.05555555555555555</v>
      </c>
      <c r="AI1104" t="n">
        <v>0.1</v>
      </c>
      <c r="AJ1104" t="n">
        <v>0.04761904761904762</v>
      </c>
      <c r="AK1104" t="n">
        <v>0</v>
      </c>
      <c r="AL1104" t="n">
        <v>0.05</v>
      </c>
      <c r="AM1104" t="n">
        <v>0</v>
      </c>
      <c r="AN1104" t="n">
        <v>0.04347826086956522</v>
      </c>
      <c r="AO1104" t="n">
        <v>0</v>
      </c>
      <c r="AP1104" t="n">
        <v>0.04761904761904762</v>
      </c>
      <c r="AQ1104" t="n">
        <v>0</v>
      </c>
      <c r="AR1104" t="n">
        <v>0.04761904761904762</v>
      </c>
      <c r="AS1104" t="n">
        <v>0</v>
      </c>
      <c r="AT1104" t="inlineStr"/>
      <c r="AU1104" t="inlineStr"/>
    </row>
    <row r="1105">
      <c r="A1105" t="inlineStr">
        <is>
          <t>PROSPECT</t>
        </is>
      </c>
      <c r="B1105" t="inlineStr">
        <is>
          <t>PRJ</t>
        </is>
      </c>
      <c r="C1105" t="inlineStr">
        <is>
          <t>Waterfall</t>
        </is>
      </c>
      <c r="D1105" t="n">
        <v>2025</v>
      </c>
      <c r="E1105" s="114" t="n">
        <v>45658</v>
      </c>
      <c r="F1105" s="114" t="n">
        <v>46022</v>
      </c>
      <c r="G1105" t="inlineStr">
        <is>
          <t>ABS25xxx</t>
        </is>
      </c>
      <c r="H1105" t="inlineStr">
        <is>
          <t>ABW2E</t>
        </is>
      </c>
      <c r="I1105" t="inlineStr">
        <is>
          <t>RETAIL</t>
        </is>
      </c>
      <c r="J1105" t="inlineStr">
        <is>
          <t>BULLSEYE ROLLOUT EMEA (IT-UK-DACH)</t>
        </is>
      </c>
      <c r="K1105" t="inlineStr">
        <is>
          <t>EssilorLuxottica</t>
        </is>
      </c>
      <c r="L1105" t="inlineStr">
        <is>
          <t>L. Franceschini</t>
        </is>
      </c>
      <c r="M1105" t="inlineStr">
        <is>
          <t>L. Franceschini</t>
        </is>
      </c>
      <c r="N1105" t="inlineStr">
        <is>
          <t>Delivery Projects</t>
        </is>
      </c>
      <c r="O1105" t="inlineStr">
        <is>
          <t>PM - Project Governance</t>
        </is>
      </c>
      <c r="P1105" t="n">
        <v>100</v>
      </c>
      <c r="Q1105" t="n">
        <v>13</v>
      </c>
      <c r="R1105" t="inlineStr">
        <is>
          <t>ON HOLD</t>
        </is>
      </c>
      <c r="S1105" t="n">
        <v>0</v>
      </c>
      <c r="T1105" t="n">
        <v>2025</v>
      </c>
      <c r="U1105" t="n">
        <v>15</v>
      </c>
      <c r="V1105" t="n">
        <v>2</v>
      </c>
      <c r="W1105" t="n">
        <v>2</v>
      </c>
      <c r="X1105" t="n">
        <v>2</v>
      </c>
      <c r="Y1105" t="n">
        <v>2</v>
      </c>
      <c r="Z1105" t="n">
        <v>3</v>
      </c>
      <c r="AA1105" t="n">
        <v>2</v>
      </c>
      <c r="AB1105" t="n">
        <v>2</v>
      </c>
      <c r="AC1105" t="n">
        <v>2</v>
      </c>
      <c r="AD1105" t="n">
        <v>1</v>
      </c>
      <c r="AE1105" t="n">
        <v>2</v>
      </c>
      <c r="AF1105" t="n">
        <v>1</v>
      </c>
      <c r="AG1105" t="n">
        <v>2</v>
      </c>
      <c r="AH1105" t="n">
        <v>0.1111111111111111</v>
      </c>
      <c r="AI1105" t="n">
        <v>0.1</v>
      </c>
      <c r="AJ1105" t="n">
        <v>0.09523809523809523</v>
      </c>
      <c r="AK1105" t="n">
        <v>0.09090909090909091</v>
      </c>
      <c r="AL1105" t="n">
        <v>0.15</v>
      </c>
      <c r="AM1105" t="n">
        <v>0.1</v>
      </c>
      <c r="AN1105" t="n">
        <v>0.08695652173913043</v>
      </c>
      <c r="AO1105" t="n">
        <v>0.1666666666666667</v>
      </c>
      <c r="AP1105" t="n">
        <v>0.04761904761904762</v>
      </c>
      <c r="AQ1105" t="n">
        <v>0.08695652173913043</v>
      </c>
      <c r="AR1105" t="n">
        <v>0.04761904761904762</v>
      </c>
      <c r="AS1105" t="n">
        <v>0.09090909090909091</v>
      </c>
      <c r="AT1105" t="inlineStr"/>
      <c r="AU1105" t="inlineStr"/>
    </row>
    <row r="1106">
      <c r="A1106" t="inlineStr">
        <is>
          <t>CONTRACT</t>
        </is>
      </c>
      <c r="B1106" t="inlineStr">
        <is>
          <t>PRJ</t>
        </is>
      </c>
      <c r="C1106" t="inlineStr">
        <is>
          <t>Waterfall</t>
        </is>
      </c>
      <c r="D1106" t="n">
        <v>2025</v>
      </c>
      <c r="E1106" s="114" t="n">
        <v>45292</v>
      </c>
      <c r="F1106" s="114" t="n">
        <v>45838</v>
      </c>
      <c r="G1106" t="inlineStr">
        <is>
          <t>ABS24105</t>
        </is>
      </c>
      <c r="H1106" t="inlineStr">
        <is>
          <t>ABROS2W</t>
        </is>
      </c>
      <c r="I1106" t="inlineStr">
        <is>
          <t>RETAIL</t>
        </is>
      </c>
      <c r="J1106" t="inlineStr">
        <is>
          <t>BULLSEYE W3</t>
        </is>
      </c>
      <c r="K1106" t="inlineStr">
        <is>
          <t>EssilorLuxottica</t>
        </is>
      </c>
      <c r="L1106" t="inlineStr">
        <is>
          <t>L. Franceschini</t>
        </is>
      </c>
      <c r="M1106" t="inlineStr">
        <is>
          <t>A. Nastasi</t>
        </is>
      </c>
      <c r="N1106" t="inlineStr">
        <is>
          <t>Operations</t>
        </is>
      </c>
      <c r="O1106" t="inlineStr">
        <is>
          <t>Data Management</t>
        </is>
      </c>
      <c r="P1106" t="n">
        <v>780</v>
      </c>
      <c r="Q1106" t="n">
        <v>735</v>
      </c>
      <c r="R1106" t="inlineStr">
        <is>
          <t>ON HOLD</t>
        </is>
      </c>
      <c r="S1106" t="n">
        <v>0</v>
      </c>
      <c r="T1106" t="n">
        <v>2025</v>
      </c>
      <c r="U1106" t="n">
        <v>0</v>
      </c>
      <c r="V1106" t="n">
        <v>1</v>
      </c>
      <c r="W1106" t="n">
        <v>1</v>
      </c>
      <c r="X1106" t="n">
        <v>5</v>
      </c>
      <c r="Y1106" t="n">
        <v>5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n">
        <v>0.05555555555555555</v>
      </c>
      <c r="AI1106" t="n">
        <v>0.05</v>
      </c>
      <c r="AJ1106" t="n">
        <v>0.2380952380952381</v>
      </c>
      <c r="AK1106" t="n">
        <v>0.2272727272727273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inlineStr"/>
      <c r="AU1106" t="inlineStr"/>
    </row>
    <row r="1107">
      <c r="A1107" t="inlineStr">
        <is>
          <t>CONTRACT</t>
        </is>
      </c>
      <c r="B1107" t="inlineStr">
        <is>
          <t>PRJ</t>
        </is>
      </c>
      <c r="C1107" t="inlineStr">
        <is>
          <t>Waterfall</t>
        </is>
      </c>
      <c r="D1107" t="n">
        <v>2025</v>
      </c>
      <c r="E1107" s="114" t="n">
        <v>45292</v>
      </c>
      <c r="F1107" s="114" t="n">
        <v>45838</v>
      </c>
      <c r="G1107" t="inlineStr">
        <is>
          <t>ABS24105</t>
        </is>
      </c>
      <c r="H1107" t="inlineStr">
        <is>
          <t>ABROS2W</t>
        </is>
      </c>
      <c r="I1107" t="inlineStr">
        <is>
          <t>RETAIL</t>
        </is>
      </c>
      <c r="J1107" t="inlineStr">
        <is>
          <t>BULLSEYE W3</t>
        </is>
      </c>
      <c r="K1107" t="inlineStr">
        <is>
          <t>EssilorLuxottica</t>
        </is>
      </c>
      <c r="L1107" t="inlineStr">
        <is>
          <t>L. Franceschini</t>
        </is>
      </c>
      <c r="M1107" t="inlineStr">
        <is>
          <t>A. Pirola</t>
        </is>
      </c>
      <c r="N1107" t="inlineStr">
        <is>
          <t>Operations</t>
        </is>
      </c>
      <c r="O1107" t="inlineStr">
        <is>
          <t>Front End</t>
        </is>
      </c>
      <c r="P1107" t="n">
        <v>780</v>
      </c>
      <c r="Q1107" t="n">
        <v>735</v>
      </c>
      <c r="R1107" t="inlineStr">
        <is>
          <t>ON HOLD</t>
        </is>
      </c>
      <c r="S1107" t="n">
        <v>0</v>
      </c>
      <c r="T1107" t="n">
        <v>2025</v>
      </c>
      <c r="U1107" t="n">
        <v>0</v>
      </c>
      <c r="V1107" t="n">
        <v>1</v>
      </c>
      <c r="W1107" t="n">
        <v>1</v>
      </c>
      <c r="X1107" t="n">
        <v>2</v>
      </c>
      <c r="Y1107" t="n">
        <v>2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n">
        <v>0.05555555555555555</v>
      </c>
      <c r="AI1107" t="n">
        <v>0.05</v>
      </c>
      <c r="AJ1107" t="n">
        <v>0.09523809523809523</v>
      </c>
      <c r="AK1107" t="n">
        <v>0.09090909090909091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inlineStr"/>
      <c r="AU1107" t="inlineStr"/>
    </row>
    <row r="1108">
      <c r="A1108" t="inlineStr">
        <is>
          <t>CONTRACT</t>
        </is>
      </c>
      <c r="B1108" t="inlineStr">
        <is>
          <t>PRJ</t>
        </is>
      </c>
      <c r="C1108" t="inlineStr">
        <is>
          <t>Waterfall</t>
        </is>
      </c>
      <c r="D1108" t="n">
        <v>2025</v>
      </c>
      <c r="E1108" s="114" t="n">
        <v>45292</v>
      </c>
      <c r="F1108" s="114" t="n">
        <v>45838</v>
      </c>
      <c r="G1108" t="inlineStr">
        <is>
          <t>ABS24105</t>
        </is>
      </c>
      <c r="H1108" t="inlineStr">
        <is>
          <t>ABROS2W</t>
        </is>
      </c>
      <c r="I1108" t="inlineStr">
        <is>
          <t>RETAIL</t>
        </is>
      </c>
      <c r="J1108" t="inlineStr">
        <is>
          <t>BULLSEYE W3</t>
        </is>
      </c>
      <c r="K1108" t="inlineStr">
        <is>
          <t>EssilorLuxottica</t>
        </is>
      </c>
      <c r="L1108" t="inlineStr">
        <is>
          <t>L. Franceschini</t>
        </is>
      </c>
      <c r="M1108" t="inlineStr">
        <is>
          <t>A. Vladi</t>
        </is>
      </c>
      <c r="N1108" t="inlineStr">
        <is>
          <t>Operations</t>
        </is>
      </c>
      <c r="O1108" t="inlineStr">
        <is>
          <t>Technical Leader - Data Management</t>
        </is>
      </c>
      <c r="P1108" t="n">
        <v>780</v>
      </c>
      <c r="Q1108" t="n">
        <v>735</v>
      </c>
      <c r="R1108" t="inlineStr">
        <is>
          <t>ON HOLD</t>
        </is>
      </c>
      <c r="S1108" t="n">
        <v>0</v>
      </c>
      <c r="T1108" t="n">
        <v>2025</v>
      </c>
      <c r="U1108" t="n">
        <v>0</v>
      </c>
      <c r="V1108" t="n">
        <v>15</v>
      </c>
      <c r="W1108" t="n">
        <v>18</v>
      </c>
      <c r="X1108" t="n">
        <v>18</v>
      </c>
      <c r="Y1108" t="n">
        <v>19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0.8333333333333334</v>
      </c>
      <c r="AI1108" t="n">
        <v>0.9</v>
      </c>
      <c r="AJ1108" t="n">
        <v>0.8571428571428571</v>
      </c>
      <c r="AK1108" t="n">
        <v>0.8636363636363636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inlineStr"/>
      <c r="AU1108" t="inlineStr"/>
    </row>
    <row r="1109">
      <c r="A1109" t="inlineStr">
        <is>
          <t>CONTRACT</t>
        </is>
      </c>
      <c r="B1109" t="inlineStr">
        <is>
          <t>PRJ</t>
        </is>
      </c>
      <c r="C1109" t="inlineStr">
        <is>
          <t>Waterfall</t>
        </is>
      </c>
      <c r="D1109" t="n">
        <v>2025</v>
      </c>
      <c r="E1109" s="114" t="n">
        <v>45292</v>
      </c>
      <c r="F1109" s="114" t="n">
        <v>45838</v>
      </c>
      <c r="G1109" t="inlineStr">
        <is>
          <t>ABS24105</t>
        </is>
      </c>
      <c r="H1109" t="inlineStr">
        <is>
          <t>ABROS2W</t>
        </is>
      </c>
      <c r="I1109" t="inlineStr">
        <is>
          <t>RETAIL</t>
        </is>
      </c>
      <c r="J1109" t="inlineStr">
        <is>
          <t>BULLSEYE W3</t>
        </is>
      </c>
      <c r="K1109" t="inlineStr">
        <is>
          <t>EssilorLuxottica</t>
        </is>
      </c>
      <c r="L1109" t="inlineStr">
        <is>
          <t>L. Franceschini</t>
        </is>
      </c>
      <c r="M1109" t="inlineStr">
        <is>
          <t>C. Elia</t>
        </is>
      </c>
      <c r="N1109" t="inlineStr">
        <is>
          <t>Operations</t>
        </is>
      </c>
      <c r="O1109" t="inlineStr">
        <is>
          <t>Data Management</t>
        </is>
      </c>
      <c r="P1109" t="n">
        <v>780</v>
      </c>
      <c r="Q1109" t="n">
        <v>735</v>
      </c>
      <c r="R1109" t="inlineStr">
        <is>
          <t>ON HOLD</t>
        </is>
      </c>
      <c r="S1109" t="n">
        <v>0</v>
      </c>
      <c r="T1109" t="n">
        <v>2025</v>
      </c>
      <c r="U1109" t="n">
        <v>14</v>
      </c>
      <c r="V1109" t="n">
        <v>7</v>
      </c>
      <c r="W1109" t="n">
        <v>8</v>
      </c>
      <c r="X1109" t="n">
        <v>8</v>
      </c>
      <c r="Y1109" t="n">
        <v>8</v>
      </c>
      <c r="Z1109" t="inlineStr"/>
      <c r="AA1109" t="inlineStr"/>
      <c r="AB1109" t="inlineStr"/>
      <c r="AC1109" t="inlineStr"/>
      <c r="AD1109" t="inlineStr"/>
      <c r="AE1109" t="n">
        <v>6</v>
      </c>
      <c r="AF1109" t="n">
        <v>4</v>
      </c>
      <c r="AG1109" t="n">
        <v>4</v>
      </c>
      <c r="AH1109" t="n">
        <v>0.3888888888888889</v>
      </c>
      <c r="AI1109" t="n">
        <v>0.4</v>
      </c>
      <c r="AJ1109" t="n">
        <v>0.3809523809523809</v>
      </c>
      <c r="AK1109" t="n">
        <v>0.3636363636363636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0.2608695652173913</v>
      </c>
      <c r="AR1109" t="n">
        <v>0.1904761904761905</v>
      </c>
      <c r="AS1109" t="n">
        <v>0.1818181818181818</v>
      </c>
      <c r="AT1109" t="inlineStr"/>
      <c r="AU1109" t="inlineStr"/>
    </row>
    <row r="1110">
      <c r="A1110" t="inlineStr">
        <is>
          <t>CONTRACT</t>
        </is>
      </c>
      <c r="B1110" t="inlineStr">
        <is>
          <t>PRJ</t>
        </is>
      </c>
      <c r="C1110" t="inlineStr">
        <is>
          <t>Waterfall</t>
        </is>
      </c>
      <c r="D1110" t="n">
        <v>2025</v>
      </c>
      <c r="E1110" s="114" t="n">
        <v>45292</v>
      </c>
      <c r="F1110" s="114" t="n">
        <v>45838</v>
      </c>
      <c r="G1110" t="inlineStr">
        <is>
          <t>ABS24105</t>
        </is>
      </c>
      <c r="H1110" t="inlineStr">
        <is>
          <t>ABROS2W</t>
        </is>
      </c>
      <c r="I1110" t="inlineStr">
        <is>
          <t>RETAIL</t>
        </is>
      </c>
      <c r="J1110" t="inlineStr">
        <is>
          <t>BULLSEYE W3</t>
        </is>
      </c>
      <c r="K1110" t="inlineStr">
        <is>
          <t>EssilorLuxottica</t>
        </is>
      </c>
      <c r="L1110" t="inlineStr">
        <is>
          <t>L. Franceschini</t>
        </is>
      </c>
      <c r="M1110" t="inlineStr">
        <is>
          <t>F. D'Alberto</t>
        </is>
      </c>
      <c r="N1110" t="inlineStr">
        <is>
          <t>Operations</t>
        </is>
      </c>
      <c r="O1110" t="inlineStr">
        <is>
          <t>Data Management</t>
        </is>
      </c>
      <c r="P1110" t="n">
        <v>780</v>
      </c>
      <c r="Q1110" t="n">
        <v>735</v>
      </c>
      <c r="R1110" t="inlineStr">
        <is>
          <t>ON HOLD</t>
        </is>
      </c>
      <c r="S1110" t="n">
        <v>0</v>
      </c>
      <c r="T1110" t="n">
        <v>2025</v>
      </c>
      <c r="U1110" t="n">
        <v>0</v>
      </c>
      <c r="V1110" t="n">
        <v>1</v>
      </c>
      <c r="W1110" t="n">
        <v>15</v>
      </c>
      <c r="X1110" t="n">
        <v>15</v>
      </c>
      <c r="Y1110" t="n">
        <v>15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n">
        <v>0.05555555555555555</v>
      </c>
      <c r="AI1110" t="n">
        <v>0.75</v>
      </c>
      <c r="AJ1110" t="n">
        <v>0.7142857142857143</v>
      </c>
      <c r="AK1110" t="n">
        <v>0.6818181818181818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inlineStr"/>
      <c r="AU1110" t="inlineStr"/>
    </row>
    <row r="1111">
      <c r="A1111" t="inlineStr">
        <is>
          <t>CONTRACT</t>
        </is>
      </c>
      <c r="B1111" t="inlineStr">
        <is>
          <t>PRJ</t>
        </is>
      </c>
      <c r="C1111" t="inlineStr">
        <is>
          <t>Waterfall</t>
        </is>
      </c>
      <c r="D1111" t="n">
        <v>2025</v>
      </c>
      <c r="E1111" s="114" t="n">
        <v>45292</v>
      </c>
      <c r="F1111" s="114" t="n">
        <v>45838</v>
      </c>
      <c r="G1111" t="inlineStr">
        <is>
          <t>ABS24105</t>
        </is>
      </c>
      <c r="H1111" t="inlineStr">
        <is>
          <t>ABROS2W</t>
        </is>
      </c>
      <c r="I1111" t="inlineStr">
        <is>
          <t>RETAIL</t>
        </is>
      </c>
      <c r="J1111" t="inlineStr">
        <is>
          <t>BULLSEYE W3</t>
        </is>
      </c>
      <c r="K1111" t="inlineStr">
        <is>
          <t>EssilorLuxottica</t>
        </is>
      </c>
      <c r="L1111" t="inlineStr">
        <is>
          <t>L. Franceschini</t>
        </is>
      </c>
      <c r="M1111" t="inlineStr">
        <is>
          <t>F. Spacagna</t>
        </is>
      </c>
      <c r="N1111" t="inlineStr">
        <is>
          <t>Operations</t>
        </is>
      </c>
      <c r="O1111" t="inlineStr">
        <is>
          <t>Solution Architect</t>
        </is>
      </c>
      <c r="P1111" t="n">
        <v>780</v>
      </c>
      <c r="Q1111" t="n">
        <v>735</v>
      </c>
      <c r="R1111" t="inlineStr">
        <is>
          <t>ON HOLD</t>
        </is>
      </c>
      <c r="S1111" t="n">
        <v>0</v>
      </c>
      <c r="T1111" t="n">
        <v>2025</v>
      </c>
      <c r="U1111" t="n">
        <v>0</v>
      </c>
      <c r="V1111" t="n">
        <v>13</v>
      </c>
      <c r="W1111" t="n">
        <v>12</v>
      </c>
      <c r="X1111" t="n">
        <v>12</v>
      </c>
      <c r="Y1111" t="n">
        <v>12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n">
        <v>0.7222222222222222</v>
      </c>
      <c r="AI1111" t="n">
        <v>0.6</v>
      </c>
      <c r="AJ1111" t="n">
        <v>0.5714285714285714</v>
      </c>
      <c r="AK1111" t="n">
        <v>0.5454545454545454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inlineStr"/>
      <c r="AU1111" t="inlineStr"/>
    </row>
    <row r="1112">
      <c r="A1112" t="inlineStr">
        <is>
          <t>CONTRACT</t>
        </is>
      </c>
      <c r="B1112" t="inlineStr">
        <is>
          <t>PRJ</t>
        </is>
      </c>
      <c r="C1112" t="inlineStr">
        <is>
          <t>Waterfall</t>
        </is>
      </c>
      <c r="D1112" t="n">
        <v>2025</v>
      </c>
      <c r="E1112" s="114" t="n">
        <v>45292</v>
      </c>
      <c r="F1112" s="114" t="n">
        <v>45838</v>
      </c>
      <c r="G1112" t="inlineStr">
        <is>
          <t>ABS24105</t>
        </is>
      </c>
      <c r="H1112" t="inlineStr">
        <is>
          <t>ABROS2W</t>
        </is>
      </c>
      <c r="I1112" t="inlineStr">
        <is>
          <t>RETAIL</t>
        </is>
      </c>
      <c r="J1112" t="inlineStr">
        <is>
          <t>BULLSEYE W3</t>
        </is>
      </c>
      <c r="K1112" t="inlineStr">
        <is>
          <t>EssilorLuxottica</t>
        </is>
      </c>
      <c r="L1112" t="inlineStr">
        <is>
          <t>L. Franceschini</t>
        </is>
      </c>
      <c r="M1112" t="inlineStr">
        <is>
          <t>G. Franchi</t>
        </is>
      </c>
      <c r="N1112" t="inlineStr">
        <is>
          <t>Operations</t>
        </is>
      </c>
      <c r="O1112" t="inlineStr">
        <is>
          <t>Back End</t>
        </is>
      </c>
      <c r="P1112" t="n">
        <v>780</v>
      </c>
      <c r="Q1112" t="n">
        <v>735</v>
      </c>
      <c r="R1112" t="inlineStr">
        <is>
          <t>ON HOLD</t>
        </is>
      </c>
      <c r="S1112" t="n">
        <v>0</v>
      </c>
      <c r="T1112" t="n">
        <v>2025</v>
      </c>
      <c r="U1112" t="n">
        <v>0</v>
      </c>
      <c r="V1112" t="n">
        <v>15</v>
      </c>
      <c r="W1112" t="n">
        <v>15</v>
      </c>
      <c r="X1112" t="n">
        <v>15</v>
      </c>
      <c r="Y1112" t="n">
        <v>15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n">
        <v>0.8333333333333334</v>
      </c>
      <c r="AI1112" t="n">
        <v>0.75</v>
      </c>
      <c r="AJ1112" t="n">
        <v>0.7142857142857143</v>
      </c>
      <c r="AK1112" t="n">
        <v>0.6818181818181818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inlineStr"/>
      <c r="AU1112" t="inlineStr"/>
    </row>
    <row r="1113">
      <c r="A1113" t="inlineStr">
        <is>
          <t>CONTRACT</t>
        </is>
      </c>
      <c r="B1113" t="inlineStr">
        <is>
          <t>PRJ</t>
        </is>
      </c>
      <c r="C1113" t="inlineStr">
        <is>
          <t>Waterfall</t>
        </is>
      </c>
      <c r="D1113" t="n">
        <v>2025</v>
      </c>
      <c r="E1113" s="114" t="n">
        <v>45292</v>
      </c>
      <c r="F1113" s="114" t="n">
        <v>45838</v>
      </c>
      <c r="G1113" t="inlineStr">
        <is>
          <t>ABS24105</t>
        </is>
      </c>
      <c r="H1113" t="inlineStr">
        <is>
          <t>ABROS2W</t>
        </is>
      </c>
      <c r="I1113" t="inlineStr">
        <is>
          <t>RETAIL</t>
        </is>
      </c>
      <c r="J1113" t="inlineStr">
        <is>
          <t>BULLSEYE W3</t>
        </is>
      </c>
      <c r="K1113" t="inlineStr">
        <is>
          <t>EssilorLuxottica</t>
        </is>
      </c>
      <c r="L1113" t="inlineStr">
        <is>
          <t>L. Franceschini</t>
        </is>
      </c>
      <c r="M1113" t="inlineStr">
        <is>
          <t>L. Franceschini</t>
        </is>
      </c>
      <c r="N1113" t="inlineStr">
        <is>
          <t>Delivery Projects</t>
        </is>
      </c>
      <c r="O1113" t="inlineStr">
        <is>
          <t>PM - Project Governance</t>
        </is>
      </c>
      <c r="P1113" t="n">
        <v>780</v>
      </c>
      <c r="Q1113" t="n">
        <v>735</v>
      </c>
      <c r="R1113" t="inlineStr">
        <is>
          <t>ON HOLD</t>
        </is>
      </c>
      <c r="S1113" t="n">
        <v>0</v>
      </c>
      <c r="T1113" t="n">
        <v>2025</v>
      </c>
      <c r="U1113" t="n">
        <v>64</v>
      </c>
      <c r="V1113" t="n">
        <v>2</v>
      </c>
      <c r="W1113" t="n">
        <v>2</v>
      </c>
      <c r="X1113" t="n">
        <v>2</v>
      </c>
      <c r="Y1113" t="n">
        <v>2</v>
      </c>
      <c r="Z1113" t="n">
        <v>8</v>
      </c>
      <c r="AA1113" t="n">
        <v>8</v>
      </c>
      <c r="AB1113" t="n">
        <v>8</v>
      </c>
      <c r="AC1113" t="n">
        <v>8</v>
      </c>
      <c r="AD1113" t="n">
        <v>8</v>
      </c>
      <c r="AE1113" t="n">
        <v>8</v>
      </c>
      <c r="AF1113" t="n">
        <v>8</v>
      </c>
      <c r="AG1113" t="n">
        <v>8</v>
      </c>
      <c r="AH1113" t="n">
        <v>0.1111111111111111</v>
      </c>
      <c r="AI1113" t="n">
        <v>0.1</v>
      </c>
      <c r="AJ1113" t="n">
        <v>0.09523809523809523</v>
      </c>
      <c r="AK1113" t="n">
        <v>0.09090909090909091</v>
      </c>
      <c r="AL1113" t="n">
        <v>0.4</v>
      </c>
      <c r="AM1113" t="n">
        <v>0.4</v>
      </c>
      <c r="AN1113" t="n">
        <v>0.3478260869565217</v>
      </c>
      <c r="AO1113" t="n">
        <v>0.6666666666666666</v>
      </c>
      <c r="AP1113" t="n">
        <v>0.3809523809523809</v>
      </c>
      <c r="AQ1113" t="n">
        <v>0.3478260869565217</v>
      </c>
      <c r="AR1113" t="n">
        <v>0.3809523809523809</v>
      </c>
      <c r="AS1113" t="n">
        <v>0.3636363636363636</v>
      </c>
      <c r="AT1113" t="inlineStr"/>
      <c r="AU1113" t="inlineStr"/>
    </row>
    <row r="1114">
      <c r="A1114" t="inlineStr">
        <is>
          <t>CONTRACT</t>
        </is>
      </c>
      <c r="B1114" t="inlineStr">
        <is>
          <t>PRJ</t>
        </is>
      </c>
      <c r="C1114" t="inlineStr">
        <is>
          <t>Waterfall</t>
        </is>
      </c>
      <c r="D1114" t="n">
        <v>2025</v>
      </c>
      <c r="E1114" s="114" t="n">
        <v>45292</v>
      </c>
      <c r="F1114" s="114" t="n">
        <v>45838</v>
      </c>
      <c r="G1114" t="inlineStr">
        <is>
          <t>ABS24105</t>
        </is>
      </c>
      <c r="H1114" t="inlineStr">
        <is>
          <t>ABROS2W</t>
        </is>
      </c>
      <c r="I1114" t="inlineStr">
        <is>
          <t>RETAIL</t>
        </is>
      </c>
      <c r="J1114" t="inlineStr">
        <is>
          <t>BULLSEYE W3</t>
        </is>
      </c>
      <c r="K1114" t="inlineStr">
        <is>
          <t>EssilorLuxottica</t>
        </is>
      </c>
      <c r="L1114" t="inlineStr">
        <is>
          <t>L. Franceschini</t>
        </is>
      </c>
      <c r="M1114" t="inlineStr">
        <is>
          <t>M. Vianelli</t>
        </is>
      </c>
      <c r="N1114" t="inlineStr">
        <is>
          <t>Delivery Projects</t>
        </is>
      </c>
      <c r="O1114" t="inlineStr">
        <is>
          <t>Analyst</t>
        </is>
      </c>
      <c r="P1114" t="n">
        <v>780</v>
      </c>
      <c r="Q1114" t="n">
        <v>735</v>
      </c>
      <c r="R1114" t="inlineStr">
        <is>
          <t>ON HOLD</t>
        </is>
      </c>
      <c r="S1114" t="n">
        <v>0</v>
      </c>
      <c r="T1114" t="n">
        <v>2025</v>
      </c>
      <c r="U1114" t="n">
        <v>0</v>
      </c>
      <c r="V1114" t="n">
        <v>3</v>
      </c>
      <c r="W1114" t="n">
        <v>4</v>
      </c>
      <c r="X1114" t="n">
        <v>4</v>
      </c>
      <c r="Y1114" t="n">
        <v>4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n">
        <v>0.1666666666666667</v>
      </c>
      <c r="AI1114" t="n">
        <v>0.2</v>
      </c>
      <c r="AJ1114" t="n">
        <v>0.1904761904761905</v>
      </c>
      <c r="AK1114" t="n">
        <v>0.1818181818181818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inlineStr"/>
      <c r="AU1114" t="inlineStr"/>
    </row>
    <row r="1115">
      <c r="A1115" t="inlineStr">
        <is>
          <t>PROSPECT</t>
        </is>
      </c>
      <c r="B1115" t="inlineStr">
        <is>
          <t>PRJ</t>
        </is>
      </c>
      <c r="C1115" t="inlineStr">
        <is>
          <t>Waterfall</t>
        </is>
      </c>
      <c r="D1115" t="n">
        <v>2025</v>
      </c>
      <c r="E1115" s="114" t="n">
        <v>45778</v>
      </c>
      <c r="F1115" s="114" t="n">
        <v>45930</v>
      </c>
      <c r="G1115" t="inlineStr">
        <is>
          <t>ABS25191</t>
        </is>
      </c>
      <c r="H1115" t="inlineStr"/>
      <c r="I1115" t="inlineStr">
        <is>
          <t>RETAIL</t>
        </is>
      </c>
      <c r="J1115" t="inlineStr">
        <is>
          <t>Bullseye Wave 3 - DTBRK Integration</t>
        </is>
      </c>
      <c r="K1115" t="inlineStr">
        <is>
          <t>EssilorLuxottica</t>
        </is>
      </c>
      <c r="L1115" t="inlineStr">
        <is>
          <t>L. Franceschini</t>
        </is>
      </c>
      <c r="M1115" t="inlineStr">
        <is>
          <t>A. Pirola</t>
        </is>
      </c>
      <c r="N1115" t="inlineStr">
        <is>
          <t>Operations</t>
        </is>
      </c>
      <c r="O1115" t="inlineStr">
        <is>
          <t>Front End</t>
        </is>
      </c>
      <c r="P1115" t="n">
        <v>70</v>
      </c>
      <c r="Q1115" t="n">
        <v>0</v>
      </c>
      <c r="R1115" t="inlineStr">
        <is>
          <t>PROPOSAL</t>
        </is>
      </c>
      <c r="S1115" t="n">
        <v>0</v>
      </c>
      <c r="T1115" t="n">
        <v>2025</v>
      </c>
      <c r="U1115" t="n">
        <v>1</v>
      </c>
      <c r="V1115" t="inlineStr"/>
      <c r="W1115" t="inlineStr"/>
      <c r="X1115" t="inlineStr"/>
      <c r="Y1115" t="n">
        <v>1</v>
      </c>
      <c r="Z1115" t="n">
        <v>1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n">
        <v>0</v>
      </c>
      <c r="AI1115" t="n">
        <v>0</v>
      </c>
      <c r="AJ1115" t="n">
        <v>0</v>
      </c>
      <c r="AK1115" t="n">
        <v>0.04545454545454546</v>
      </c>
      <c r="AL1115" t="n">
        <v>0.05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inlineStr"/>
      <c r="AU1115" t="inlineStr"/>
    </row>
    <row r="1116">
      <c r="A1116" t="inlineStr">
        <is>
          <t>PROSPECT</t>
        </is>
      </c>
      <c r="B1116" t="inlineStr">
        <is>
          <t>PRJ</t>
        </is>
      </c>
      <c r="C1116" t="inlineStr">
        <is>
          <t>Waterfall</t>
        </is>
      </c>
      <c r="D1116" t="n">
        <v>2025</v>
      </c>
      <c r="E1116" s="114" t="n">
        <v>45778</v>
      </c>
      <c r="F1116" s="114" t="n">
        <v>45930</v>
      </c>
      <c r="G1116" t="inlineStr">
        <is>
          <t>ABS25191</t>
        </is>
      </c>
      <c r="H1116" t="inlineStr"/>
      <c r="I1116" t="inlineStr">
        <is>
          <t>RETAIL</t>
        </is>
      </c>
      <c r="J1116" t="inlineStr">
        <is>
          <t>Bullseye Wave 3 - DTBRK Integration</t>
        </is>
      </c>
      <c r="K1116" t="inlineStr">
        <is>
          <t>EssilorLuxottica</t>
        </is>
      </c>
      <c r="L1116" t="inlineStr">
        <is>
          <t>L. Franceschini</t>
        </is>
      </c>
      <c r="M1116" t="inlineStr">
        <is>
          <t>A. Vladi</t>
        </is>
      </c>
      <c r="N1116" t="inlineStr">
        <is>
          <t>Operations</t>
        </is>
      </c>
      <c r="O1116" t="inlineStr">
        <is>
          <t>Technical Leader - Data Management</t>
        </is>
      </c>
      <c r="P1116" t="n">
        <v>70</v>
      </c>
      <c r="Q1116" t="n">
        <v>0</v>
      </c>
      <c r="R1116" t="inlineStr">
        <is>
          <t>PROPOSAL</t>
        </is>
      </c>
      <c r="S1116" t="n">
        <v>0</v>
      </c>
      <c r="T1116" t="n">
        <v>2025</v>
      </c>
      <c r="U1116" t="n">
        <v>15</v>
      </c>
      <c r="V1116" t="n">
        <v>2</v>
      </c>
      <c r="W1116" t="n">
        <v>2</v>
      </c>
      <c r="X1116" t="n">
        <v>5</v>
      </c>
      <c r="Y1116" t="n">
        <v>5</v>
      </c>
      <c r="Z1116" t="n">
        <v>5</v>
      </c>
      <c r="AA1116" t="n">
        <v>5</v>
      </c>
      <c r="AB1116" t="n">
        <v>5</v>
      </c>
      <c r="AC1116" t="inlineStr"/>
      <c r="AD1116" t="inlineStr"/>
      <c r="AE1116" t="inlineStr"/>
      <c r="AF1116" t="inlineStr"/>
      <c r="AG1116" t="inlineStr"/>
      <c r="AH1116" t="n">
        <v>0.1111111111111111</v>
      </c>
      <c r="AI1116" t="n">
        <v>0.1</v>
      </c>
      <c r="AJ1116" t="n">
        <v>0.2380952380952381</v>
      </c>
      <c r="AK1116" t="n">
        <v>0.2272727272727273</v>
      </c>
      <c r="AL1116" t="n">
        <v>0.25</v>
      </c>
      <c r="AM1116" t="n">
        <v>0.25</v>
      </c>
      <c r="AN1116" t="n">
        <v>0.2173913043478261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inlineStr"/>
      <c r="AU1116" t="inlineStr"/>
    </row>
    <row r="1117">
      <c r="A1117" t="inlineStr">
        <is>
          <t>PROSPECT</t>
        </is>
      </c>
      <c r="B1117" t="inlineStr">
        <is>
          <t>PRJ</t>
        </is>
      </c>
      <c r="C1117" t="inlineStr">
        <is>
          <t>Waterfall</t>
        </is>
      </c>
      <c r="D1117" t="n">
        <v>2025</v>
      </c>
      <c r="E1117" s="114" t="n">
        <v>45778</v>
      </c>
      <c r="F1117" s="114" t="n">
        <v>45930</v>
      </c>
      <c r="G1117" t="inlineStr">
        <is>
          <t>ABS25191</t>
        </is>
      </c>
      <c r="H1117" t="inlineStr"/>
      <c r="I1117" t="inlineStr">
        <is>
          <t>RETAIL</t>
        </is>
      </c>
      <c r="J1117" t="inlineStr">
        <is>
          <t>Bullseye Wave 3 - DTBRK Integration</t>
        </is>
      </c>
      <c r="K1117" t="inlineStr">
        <is>
          <t>EssilorLuxottica</t>
        </is>
      </c>
      <c r="L1117" t="inlineStr">
        <is>
          <t>L. Franceschini</t>
        </is>
      </c>
      <c r="M1117" t="inlineStr">
        <is>
          <t>F. D'Alberto</t>
        </is>
      </c>
      <c r="N1117" t="inlineStr">
        <is>
          <t>Operations</t>
        </is>
      </c>
      <c r="O1117" t="inlineStr">
        <is>
          <t>Data Management</t>
        </is>
      </c>
      <c r="P1117" t="n">
        <v>70</v>
      </c>
      <c r="Q1117" t="n">
        <v>0</v>
      </c>
      <c r="R1117" t="inlineStr">
        <is>
          <t>PROPOSAL</t>
        </is>
      </c>
      <c r="S1117" t="n">
        <v>0</v>
      </c>
      <c r="T1117" t="n">
        <v>2025</v>
      </c>
      <c r="U1117" t="n">
        <v>5</v>
      </c>
      <c r="V1117" t="inlineStr"/>
      <c r="W1117" t="inlineStr"/>
      <c r="X1117" t="inlineStr"/>
      <c r="Y1117" t="n">
        <v>5</v>
      </c>
      <c r="Z1117" t="n">
        <v>5</v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n">
        <v>0</v>
      </c>
      <c r="AI1117" t="n">
        <v>0</v>
      </c>
      <c r="AJ1117" t="n">
        <v>0</v>
      </c>
      <c r="AK1117" t="n">
        <v>0.2272727272727273</v>
      </c>
      <c r="AL1117" t="n">
        <v>0.25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inlineStr"/>
      <c r="AU1117" t="inlineStr"/>
    </row>
    <row r="1118">
      <c r="A1118" t="inlineStr">
        <is>
          <t>PROSPECT</t>
        </is>
      </c>
      <c r="B1118" t="inlineStr">
        <is>
          <t>PRJ</t>
        </is>
      </c>
      <c r="C1118" t="inlineStr">
        <is>
          <t>Waterfall</t>
        </is>
      </c>
      <c r="D1118" t="n">
        <v>2025</v>
      </c>
      <c r="E1118" s="114" t="n">
        <v>45778</v>
      </c>
      <c r="F1118" s="114" t="n">
        <v>45930</v>
      </c>
      <c r="G1118" t="inlineStr">
        <is>
          <t>ABS25191</t>
        </is>
      </c>
      <c r="H1118" t="inlineStr"/>
      <c r="I1118" t="inlineStr">
        <is>
          <t>RETAIL</t>
        </is>
      </c>
      <c r="J1118" t="inlineStr">
        <is>
          <t>Bullseye Wave 3 - DTBRK Integration</t>
        </is>
      </c>
      <c r="K1118" t="inlineStr">
        <is>
          <t>EssilorLuxottica</t>
        </is>
      </c>
      <c r="L1118" t="inlineStr">
        <is>
          <t>L. Franceschini</t>
        </is>
      </c>
      <c r="M1118" t="inlineStr">
        <is>
          <t>F. Spacagna</t>
        </is>
      </c>
      <c r="N1118" t="inlineStr">
        <is>
          <t>Operations</t>
        </is>
      </c>
      <c r="O1118" t="inlineStr">
        <is>
          <t>Solution Architect</t>
        </is>
      </c>
      <c r="P1118" t="n">
        <v>70</v>
      </c>
      <c r="Q1118" t="n">
        <v>0</v>
      </c>
      <c r="R1118" t="inlineStr">
        <is>
          <t>PROPOSAL</t>
        </is>
      </c>
      <c r="S1118" t="n">
        <v>0</v>
      </c>
      <c r="T1118" t="n">
        <v>2025</v>
      </c>
      <c r="U1118" t="n">
        <v>3</v>
      </c>
      <c r="V1118" t="inlineStr"/>
      <c r="W1118" t="inlineStr"/>
      <c r="X1118" t="inlineStr"/>
      <c r="Y1118" t="inlineStr"/>
      <c r="Z1118" t="inlineStr"/>
      <c r="AA1118" t="n">
        <v>1</v>
      </c>
      <c r="AB1118" t="n">
        <v>1</v>
      </c>
      <c r="AC1118" t="inlineStr"/>
      <c r="AD1118" t="n">
        <v>1</v>
      </c>
      <c r="AE1118" t="inlineStr"/>
      <c r="AF1118" t="inlineStr"/>
      <c r="AG1118" t="inlineStr"/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0.05</v>
      </c>
      <c r="AN1118" t="n">
        <v>0.04347826086956522</v>
      </c>
      <c r="AO1118" t="n">
        <v>0</v>
      </c>
      <c r="AP1118" t="n">
        <v>0.04761904761904762</v>
      </c>
      <c r="AQ1118" t="n">
        <v>0</v>
      </c>
      <c r="AR1118" t="n">
        <v>0</v>
      </c>
      <c r="AS1118" t="n">
        <v>0</v>
      </c>
      <c r="AT1118" t="inlineStr"/>
      <c r="AU1118" t="inlineStr"/>
    </row>
    <row r="1119">
      <c r="A1119" t="inlineStr">
        <is>
          <t>PROSPECT</t>
        </is>
      </c>
      <c r="B1119" t="inlineStr">
        <is>
          <t>PRJ</t>
        </is>
      </c>
      <c r="C1119" t="inlineStr">
        <is>
          <t>Waterfall</t>
        </is>
      </c>
      <c r="D1119" t="n">
        <v>2025</v>
      </c>
      <c r="E1119" s="114" t="n">
        <v>45778</v>
      </c>
      <c r="F1119" s="114" t="n">
        <v>45930</v>
      </c>
      <c r="G1119" t="inlineStr">
        <is>
          <t>ABS25191</t>
        </is>
      </c>
      <c r="H1119" t="inlineStr"/>
      <c r="I1119" t="inlineStr">
        <is>
          <t>RETAIL</t>
        </is>
      </c>
      <c r="J1119" t="inlineStr">
        <is>
          <t>Bullseye Wave 3 - DTBRK Integration</t>
        </is>
      </c>
      <c r="K1119" t="inlineStr">
        <is>
          <t>EssilorLuxottica</t>
        </is>
      </c>
      <c r="L1119" t="inlineStr">
        <is>
          <t>L. Franceschini</t>
        </is>
      </c>
      <c r="M1119" t="inlineStr">
        <is>
          <t>G. Franchi</t>
        </is>
      </c>
      <c r="N1119" t="inlineStr">
        <is>
          <t>Operations</t>
        </is>
      </c>
      <c r="O1119" t="inlineStr">
        <is>
          <t>Back End</t>
        </is>
      </c>
      <c r="P1119" t="n">
        <v>70</v>
      </c>
      <c r="Q1119" t="n">
        <v>0</v>
      </c>
      <c r="R1119" t="inlineStr">
        <is>
          <t>PROPOSAL</t>
        </is>
      </c>
      <c r="S1119" t="n">
        <v>0</v>
      </c>
      <c r="T1119" t="n">
        <v>2025</v>
      </c>
      <c r="U1119" t="n">
        <v>15</v>
      </c>
      <c r="V1119" t="inlineStr"/>
      <c r="W1119" t="inlineStr"/>
      <c r="X1119" t="inlineStr"/>
      <c r="Y1119" t="n">
        <v>5</v>
      </c>
      <c r="Z1119" t="n">
        <v>5</v>
      </c>
      <c r="AA1119" t="n">
        <v>5</v>
      </c>
      <c r="AB1119" t="n">
        <v>5</v>
      </c>
      <c r="AC1119" t="inlineStr"/>
      <c r="AD1119" t="inlineStr"/>
      <c r="AE1119" t="inlineStr"/>
      <c r="AF1119" t="inlineStr"/>
      <c r="AG1119" t="inlineStr"/>
      <c r="AH1119" t="n">
        <v>0</v>
      </c>
      <c r="AI1119" t="n">
        <v>0</v>
      </c>
      <c r="AJ1119" t="n">
        <v>0</v>
      </c>
      <c r="AK1119" t="n">
        <v>0.2272727272727273</v>
      </c>
      <c r="AL1119" t="n">
        <v>0.25</v>
      </c>
      <c r="AM1119" t="n">
        <v>0.25</v>
      </c>
      <c r="AN1119" t="n">
        <v>0.2173913043478261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inlineStr"/>
      <c r="AU1119" t="inlineStr"/>
    </row>
    <row r="1120">
      <c r="A1120" t="inlineStr">
        <is>
          <t>PROSPECT</t>
        </is>
      </c>
      <c r="B1120" t="inlineStr">
        <is>
          <t>PRJ</t>
        </is>
      </c>
      <c r="C1120" t="inlineStr">
        <is>
          <t>Waterfall</t>
        </is>
      </c>
      <c r="D1120" t="n">
        <v>2025</v>
      </c>
      <c r="E1120" s="114" t="n">
        <v>45778</v>
      </c>
      <c r="F1120" s="114" t="n">
        <v>45930</v>
      </c>
      <c r="G1120" t="inlineStr">
        <is>
          <t>ABS25191</t>
        </is>
      </c>
      <c r="H1120" t="inlineStr"/>
      <c r="I1120" t="inlineStr">
        <is>
          <t>RETAIL</t>
        </is>
      </c>
      <c r="J1120" t="inlineStr">
        <is>
          <t>Bullseye Wave 3 - DTBRK Integration</t>
        </is>
      </c>
      <c r="K1120" t="inlineStr">
        <is>
          <t>EssilorLuxottica</t>
        </is>
      </c>
      <c r="L1120" t="inlineStr">
        <is>
          <t>L. Franceschini</t>
        </is>
      </c>
      <c r="M1120" t="inlineStr">
        <is>
          <t>L. Franceschini</t>
        </is>
      </c>
      <c r="N1120" t="inlineStr">
        <is>
          <t>Delivery Projects</t>
        </is>
      </c>
      <c r="O1120" t="inlineStr">
        <is>
          <t>PM - Project Governance</t>
        </is>
      </c>
      <c r="P1120" t="n">
        <v>70</v>
      </c>
      <c r="Q1120" t="n">
        <v>0</v>
      </c>
      <c r="R1120" t="inlineStr">
        <is>
          <t>PROPOSAL</t>
        </is>
      </c>
      <c r="S1120" t="n">
        <v>0</v>
      </c>
      <c r="T1120" t="n">
        <v>2025</v>
      </c>
      <c r="U1120" t="n">
        <v>10</v>
      </c>
      <c r="V1120" t="inlineStr"/>
      <c r="W1120" t="inlineStr"/>
      <c r="X1120" t="inlineStr"/>
      <c r="Y1120" t="inlineStr"/>
      <c r="Z1120" t="n">
        <v>3</v>
      </c>
      <c r="AA1120" t="n">
        <v>3</v>
      </c>
      <c r="AB1120" t="n">
        <v>4</v>
      </c>
      <c r="AC1120" t="inlineStr"/>
      <c r="AD1120" t="inlineStr"/>
      <c r="AE1120" t="inlineStr"/>
      <c r="AF1120" t="inlineStr"/>
      <c r="AG1120" t="inlineStr"/>
      <c r="AH1120" t="n">
        <v>0</v>
      </c>
      <c r="AI1120" t="n">
        <v>0</v>
      </c>
      <c r="AJ1120" t="n">
        <v>0</v>
      </c>
      <c r="AK1120" t="n">
        <v>0</v>
      </c>
      <c r="AL1120" t="n">
        <v>0.15</v>
      </c>
      <c r="AM1120" t="n">
        <v>0.15</v>
      </c>
      <c r="AN1120" t="n">
        <v>0.1739130434782609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inlineStr"/>
      <c r="AU1120" t="inlineStr"/>
    </row>
    <row r="1121">
      <c r="A1121" t="inlineStr">
        <is>
          <t>PROSPECT</t>
        </is>
      </c>
      <c r="B1121" t="inlineStr">
        <is>
          <t>PRJ</t>
        </is>
      </c>
      <c r="C1121" t="inlineStr">
        <is>
          <t>Waterfall</t>
        </is>
      </c>
      <c r="D1121" t="n">
        <v>2025</v>
      </c>
      <c r="E1121" s="114" t="n">
        <v>45778</v>
      </c>
      <c r="F1121" s="114" t="n">
        <v>45930</v>
      </c>
      <c r="G1121" t="inlineStr">
        <is>
          <t>ABS25191</t>
        </is>
      </c>
      <c r="H1121" t="inlineStr"/>
      <c r="I1121" t="inlineStr">
        <is>
          <t>RETAIL</t>
        </is>
      </c>
      <c r="J1121" t="inlineStr">
        <is>
          <t>Bullseye Wave 3 - DTBRK Integration</t>
        </is>
      </c>
      <c r="K1121" t="inlineStr">
        <is>
          <t>EssilorLuxottica</t>
        </is>
      </c>
      <c r="L1121" t="inlineStr">
        <is>
          <t>L. Franceschini</t>
        </is>
      </c>
      <c r="M1121" t="inlineStr">
        <is>
          <t>TBD</t>
        </is>
      </c>
      <c r="N1121" t="inlineStr">
        <is>
          <t>Operations</t>
        </is>
      </c>
      <c r="O1121" t="inlineStr">
        <is>
          <t>Data Management</t>
        </is>
      </c>
      <c r="P1121" t="n">
        <v>70</v>
      </c>
      <c r="Q1121" t="n">
        <v>0</v>
      </c>
      <c r="R1121" t="inlineStr">
        <is>
          <t>PROPOSAL</t>
        </is>
      </c>
      <c r="S1121" t="n">
        <v>0</v>
      </c>
      <c r="T1121" t="n">
        <v>2025</v>
      </c>
      <c r="U1121" t="n">
        <v>5</v>
      </c>
      <c r="V1121" t="inlineStr"/>
      <c r="W1121" t="inlineStr"/>
      <c r="X1121" t="inlineStr"/>
      <c r="Y1121" t="n">
        <v>5</v>
      </c>
      <c r="Z1121" t="n">
        <v>5</v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n">
        <v>0</v>
      </c>
      <c r="AI1121" t="n">
        <v>0</v>
      </c>
      <c r="AJ1121" t="n">
        <v>0</v>
      </c>
      <c r="AK1121" t="n">
        <v>0.2272727272727273</v>
      </c>
      <c r="AL1121" t="n">
        <v>0.25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inlineStr"/>
      <c r="AU1121" t="inlineStr"/>
    </row>
    <row r="1122">
      <c r="A1122" t="inlineStr">
        <is>
          <t>CONTRACT</t>
        </is>
      </c>
      <c r="B1122" t="inlineStr">
        <is>
          <t>PRJ</t>
        </is>
      </c>
      <c r="C1122" t="inlineStr">
        <is>
          <t>Waterfall</t>
        </is>
      </c>
      <c r="D1122" t="n">
        <v>2025</v>
      </c>
      <c r="E1122" s="114" t="n">
        <v>45658</v>
      </c>
      <c r="F1122" s="114" t="n">
        <v>45350</v>
      </c>
      <c r="G1122" t="inlineStr">
        <is>
          <t>ABS25121</t>
        </is>
      </c>
      <c r="H1122" t="inlineStr">
        <is>
          <t>ABS25121</t>
        </is>
      </c>
      <c r="I1122" t="inlineStr">
        <is>
          <t>FINANCE</t>
        </is>
      </c>
      <c r="J1122" t="inlineStr">
        <is>
          <t>EDEN W2 - integrazione</t>
        </is>
      </c>
      <c r="K1122" t="inlineStr">
        <is>
          <t>EssilorLuxottica</t>
        </is>
      </c>
      <c r="L1122" t="inlineStr">
        <is>
          <t>L. Franceschini</t>
        </is>
      </c>
      <c r="M1122" t="inlineStr">
        <is>
          <t>A. Strada</t>
        </is>
      </c>
      <c r="N1122" t="inlineStr">
        <is>
          <t>Operations</t>
        </is>
      </c>
      <c r="O1122" t="inlineStr">
        <is>
          <t>Data Management</t>
        </is>
      </c>
      <c r="P1122" t="n">
        <v>49</v>
      </c>
      <c r="Q1122" t="n">
        <v>2</v>
      </c>
      <c r="R1122" t="inlineStr">
        <is>
          <t>ON GOING</t>
        </is>
      </c>
      <c r="S1122" t="n">
        <v>0</v>
      </c>
      <c r="T1122" t="n">
        <v>2025</v>
      </c>
      <c r="U1122" t="n">
        <v>0</v>
      </c>
      <c r="V1122" t="inlineStr"/>
      <c r="W1122" t="n">
        <v>1</v>
      </c>
      <c r="X1122" t="n">
        <v>1</v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n">
        <v>0</v>
      </c>
      <c r="AI1122" t="n">
        <v>0.05</v>
      </c>
      <c r="AJ1122" t="n">
        <v>0.04761904761904762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inlineStr"/>
      <c r="AU1122" t="inlineStr"/>
    </row>
    <row r="1123">
      <c r="A1123" t="inlineStr">
        <is>
          <t>CONTRACT</t>
        </is>
      </c>
      <c r="B1123" t="inlineStr">
        <is>
          <t>PRJ</t>
        </is>
      </c>
      <c r="C1123" t="inlineStr">
        <is>
          <t>Waterfall</t>
        </is>
      </c>
      <c r="D1123" t="n">
        <v>2025</v>
      </c>
      <c r="E1123" s="114" t="n">
        <v>45658</v>
      </c>
      <c r="F1123" s="114" t="n">
        <v>45350</v>
      </c>
      <c r="G1123" t="inlineStr">
        <is>
          <t>ABS25121</t>
        </is>
      </c>
      <c r="H1123" t="inlineStr">
        <is>
          <t>ABS25121</t>
        </is>
      </c>
      <c r="I1123" t="inlineStr">
        <is>
          <t>FINANCE</t>
        </is>
      </c>
      <c r="J1123" t="inlineStr">
        <is>
          <t>EDEN W2 - integrazione</t>
        </is>
      </c>
      <c r="K1123" t="inlineStr">
        <is>
          <t>EssilorLuxottica</t>
        </is>
      </c>
      <c r="L1123" t="inlineStr">
        <is>
          <t>L. Franceschini</t>
        </is>
      </c>
      <c r="M1123" t="inlineStr">
        <is>
          <t>D. De Pecol</t>
        </is>
      </c>
      <c r="N1123" t="inlineStr">
        <is>
          <t>Operations</t>
        </is>
      </c>
      <c r="O1123" t="inlineStr">
        <is>
          <t>Front End</t>
        </is>
      </c>
      <c r="P1123" t="n">
        <v>49</v>
      </c>
      <c r="Q1123" t="n">
        <v>2</v>
      </c>
      <c r="R1123" t="inlineStr">
        <is>
          <t>ON GOING</t>
        </is>
      </c>
      <c r="S1123" t="n">
        <v>0</v>
      </c>
      <c r="T1123" t="n">
        <v>2025</v>
      </c>
      <c r="U1123" t="n">
        <v>5</v>
      </c>
      <c r="V1123" t="inlineStr"/>
      <c r="W1123" t="inlineStr"/>
      <c r="X1123" t="n">
        <v>8</v>
      </c>
      <c r="Y1123" t="n">
        <v>8</v>
      </c>
      <c r="Z1123" t="n">
        <v>5</v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n">
        <v>0</v>
      </c>
      <c r="AI1123" t="n">
        <v>0</v>
      </c>
      <c r="AJ1123" t="n">
        <v>0.3809523809523809</v>
      </c>
      <c r="AK1123" t="n">
        <v>0.3636363636363636</v>
      </c>
      <c r="AL1123" t="n">
        <v>0.25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inlineStr"/>
      <c r="AU1123" t="inlineStr"/>
    </row>
    <row r="1124">
      <c r="A1124" t="inlineStr">
        <is>
          <t>CONTRACT</t>
        </is>
      </c>
      <c r="B1124" t="inlineStr">
        <is>
          <t>PRJ</t>
        </is>
      </c>
      <c r="C1124" t="inlineStr">
        <is>
          <t>Waterfall</t>
        </is>
      </c>
      <c r="D1124" t="n">
        <v>2025</v>
      </c>
      <c r="E1124" s="114" t="n">
        <v>45658</v>
      </c>
      <c r="F1124" s="114" t="n">
        <v>45350</v>
      </c>
      <c r="G1124" t="inlineStr">
        <is>
          <t>ABS25121</t>
        </is>
      </c>
      <c r="H1124" t="inlineStr">
        <is>
          <t>ABS25121</t>
        </is>
      </c>
      <c r="I1124" t="inlineStr">
        <is>
          <t>FINANCE</t>
        </is>
      </c>
      <c r="J1124" t="inlineStr">
        <is>
          <t>EDEN W2 - integrazione</t>
        </is>
      </c>
      <c r="K1124" t="inlineStr">
        <is>
          <t>EssilorLuxottica</t>
        </is>
      </c>
      <c r="L1124" t="inlineStr">
        <is>
          <t>L. Franceschini</t>
        </is>
      </c>
      <c r="M1124" t="inlineStr">
        <is>
          <t>L. Franceschini</t>
        </is>
      </c>
      <c r="N1124" t="inlineStr">
        <is>
          <t>Delivery Projects</t>
        </is>
      </c>
      <c r="O1124" t="inlineStr">
        <is>
          <t>PM - Project Governance</t>
        </is>
      </c>
      <c r="P1124" t="n">
        <v>49</v>
      </c>
      <c r="Q1124" t="n">
        <v>2</v>
      </c>
      <c r="R1124" t="inlineStr">
        <is>
          <t>ON GOING</t>
        </is>
      </c>
      <c r="S1124" t="n">
        <v>0</v>
      </c>
      <c r="T1124" t="n">
        <v>2025</v>
      </c>
      <c r="U1124" t="n">
        <v>8</v>
      </c>
      <c r="V1124" t="inlineStr"/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0</v>
      </c>
      <c r="AI1124" t="n">
        <v>0.05</v>
      </c>
      <c r="AJ1124" t="n">
        <v>0.04761904761904762</v>
      </c>
      <c r="AK1124" t="n">
        <v>0.04545454545454546</v>
      </c>
      <c r="AL1124" t="n">
        <v>0.05</v>
      </c>
      <c r="AM1124" t="n">
        <v>0.05</v>
      </c>
      <c r="AN1124" t="n">
        <v>0.04347826086956522</v>
      </c>
      <c r="AO1124" t="n">
        <v>0.08333333333333333</v>
      </c>
      <c r="AP1124" t="n">
        <v>0.04761904761904762</v>
      </c>
      <c r="AQ1124" t="n">
        <v>0.04347826086956522</v>
      </c>
      <c r="AR1124" t="n">
        <v>0.04761904761904762</v>
      </c>
      <c r="AS1124" t="n">
        <v>0.04545454545454546</v>
      </c>
      <c r="AT1124" t="inlineStr"/>
      <c r="AU1124" t="inlineStr"/>
    </row>
    <row r="1125">
      <c r="A1125" t="inlineStr">
        <is>
          <t>CONTRACT</t>
        </is>
      </c>
      <c r="B1125" t="inlineStr">
        <is>
          <t>PRJ</t>
        </is>
      </c>
      <c r="C1125" t="inlineStr">
        <is>
          <t>Waterfall</t>
        </is>
      </c>
      <c r="D1125" t="n">
        <v>2025</v>
      </c>
      <c r="E1125" s="114" t="n">
        <v>45658</v>
      </c>
      <c r="F1125" s="114" t="n">
        <v>45350</v>
      </c>
      <c r="G1125" t="inlineStr">
        <is>
          <t>ABS25121</t>
        </is>
      </c>
      <c r="H1125" t="inlineStr">
        <is>
          <t>ABS25121</t>
        </is>
      </c>
      <c r="I1125" t="inlineStr">
        <is>
          <t>FINANCE</t>
        </is>
      </c>
      <c r="J1125" t="inlineStr">
        <is>
          <t>EDEN W2 - integrazione</t>
        </is>
      </c>
      <c r="K1125" t="inlineStr">
        <is>
          <t>EssilorLuxottica</t>
        </is>
      </c>
      <c r="L1125" t="inlineStr">
        <is>
          <t>L. Franceschini</t>
        </is>
      </c>
      <c r="M1125" t="inlineStr">
        <is>
          <t>R. Bondi</t>
        </is>
      </c>
      <c r="N1125" t="inlineStr">
        <is>
          <t>Operations</t>
        </is>
      </c>
      <c r="O1125" t="inlineStr">
        <is>
          <t>Front End</t>
        </is>
      </c>
      <c r="P1125" t="n">
        <v>49</v>
      </c>
      <c r="Q1125" t="n">
        <v>2</v>
      </c>
      <c r="R1125" t="inlineStr">
        <is>
          <t>ON GOING</t>
        </is>
      </c>
      <c r="S1125" t="n">
        <v>0</v>
      </c>
      <c r="T1125" t="n">
        <v>2025</v>
      </c>
      <c r="U1125" t="n">
        <v>0</v>
      </c>
      <c r="V1125" t="inlineStr"/>
      <c r="W1125" t="inlineStr"/>
      <c r="X1125" t="n">
        <v>1</v>
      </c>
      <c r="Y1125" t="n">
        <v>1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n">
        <v>0</v>
      </c>
      <c r="AI1125" t="n">
        <v>0</v>
      </c>
      <c r="AJ1125" t="n">
        <v>0.04761904761904762</v>
      </c>
      <c r="AK1125" t="n">
        <v>0.04545454545454546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inlineStr"/>
      <c r="AU1125" t="inlineStr"/>
    </row>
    <row r="1126">
      <c r="A1126" t="inlineStr">
        <is>
          <t>CONTRACT</t>
        </is>
      </c>
      <c r="B1126" t="inlineStr">
        <is>
          <t>PRJ</t>
        </is>
      </c>
      <c r="C1126" t="inlineStr">
        <is>
          <t>Waterfall</t>
        </is>
      </c>
      <c r="D1126" t="n">
        <v>2025</v>
      </c>
      <c r="E1126" s="114" t="n">
        <v>45658</v>
      </c>
      <c r="F1126" s="114" t="n">
        <v>45350</v>
      </c>
      <c r="G1126" t="inlineStr">
        <is>
          <t>ABS25121</t>
        </is>
      </c>
      <c r="H1126" t="inlineStr">
        <is>
          <t>ABS25121</t>
        </is>
      </c>
      <c r="I1126" t="inlineStr">
        <is>
          <t>FINANCE</t>
        </is>
      </c>
      <c r="J1126" t="inlineStr">
        <is>
          <t>EDEN W2 - integrazione</t>
        </is>
      </c>
      <c r="K1126" t="inlineStr">
        <is>
          <t>EssilorLuxottica</t>
        </is>
      </c>
      <c r="L1126" t="inlineStr">
        <is>
          <t>L. Franceschini</t>
        </is>
      </c>
      <c r="M1126" t="inlineStr">
        <is>
          <t>S. Ben Younes</t>
        </is>
      </c>
      <c r="N1126" t="inlineStr">
        <is>
          <t>Operations</t>
        </is>
      </c>
      <c r="O1126" t="inlineStr">
        <is>
          <t>Data Management</t>
        </is>
      </c>
      <c r="P1126" t="n">
        <v>49</v>
      </c>
      <c r="Q1126" t="n">
        <v>2</v>
      </c>
      <c r="R1126" t="inlineStr">
        <is>
          <t>ON GOING</t>
        </is>
      </c>
      <c r="S1126" t="n">
        <v>0</v>
      </c>
      <c r="T1126" t="n">
        <v>2025</v>
      </c>
      <c r="U1126" t="n">
        <v>5</v>
      </c>
      <c r="V1126" t="inlineStr"/>
      <c r="W1126" t="n">
        <v>2</v>
      </c>
      <c r="X1126" t="n">
        <v>7</v>
      </c>
      <c r="Y1126" t="n">
        <v>7</v>
      </c>
      <c r="Z1126" t="n">
        <v>5</v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n">
        <v>0</v>
      </c>
      <c r="AI1126" t="n">
        <v>0.1</v>
      </c>
      <c r="AJ1126" t="n">
        <v>0.3333333333333333</v>
      </c>
      <c r="AK1126" t="n">
        <v>0.3181818181818182</v>
      </c>
      <c r="AL1126" t="n">
        <v>0.25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inlineStr"/>
      <c r="AU1126" t="inlineStr"/>
    </row>
    <row r="1127">
      <c r="A1127" t="inlineStr">
        <is>
          <t>PROSPECT</t>
        </is>
      </c>
      <c r="B1127" t="inlineStr">
        <is>
          <t>PRESALES - DELIVERY</t>
        </is>
      </c>
      <c r="C1127" t="inlineStr">
        <is>
          <t>Waterfall</t>
        </is>
      </c>
      <c r="D1127" t="n">
        <v>2025</v>
      </c>
      <c r="E1127" s="114" t="n">
        <v>45658</v>
      </c>
      <c r="F1127" s="114" t="n">
        <v>46022</v>
      </c>
      <c r="G1127" t="inlineStr"/>
      <c r="H1127" t="inlineStr">
        <is>
          <t>ABS0015</t>
        </is>
      </c>
      <c r="I1127" t="inlineStr">
        <is>
          <t>RETAIL</t>
        </is>
      </c>
      <c r="J1127" t="inlineStr">
        <is>
          <t>Shield - POC Data Science</t>
        </is>
      </c>
      <c r="K1127" t="inlineStr">
        <is>
          <t>EssilorLuxottica</t>
        </is>
      </c>
      <c r="L1127" t="inlineStr">
        <is>
          <t>L. Franceschini</t>
        </is>
      </c>
      <c r="M1127" t="inlineStr">
        <is>
          <t>A. Imbimbo</t>
        </is>
      </c>
      <c r="N1127" t="inlineStr">
        <is>
          <t>Operations</t>
        </is>
      </c>
      <c r="O1127" t="inlineStr">
        <is>
          <t>Data Scientist</t>
        </is>
      </c>
      <c r="P1127" t="n">
        <v>160</v>
      </c>
      <c r="Q1127" t="n">
        <v>14</v>
      </c>
      <c r="R1127" t="inlineStr">
        <is>
          <t>ON GOING</t>
        </is>
      </c>
      <c r="S1127" t="n">
        <v>0</v>
      </c>
      <c r="T1127" t="n">
        <v>2025</v>
      </c>
      <c r="U1127" t="n">
        <v>20</v>
      </c>
      <c r="V1127" t="inlineStr"/>
      <c r="W1127" t="inlineStr"/>
      <c r="X1127" t="inlineStr"/>
      <c r="Y1127" t="inlineStr"/>
      <c r="Z1127" t="n">
        <v>5</v>
      </c>
      <c r="AA1127" t="n">
        <v>5</v>
      </c>
      <c r="AB1127" t="n">
        <v>5</v>
      </c>
      <c r="AC1127" t="inlineStr"/>
      <c r="AD1127" t="n">
        <v>5</v>
      </c>
      <c r="AE1127" t="inlineStr"/>
      <c r="AF1127" t="inlineStr"/>
      <c r="AG1127" t="inlineStr"/>
      <c r="AH1127" t="n">
        <v>0</v>
      </c>
      <c r="AI1127" t="n">
        <v>0</v>
      </c>
      <c r="AJ1127" t="n">
        <v>0</v>
      </c>
      <c r="AK1127" t="n">
        <v>0</v>
      </c>
      <c r="AL1127" t="n">
        <v>0.25</v>
      </c>
      <c r="AM1127" t="n">
        <v>0.25</v>
      </c>
      <c r="AN1127" t="n">
        <v>0.2173913043478261</v>
      </c>
      <c r="AO1127" t="n">
        <v>0</v>
      </c>
      <c r="AP1127" t="n">
        <v>0.2380952380952381</v>
      </c>
      <c r="AQ1127" t="n">
        <v>0</v>
      </c>
      <c r="AR1127" t="n">
        <v>0</v>
      </c>
      <c r="AS1127" t="n">
        <v>0</v>
      </c>
      <c r="AT1127" t="inlineStr"/>
      <c r="AU1127" t="inlineStr"/>
    </row>
    <row r="1128">
      <c r="A1128" t="inlineStr">
        <is>
          <t>PROSPECT</t>
        </is>
      </c>
      <c r="B1128" t="inlineStr">
        <is>
          <t>PRESALES - DELIVERY</t>
        </is>
      </c>
      <c r="C1128" t="inlineStr">
        <is>
          <t>Waterfall</t>
        </is>
      </c>
      <c r="D1128" t="n">
        <v>2025</v>
      </c>
      <c r="E1128" s="114" t="n">
        <v>45658</v>
      </c>
      <c r="F1128" s="114" t="n">
        <v>46022</v>
      </c>
      <c r="G1128" t="inlineStr"/>
      <c r="H1128" t="inlineStr">
        <is>
          <t>ABS0015</t>
        </is>
      </c>
      <c r="I1128" t="inlineStr">
        <is>
          <t>RETAIL</t>
        </is>
      </c>
      <c r="J1128" t="inlineStr">
        <is>
          <t>Shield - POC Data Science</t>
        </is>
      </c>
      <c r="K1128" t="inlineStr">
        <is>
          <t>EssilorLuxottica</t>
        </is>
      </c>
      <c r="L1128" t="inlineStr">
        <is>
          <t>L. Franceschini</t>
        </is>
      </c>
      <c r="M1128" t="inlineStr">
        <is>
          <t>A. Pirola</t>
        </is>
      </c>
      <c r="N1128" t="inlineStr">
        <is>
          <t>Operations</t>
        </is>
      </c>
      <c r="O1128" t="inlineStr">
        <is>
          <t>Front End</t>
        </is>
      </c>
      <c r="P1128" t="n">
        <v>160</v>
      </c>
      <c r="Q1128" t="n">
        <v>14</v>
      </c>
      <c r="R1128" t="inlineStr">
        <is>
          <t>ON GOING</t>
        </is>
      </c>
      <c r="S1128" t="n">
        <v>0</v>
      </c>
      <c r="T1128" t="n">
        <v>2025</v>
      </c>
      <c r="U1128" t="n">
        <v>6</v>
      </c>
      <c r="V1128" t="inlineStr"/>
      <c r="W1128" t="inlineStr"/>
      <c r="X1128" t="inlineStr"/>
      <c r="Y1128" t="inlineStr"/>
      <c r="Z1128" t="n">
        <v>2</v>
      </c>
      <c r="AA1128" t="n">
        <v>2</v>
      </c>
      <c r="AB1128" t="n">
        <v>1</v>
      </c>
      <c r="AC1128" t="inlineStr"/>
      <c r="AD1128" t="n">
        <v>1</v>
      </c>
      <c r="AE1128" t="inlineStr"/>
      <c r="AF1128" t="inlineStr"/>
      <c r="AG1128" t="inlineStr"/>
      <c r="AH1128" t="n">
        <v>0</v>
      </c>
      <c r="AI1128" t="n">
        <v>0</v>
      </c>
      <c r="AJ1128" t="n">
        <v>0</v>
      </c>
      <c r="AK1128" t="n">
        <v>0</v>
      </c>
      <c r="AL1128" t="n">
        <v>0.1</v>
      </c>
      <c r="AM1128" t="n">
        <v>0.1</v>
      </c>
      <c r="AN1128" t="n">
        <v>0.04347826086956522</v>
      </c>
      <c r="AO1128" t="n">
        <v>0</v>
      </c>
      <c r="AP1128" t="n">
        <v>0.04761904761904762</v>
      </c>
      <c r="AQ1128" t="n">
        <v>0</v>
      </c>
      <c r="AR1128" t="n">
        <v>0</v>
      </c>
      <c r="AS1128" t="n">
        <v>0</v>
      </c>
      <c r="AT1128" t="inlineStr"/>
      <c r="AU1128" t="inlineStr"/>
    </row>
    <row r="1129">
      <c r="A1129" t="inlineStr">
        <is>
          <t>PROSPECT</t>
        </is>
      </c>
      <c r="B1129" t="inlineStr">
        <is>
          <t>PRJ</t>
        </is>
      </c>
      <c r="C1129" t="inlineStr">
        <is>
          <t>Waterfall</t>
        </is>
      </c>
      <c r="D1129" t="n">
        <v>2025</v>
      </c>
      <c r="E1129" s="114" t="n">
        <v>45658</v>
      </c>
      <c r="F1129" s="114" t="n">
        <v>46022</v>
      </c>
      <c r="G1129" t="inlineStr"/>
      <c r="H1129" t="inlineStr">
        <is>
          <t>ABS0015</t>
        </is>
      </c>
      <c r="I1129" t="inlineStr">
        <is>
          <t>RETAIL</t>
        </is>
      </c>
      <c r="J1129" t="inlineStr">
        <is>
          <t>Shield - POC Data Science</t>
        </is>
      </c>
      <c r="K1129" t="inlineStr">
        <is>
          <t>EssilorLuxottica</t>
        </is>
      </c>
      <c r="L1129" t="inlineStr">
        <is>
          <t>L. Franceschini</t>
        </is>
      </c>
      <c r="M1129" t="inlineStr">
        <is>
          <t>A. Vladi</t>
        </is>
      </c>
      <c r="N1129" t="inlineStr">
        <is>
          <t>Operations</t>
        </is>
      </c>
      <c r="O1129" t="inlineStr">
        <is>
          <t>Data Engineering</t>
        </is>
      </c>
      <c r="P1129" t="n">
        <v>160</v>
      </c>
      <c r="Q1129" t="n">
        <v>14</v>
      </c>
      <c r="R1129" t="inlineStr">
        <is>
          <t>ON GOING</t>
        </is>
      </c>
      <c r="S1129" t="n">
        <v>0</v>
      </c>
      <c r="T1129" t="n">
        <v>2025</v>
      </c>
      <c r="U1129" t="n">
        <v>20</v>
      </c>
      <c r="V1129" t="inlineStr"/>
      <c r="W1129" t="inlineStr"/>
      <c r="X1129" t="inlineStr"/>
      <c r="Y1129" t="inlineStr"/>
      <c r="Z1129" t="n">
        <v>5</v>
      </c>
      <c r="AA1129" t="n">
        <v>5</v>
      </c>
      <c r="AB1129" t="n">
        <v>5</v>
      </c>
      <c r="AC1129" t="inlineStr"/>
      <c r="AD1129" t="n">
        <v>5</v>
      </c>
      <c r="AE1129" t="inlineStr"/>
      <c r="AF1129" t="inlineStr"/>
      <c r="AG1129" t="inlineStr"/>
      <c r="AH1129" t="n">
        <v>0</v>
      </c>
      <c r="AI1129" t="n">
        <v>0</v>
      </c>
      <c r="AJ1129" t="n">
        <v>0</v>
      </c>
      <c r="AK1129" t="n">
        <v>0</v>
      </c>
      <c r="AL1129" t="n">
        <v>0.25</v>
      </c>
      <c r="AM1129" t="n">
        <v>0.25</v>
      </c>
      <c r="AN1129" t="n">
        <v>0.2173913043478261</v>
      </c>
      <c r="AO1129" t="n">
        <v>0</v>
      </c>
      <c r="AP1129" t="n">
        <v>0.2380952380952381</v>
      </c>
      <c r="AQ1129" t="n">
        <v>0</v>
      </c>
      <c r="AR1129" t="n">
        <v>0</v>
      </c>
      <c r="AS1129" t="n">
        <v>0</v>
      </c>
      <c r="AT1129" t="inlineStr"/>
      <c r="AU1129" t="inlineStr"/>
    </row>
    <row r="1130">
      <c r="A1130" t="inlineStr">
        <is>
          <t>PROSPECT</t>
        </is>
      </c>
      <c r="B1130" t="inlineStr">
        <is>
          <t>PRESALES - DELIVERY</t>
        </is>
      </c>
      <c r="C1130" t="inlineStr">
        <is>
          <t>Waterfall</t>
        </is>
      </c>
      <c r="D1130" t="n">
        <v>2025</v>
      </c>
      <c r="E1130" s="114" t="n">
        <v>45658</v>
      </c>
      <c r="F1130" s="114" t="n">
        <v>46022</v>
      </c>
      <c r="G1130" t="inlineStr"/>
      <c r="H1130" t="inlineStr">
        <is>
          <t>ABS0015</t>
        </is>
      </c>
      <c r="I1130" t="inlineStr">
        <is>
          <t>RETAIL</t>
        </is>
      </c>
      <c r="J1130" t="inlineStr">
        <is>
          <t>Shield - POC Data Science</t>
        </is>
      </c>
      <c r="K1130" t="inlineStr">
        <is>
          <t>EssilorLuxottica</t>
        </is>
      </c>
      <c r="L1130" t="inlineStr">
        <is>
          <t>L. Franceschini</t>
        </is>
      </c>
      <c r="M1130" t="inlineStr">
        <is>
          <t>F. Spacagna</t>
        </is>
      </c>
      <c r="N1130" t="inlineStr">
        <is>
          <t>Operations</t>
        </is>
      </c>
      <c r="O1130" t="inlineStr">
        <is>
          <t>Solution Architect</t>
        </is>
      </c>
      <c r="P1130" t="n">
        <v>160</v>
      </c>
      <c r="Q1130" t="n">
        <v>14</v>
      </c>
      <c r="R1130" t="inlineStr">
        <is>
          <t>ON GOING</t>
        </is>
      </c>
      <c r="S1130" t="n">
        <v>0</v>
      </c>
      <c r="T1130" t="n">
        <v>2025</v>
      </c>
      <c r="U1130" t="n">
        <v>12</v>
      </c>
      <c r="V1130" t="inlineStr"/>
      <c r="W1130" t="inlineStr"/>
      <c r="X1130" t="inlineStr"/>
      <c r="Y1130" t="inlineStr"/>
      <c r="Z1130" t="n">
        <v>3</v>
      </c>
      <c r="AA1130" t="n">
        <v>3</v>
      </c>
      <c r="AB1130" t="n">
        <v>3</v>
      </c>
      <c r="AC1130" t="inlineStr"/>
      <c r="AD1130" t="n">
        <v>3</v>
      </c>
      <c r="AE1130" t="inlineStr"/>
      <c r="AF1130" t="inlineStr"/>
      <c r="AG1130" t="inlineStr"/>
      <c r="AH1130" t="n">
        <v>0</v>
      </c>
      <c r="AI1130" t="n">
        <v>0</v>
      </c>
      <c r="AJ1130" t="n">
        <v>0</v>
      </c>
      <c r="AK1130" t="n">
        <v>0</v>
      </c>
      <c r="AL1130" t="n">
        <v>0.15</v>
      </c>
      <c r="AM1130" t="n">
        <v>0.15</v>
      </c>
      <c r="AN1130" t="n">
        <v>0.1304347826086956</v>
      </c>
      <c r="AO1130" t="n">
        <v>0</v>
      </c>
      <c r="AP1130" t="n">
        <v>0.1428571428571428</v>
      </c>
      <c r="AQ1130" t="n">
        <v>0</v>
      </c>
      <c r="AR1130" t="n">
        <v>0</v>
      </c>
      <c r="AS1130" t="n">
        <v>0</v>
      </c>
      <c r="AT1130" t="inlineStr"/>
      <c r="AU1130" t="inlineStr"/>
    </row>
    <row r="1131">
      <c r="A1131" t="inlineStr">
        <is>
          <t>PROSPECT</t>
        </is>
      </c>
      <c r="B1131" t="inlineStr">
        <is>
          <t>PRESALES - DELIVERY</t>
        </is>
      </c>
      <c r="C1131" t="inlineStr">
        <is>
          <t>Waterfall</t>
        </is>
      </c>
      <c r="D1131" t="n">
        <v>2025</v>
      </c>
      <c r="E1131" s="114" t="n">
        <v>45658</v>
      </c>
      <c r="F1131" s="114" t="n">
        <v>46022</v>
      </c>
      <c r="G1131" t="inlineStr"/>
      <c r="H1131" t="inlineStr">
        <is>
          <t>ABS0015</t>
        </is>
      </c>
      <c r="I1131" t="inlineStr">
        <is>
          <t>RETAIL</t>
        </is>
      </c>
      <c r="J1131" t="inlineStr">
        <is>
          <t>Shield - POC Data Science</t>
        </is>
      </c>
      <c r="K1131" t="inlineStr">
        <is>
          <t>EssilorLuxottica</t>
        </is>
      </c>
      <c r="L1131" t="inlineStr">
        <is>
          <t>L. Franceschini</t>
        </is>
      </c>
      <c r="M1131" t="inlineStr">
        <is>
          <t>G. Sironi</t>
        </is>
      </c>
      <c r="N1131" t="inlineStr">
        <is>
          <t>Operations</t>
        </is>
      </c>
      <c r="O1131" t="inlineStr">
        <is>
          <t>Team Leadership</t>
        </is>
      </c>
      <c r="P1131" t="n">
        <v>160</v>
      </c>
      <c r="Q1131" t="n">
        <v>14</v>
      </c>
      <c r="R1131" t="inlineStr">
        <is>
          <t>ON GOING</t>
        </is>
      </c>
      <c r="S1131" t="n">
        <v>0</v>
      </c>
      <c r="T1131" t="n">
        <v>2025</v>
      </c>
      <c r="U1131" t="n">
        <v>20</v>
      </c>
      <c r="V1131" t="inlineStr"/>
      <c r="W1131" t="inlineStr"/>
      <c r="X1131" t="inlineStr"/>
      <c r="Y1131" t="inlineStr"/>
      <c r="Z1131" t="n">
        <v>5</v>
      </c>
      <c r="AA1131" t="n">
        <v>5</v>
      </c>
      <c r="AB1131" t="n">
        <v>5</v>
      </c>
      <c r="AC1131" t="inlineStr"/>
      <c r="AD1131" t="n">
        <v>5</v>
      </c>
      <c r="AE1131" t="inlineStr"/>
      <c r="AF1131" t="inlineStr"/>
      <c r="AG1131" t="inlineStr"/>
      <c r="AH1131" t="n">
        <v>0</v>
      </c>
      <c r="AI1131" t="n">
        <v>0</v>
      </c>
      <c r="AJ1131" t="n">
        <v>0</v>
      </c>
      <c r="AK1131" t="n">
        <v>0</v>
      </c>
      <c r="AL1131" t="n">
        <v>0.25</v>
      </c>
      <c r="AM1131" t="n">
        <v>0.25</v>
      </c>
      <c r="AN1131" t="n">
        <v>0.2173913043478261</v>
      </c>
      <c r="AO1131" t="n">
        <v>0</v>
      </c>
      <c r="AP1131" t="n">
        <v>0.2380952380952381</v>
      </c>
      <c r="AQ1131" t="n">
        <v>0</v>
      </c>
      <c r="AR1131" t="n">
        <v>0</v>
      </c>
      <c r="AS1131" t="n">
        <v>0</v>
      </c>
      <c r="AT1131" t="inlineStr"/>
      <c r="AU1131" t="inlineStr"/>
    </row>
    <row r="1132">
      <c r="A1132" t="inlineStr">
        <is>
          <t>PROSPECT</t>
        </is>
      </c>
      <c r="B1132" t="inlineStr">
        <is>
          <t>PRESALES - DELIVERY</t>
        </is>
      </c>
      <c r="C1132" t="inlineStr">
        <is>
          <t>Waterfall</t>
        </is>
      </c>
      <c r="D1132" t="n">
        <v>2025</v>
      </c>
      <c r="E1132" s="114" t="n">
        <v>45658</v>
      </c>
      <c r="F1132" s="114" t="n">
        <v>46022</v>
      </c>
      <c r="G1132" t="inlineStr"/>
      <c r="H1132" t="inlineStr">
        <is>
          <t>ABS0015</t>
        </is>
      </c>
      <c r="I1132" t="inlineStr">
        <is>
          <t>RETAIL</t>
        </is>
      </c>
      <c r="J1132" t="inlineStr">
        <is>
          <t>Shield - POC Data Science</t>
        </is>
      </c>
      <c r="K1132" t="inlineStr">
        <is>
          <t>EssilorLuxottica</t>
        </is>
      </c>
      <c r="L1132" t="inlineStr">
        <is>
          <t>L. Franceschini</t>
        </is>
      </c>
      <c r="M1132" t="inlineStr">
        <is>
          <t>L. Franceschini</t>
        </is>
      </c>
      <c r="N1132" t="inlineStr">
        <is>
          <t>Delivery Projects</t>
        </is>
      </c>
      <c r="O1132" t="inlineStr">
        <is>
          <t>PM - Project Governance</t>
        </is>
      </c>
      <c r="P1132" t="n">
        <v>160</v>
      </c>
      <c r="Q1132" t="n">
        <v>14</v>
      </c>
      <c r="R1132" t="inlineStr">
        <is>
          <t>ON GOING</t>
        </is>
      </c>
      <c r="S1132" t="n">
        <v>0</v>
      </c>
      <c r="T1132" t="n">
        <v>2025</v>
      </c>
      <c r="U1132" t="n">
        <v>8</v>
      </c>
      <c r="V1132" t="inlineStr"/>
      <c r="W1132" t="inlineStr"/>
      <c r="X1132" t="inlineStr"/>
      <c r="Y1132" t="inlineStr"/>
      <c r="Z1132" t="n">
        <v>2</v>
      </c>
      <c r="AA1132" t="n">
        <v>2</v>
      </c>
      <c r="AB1132" t="n">
        <v>2</v>
      </c>
      <c r="AC1132" t="inlineStr"/>
      <c r="AD1132" t="n">
        <v>2</v>
      </c>
      <c r="AE1132" t="inlineStr"/>
      <c r="AF1132" t="inlineStr"/>
      <c r="AG1132" t="inlineStr"/>
      <c r="AH1132" t="n">
        <v>0</v>
      </c>
      <c r="AI1132" t="n">
        <v>0</v>
      </c>
      <c r="AJ1132" t="n">
        <v>0</v>
      </c>
      <c r="AK1132" t="n">
        <v>0</v>
      </c>
      <c r="AL1132" t="n">
        <v>0.1</v>
      </c>
      <c r="AM1132" t="n">
        <v>0.1</v>
      </c>
      <c r="AN1132" t="n">
        <v>0.08695652173913043</v>
      </c>
      <c r="AO1132" t="n">
        <v>0</v>
      </c>
      <c r="AP1132" t="n">
        <v>0.09523809523809523</v>
      </c>
      <c r="AQ1132" t="n">
        <v>0</v>
      </c>
      <c r="AR1132" t="n">
        <v>0</v>
      </c>
      <c r="AS1132" t="n">
        <v>0</v>
      </c>
      <c r="AT1132" t="inlineStr"/>
      <c r="AU1132" t="inlineStr"/>
    </row>
    <row r="1133">
      <c r="A1133" t="inlineStr">
        <is>
          <t>PROSPECT</t>
        </is>
      </c>
      <c r="B1133" t="inlineStr">
        <is>
          <t>PRESALES - DELIVERY</t>
        </is>
      </c>
      <c r="C1133" t="inlineStr">
        <is>
          <t>Waterfall</t>
        </is>
      </c>
      <c r="D1133" t="n">
        <v>2025</v>
      </c>
      <c r="E1133" s="114" t="n">
        <v>45658</v>
      </c>
      <c r="F1133" s="114" t="n">
        <v>46022</v>
      </c>
      <c r="G1133" t="inlineStr"/>
      <c r="H1133" t="inlineStr">
        <is>
          <t>ABS0015</t>
        </is>
      </c>
      <c r="I1133" t="inlineStr">
        <is>
          <t>RETAIL</t>
        </is>
      </c>
      <c r="J1133" t="inlineStr">
        <is>
          <t>Shield - POC Data Science</t>
        </is>
      </c>
      <c r="K1133" t="inlineStr">
        <is>
          <t>EssilorLuxottica</t>
        </is>
      </c>
      <c r="L1133" t="inlineStr">
        <is>
          <t>L. Franceschini</t>
        </is>
      </c>
      <c r="M1133" t="inlineStr">
        <is>
          <t>TBD</t>
        </is>
      </c>
      <c r="N1133" t="inlineStr"/>
      <c r="O1133" t="inlineStr">
        <is>
          <t>Back End</t>
        </is>
      </c>
      <c r="P1133" t="n">
        <v>160</v>
      </c>
      <c r="Q1133" t="n">
        <v>14</v>
      </c>
      <c r="R1133" t="inlineStr">
        <is>
          <t>ON GOING</t>
        </is>
      </c>
      <c r="S1133" t="n">
        <v>0</v>
      </c>
      <c r="T1133" t="n">
        <v>2025</v>
      </c>
      <c r="U1133" t="n">
        <v>20</v>
      </c>
      <c r="V1133" t="inlineStr"/>
      <c r="W1133" t="inlineStr"/>
      <c r="X1133" t="inlineStr"/>
      <c r="Y1133" t="inlineStr"/>
      <c r="Z1133" t="n">
        <v>5</v>
      </c>
      <c r="AA1133" t="n">
        <v>5</v>
      </c>
      <c r="AB1133" t="n">
        <v>5</v>
      </c>
      <c r="AC1133" t="inlineStr"/>
      <c r="AD1133" t="n">
        <v>5</v>
      </c>
      <c r="AE1133" t="inlineStr"/>
      <c r="AF1133" t="inlineStr"/>
      <c r="AG1133" t="inlineStr"/>
      <c r="AH1133" t="n">
        <v>0</v>
      </c>
      <c r="AI1133" t="n">
        <v>0</v>
      </c>
      <c r="AJ1133" t="n">
        <v>0</v>
      </c>
      <c r="AK1133" t="n">
        <v>0</v>
      </c>
      <c r="AL1133" t="n">
        <v>0.25</v>
      </c>
      <c r="AM1133" t="n">
        <v>0.25</v>
      </c>
      <c r="AN1133" t="n">
        <v>0.2173913043478261</v>
      </c>
      <c r="AO1133" t="n">
        <v>0</v>
      </c>
      <c r="AP1133" t="n">
        <v>0.2380952380952381</v>
      </c>
      <c r="AQ1133" t="n">
        <v>0</v>
      </c>
      <c r="AR1133" t="n">
        <v>0</v>
      </c>
      <c r="AS1133" t="n">
        <v>0</v>
      </c>
      <c r="AT1133" t="inlineStr"/>
      <c r="AU1133" t="inlineStr"/>
    </row>
    <row r="1134">
      <c r="A1134" t="inlineStr">
        <is>
          <t>CONTRACT</t>
        </is>
      </c>
      <c r="B1134" t="inlineStr">
        <is>
          <t>PRJ</t>
        </is>
      </c>
      <c r="C1134" t="inlineStr">
        <is>
          <t>Waterfall</t>
        </is>
      </c>
      <c r="D1134" t="n">
        <v>2024</v>
      </c>
      <c r="E1134" s="114" t="n">
        <v>45658</v>
      </c>
      <c r="F1134" s="114" t="n">
        <v>46022</v>
      </c>
      <c r="G1134" t="inlineStr"/>
      <c r="H1134" t="inlineStr">
        <is>
          <t>U20R</t>
        </is>
      </c>
      <c r="I1134" t="inlineStr">
        <is>
          <t>ERP</t>
        </is>
      </c>
      <c r="J1134" t="inlineStr">
        <is>
          <t>UNIEURO</t>
        </is>
      </c>
      <c r="K1134" t="inlineStr">
        <is>
          <t>UNIEURO</t>
        </is>
      </c>
      <c r="L1134" t="inlineStr">
        <is>
          <t>L. Franceschini</t>
        </is>
      </c>
      <c r="M1134" t="inlineStr">
        <is>
          <t>L. Franceschini</t>
        </is>
      </c>
      <c r="N1134" t="inlineStr">
        <is>
          <t>Delivery Projects</t>
        </is>
      </c>
      <c r="O1134" t="inlineStr">
        <is>
          <t>PM - Project Governance</t>
        </is>
      </c>
      <c r="P1134" t="n">
        <v>100</v>
      </c>
      <c r="Q1134" t="n">
        <v>55</v>
      </c>
      <c r="R1134" t="inlineStr">
        <is>
          <t>ON GOING</t>
        </is>
      </c>
      <c r="S1134" t="n">
        <v>0</v>
      </c>
      <c r="T1134" t="n">
        <v>2025</v>
      </c>
      <c r="U1134" t="n">
        <v>13</v>
      </c>
      <c r="V1134" t="n">
        <v>2</v>
      </c>
      <c r="W1134" t="n">
        <v>2</v>
      </c>
      <c r="X1134" t="n">
        <v>2</v>
      </c>
      <c r="Y1134" t="n">
        <v>3</v>
      </c>
      <c r="Z1134" t="n">
        <v>3</v>
      </c>
      <c r="AA1134" t="n">
        <v>3</v>
      </c>
      <c r="AB1134" t="n">
        <v>2</v>
      </c>
      <c r="AC1134" t="n">
        <v>1</v>
      </c>
      <c r="AD1134" t="n">
        <v>2</v>
      </c>
      <c r="AE1134" t="n">
        <v>1</v>
      </c>
      <c r="AF1134" t="n">
        <v>1</v>
      </c>
      <c r="AG1134" t="inlineStr"/>
      <c r="AH1134" t="n">
        <v>0.1111111111111111</v>
      </c>
      <c r="AI1134" t="n">
        <v>0.1</v>
      </c>
      <c r="AJ1134" t="n">
        <v>0.09523809523809523</v>
      </c>
      <c r="AK1134" t="n">
        <v>0.1363636363636364</v>
      </c>
      <c r="AL1134" t="n">
        <v>0.15</v>
      </c>
      <c r="AM1134" t="n">
        <v>0.15</v>
      </c>
      <c r="AN1134" t="n">
        <v>0.08695652173913043</v>
      </c>
      <c r="AO1134" t="n">
        <v>0.08333333333333333</v>
      </c>
      <c r="AP1134" t="n">
        <v>0.09523809523809523</v>
      </c>
      <c r="AQ1134" t="n">
        <v>0.04347826086956522</v>
      </c>
      <c r="AR1134" t="n">
        <v>0.04761904761904762</v>
      </c>
      <c r="AS1134" t="n">
        <v>0</v>
      </c>
      <c r="AT1134" t="inlineStr"/>
      <c r="AU1134" t="inlineStr"/>
    </row>
    <row r="1135">
      <c r="A1135" t="inlineStr">
        <is>
          <t>CONTRACT</t>
        </is>
      </c>
      <c r="B1135" t="inlineStr">
        <is>
          <t>PRJ</t>
        </is>
      </c>
      <c r="C1135" t="inlineStr">
        <is>
          <t>Waterfall</t>
        </is>
      </c>
      <c r="D1135" t="n">
        <v>2025</v>
      </c>
      <c r="E1135" s="114" t="n">
        <v>45725</v>
      </c>
      <c r="F1135" s="114" t="n">
        <v>45777</v>
      </c>
      <c r="G1135" t="inlineStr"/>
      <c r="H1135" t="inlineStr">
        <is>
          <t>ABS0008-103</t>
        </is>
      </c>
      <c r="I1135" t="inlineStr">
        <is>
          <t>HR</t>
        </is>
      </c>
      <c r="J1135" t="inlineStr">
        <is>
          <t>Dashboard CSR</t>
        </is>
      </c>
      <c r="K1135" t="inlineStr">
        <is>
          <t>EssilorLuxottica</t>
        </is>
      </c>
      <c r="L1135" t="inlineStr">
        <is>
          <t>L. Roberto</t>
        </is>
      </c>
      <c r="M1135" t="inlineStr">
        <is>
          <t>E. Storti</t>
        </is>
      </c>
      <c r="N1135" t="inlineStr">
        <is>
          <t>Delivery Projects</t>
        </is>
      </c>
      <c r="O1135" t="inlineStr">
        <is>
          <t>Analyst</t>
        </is>
      </c>
      <c r="P1135" t="n">
        <v>82</v>
      </c>
      <c r="Q1135" t="n">
        <v>0</v>
      </c>
      <c r="R1135" t="inlineStr">
        <is>
          <t>ON GOING</t>
        </is>
      </c>
      <c r="S1135" t="n">
        <v>0</v>
      </c>
      <c r="T1135" t="n">
        <v>2025</v>
      </c>
      <c r="U1135" t="n">
        <v>19</v>
      </c>
      <c r="V1135" t="inlineStr"/>
      <c r="W1135" t="inlineStr"/>
      <c r="X1135" t="inlineStr"/>
      <c r="Y1135" t="n">
        <v>5</v>
      </c>
      <c r="Z1135" t="n">
        <v>8</v>
      </c>
      <c r="AA1135" t="n">
        <v>8</v>
      </c>
      <c r="AB1135" t="n">
        <v>3</v>
      </c>
      <c r="AC1135" t="inlineStr"/>
      <c r="AD1135" t="inlineStr"/>
      <c r="AE1135" t="inlineStr"/>
      <c r="AF1135" t="inlineStr"/>
      <c r="AG1135" t="inlineStr"/>
      <c r="AH1135" t="n">
        <v>0</v>
      </c>
      <c r="AI1135" t="n">
        <v>0</v>
      </c>
      <c r="AJ1135" t="n">
        <v>0</v>
      </c>
      <c r="AK1135" t="n">
        <v>0.2272727272727273</v>
      </c>
      <c r="AL1135" t="n">
        <v>0.4</v>
      </c>
      <c r="AM1135" t="n">
        <v>0.4</v>
      </c>
      <c r="AN1135" t="n">
        <v>0.1304347826086956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inlineStr"/>
      <c r="AU1135" t="inlineStr"/>
    </row>
    <row r="1136">
      <c r="A1136" t="inlineStr">
        <is>
          <t>CONTRACT</t>
        </is>
      </c>
      <c r="B1136" t="inlineStr">
        <is>
          <t>PRJ</t>
        </is>
      </c>
      <c r="C1136" t="inlineStr">
        <is>
          <t>Waterfall</t>
        </is>
      </c>
      <c r="D1136" t="n">
        <v>2025</v>
      </c>
      <c r="E1136" s="114" t="n">
        <v>45725</v>
      </c>
      <c r="F1136" s="114" t="n">
        <v>45777</v>
      </c>
      <c r="G1136" t="inlineStr"/>
      <c r="H1136" t="inlineStr">
        <is>
          <t>ABS0008-103</t>
        </is>
      </c>
      <c r="I1136" t="inlineStr">
        <is>
          <t>HR</t>
        </is>
      </c>
      <c r="J1136" t="inlineStr">
        <is>
          <t>Dashboard CSR</t>
        </is>
      </c>
      <c r="K1136" t="inlineStr">
        <is>
          <t>EssilorLuxottica</t>
        </is>
      </c>
      <c r="L1136" t="inlineStr">
        <is>
          <t>L. Roberto</t>
        </is>
      </c>
      <c r="M1136" t="inlineStr">
        <is>
          <t>G. De Feo</t>
        </is>
      </c>
      <c r="N1136" t="inlineStr">
        <is>
          <t>Delivery Projects</t>
        </is>
      </c>
      <c r="O1136" t="inlineStr">
        <is>
          <t>PMO - Project Management Officer</t>
        </is>
      </c>
      <c r="P1136" t="n">
        <v>82</v>
      </c>
      <c r="Q1136" t="n">
        <v>0</v>
      </c>
      <c r="R1136" t="inlineStr">
        <is>
          <t>ON GOING</t>
        </is>
      </c>
      <c r="S1136" t="n">
        <v>0</v>
      </c>
      <c r="T1136" t="n">
        <v>2025</v>
      </c>
      <c r="U1136" t="n">
        <v>10</v>
      </c>
      <c r="V1136" t="inlineStr"/>
      <c r="W1136" t="inlineStr"/>
      <c r="X1136" t="inlineStr"/>
      <c r="Y1136" t="n">
        <v>3</v>
      </c>
      <c r="Z1136" t="n">
        <v>4</v>
      </c>
      <c r="AA1136" t="n">
        <v>3</v>
      </c>
      <c r="AB1136" t="n">
        <v>1</v>
      </c>
      <c r="AC1136" t="n">
        <v>1</v>
      </c>
      <c r="AD1136" t="n">
        <v>1</v>
      </c>
      <c r="AE1136" t="inlineStr"/>
      <c r="AF1136" t="inlineStr"/>
      <c r="AG1136" t="inlineStr"/>
      <c r="AH1136" t="n">
        <v>0</v>
      </c>
      <c r="AI1136" t="n">
        <v>0</v>
      </c>
      <c r="AJ1136" t="n">
        <v>0</v>
      </c>
      <c r="AK1136" t="n">
        <v>0.1363636363636364</v>
      </c>
      <c r="AL1136" t="n">
        <v>0.2</v>
      </c>
      <c r="AM1136" t="n">
        <v>0.15</v>
      </c>
      <c r="AN1136" t="n">
        <v>0.04347826086956522</v>
      </c>
      <c r="AO1136" t="n">
        <v>0.08333333333333333</v>
      </c>
      <c r="AP1136" t="n">
        <v>0.04761904761904762</v>
      </c>
      <c r="AQ1136" t="n">
        <v>0</v>
      </c>
      <c r="AR1136" t="n">
        <v>0</v>
      </c>
      <c r="AS1136" t="n">
        <v>0</v>
      </c>
      <c r="AT1136" t="inlineStr"/>
      <c r="AU1136" t="inlineStr"/>
    </row>
    <row r="1137">
      <c r="A1137" t="inlineStr">
        <is>
          <t>PROSPECT</t>
        </is>
      </c>
      <c r="B1137" t="inlineStr">
        <is>
          <t>PRJ</t>
        </is>
      </c>
      <c r="C1137" t="inlineStr">
        <is>
          <t>Waterfall</t>
        </is>
      </c>
      <c r="D1137" t="n">
        <v>2025</v>
      </c>
      <c r="E1137" s="114" t="n">
        <v>45725</v>
      </c>
      <c r="F1137" s="114" t="n">
        <v>45777</v>
      </c>
      <c r="G1137" t="inlineStr"/>
      <c r="H1137" t="inlineStr">
        <is>
          <t>ABS0008-103</t>
        </is>
      </c>
      <c r="I1137" t="inlineStr">
        <is>
          <t>HR</t>
        </is>
      </c>
      <c r="J1137" t="inlineStr">
        <is>
          <t>Dashboard CSR</t>
        </is>
      </c>
      <c r="K1137" t="inlineStr">
        <is>
          <t>EssilorLuxottica</t>
        </is>
      </c>
      <c r="L1137" t="inlineStr">
        <is>
          <t>L. Roberto</t>
        </is>
      </c>
      <c r="M1137" t="inlineStr">
        <is>
          <t>L. Roberto</t>
        </is>
      </c>
      <c r="N1137" t="inlineStr">
        <is>
          <t>Operations</t>
        </is>
      </c>
      <c r="O1137" t="inlineStr">
        <is>
          <t>PM - Project Governance</t>
        </is>
      </c>
      <c r="P1137" t="n">
        <v>82</v>
      </c>
      <c r="Q1137" t="n">
        <v>0</v>
      </c>
      <c r="R1137" t="inlineStr">
        <is>
          <t>ON GOING</t>
        </is>
      </c>
      <c r="S1137" t="n">
        <v>0</v>
      </c>
      <c r="T1137" t="n">
        <v>2025</v>
      </c>
      <c r="U1137" t="n">
        <v>4</v>
      </c>
      <c r="V1137" t="inlineStr"/>
      <c r="W1137" t="inlineStr"/>
      <c r="X1137" t="inlineStr"/>
      <c r="Y1137" t="n">
        <v>1</v>
      </c>
      <c r="Z1137" t="n">
        <v>2</v>
      </c>
      <c r="AA1137" t="n">
        <v>1</v>
      </c>
      <c r="AB1137" t="n">
        <v>1</v>
      </c>
      <c r="AC1137" t="inlineStr"/>
      <c r="AD1137" t="inlineStr"/>
      <c r="AE1137" t="inlineStr"/>
      <c r="AF1137" t="inlineStr"/>
      <c r="AG1137" t="inlineStr"/>
      <c r="AH1137" t="n">
        <v>0</v>
      </c>
      <c r="AI1137" t="n">
        <v>0</v>
      </c>
      <c r="AJ1137" t="n">
        <v>0</v>
      </c>
      <c r="AK1137" t="n">
        <v>0.04545454545454546</v>
      </c>
      <c r="AL1137" t="n">
        <v>0.1</v>
      </c>
      <c r="AM1137" t="n">
        <v>0.05</v>
      </c>
      <c r="AN1137" t="n">
        <v>0.04347826086956522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inlineStr"/>
      <c r="AU1137" t="inlineStr"/>
    </row>
    <row r="1138">
      <c r="A1138" t="inlineStr">
        <is>
          <t>PROSPECT</t>
        </is>
      </c>
      <c r="B1138" t="inlineStr">
        <is>
          <t>PRJ</t>
        </is>
      </c>
      <c r="C1138" t="inlineStr">
        <is>
          <t>Waterfall</t>
        </is>
      </c>
      <c r="D1138" t="n">
        <v>2025</v>
      </c>
      <c r="E1138" s="114" t="n">
        <v>45725</v>
      </c>
      <c r="F1138" s="114" t="n">
        <v>45777</v>
      </c>
      <c r="G1138" t="inlineStr"/>
      <c r="H1138" t="inlineStr">
        <is>
          <t>ABS0008-103</t>
        </is>
      </c>
      <c r="I1138" t="inlineStr">
        <is>
          <t>HR</t>
        </is>
      </c>
      <c r="J1138" t="inlineStr">
        <is>
          <t>Dashboard CSR</t>
        </is>
      </c>
      <c r="K1138" t="inlineStr">
        <is>
          <t>EssilorLuxottica</t>
        </is>
      </c>
      <c r="L1138" t="inlineStr">
        <is>
          <t>L. Roberto</t>
        </is>
      </c>
      <c r="M1138" t="inlineStr">
        <is>
          <t>M. Vimercati</t>
        </is>
      </c>
      <c r="N1138" t="inlineStr">
        <is>
          <t>Operations</t>
        </is>
      </c>
      <c r="O1138" t="inlineStr">
        <is>
          <t>Data Management</t>
        </is>
      </c>
      <c r="P1138" t="n">
        <v>82</v>
      </c>
      <c r="Q1138" t="n">
        <v>0</v>
      </c>
      <c r="R1138" t="inlineStr">
        <is>
          <t>ON GOING</t>
        </is>
      </c>
      <c r="S1138" t="n">
        <v>0</v>
      </c>
      <c r="T1138" t="n">
        <v>2025</v>
      </c>
      <c r="U1138" t="n">
        <v>27</v>
      </c>
      <c r="V1138" t="inlineStr"/>
      <c r="W1138" t="inlineStr"/>
      <c r="X1138" t="inlineStr"/>
      <c r="Y1138" t="n">
        <v>6</v>
      </c>
      <c r="Z1138" t="n">
        <v>12</v>
      </c>
      <c r="AA1138" t="n">
        <v>15</v>
      </c>
      <c r="AB1138" t="inlineStr"/>
      <c r="AC1138" t="inlineStr"/>
      <c r="AD1138" t="inlineStr"/>
      <c r="AE1138" t="inlineStr"/>
      <c r="AF1138" t="inlineStr"/>
      <c r="AG1138" t="inlineStr"/>
      <c r="AH1138" t="n">
        <v>0</v>
      </c>
      <c r="AI1138" t="n">
        <v>0</v>
      </c>
      <c r="AJ1138" t="n">
        <v>0</v>
      </c>
      <c r="AK1138" t="n">
        <v>0.2727272727272727</v>
      </c>
      <c r="AL1138" t="n">
        <v>0.6</v>
      </c>
      <c r="AM1138" t="n">
        <v>0.75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inlineStr"/>
      <c r="AU1138" t="inlineStr"/>
    </row>
    <row r="1139">
      <c r="A1139" t="inlineStr">
        <is>
          <t>PROSPECT</t>
        </is>
      </c>
      <c r="B1139" t="inlineStr">
        <is>
          <t>PRJ</t>
        </is>
      </c>
      <c r="C1139" t="inlineStr">
        <is>
          <t>Waterfall</t>
        </is>
      </c>
      <c r="D1139" t="n">
        <v>2025</v>
      </c>
      <c r="E1139" s="114" t="n">
        <v>45725</v>
      </c>
      <c r="F1139" s="114" t="n">
        <v>45777</v>
      </c>
      <c r="G1139" t="inlineStr"/>
      <c r="H1139" t="inlineStr">
        <is>
          <t>ABS0008-103</t>
        </is>
      </c>
      <c r="I1139" t="inlineStr">
        <is>
          <t>HR</t>
        </is>
      </c>
      <c r="J1139" t="inlineStr">
        <is>
          <t>Dashboard CSR</t>
        </is>
      </c>
      <c r="K1139" t="inlineStr">
        <is>
          <t>EssilorLuxottica</t>
        </is>
      </c>
      <c r="L1139" t="inlineStr">
        <is>
          <t>L. Roberto</t>
        </is>
      </c>
      <c r="M1139" t="inlineStr">
        <is>
          <t>R. Bondi</t>
        </is>
      </c>
      <c r="N1139" t="inlineStr">
        <is>
          <t>Operations</t>
        </is>
      </c>
      <c r="O1139" t="inlineStr">
        <is>
          <t>Front End</t>
        </is>
      </c>
      <c r="P1139" t="n">
        <v>82</v>
      </c>
      <c r="Q1139" t="n">
        <v>0</v>
      </c>
      <c r="R1139" t="inlineStr">
        <is>
          <t>ON GOING</t>
        </is>
      </c>
      <c r="S1139" t="n">
        <v>0</v>
      </c>
      <c r="T1139" t="n">
        <v>2025</v>
      </c>
      <c r="U1139" t="n">
        <v>20</v>
      </c>
      <c r="V1139" t="inlineStr"/>
      <c r="W1139" t="inlineStr"/>
      <c r="X1139" t="inlineStr"/>
      <c r="Y1139" t="n">
        <v>1</v>
      </c>
      <c r="Z1139" t="n">
        <v>6</v>
      </c>
      <c r="AA1139" t="n">
        <v>10</v>
      </c>
      <c r="AB1139" t="n">
        <v>4</v>
      </c>
      <c r="AC1139" t="inlineStr"/>
      <c r="AD1139" t="inlineStr"/>
      <c r="AE1139" t="inlineStr"/>
      <c r="AF1139" t="inlineStr"/>
      <c r="AG1139" t="inlineStr"/>
      <c r="AH1139" t="n">
        <v>0</v>
      </c>
      <c r="AI1139" t="n">
        <v>0</v>
      </c>
      <c r="AJ1139" t="n">
        <v>0</v>
      </c>
      <c r="AK1139" t="n">
        <v>0.04545454545454546</v>
      </c>
      <c r="AL1139" t="n">
        <v>0.3</v>
      </c>
      <c r="AM1139" t="n">
        <v>0.5</v>
      </c>
      <c r="AN1139" t="n">
        <v>0.1739130434782609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inlineStr"/>
      <c r="AU1139" t="inlineStr"/>
    </row>
    <row r="1140">
      <c r="A1140" t="inlineStr">
        <is>
          <t>LEAD</t>
        </is>
      </c>
      <c r="B1140" t="inlineStr">
        <is>
          <t>PRJ</t>
        </is>
      </c>
      <c r="C1140" t="inlineStr">
        <is>
          <t>Waterfall</t>
        </is>
      </c>
      <c r="D1140" t="n">
        <v>2025</v>
      </c>
      <c r="E1140" s="114" t="n">
        <v>45781</v>
      </c>
      <c r="F1140" s="114" t="n">
        <v>45869</v>
      </c>
      <c r="G1140" t="inlineStr"/>
      <c r="H1140" t="inlineStr">
        <is>
          <t>ABS0008-99</t>
        </is>
      </c>
      <c r="I1140" t="inlineStr">
        <is>
          <t>HR</t>
        </is>
      </c>
      <c r="J1140" t="inlineStr">
        <is>
          <t>Dashboard data quality</t>
        </is>
      </c>
      <c r="K1140" t="inlineStr">
        <is>
          <t>EssilorLuxottica</t>
        </is>
      </c>
      <c r="L1140" t="inlineStr">
        <is>
          <t>L. Roberto</t>
        </is>
      </c>
      <c r="M1140" t="inlineStr">
        <is>
          <t>E. Storti</t>
        </is>
      </c>
      <c r="N1140" t="inlineStr">
        <is>
          <t>Delivery Projects</t>
        </is>
      </c>
      <c r="O1140" t="inlineStr">
        <is>
          <t>Business anlysis</t>
        </is>
      </c>
      <c r="P1140" t="n">
        <v>0</v>
      </c>
      <c r="Q1140" t="n">
        <v>0</v>
      </c>
      <c r="R1140" t="inlineStr">
        <is>
          <t>PROPOSAL</t>
        </is>
      </c>
      <c r="S1140" t="n">
        <v>0</v>
      </c>
      <c r="T1140" t="n">
        <v>2025</v>
      </c>
      <c r="U1140" t="n">
        <v>9</v>
      </c>
      <c r="V1140" t="inlineStr"/>
      <c r="W1140" t="inlineStr"/>
      <c r="X1140" t="inlineStr"/>
      <c r="Y1140" t="inlineStr"/>
      <c r="Z1140" t="inlineStr"/>
      <c r="AA1140" t="n">
        <v>3</v>
      </c>
      <c r="AB1140" t="n">
        <v>3</v>
      </c>
      <c r="AC1140" t="n">
        <v>3</v>
      </c>
      <c r="AD1140" t="inlineStr"/>
      <c r="AE1140" t="inlineStr"/>
      <c r="AF1140" t="inlineStr"/>
      <c r="AG1140" t="inlineStr"/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0.15</v>
      </c>
      <c r="AN1140" t="n">
        <v>0.1304347826086956</v>
      </c>
      <c r="AO1140" t="n">
        <v>0.25</v>
      </c>
      <c r="AP1140" t="n">
        <v>0</v>
      </c>
      <c r="AQ1140" t="n">
        <v>0</v>
      </c>
      <c r="AR1140" t="n">
        <v>0</v>
      </c>
      <c r="AS1140" t="n">
        <v>0</v>
      </c>
      <c r="AT1140" t="inlineStr"/>
      <c r="AU1140" t="inlineStr"/>
    </row>
    <row r="1141">
      <c r="A1141" t="inlineStr">
        <is>
          <t>LEAD</t>
        </is>
      </c>
      <c r="B1141" t="inlineStr">
        <is>
          <t>PRJ</t>
        </is>
      </c>
      <c r="C1141" t="inlineStr">
        <is>
          <t>Waterfall</t>
        </is>
      </c>
      <c r="D1141" t="n">
        <v>2025</v>
      </c>
      <c r="E1141" s="114" t="n">
        <v>45781</v>
      </c>
      <c r="F1141" s="114" t="n">
        <v>45869</v>
      </c>
      <c r="G1141" t="inlineStr"/>
      <c r="H1141" t="inlineStr">
        <is>
          <t>ABS0008-99</t>
        </is>
      </c>
      <c r="I1141" t="inlineStr">
        <is>
          <t>HR</t>
        </is>
      </c>
      <c r="J1141" t="inlineStr">
        <is>
          <t>Dashboard data quality</t>
        </is>
      </c>
      <c r="K1141" t="inlineStr">
        <is>
          <t>EssilorLuxottica</t>
        </is>
      </c>
      <c r="L1141" t="inlineStr">
        <is>
          <t>L. Roberto</t>
        </is>
      </c>
      <c r="M1141" t="inlineStr">
        <is>
          <t>G. De Feo</t>
        </is>
      </c>
      <c r="N1141" t="inlineStr">
        <is>
          <t>Delivery Projects</t>
        </is>
      </c>
      <c r="O1141" t="inlineStr">
        <is>
          <t>PMO - Project Management Officer</t>
        </is>
      </c>
      <c r="P1141" t="n">
        <v>0</v>
      </c>
      <c r="Q1141" t="n">
        <v>0</v>
      </c>
      <c r="R1141" t="inlineStr">
        <is>
          <t>PROPOSAL</t>
        </is>
      </c>
      <c r="S1141" t="n">
        <v>0</v>
      </c>
      <c r="T1141" t="n">
        <v>2025</v>
      </c>
      <c r="U1141" t="n">
        <v>5</v>
      </c>
      <c r="V1141" t="inlineStr"/>
      <c r="W1141" t="inlineStr"/>
      <c r="X1141" t="inlineStr"/>
      <c r="Y1141" t="inlineStr"/>
      <c r="Z1141" t="inlineStr"/>
      <c r="AA1141" t="n">
        <v>1</v>
      </c>
      <c r="AB1141" t="inlineStr"/>
      <c r="AC1141" t="inlineStr"/>
      <c r="AD1141" t="n">
        <v>2</v>
      </c>
      <c r="AE1141" t="n">
        <v>2</v>
      </c>
      <c r="AF1141" t="inlineStr"/>
      <c r="AG1141" t="inlineStr"/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0.05</v>
      </c>
      <c r="AN1141" t="n">
        <v>0</v>
      </c>
      <c r="AO1141" t="n">
        <v>0</v>
      </c>
      <c r="AP1141" t="n">
        <v>0.09523809523809523</v>
      </c>
      <c r="AQ1141" t="n">
        <v>0.08695652173913043</v>
      </c>
      <c r="AR1141" t="n">
        <v>0</v>
      </c>
      <c r="AS1141" t="n">
        <v>0</v>
      </c>
      <c r="AT1141" t="inlineStr"/>
      <c r="AU1141" t="inlineStr"/>
    </row>
    <row r="1142">
      <c r="A1142" t="inlineStr">
        <is>
          <t>LEAD</t>
        </is>
      </c>
      <c r="B1142" t="inlineStr">
        <is>
          <t>PRJ</t>
        </is>
      </c>
      <c r="C1142" t="inlineStr">
        <is>
          <t>Waterfall</t>
        </is>
      </c>
      <c r="D1142" t="n">
        <v>2025</v>
      </c>
      <c r="E1142" s="114" t="n">
        <v>45781</v>
      </c>
      <c r="F1142" s="114" t="n">
        <v>45869</v>
      </c>
      <c r="G1142" t="inlineStr"/>
      <c r="H1142" t="inlineStr"/>
      <c r="I1142" t="inlineStr">
        <is>
          <t>HR</t>
        </is>
      </c>
      <c r="J1142" t="inlineStr">
        <is>
          <t>Dashboard Salary (dati vendite)</t>
        </is>
      </c>
      <c r="K1142" t="inlineStr">
        <is>
          <t>EssilorLuxottica</t>
        </is>
      </c>
      <c r="L1142" t="inlineStr">
        <is>
          <t>L. Roberto</t>
        </is>
      </c>
      <c r="M1142" t="inlineStr">
        <is>
          <t>E. Storti</t>
        </is>
      </c>
      <c r="N1142" t="inlineStr">
        <is>
          <t>Delivery Projects</t>
        </is>
      </c>
      <c r="O1142" t="inlineStr">
        <is>
          <t>Business anlysis</t>
        </is>
      </c>
      <c r="P1142" t="n">
        <v>0</v>
      </c>
      <c r="Q1142" t="n">
        <v>0</v>
      </c>
      <c r="R1142" t="inlineStr">
        <is>
          <t>PROPOSAL</t>
        </is>
      </c>
      <c r="S1142" t="n">
        <v>0</v>
      </c>
      <c r="T1142" t="n">
        <v>2025</v>
      </c>
      <c r="U1142" t="n">
        <v>6</v>
      </c>
      <c r="V1142" t="inlineStr"/>
      <c r="W1142" t="inlineStr"/>
      <c r="X1142" t="inlineStr"/>
      <c r="Y1142" t="inlineStr"/>
      <c r="Z1142" t="inlineStr"/>
      <c r="AA1142" t="n">
        <v>2</v>
      </c>
      <c r="AB1142" t="n">
        <v>2</v>
      </c>
      <c r="AC1142" t="n">
        <v>2</v>
      </c>
      <c r="AD1142" t="inlineStr"/>
      <c r="AE1142" t="inlineStr"/>
      <c r="AF1142" t="inlineStr"/>
      <c r="AG1142" t="inlineStr"/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0.1</v>
      </c>
      <c r="AN1142" t="n">
        <v>0.08695652173913043</v>
      </c>
      <c r="AO1142" t="n">
        <v>0.1666666666666667</v>
      </c>
      <c r="AP1142" t="n">
        <v>0</v>
      </c>
      <c r="AQ1142" t="n">
        <v>0</v>
      </c>
      <c r="AR1142" t="n">
        <v>0</v>
      </c>
      <c r="AS1142" t="n">
        <v>0</v>
      </c>
      <c r="AT1142" t="inlineStr"/>
      <c r="AU1142" t="inlineStr"/>
    </row>
    <row r="1143">
      <c r="A1143" t="inlineStr">
        <is>
          <t>LEAD</t>
        </is>
      </c>
      <c r="B1143" t="inlineStr">
        <is>
          <t>PRJ</t>
        </is>
      </c>
      <c r="C1143" t="inlineStr">
        <is>
          <t>Waterfall</t>
        </is>
      </c>
      <c r="D1143" t="n">
        <v>2025</v>
      </c>
      <c r="E1143" s="114" t="n">
        <v>45781</v>
      </c>
      <c r="F1143" s="114" t="n">
        <v>45869</v>
      </c>
      <c r="G1143" t="inlineStr"/>
      <c r="H1143" t="inlineStr"/>
      <c r="I1143" t="inlineStr">
        <is>
          <t>HR</t>
        </is>
      </c>
      <c r="J1143" t="inlineStr">
        <is>
          <t>Dashboard Salary (dati vendite)</t>
        </is>
      </c>
      <c r="K1143" t="inlineStr">
        <is>
          <t>EssilorLuxottica</t>
        </is>
      </c>
      <c r="L1143" t="inlineStr">
        <is>
          <t>L. Roberto</t>
        </is>
      </c>
      <c r="M1143" t="inlineStr">
        <is>
          <t>G. De Feo</t>
        </is>
      </c>
      <c r="N1143" t="inlineStr">
        <is>
          <t>Delivery Projects</t>
        </is>
      </c>
      <c r="O1143" t="inlineStr">
        <is>
          <t>PMO - Project Management Officer</t>
        </is>
      </c>
      <c r="P1143" t="n">
        <v>0</v>
      </c>
      <c r="Q1143" t="n">
        <v>0</v>
      </c>
      <c r="R1143" t="inlineStr">
        <is>
          <t>PROPOSAL</t>
        </is>
      </c>
      <c r="S1143" t="n">
        <v>0</v>
      </c>
      <c r="T1143" t="n">
        <v>2025</v>
      </c>
      <c r="U1143" t="n">
        <v>8</v>
      </c>
      <c r="V1143" t="inlineStr"/>
      <c r="W1143" t="inlineStr"/>
      <c r="X1143" t="inlineStr"/>
      <c r="Y1143" t="inlineStr"/>
      <c r="Z1143" t="inlineStr"/>
      <c r="AA1143" t="n">
        <v>2</v>
      </c>
      <c r="AB1143" t="inlineStr"/>
      <c r="AC1143" t="inlineStr"/>
      <c r="AD1143" t="inlineStr"/>
      <c r="AE1143" t="n">
        <v>2</v>
      </c>
      <c r="AF1143" t="n">
        <v>2</v>
      </c>
      <c r="AG1143" t="n">
        <v>2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0.1</v>
      </c>
      <c r="AN1143" t="n">
        <v>0</v>
      </c>
      <c r="AO1143" t="n">
        <v>0</v>
      </c>
      <c r="AP1143" t="n">
        <v>0</v>
      </c>
      <c r="AQ1143" t="n">
        <v>0.08695652173913043</v>
      </c>
      <c r="AR1143" t="n">
        <v>0.09523809523809523</v>
      </c>
      <c r="AS1143" t="n">
        <v>0.09090909090909091</v>
      </c>
      <c r="AT1143" t="inlineStr"/>
      <c r="AU1143" t="inlineStr"/>
    </row>
    <row r="1144">
      <c r="A1144" t="inlineStr">
        <is>
          <t>CONTRACT</t>
        </is>
      </c>
      <c r="B1144" t="inlineStr">
        <is>
          <t>PRJ</t>
        </is>
      </c>
      <c r="C1144" t="inlineStr">
        <is>
          <t>Waterfall</t>
        </is>
      </c>
      <c r="D1144" t="n">
        <v>2025</v>
      </c>
      <c r="E1144" s="114" t="n">
        <v>45383</v>
      </c>
      <c r="F1144" t="inlineStr">
        <is>
          <t>31/06/2025</t>
        </is>
      </c>
      <c r="G1144" t="inlineStr"/>
      <c r="H1144" t="inlineStr">
        <is>
          <t>ABS0008-174</t>
        </is>
      </c>
      <c r="I1144" t="inlineStr">
        <is>
          <t>HR</t>
        </is>
      </c>
      <c r="J1144" t="inlineStr">
        <is>
          <t>Evolutive Dashboard Aprile(post golive)</t>
        </is>
      </c>
      <c r="K1144" t="inlineStr">
        <is>
          <t>EssilorLuxottica</t>
        </is>
      </c>
      <c r="L1144" t="inlineStr">
        <is>
          <t>L. Roberto</t>
        </is>
      </c>
      <c r="M1144" t="inlineStr">
        <is>
          <t>D. DE PECOL</t>
        </is>
      </c>
      <c r="N1144" t="inlineStr"/>
      <c r="O1144" t="inlineStr">
        <is>
          <t>Data Management</t>
        </is>
      </c>
      <c r="P1144" t="n">
        <v>6.5</v>
      </c>
      <c r="Q1144" t="n">
        <v>0</v>
      </c>
      <c r="R1144" t="inlineStr">
        <is>
          <t>ON GOING</t>
        </is>
      </c>
      <c r="S1144" t="n">
        <v>1</v>
      </c>
      <c r="T1144" t="n">
        <v>2025</v>
      </c>
      <c r="U1144" t="n">
        <v>0</v>
      </c>
      <c r="V1144" t="inlineStr"/>
      <c r="W1144" t="inlineStr"/>
      <c r="X1144" t="inlineStr"/>
      <c r="Y1144" t="n">
        <v>2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n">
        <v>0</v>
      </c>
      <c r="AI1144" t="n">
        <v>0</v>
      </c>
      <c r="AJ1144" t="n">
        <v>0</v>
      </c>
      <c r="AK1144" t="n">
        <v>0.09090909090909091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inlineStr"/>
      <c r="AU1144" t="inlineStr"/>
    </row>
    <row r="1145">
      <c r="A1145" t="inlineStr">
        <is>
          <t>CONTRACT</t>
        </is>
      </c>
      <c r="B1145" t="inlineStr">
        <is>
          <t>PRJ</t>
        </is>
      </c>
      <c r="C1145" t="inlineStr">
        <is>
          <t>Waterfall</t>
        </is>
      </c>
      <c r="D1145" t="n">
        <v>2025</v>
      </c>
      <c r="E1145" s="114" t="n">
        <v>45383</v>
      </c>
      <c r="F1145" t="inlineStr">
        <is>
          <t>31/06/2025</t>
        </is>
      </c>
      <c r="G1145" t="inlineStr"/>
      <c r="H1145" t="inlineStr">
        <is>
          <t>ABS0008-174</t>
        </is>
      </c>
      <c r="I1145" t="inlineStr">
        <is>
          <t>HR</t>
        </is>
      </c>
      <c r="J1145" t="inlineStr">
        <is>
          <t>Evolutive Dashboard Aprile(post golive)</t>
        </is>
      </c>
      <c r="K1145" t="inlineStr">
        <is>
          <t>EssilorLuxottica</t>
        </is>
      </c>
      <c r="L1145" t="inlineStr">
        <is>
          <t>L. Roberto</t>
        </is>
      </c>
      <c r="M1145" t="inlineStr">
        <is>
          <t>E. Storti</t>
        </is>
      </c>
      <c r="N1145" t="inlineStr">
        <is>
          <t>Delivery Projects</t>
        </is>
      </c>
      <c r="O1145" t="inlineStr">
        <is>
          <t>Business Analysis</t>
        </is>
      </c>
      <c r="P1145" t="n">
        <v>6.5</v>
      </c>
      <c r="Q1145" t="n">
        <v>0</v>
      </c>
      <c r="R1145" t="inlineStr">
        <is>
          <t>ON GOING</t>
        </is>
      </c>
      <c r="S1145" t="n">
        <v>1</v>
      </c>
      <c r="T1145" t="n">
        <v>2025</v>
      </c>
      <c r="U1145" t="n">
        <v>0</v>
      </c>
      <c r="V1145" t="inlineStr"/>
      <c r="W1145" t="inlineStr"/>
      <c r="X1145" t="inlineStr"/>
      <c r="Y1145" t="n">
        <v>1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n">
        <v>0</v>
      </c>
      <c r="AI1145" t="n">
        <v>0</v>
      </c>
      <c r="AJ1145" t="n">
        <v>0</v>
      </c>
      <c r="AK1145" t="n">
        <v>0.04545454545454546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inlineStr"/>
      <c r="AU1145" t="inlineStr"/>
    </row>
    <row r="1146">
      <c r="A1146" t="inlineStr">
        <is>
          <t>CONTRACT</t>
        </is>
      </c>
      <c r="B1146" t="inlineStr">
        <is>
          <t>PRJ</t>
        </is>
      </c>
      <c r="C1146" t="inlineStr">
        <is>
          <t>Waterfall</t>
        </is>
      </c>
      <c r="D1146" t="n">
        <v>2025</v>
      </c>
      <c r="E1146" s="114" t="n">
        <v>45383</v>
      </c>
      <c r="F1146" t="inlineStr">
        <is>
          <t>31/06/2025</t>
        </is>
      </c>
      <c r="G1146" t="inlineStr"/>
      <c r="H1146" t="inlineStr">
        <is>
          <t>ABS0008-174</t>
        </is>
      </c>
      <c r="I1146" t="inlineStr">
        <is>
          <t>HR</t>
        </is>
      </c>
      <c r="J1146" t="inlineStr">
        <is>
          <t>Evolutive Dashboard Aprile(post golive)</t>
        </is>
      </c>
      <c r="K1146" t="inlineStr">
        <is>
          <t>EssilorLuxottica</t>
        </is>
      </c>
      <c r="L1146" t="inlineStr">
        <is>
          <t>L. Roberto</t>
        </is>
      </c>
      <c r="M1146" t="inlineStr">
        <is>
          <t>G. De Feo</t>
        </is>
      </c>
      <c r="N1146" t="inlineStr">
        <is>
          <t>Delivery Projects</t>
        </is>
      </c>
      <c r="O1146" t="inlineStr">
        <is>
          <t>PMO - Project Management Officer</t>
        </is>
      </c>
      <c r="P1146" t="n">
        <v>6.5</v>
      </c>
      <c r="Q1146" t="n">
        <v>0</v>
      </c>
      <c r="R1146" t="inlineStr">
        <is>
          <t>ON GOING</t>
        </is>
      </c>
      <c r="S1146" t="n">
        <v>0.9</v>
      </c>
      <c r="T1146" t="n">
        <v>2025</v>
      </c>
      <c r="U1146" t="n">
        <v>0</v>
      </c>
      <c r="V1146" t="inlineStr"/>
      <c r="W1146" t="inlineStr"/>
      <c r="X1146" t="inlineStr"/>
      <c r="Y1146" t="n">
        <v>1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n">
        <v>0</v>
      </c>
      <c r="AI1146" t="n">
        <v>0</v>
      </c>
      <c r="AJ1146" t="n">
        <v>0</v>
      </c>
      <c r="AK1146" t="n">
        <v>0.04545454545454546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inlineStr"/>
      <c r="AU1146" t="inlineStr"/>
    </row>
    <row r="1147">
      <c r="A1147" t="inlineStr">
        <is>
          <t>CONTRACT</t>
        </is>
      </c>
      <c r="B1147" t="inlineStr">
        <is>
          <t>PRJ</t>
        </is>
      </c>
      <c r="C1147" t="inlineStr">
        <is>
          <t>Waterfall</t>
        </is>
      </c>
      <c r="D1147" t="n">
        <v>2025</v>
      </c>
      <c r="E1147" s="114" t="n">
        <v>45383</v>
      </c>
      <c r="F1147" t="inlineStr">
        <is>
          <t>31/06/2025</t>
        </is>
      </c>
      <c r="G1147" t="inlineStr"/>
      <c r="H1147" t="inlineStr">
        <is>
          <t>ABS0008-174</t>
        </is>
      </c>
      <c r="I1147" t="inlineStr">
        <is>
          <t>HR</t>
        </is>
      </c>
      <c r="J1147" t="inlineStr">
        <is>
          <t>Evolutive Dashboard Aprile(post golive)</t>
        </is>
      </c>
      <c r="K1147" t="inlineStr">
        <is>
          <t>EssilorLuxottica</t>
        </is>
      </c>
      <c r="L1147" t="inlineStr">
        <is>
          <t>L. Roberto</t>
        </is>
      </c>
      <c r="M1147" t="inlineStr">
        <is>
          <t>L. Cariglia</t>
        </is>
      </c>
      <c r="N1147" t="inlineStr">
        <is>
          <t>Operations</t>
        </is>
      </c>
      <c r="O1147" t="inlineStr">
        <is>
          <t>Data Management</t>
        </is>
      </c>
      <c r="P1147" t="n">
        <v>6.5</v>
      </c>
      <c r="Q1147" t="n">
        <v>0</v>
      </c>
      <c r="R1147" t="inlineStr">
        <is>
          <t>ON GOING</t>
        </is>
      </c>
      <c r="S1147" t="n">
        <v>1</v>
      </c>
      <c r="T1147" t="n">
        <v>2025</v>
      </c>
      <c r="U1147" t="n">
        <v>0</v>
      </c>
      <c r="V1147" t="inlineStr"/>
      <c r="W1147" t="inlineStr"/>
      <c r="X1147" t="inlineStr"/>
      <c r="Y1147" t="n">
        <v>1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n">
        <v>0</v>
      </c>
      <c r="AI1147" t="n">
        <v>0</v>
      </c>
      <c r="AJ1147" t="n">
        <v>0</v>
      </c>
      <c r="AK1147" t="n">
        <v>0.04545454545454546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inlineStr"/>
      <c r="AU1147" t="inlineStr"/>
    </row>
    <row r="1148">
      <c r="A1148" t="inlineStr">
        <is>
          <t>CONTRACT</t>
        </is>
      </c>
      <c r="B1148" t="inlineStr">
        <is>
          <t>PRJ</t>
        </is>
      </c>
      <c r="C1148" t="inlineStr">
        <is>
          <t>Waterfall</t>
        </is>
      </c>
      <c r="D1148" t="n">
        <v>2025</v>
      </c>
      <c r="E1148" s="114" t="n">
        <v>45383</v>
      </c>
      <c r="F1148" t="inlineStr">
        <is>
          <t>31/06/2025</t>
        </is>
      </c>
      <c r="G1148" t="inlineStr"/>
      <c r="H1148" t="inlineStr">
        <is>
          <t>ABS0008-174</t>
        </is>
      </c>
      <c r="I1148" t="inlineStr">
        <is>
          <t>HR</t>
        </is>
      </c>
      <c r="J1148" t="inlineStr">
        <is>
          <t>Evolutive Dashboard Aprile(post golive)</t>
        </is>
      </c>
      <c r="K1148" t="inlineStr">
        <is>
          <t>EssilorLuxottica</t>
        </is>
      </c>
      <c r="L1148" t="inlineStr">
        <is>
          <t>L. Roberto</t>
        </is>
      </c>
      <c r="M1148" t="inlineStr">
        <is>
          <t>R. Bondi</t>
        </is>
      </c>
      <c r="N1148" t="inlineStr">
        <is>
          <t>Operations</t>
        </is>
      </c>
      <c r="O1148" t="inlineStr">
        <is>
          <t>Data Management</t>
        </is>
      </c>
      <c r="P1148" t="n">
        <v>6.5</v>
      </c>
      <c r="Q1148" t="n">
        <v>0</v>
      </c>
      <c r="R1148" t="inlineStr">
        <is>
          <t>ON GOING</t>
        </is>
      </c>
      <c r="S1148" t="n">
        <v>1</v>
      </c>
      <c r="T1148" t="n">
        <v>2025</v>
      </c>
      <c r="U1148" t="n">
        <v>0</v>
      </c>
      <c r="V1148" t="inlineStr"/>
      <c r="W1148" t="inlineStr"/>
      <c r="X1148" t="inlineStr"/>
      <c r="Y1148" t="n">
        <v>2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n">
        <v>0</v>
      </c>
      <c r="AI1148" t="n">
        <v>0</v>
      </c>
      <c r="AJ1148" t="n">
        <v>0</v>
      </c>
      <c r="AK1148" t="n">
        <v>0.09090909090909091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inlineStr"/>
      <c r="AU1148" t="inlineStr"/>
    </row>
    <row r="1149">
      <c r="A1149" t="inlineStr">
        <is>
          <t>CONTRACT</t>
        </is>
      </c>
      <c r="B1149" t="inlineStr">
        <is>
          <t>PRJ</t>
        </is>
      </c>
      <c r="C1149" t="inlineStr">
        <is>
          <t>Waterfall</t>
        </is>
      </c>
      <c r="D1149" t="n">
        <v>2025</v>
      </c>
      <c r="E1149" s="114" t="n">
        <v>45383</v>
      </c>
      <c r="F1149" t="inlineStr">
        <is>
          <t>31/06/2025</t>
        </is>
      </c>
      <c r="G1149" t="inlineStr"/>
      <c r="H1149" t="inlineStr">
        <is>
          <t>ABS0008-202</t>
        </is>
      </c>
      <c r="I1149" t="inlineStr">
        <is>
          <t>HR</t>
        </is>
      </c>
      <c r="J1149" t="inlineStr">
        <is>
          <t>Evolutive Dashboard Maggio(post golive)</t>
        </is>
      </c>
      <c r="K1149" t="inlineStr">
        <is>
          <t>EssilorLuxottica</t>
        </is>
      </c>
      <c r="L1149" t="inlineStr">
        <is>
          <t>L. Roberto</t>
        </is>
      </c>
      <c r="M1149" t="inlineStr">
        <is>
          <t>E. Storti</t>
        </is>
      </c>
      <c r="N1149" t="inlineStr">
        <is>
          <t>Delivery Projects</t>
        </is>
      </c>
      <c r="O1149" t="inlineStr">
        <is>
          <t>Business Analysis</t>
        </is>
      </c>
      <c r="P1149" t="n">
        <v>13</v>
      </c>
      <c r="Q1149" t="n">
        <v>0</v>
      </c>
      <c r="R1149" t="inlineStr">
        <is>
          <t>ON GOING</t>
        </is>
      </c>
      <c r="S1149" t="n">
        <v>1</v>
      </c>
      <c r="T1149" t="n">
        <v>2025</v>
      </c>
      <c r="U1149" t="n">
        <v>1</v>
      </c>
      <c r="V1149" t="inlineStr"/>
      <c r="W1149" t="inlineStr"/>
      <c r="X1149" t="inlineStr"/>
      <c r="Y1149" t="n">
        <v>1</v>
      </c>
      <c r="Z1149" t="n">
        <v>1</v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n">
        <v>0</v>
      </c>
      <c r="AI1149" t="n">
        <v>0</v>
      </c>
      <c r="AJ1149" t="n">
        <v>0</v>
      </c>
      <c r="AK1149" t="n">
        <v>0.04545454545454546</v>
      </c>
      <c r="AL1149" t="n">
        <v>0.05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inlineStr"/>
      <c r="AU1149" t="inlineStr"/>
    </row>
    <row r="1150">
      <c r="A1150" t="inlineStr">
        <is>
          <t>CONTRACT</t>
        </is>
      </c>
      <c r="B1150" t="inlineStr">
        <is>
          <t>PRJ</t>
        </is>
      </c>
      <c r="C1150" t="inlineStr">
        <is>
          <t>Waterfall</t>
        </is>
      </c>
      <c r="D1150" t="n">
        <v>2025</v>
      </c>
      <c r="E1150" s="114" t="n">
        <v>45383</v>
      </c>
      <c r="F1150" t="inlineStr">
        <is>
          <t>31/06/2025</t>
        </is>
      </c>
      <c r="G1150" t="inlineStr"/>
      <c r="H1150" t="inlineStr">
        <is>
          <t>ABS0008-201</t>
        </is>
      </c>
      <c r="I1150" t="inlineStr">
        <is>
          <t>HR</t>
        </is>
      </c>
      <c r="J1150" t="inlineStr">
        <is>
          <t>Evolutive Dashboard Maggio(post golive)</t>
        </is>
      </c>
      <c r="K1150" t="inlineStr">
        <is>
          <t>EssilorLuxottica</t>
        </is>
      </c>
      <c r="L1150" t="inlineStr">
        <is>
          <t>L. Roberto</t>
        </is>
      </c>
      <c r="M1150" t="inlineStr">
        <is>
          <t>G. De Feo</t>
        </is>
      </c>
      <c r="N1150" t="inlineStr">
        <is>
          <t>Delivery Projects</t>
        </is>
      </c>
      <c r="O1150" t="inlineStr">
        <is>
          <t>PMO - Project Management Officer</t>
        </is>
      </c>
      <c r="P1150" t="n">
        <v>13</v>
      </c>
      <c r="Q1150" t="n">
        <v>0</v>
      </c>
      <c r="R1150" t="inlineStr">
        <is>
          <t>ON GOING</t>
        </is>
      </c>
      <c r="S1150" t="n">
        <v>0</v>
      </c>
      <c r="T1150" t="n">
        <v>2025</v>
      </c>
      <c r="U1150" t="n">
        <v>5</v>
      </c>
      <c r="V1150" t="inlineStr"/>
      <c r="W1150" t="inlineStr"/>
      <c r="X1150" t="inlineStr"/>
      <c r="Y1150" t="n">
        <v>1</v>
      </c>
      <c r="Z1150" t="n">
        <v>3</v>
      </c>
      <c r="AA1150" t="n">
        <v>2</v>
      </c>
      <c r="AB1150" t="inlineStr"/>
      <c r="AC1150" t="inlineStr"/>
      <c r="AD1150" t="inlineStr"/>
      <c r="AE1150" t="inlineStr"/>
      <c r="AF1150" t="inlineStr"/>
      <c r="AG1150" t="inlineStr"/>
      <c r="AH1150" t="n">
        <v>0</v>
      </c>
      <c r="AI1150" t="n">
        <v>0</v>
      </c>
      <c r="AJ1150" t="n">
        <v>0</v>
      </c>
      <c r="AK1150" t="n">
        <v>0.04545454545454546</v>
      </c>
      <c r="AL1150" t="n">
        <v>0.15</v>
      </c>
      <c r="AM1150" t="n">
        <v>0.1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inlineStr"/>
      <c r="AU1150" t="inlineStr"/>
    </row>
    <row r="1151">
      <c r="A1151" t="inlineStr">
        <is>
          <t>CONTRACT</t>
        </is>
      </c>
      <c r="B1151" t="inlineStr">
        <is>
          <t>PRJ</t>
        </is>
      </c>
      <c r="C1151" t="inlineStr">
        <is>
          <t>Waterfall</t>
        </is>
      </c>
      <c r="D1151" t="n">
        <v>2025</v>
      </c>
      <c r="E1151" s="114" t="n">
        <v>45383</v>
      </c>
      <c r="F1151" t="inlineStr">
        <is>
          <t>31/06/2025</t>
        </is>
      </c>
      <c r="G1151" t="inlineStr"/>
      <c r="H1151" t="inlineStr">
        <is>
          <t>ABS0008-201</t>
        </is>
      </c>
      <c r="I1151" t="inlineStr">
        <is>
          <t>HR</t>
        </is>
      </c>
      <c r="J1151" t="inlineStr">
        <is>
          <t>Evolutive Dashboard Maggio(post golive)</t>
        </is>
      </c>
      <c r="K1151" t="inlineStr">
        <is>
          <t>EssilorLuxottica</t>
        </is>
      </c>
      <c r="L1151" t="inlineStr">
        <is>
          <t>L. Roberto</t>
        </is>
      </c>
      <c r="M1151" t="inlineStr">
        <is>
          <t>L. Cariglia</t>
        </is>
      </c>
      <c r="N1151" t="inlineStr">
        <is>
          <t>Operations</t>
        </is>
      </c>
      <c r="O1151" t="inlineStr">
        <is>
          <t>Data Management</t>
        </is>
      </c>
      <c r="P1151" t="n">
        <v>13</v>
      </c>
      <c r="Q1151" t="n">
        <v>0</v>
      </c>
      <c r="R1151" t="inlineStr">
        <is>
          <t>ON GOING</t>
        </is>
      </c>
      <c r="S1151" t="n">
        <v>1</v>
      </c>
      <c r="T1151" t="n">
        <v>2025</v>
      </c>
      <c r="U1151" t="n">
        <v>1</v>
      </c>
      <c r="V1151" t="inlineStr"/>
      <c r="W1151" t="inlineStr"/>
      <c r="X1151" t="inlineStr"/>
      <c r="Y1151" t="n">
        <v>1</v>
      </c>
      <c r="Z1151" t="n">
        <v>1</v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0</v>
      </c>
      <c r="AI1151" t="n">
        <v>0</v>
      </c>
      <c r="AJ1151" t="n">
        <v>0</v>
      </c>
      <c r="AK1151" t="n">
        <v>0.04545454545454546</v>
      </c>
      <c r="AL1151" t="n">
        <v>0.05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inlineStr"/>
      <c r="AU1151" t="inlineStr"/>
    </row>
    <row r="1152">
      <c r="A1152" t="inlineStr">
        <is>
          <t>CONTRACT</t>
        </is>
      </c>
      <c r="B1152" t="inlineStr">
        <is>
          <t>PRJ</t>
        </is>
      </c>
      <c r="C1152" t="inlineStr">
        <is>
          <t>Waterfall</t>
        </is>
      </c>
      <c r="D1152" t="n">
        <v>2025</v>
      </c>
      <c r="E1152" s="114" t="n">
        <v>45383</v>
      </c>
      <c r="F1152" t="inlineStr">
        <is>
          <t>31/06/2025</t>
        </is>
      </c>
      <c r="G1152" t="inlineStr"/>
      <c r="H1152" t="inlineStr">
        <is>
          <t>ABS0008-203</t>
        </is>
      </c>
      <c r="I1152" t="inlineStr">
        <is>
          <t>HR</t>
        </is>
      </c>
      <c r="J1152" t="inlineStr">
        <is>
          <t>Evolutive Dashboard Maggio(post golive)</t>
        </is>
      </c>
      <c r="K1152" t="inlineStr">
        <is>
          <t>EssilorLuxottica</t>
        </is>
      </c>
      <c r="L1152" t="inlineStr">
        <is>
          <t>L. Roberto</t>
        </is>
      </c>
      <c r="M1152" t="inlineStr">
        <is>
          <t>R. Bondi</t>
        </is>
      </c>
      <c r="N1152" t="inlineStr">
        <is>
          <t>Operations</t>
        </is>
      </c>
      <c r="O1152" t="inlineStr">
        <is>
          <t>Data Management</t>
        </is>
      </c>
      <c r="P1152" t="n">
        <v>13</v>
      </c>
      <c r="Q1152" t="n">
        <v>0</v>
      </c>
      <c r="R1152" t="inlineStr">
        <is>
          <t>ON GOING</t>
        </is>
      </c>
      <c r="S1152" t="n">
        <v>1</v>
      </c>
      <c r="T1152" t="n">
        <v>2025</v>
      </c>
      <c r="U1152" t="n">
        <v>6</v>
      </c>
      <c r="V1152" t="inlineStr"/>
      <c r="W1152" t="inlineStr"/>
      <c r="X1152" t="inlineStr"/>
      <c r="Y1152" t="n">
        <v>4</v>
      </c>
      <c r="Z1152" t="n">
        <v>5</v>
      </c>
      <c r="AA1152" t="inlineStr"/>
      <c r="AB1152" t="n">
        <v>1</v>
      </c>
      <c r="AC1152" t="inlineStr"/>
      <c r="AD1152" t="inlineStr"/>
      <c r="AE1152" t="inlineStr"/>
      <c r="AF1152" t="inlineStr"/>
      <c r="AG1152" t="inlineStr"/>
      <c r="AH1152" t="n">
        <v>0</v>
      </c>
      <c r="AI1152" t="n">
        <v>0</v>
      </c>
      <c r="AJ1152" t="n">
        <v>0</v>
      </c>
      <c r="AK1152" t="n">
        <v>0.1818181818181818</v>
      </c>
      <c r="AL1152" t="n">
        <v>0.25</v>
      </c>
      <c r="AM1152" t="n">
        <v>0</v>
      </c>
      <c r="AN1152" t="n">
        <v>0.04347826086956522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inlineStr"/>
      <c r="AU1152" t="inlineStr"/>
    </row>
    <row r="1153">
      <c r="A1153" t="inlineStr">
        <is>
          <t>CONTRACT</t>
        </is>
      </c>
      <c r="B1153" t="inlineStr">
        <is>
          <t>PRJ</t>
        </is>
      </c>
      <c r="C1153" t="inlineStr">
        <is>
          <t>Agile</t>
        </is>
      </c>
      <c r="D1153" t="n">
        <v>2025</v>
      </c>
      <c r="E1153" s="114" t="n">
        <v>45723</v>
      </c>
      <c r="F1153" s="114" t="n">
        <v>45744</v>
      </c>
      <c r="G1153" t="inlineStr"/>
      <c r="H1153" t="inlineStr">
        <is>
          <t>ABS0008-45</t>
        </is>
      </c>
      <c r="I1153" t="inlineStr">
        <is>
          <t>HR</t>
        </is>
      </c>
      <c r="J1153" t="inlineStr">
        <is>
          <t>HR - File malloppo</t>
        </is>
      </c>
      <c r="K1153" t="inlineStr">
        <is>
          <t>EssilorLuxottica</t>
        </is>
      </c>
      <c r="L1153" t="inlineStr">
        <is>
          <t>L. Roberto</t>
        </is>
      </c>
      <c r="M1153" t="inlineStr">
        <is>
          <t>E. Storti</t>
        </is>
      </c>
      <c r="N1153" t="inlineStr">
        <is>
          <t>Delivery Projects</t>
        </is>
      </c>
      <c r="O1153" t="inlineStr">
        <is>
          <t>Analyst</t>
        </is>
      </c>
      <c r="P1153" t="n">
        <v>100</v>
      </c>
      <c r="Q1153" t="n">
        <v>0</v>
      </c>
      <c r="R1153" t="inlineStr">
        <is>
          <t>ON GOING</t>
        </is>
      </c>
      <c r="S1153" t="n">
        <v>0</v>
      </c>
      <c r="T1153" t="n">
        <v>2025</v>
      </c>
      <c r="U1153" t="n">
        <v>3</v>
      </c>
      <c r="V1153" t="n">
        <v>2</v>
      </c>
      <c r="W1153" t="inlineStr"/>
      <c r="X1153" t="inlineStr"/>
      <c r="Y1153" t="n">
        <v>1</v>
      </c>
      <c r="Z1153" t="n">
        <v>1</v>
      </c>
      <c r="AA1153" t="n">
        <v>2</v>
      </c>
      <c r="AB1153" t="inlineStr"/>
      <c r="AC1153" t="inlineStr"/>
      <c r="AD1153" t="inlineStr"/>
      <c r="AE1153" t="inlineStr"/>
      <c r="AF1153" t="inlineStr"/>
      <c r="AG1153" t="inlineStr"/>
      <c r="AH1153" t="n">
        <v>0.1111111111111111</v>
      </c>
      <c r="AI1153" t="n">
        <v>0</v>
      </c>
      <c r="AJ1153" t="n">
        <v>0</v>
      </c>
      <c r="AK1153" t="n">
        <v>0.04545454545454546</v>
      </c>
      <c r="AL1153" t="n">
        <v>0.05</v>
      </c>
      <c r="AM1153" t="n">
        <v>0.1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inlineStr"/>
      <c r="AU1153" t="inlineStr"/>
    </row>
    <row r="1154">
      <c r="A1154" t="inlineStr">
        <is>
          <t>CONTRACT</t>
        </is>
      </c>
      <c r="B1154" t="inlineStr">
        <is>
          <t>PRJ</t>
        </is>
      </c>
      <c r="C1154" t="inlineStr">
        <is>
          <t>Agile</t>
        </is>
      </c>
      <c r="D1154" t="n">
        <v>2025</v>
      </c>
      <c r="E1154" s="114" t="n">
        <v>45723</v>
      </c>
      <c r="F1154" s="114" t="n">
        <v>45744</v>
      </c>
      <c r="G1154" t="inlineStr"/>
      <c r="H1154" t="inlineStr">
        <is>
          <t>ABS0008-45</t>
        </is>
      </c>
      <c r="I1154" t="inlineStr">
        <is>
          <t>HR</t>
        </is>
      </c>
      <c r="J1154" t="inlineStr">
        <is>
          <t>HR - File malloppo</t>
        </is>
      </c>
      <c r="K1154" t="inlineStr">
        <is>
          <t>EssilorLuxottica</t>
        </is>
      </c>
      <c r="L1154" t="inlineStr">
        <is>
          <t>L. Roberto</t>
        </is>
      </c>
      <c r="M1154" t="inlineStr">
        <is>
          <t>G. Cataldo</t>
        </is>
      </c>
      <c r="N1154" t="inlineStr">
        <is>
          <t>Operations</t>
        </is>
      </c>
      <c r="O1154" t="inlineStr">
        <is>
          <t>Data Management</t>
        </is>
      </c>
      <c r="P1154" t="n">
        <v>100</v>
      </c>
      <c r="Q1154" t="n">
        <v>0</v>
      </c>
      <c r="R1154" t="inlineStr">
        <is>
          <t>ON GOING</t>
        </is>
      </c>
      <c r="S1154" t="n">
        <v>0</v>
      </c>
      <c r="T1154" t="n">
        <v>2025</v>
      </c>
      <c r="U1154" t="n">
        <v>0</v>
      </c>
      <c r="V1154" t="n">
        <v>2</v>
      </c>
      <c r="W1154" t="inlineStr"/>
      <c r="X1154" t="n">
        <v>2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n">
        <v>0.1111111111111111</v>
      </c>
      <c r="AI1154" t="n">
        <v>0</v>
      </c>
      <c r="AJ1154" t="n">
        <v>0.09523809523809523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inlineStr"/>
      <c r="AU1154" t="inlineStr"/>
    </row>
    <row r="1155">
      <c r="A1155" t="inlineStr">
        <is>
          <t>CONTRACT</t>
        </is>
      </c>
      <c r="B1155" t="inlineStr">
        <is>
          <t>PRJ</t>
        </is>
      </c>
      <c r="C1155" t="inlineStr">
        <is>
          <t>Agile</t>
        </is>
      </c>
      <c r="D1155" t="n">
        <v>2025</v>
      </c>
      <c r="E1155" s="114" t="n">
        <v>45723</v>
      </c>
      <c r="F1155" s="114" t="n">
        <v>45744</v>
      </c>
      <c r="G1155" t="inlineStr"/>
      <c r="H1155" t="inlineStr">
        <is>
          <t>ABS0008-45</t>
        </is>
      </c>
      <c r="I1155" t="inlineStr">
        <is>
          <t>HR</t>
        </is>
      </c>
      <c r="J1155" t="inlineStr">
        <is>
          <t>HR - File malloppo</t>
        </is>
      </c>
      <c r="K1155" t="inlineStr">
        <is>
          <t>EssilorLuxottica</t>
        </is>
      </c>
      <c r="L1155" t="inlineStr">
        <is>
          <t>L. Roberto</t>
        </is>
      </c>
      <c r="M1155" t="inlineStr">
        <is>
          <t>G. De Feo</t>
        </is>
      </c>
      <c r="N1155" t="inlineStr">
        <is>
          <t>Delivery Projects</t>
        </is>
      </c>
      <c r="O1155" t="inlineStr">
        <is>
          <t>PM - Project Governance</t>
        </is>
      </c>
      <c r="P1155" t="n">
        <v>100</v>
      </c>
      <c r="Q1155" t="n">
        <v>0</v>
      </c>
      <c r="R1155" t="inlineStr">
        <is>
          <t>ON GOING</t>
        </is>
      </c>
      <c r="S1155" t="n">
        <v>0</v>
      </c>
      <c r="T1155" t="n">
        <v>2025</v>
      </c>
      <c r="U1155" t="n">
        <v>7</v>
      </c>
      <c r="V1155" t="n">
        <v>1</v>
      </c>
      <c r="W1155" t="inlineStr"/>
      <c r="X1155" t="n">
        <v>1</v>
      </c>
      <c r="Y1155" t="n">
        <v>2</v>
      </c>
      <c r="Z1155" t="n">
        <v>3</v>
      </c>
      <c r="AA1155" t="n">
        <v>4</v>
      </c>
      <c r="AB1155" t="inlineStr"/>
      <c r="AC1155" t="inlineStr"/>
      <c r="AD1155" t="inlineStr"/>
      <c r="AE1155" t="inlineStr"/>
      <c r="AF1155" t="inlineStr"/>
      <c r="AG1155" t="inlineStr"/>
      <c r="AH1155" t="n">
        <v>0.05555555555555555</v>
      </c>
      <c r="AI1155" t="n">
        <v>0</v>
      </c>
      <c r="AJ1155" t="n">
        <v>0.04761904761904762</v>
      </c>
      <c r="AK1155" t="n">
        <v>0.09090909090909091</v>
      </c>
      <c r="AL1155" t="n">
        <v>0.15</v>
      </c>
      <c r="AM1155" t="n">
        <v>0.2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inlineStr"/>
      <c r="AU1155" t="inlineStr"/>
    </row>
    <row r="1156">
      <c r="A1156" t="inlineStr">
        <is>
          <t>CONTRACT</t>
        </is>
      </c>
      <c r="B1156" t="inlineStr">
        <is>
          <t>PRJ</t>
        </is>
      </c>
      <c r="C1156" t="inlineStr">
        <is>
          <t>Agile</t>
        </is>
      </c>
      <c r="D1156" t="n">
        <v>2025</v>
      </c>
      <c r="E1156" s="114" t="n">
        <v>45723</v>
      </c>
      <c r="F1156" s="114" t="n">
        <v>45744</v>
      </c>
      <c r="G1156" t="inlineStr"/>
      <c r="H1156" t="inlineStr">
        <is>
          <t>ABS0008-45</t>
        </is>
      </c>
      <c r="I1156" t="inlineStr">
        <is>
          <t>HR</t>
        </is>
      </c>
      <c r="J1156" t="inlineStr">
        <is>
          <t>HR - File malloppo</t>
        </is>
      </c>
      <c r="K1156" t="inlineStr">
        <is>
          <t>EssilorLuxottica</t>
        </is>
      </c>
      <c r="L1156" t="inlineStr">
        <is>
          <t>L. Roberto</t>
        </is>
      </c>
      <c r="M1156" t="inlineStr">
        <is>
          <t>L. Cariglia</t>
        </is>
      </c>
      <c r="N1156" t="inlineStr">
        <is>
          <t>Operations</t>
        </is>
      </c>
      <c r="O1156" t="inlineStr">
        <is>
          <t>Data Management</t>
        </is>
      </c>
      <c r="P1156" t="n">
        <v>100</v>
      </c>
      <c r="Q1156" t="n">
        <v>0</v>
      </c>
      <c r="R1156" t="inlineStr">
        <is>
          <t>ON GOING</t>
        </is>
      </c>
      <c r="S1156" t="n">
        <v>0</v>
      </c>
      <c r="T1156" t="n">
        <v>2025</v>
      </c>
      <c r="U1156" t="n">
        <v>17</v>
      </c>
      <c r="V1156" t="inlineStr"/>
      <c r="W1156" t="inlineStr"/>
      <c r="X1156" t="inlineStr"/>
      <c r="Y1156" t="n">
        <v>8</v>
      </c>
      <c r="Z1156" t="n">
        <v>15</v>
      </c>
      <c r="AA1156" t="n">
        <v>2</v>
      </c>
      <c r="AB1156" t="inlineStr"/>
      <c r="AC1156" t="inlineStr"/>
      <c r="AD1156" t="inlineStr"/>
      <c r="AE1156" t="inlineStr"/>
      <c r="AF1156" t="inlineStr"/>
      <c r="AG1156" t="inlineStr"/>
      <c r="AH1156" t="n">
        <v>0</v>
      </c>
      <c r="AI1156" t="n">
        <v>0</v>
      </c>
      <c r="AJ1156" t="n">
        <v>0</v>
      </c>
      <c r="AK1156" t="n">
        <v>0.3636363636363636</v>
      </c>
      <c r="AL1156" t="n">
        <v>0.75</v>
      </c>
      <c r="AM1156" t="n">
        <v>0.1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inlineStr"/>
      <c r="AU1156" t="inlineStr"/>
    </row>
    <row r="1157">
      <c r="A1157" t="inlineStr">
        <is>
          <t>CONTRACT</t>
        </is>
      </c>
      <c r="B1157" t="inlineStr">
        <is>
          <t>PRJ</t>
        </is>
      </c>
      <c r="C1157" t="inlineStr">
        <is>
          <t>Agile</t>
        </is>
      </c>
      <c r="D1157" t="n">
        <v>2025</v>
      </c>
      <c r="E1157" s="114" t="n">
        <v>45723</v>
      </c>
      <c r="F1157" s="114" t="n">
        <v>45744</v>
      </c>
      <c r="G1157" t="inlineStr"/>
      <c r="H1157" t="inlineStr">
        <is>
          <t>ABS0008-45</t>
        </is>
      </c>
      <c r="I1157" t="inlineStr">
        <is>
          <t>HR</t>
        </is>
      </c>
      <c r="J1157" t="inlineStr">
        <is>
          <t>HR - File malloppo</t>
        </is>
      </c>
      <c r="K1157" t="inlineStr">
        <is>
          <t>EssilorLuxottica</t>
        </is>
      </c>
      <c r="L1157" t="inlineStr">
        <is>
          <t>L. Roberto</t>
        </is>
      </c>
      <c r="M1157" t="inlineStr">
        <is>
          <t>L. Carloni</t>
        </is>
      </c>
      <c r="N1157" t="inlineStr">
        <is>
          <t>Operations</t>
        </is>
      </c>
      <c r="O1157" t="inlineStr">
        <is>
          <t>Back End</t>
        </is>
      </c>
      <c r="P1157" t="n">
        <v>100</v>
      </c>
      <c r="Q1157" t="n">
        <v>0</v>
      </c>
      <c r="R1157" t="inlineStr">
        <is>
          <t>ON GOING</t>
        </is>
      </c>
      <c r="S1157" t="n">
        <v>0</v>
      </c>
      <c r="T1157" t="n">
        <v>2025</v>
      </c>
      <c r="U1157" t="n">
        <v>1.5</v>
      </c>
      <c r="V1157" t="inlineStr"/>
      <c r="W1157" t="inlineStr"/>
      <c r="X1157" t="inlineStr"/>
      <c r="Y1157" t="inlineStr"/>
      <c r="Z1157" t="n">
        <v>1.5</v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n">
        <v>0</v>
      </c>
      <c r="AI1157" t="n">
        <v>0</v>
      </c>
      <c r="AJ1157" t="n">
        <v>0</v>
      </c>
      <c r="AK1157" t="n">
        <v>0</v>
      </c>
      <c r="AL1157" t="n">
        <v>0.075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inlineStr"/>
      <c r="AU1157" t="inlineStr"/>
    </row>
    <row r="1158">
      <c r="A1158" t="inlineStr">
        <is>
          <t>CONTRACT</t>
        </is>
      </c>
      <c r="B1158" t="inlineStr">
        <is>
          <t>PRJ</t>
        </is>
      </c>
      <c r="C1158" t="inlineStr">
        <is>
          <t>Agile</t>
        </is>
      </c>
      <c r="D1158" t="n">
        <v>2025</v>
      </c>
      <c r="E1158" s="114" t="n">
        <v>45723</v>
      </c>
      <c r="F1158" s="114" t="n">
        <v>45744</v>
      </c>
      <c r="G1158" t="inlineStr"/>
      <c r="H1158" t="inlineStr">
        <is>
          <t>ABS0008-45</t>
        </is>
      </c>
      <c r="I1158" t="inlineStr">
        <is>
          <t>HR</t>
        </is>
      </c>
      <c r="J1158" t="inlineStr">
        <is>
          <t>HR - File malloppo</t>
        </is>
      </c>
      <c r="K1158" t="inlineStr">
        <is>
          <t>EssilorLuxottica</t>
        </is>
      </c>
      <c r="L1158" t="inlineStr">
        <is>
          <t>L. Roberto</t>
        </is>
      </c>
      <c r="M1158" t="inlineStr">
        <is>
          <t>L. Roberto</t>
        </is>
      </c>
      <c r="N1158" t="inlineStr">
        <is>
          <t>Operations</t>
        </is>
      </c>
      <c r="O1158" t="inlineStr">
        <is>
          <t>PM - Project Governance</t>
        </is>
      </c>
      <c r="P1158" t="n">
        <v>100</v>
      </c>
      <c r="Q1158" t="n">
        <v>0</v>
      </c>
      <c r="R1158" t="inlineStr">
        <is>
          <t>ON GOING</t>
        </is>
      </c>
      <c r="S1158" t="n">
        <v>0</v>
      </c>
      <c r="T1158" t="n">
        <v>2025</v>
      </c>
      <c r="U1158" t="n">
        <v>5</v>
      </c>
      <c r="V1158" t="n">
        <v>1</v>
      </c>
      <c r="W1158" t="inlineStr"/>
      <c r="X1158" t="n">
        <v>1</v>
      </c>
      <c r="Y1158" t="n">
        <v>2</v>
      </c>
      <c r="Z1158" t="n">
        <v>2</v>
      </c>
      <c r="AA1158" t="n">
        <v>2</v>
      </c>
      <c r="AB1158" t="n">
        <v>1</v>
      </c>
      <c r="AC1158" t="inlineStr"/>
      <c r="AD1158" t="inlineStr"/>
      <c r="AE1158" t="inlineStr"/>
      <c r="AF1158" t="inlineStr"/>
      <c r="AG1158" t="inlineStr"/>
      <c r="AH1158" t="n">
        <v>0.05555555555555555</v>
      </c>
      <c r="AI1158" t="n">
        <v>0</v>
      </c>
      <c r="AJ1158" t="n">
        <v>0.04761904761904762</v>
      </c>
      <c r="AK1158" t="n">
        <v>0.09090909090909091</v>
      </c>
      <c r="AL1158" t="n">
        <v>0.1</v>
      </c>
      <c r="AM1158" t="n">
        <v>0.1</v>
      </c>
      <c r="AN1158" t="n">
        <v>0.04347826086956522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inlineStr"/>
      <c r="AU1158" t="inlineStr"/>
    </row>
    <row r="1159">
      <c r="A1159" t="inlineStr">
        <is>
          <t>CONTRACT</t>
        </is>
      </c>
      <c r="B1159" t="inlineStr">
        <is>
          <t>PRJ</t>
        </is>
      </c>
      <c r="C1159" t="inlineStr">
        <is>
          <t>Agile</t>
        </is>
      </c>
      <c r="D1159" t="n">
        <v>2025</v>
      </c>
      <c r="E1159" s="114" t="n">
        <v>45723</v>
      </c>
      <c r="F1159" s="114" t="n">
        <v>45744</v>
      </c>
      <c r="G1159" t="inlineStr"/>
      <c r="H1159" t="inlineStr">
        <is>
          <t>ABS0008-45</t>
        </is>
      </c>
      <c r="I1159" t="inlineStr">
        <is>
          <t>HR</t>
        </is>
      </c>
      <c r="J1159" t="inlineStr">
        <is>
          <t>HR - File malloppo</t>
        </is>
      </c>
      <c r="K1159" t="inlineStr">
        <is>
          <t>EssilorLuxottica</t>
        </is>
      </c>
      <c r="L1159" t="inlineStr">
        <is>
          <t>L. Roberto</t>
        </is>
      </c>
      <c r="M1159" t="inlineStr">
        <is>
          <t>M. Porcu</t>
        </is>
      </c>
      <c r="N1159" t="inlineStr">
        <is>
          <t>Operations</t>
        </is>
      </c>
      <c r="O1159" t="inlineStr">
        <is>
          <t>Technical Leader</t>
        </is>
      </c>
      <c r="P1159" t="n">
        <v>100</v>
      </c>
      <c r="Q1159" t="n">
        <v>0</v>
      </c>
      <c r="R1159" t="inlineStr">
        <is>
          <t>ON GOING</t>
        </is>
      </c>
      <c r="S1159" t="n">
        <v>0</v>
      </c>
      <c r="T1159" t="n">
        <v>2025</v>
      </c>
      <c r="U1159" t="n">
        <v>1.5</v>
      </c>
      <c r="V1159" t="inlineStr"/>
      <c r="W1159" t="inlineStr"/>
      <c r="X1159" t="inlineStr"/>
      <c r="Y1159" t="inlineStr"/>
      <c r="Z1159" t="n">
        <v>1.5</v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n">
        <v>0</v>
      </c>
      <c r="AI1159" t="n">
        <v>0</v>
      </c>
      <c r="AJ1159" t="n">
        <v>0</v>
      </c>
      <c r="AK1159" t="n">
        <v>0</v>
      </c>
      <c r="AL1159" t="n">
        <v>0.075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inlineStr"/>
      <c r="AU1159" t="inlineStr"/>
    </row>
    <row r="1160">
      <c r="A1160" t="inlineStr">
        <is>
          <t>CONTRACT</t>
        </is>
      </c>
      <c r="B1160" t="inlineStr">
        <is>
          <t>PRJ</t>
        </is>
      </c>
      <c r="C1160" t="inlineStr">
        <is>
          <t>Agile</t>
        </is>
      </c>
      <c r="D1160" t="n">
        <v>2025</v>
      </c>
      <c r="E1160" s="114" t="n">
        <v>45723</v>
      </c>
      <c r="F1160" s="114" t="n">
        <v>45744</v>
      </c>
      <c r="G1160" t="inlineStr"/>
      <c r="H1160" t="inlineStr">
        <is>
          <t>ABS0008-45</t>
        </is>
      </c>
      <c r="I1160" t="inlineStr">
        <is>
          <t>HR</t>
        </is>
      </c>
      <c r="J1160" t="inlineStr">
        <is>
          <t>HR - File malloppo</t>
        </is>
      </c>
      <c r="K1160" t="inlineStr">
        <is>
          <t>EssilorLuxottica</t>
        </is>
      </c>
      <c r="L1160" t="inlineStr">
        <is>
          <t>L. Roberto</t>
        </is>
      </c>
      <c r="M1160" t="inlineStr">
        <is>
          <t>M. Toci</t>
        </is>
      </c>
      <c r="N1160" t="inlineStr">
        <is>
          <t>Operations</t>
        </is>
      </c>
      <c r="O1160" t="inlineStr">
        <is>
          <t>Back End</t>
        </is>
      </c>
      <c r="P1160" t="n">
        <v>100</v>
      </c>
      <c r="Q1160" t="n">
        <v>0</v>
      </c>
      <c r="R1160" t="inlineStr">
        <is>
          <t>ON GOING</t>
        </is>
      </c>
      <c r="S1160" t="n">
        <v>0</v>
      </c>
      <c r="T1160" t="n">
        <v>2025</v>
      </c>
      <c r="U1160" t="n">
        <v>1.5</v>
      </c>
      <c r="V1160" t="inlineStr"/>
      <c r="W1160" t="inlineStr"/>
      <c r="X1160" t="inlineStr"/>
      <c r="Y1160" t="inlineStr"/>
      <c r="Z1160" t="n">
        <v>1.5</v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n">
        <v>0</v>
      </c>
      <c r="AI1160" t="n">
        <v>0</v>
      </c>
      <c r="AJ1160" t="n">
        <v>0</v>
      </c>
      <c r="AK1160" t="n">
        <v>0</v>
      </c>
      <c r="AL1160" t="n">
        <v>0.075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inlineStr"/>
      <c r="AU1160" t="inlineStr"/>
    </row>
    <row r="1161">
      <c r="A1161" t="inlineStr">
        <is>
          <t>CONTRACT</t>
        </is>
      </c>
      <c r="B1161" t="inlineStr">
        <is>
          <t>PRJ</t>
        </is>
      </c>
      <c r="C1161" t="inlineStr">
        <is>
          <t>Agile</t>
        </is>
      </c>
      <c r="D1161" t="n">
        <v>2025</v>
      </c>
      <c r="E1161" s="114" t="n">
        <v>45723</v>
      </c>
      <c r="F1161" s="114" t="n">
        <v>45744</v>
      </c>
      <c r="G1161" t="inlineStr"/>
      <c r="H1161" t="inlineStr">
        <is>
          <t>ABS0008-45</t>
        </is>
      </c>
      <c r="I1161" t="inlineStr">
        <is>
          <t>HR</t>
        </is>
      </c>
      <c r="J1161" t="inlineStr">
        <is>
          <t>HR - File malloppo</t>
        </is>
      </c>
      <c r="K1161" t="inlineStr">
        <is>
          <t>EssilorLuxottica</t>
        </is>
      </c>
      <c r="L1161" t="inlineStr">
        <is>
          <t>L. Roberto</t>
        </is>
      </c>
      <c r="M1161" t="inlineStr">
        <is>
          <t>M. Vimercati</t>
        </is>
      </c>
      <c r="N1161" t="inlineStr">
        <is>
          <t>Operations</t>
        </is>
      </c>
      <c r="O1161" t="inlineStr">
        <is>
          <t>Data Management</t>
        </is>
      </c>
      <c r="P1161" t="n">
        <v>100</v>
      </c>
      <c r="Q1161" t="n">
        <v>0</v>
      </c>
      <c r="R1161" t="inlineStr">
        <is>
          <t>ON GOING</t>
        </is>
      </c>
      <c r="S1161" t="n">
        <v>0</v>
      </c>
      <c r="T1161" t="n">
        <v>2025</v>
      </c>
      <c r="U1161" t="n">
        <v>1</v>
      </c>
      <c r="V1161" t="inlineStr"/>
      <c r="W1161" t="inlineStr"/>
      <c r="X1161" t="inlineStr"/>
      <c r="Y1161" t="n">
        <v>1</v>
      </c>
      <c r="Z1161" t="n">
        <v>1</v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n">
        <v>0</v>
      </c>
      <c r="AI1161" t="n">
        <v>0</v>
      </c>
      <c r="AJ1161" t="n">
        <v>0</v>
      </c>
      <c r="AK1161" t="n">
        <v>0.04545454545454546</v>
      </c>
      <c r="AL1161" t="n">
        <v>0.05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inlineStr"/>
      <c r="AU1161" t="inlineStr"/>
    </row>
    <row r="1162">
      <c r="A1162" t="inlineStr">
        <is>
          <t>CONTRACT</t>
        </is>
      </c>
      <c r="B1162" t="inlineStr">
        <is>
          <t>PRJ</t>
        </is>
      </c>
      <c r="C1162" t="inlineStr">
        <is>
          <t>Agile</t>
        </is>
      </c>
      <c r="D1162" t="n">
        <v>2025</v>
      </c>
      <c r="E1162" s="114" t="n">
        <v>45723</v>
      </c>
      <c r="F1162" s="114" t="n">
        <v>45744</v>
      </c>
      <c r="G1162" t="inlineStr"/>
      <c r="H1162" t="inlineStr">
        <is>
          <t>ABS0008-45</t>
        </is>
      </c>
      <c r="I1162" t="inlineStr">
        <is>
          <t>HR</t>
        </is>
      </c>
      <c r="J1162" t="inlineStr">
        <is>
          <t>HR - File malloppo</t>
        </is>
      </c>
      <c r="K1162" t="inlineStr">
        <is>
          <t>EssilorLuxottica</t>
        </is>
      </c>
      <c r="L1162" t="inlineStr">
        <is>
          <t>L. Roberto</t>
        </is>
      </c>
      <c r="M1162" t="inlineStr">
        <is>
          <t>R. Bondi</t>
        </is>
      </c>
      <c r="N1162" t="inlineStr">
        <is>
          <t>Operations</t>
        </is>
      </c>
      <c r="O1162" t="inlineStr">
        <is>
          <t>Front End</t>
        </is>
      </c>
      <c r="P1162" t="n">
        <v>100</v>
      </c>
      <c r="Q1162" t="n">
        <v>0</v>
      </c>
      <c r="R1162" t="inlineStr">
        <is>
          <t>ON GOING</t>
        </is>
      </c>
      <c r="S1162" t="n">
        <v>0</v>
      </c>
      <c r="T1162" t="n">
        <v>2025</v>
      </c>
      <c r="U1162" t="n">
        <v>3</v>
      </c>
      <c r="V1162" t="inlineStr"/>
      <c r="W1162" t="inlineStr"/>
      <c r="X1162" t="inlineStr"/>
      <c r="Y1162" t="n">
        <v>3</v>
      </c>
      <c r="Z1162" t="n">
        <v>3</v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n">
        <v>0</v>
      </c>
      <c r="AI1162" t="n">
        <v>0</v>
      </c>
      <c r="AJ1162" t="n">
        <v>0</v>
      </c>
      <c r="AK1162" t="n">
        <v>0.1363636363636364</v>
      </c>
      <c r="AL1162" t="n">
        <v>0.15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inlineStr"/>
      <c r="AU1162" t="inlineStr"/>
    </row>
    <row r="1163">
      <c r="A1163" t="inlineStr">
        <is>
          <t>CONTRACT</t>
        </is>
      </c>
      <c r="B1163" t="inlineStr">
        <is>
          <t>PRJ</t>
        </is>
      </c>
      <c r="C1163" t="inlineStr">
        <is>
          <t>Agile</t>
        </is>
      </c>
      <c r="D1163" t="n">
        <v>2025</v>
      </c>
      <c r="E1163" s="114" t="n">
        <v>45723</v>
      </c>
      <c r="F1163" s="114" t="n">
        <v>45744</v>
      </c>
      <c r="G1163" t="inlineStr"/>
      <c r="H1163" t="inlineStr">
        <is>
          <t>ABS0008-45</t>
        </is>
      </c>
      <c r="I1163" t="inlineStr">
        <is>
          <t>HR</t>
        </is>
      </c>
      <c r="J1163" t="inlineStr">
        <is>
          <t>HR - File malloppo</t>
        </is>
      </c>
      <c r="K1163" t="inlineStr">
        <is>
          <t>EssilorLuxottica</t>
        </is>
      </c>
      <c r="L1163" t="inlineStr">
        <is>
          <t>L. Roberto</t>
        </is>
      </c>
      <c r="M1163" t="inlineStr">
        <is>
          <t>R. Marasca</t>
        </is>
      </c>
      <c r="N1163" t="inlineStr">
        <is>
          <t>Delivery Projects</t>
        </is>
      </c>
      <c r="O1163" t="inlineStr">
        <is>
          <t>Analyst</t>
        </is>
      </c>
      <c r="P1163" t="n">
        <v>100</v>
      </c>
      <c r="Q1163" t="n">
        <v>0</v>
      </c>
      <c r="R1163" t="inlineStr">
        <is>
          <t>ON GOING</t>
        </is>
      </c>
      <c r="S1163" t="n">
        <v>0</v>
      </c>
      <c r="T1163" t="n">
        <v>2025</v>
      </c>
      <c r="U1163" t="n">
        <v>11</v>
      </c>
      <c r="V1163" t="n">
        <v>5</v>
      </c>
      <c r="W1163" t="n">
        <v>4</v>
      </c>
      <c r="X1163" t="n">
        <v>4</v>
      </c>
      <c r="Y1163" t="n">
        <v>6</v>
      </c>
      <c r="Z1163" t="n">
        <v>8</v>
      </c>
      <c r="AA1163" t="n">
        <v>2</v>
      </c>
      <c r="AB1163" t="n">
        <v>1</v>
      </c>
      <c r="AC1163" t="inlineStr"/>
      <c r="AD1163" t="inlineStr"/>
      <c r="AE1163" t="inlineStr"/>
      <c r="AF1163" t="inlineStr"/>
      <c r="AG1163" t="inlineStr"/>
      <c r="AH1163" t="n">
        <v>0.2777777777777778</v>
      </c>
      <c r="AI1163" t="n">
        <v>0.2</v>
      </c>
      <c r="AJ1163" t="n">
        <v>0.1904761904761905</v>
      </c>
      <c r="AK1163" t="n">
        <v>0.2727272727272727</v>
      </c>
      <c r="AL1163" t="n">
        <v>0.4</v>
      </c>
      <c r="AM1163" t="n">
        <v>0.1</v>
      </c>
      <c r="AN1163" t="n">
        <v>0.04347826086956522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inlineStr"/>
      <c r="AU1163" t="inlineStr"/>
    </row>
    <row r="1164">
      <c r="A1164" t="inlineStr">
        <is>
          <t>CONTRACT</t>
        </is>
      </c>
      <c r="B1164" t="inlineStr">
        <is>
          <t>PRJ</t>
        </is>
      </c>
      <c r="C1164" t="inlineStr">
        <is>
          <t>Agile</t>
        </is>
      </c>
      <c r="D1164" t="n">
        <v>2025</v>
      </c>
      <c r="E1164" s="114" t="n">
        <v>45723</v>
      </c>
      <c r="F1164" s="114" t="n">
        <v>45744</v>
      </c>
      <c r="G1164" t="inlineStr"/>
      <c r="H1164" t="inlineStr">
        <is>
          <t>ABS0008-45</t>
        </is>
      </c>
      <c r="I1164" t="inlineStr">
        <is>
          <t>HR</t>
        </is>
      </c>
      <c r="J1164" t="inlineStr">
        <is>
          <t>HR - File malloppo</t>
        </is>
      </c>
      <c r="K1164" t="inlineStr">
        <is>
          <t>EssilorLuxottica</t>
        </is>
      </c>
      <c r="L1164" t="inlineStr">
        <is>
          <t>L. Roberto</t>
        </is>
      </c>
      <c r="M1164" t="inlineStr">
        <is>
          <t>S. Beltrami</t>
        </is>
      </c>
      <c r="N1164" t="inlineStr">
        <is>
          <t>Operations</t>
        </is>
      </c>
      <c r="O1164" t="inlineStr">
        <is>
          <t>Front End</t>
        </is>
      </c>
      <c r="P1164" t="n">
        <v>100</v>
      </c>
      <c r="Q1164" t="n">
        <v>0</v>
      </c>
      <c r="R1164" t="inlineStr">
        <is>
          <t>ON GOING</t>
        </is>
      </c>
      <c r="S1164" t="n">
        <v>0</v>
      </c>
      <c r="T1164" t="n">
        <v>2025</v>
      </c>
      <c r="U1164" t="n">
        <v>1.5</v>
      </c>
      <c r="V1164" t="inlineStr"/>
      <c r="W1164" t="inlineStr"/>
      <c r="X1164" t="inlineStr"/>
      <c r="Y1164" t="inlineStr"/>
      <c r="Z1164" t="n">
        <v>1.5</v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n">
        <v>0</v>
      </c>
      <c r="AI1164" t="n">
        <v>0</v>
      </c>
      <c r="AJ1164" t="n">
        <v>0</v>
      </c>
      <c r="AK1164" t="n">
        <v>0</v>
      </c>
      <c r="AL1164" t="n">
        <v>0.075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inlineStr"/>
      <c r="AU1164" t="inlineStr"/>
    </row>
    <row r="1165">
      <c r="A1165" t="inlineStr">
        <is>
          <t>CONTRACT</t>
        </is>
      </c>
      <c r="B1165" t="inlineStr">
        <is>
          <t>PRJ</t>
        </is>
      </c>
      <c r="C1165" t="inlineStr">
        <is>
          <t>Waterfall</t>
        </is>
      </c>
      <c r="D1165" t="n">
        <v>2025</v>
      </c>
      <c r="E1165" s="114" t="n">
        <v>45664</v>
      </c>
      <c r="F1165" s="114" t="n">
        <v>45716</v>
      </c>
      <c r="G1165" t="inlineStr">
        <is>
          <t>ABS24518</t>
        </is>
      </c>
      <c r="H1165" t="inlineStr">
        <is>
          <t>ABS0008-29</t>
        </is>
      </c>
      <c r="I1165" t="inlineStr">
        <is>
          <t>HR</t>
        </is>
      </c>
      <c r="J1165" t="inlineStr">
        <is>
          <t>HR - Job Architecture - Grade</t>
        </is>
      </c>
      <c r="K1165" t="inlineStr">
        <is>
          <t>EssilorLuxottica</t>
        </is>
      </c>
      <c r="L1165" t="inlineStr">
        <is>
          <t>L. Roberto</t>
        </is>
      </c>
      <c r="M1165" t="inlineStr">
        <is>
          <t>A. Torone</t>
        </is>
      </c>
      <c r="N1165" t="inlineStr">
        <is>
          <t>Delivery Projects</t>
        </is>
      </c>
      <c r="O1165" t="inlineStr">
        <is>
          <t>Analyst</t>
        </is>
      </c>
      <c r="P1165" t="n">
        <v>100</v>
      </c>
      <c r="Q1165" t="n">
        <v>0</v>
      </c>
      <c r="R1165" t="inlineStr">
        <is>
          <t>ON GOING</t>
        </is>
      </c>
      <c r="S1165" t="n">
        <v>0</v>
      </c>
      <c r="T1165" t="n">
        <v>2025</v>
      </c>
      <c r="U1165" t="n">
        <v>0</v>
      </c>
      <c r="V1165" t="n">
        <v>3.5</v>
      </c>
      <c r="W1165" t="n">
        <v>3.5</v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n">
        <v>0.1944444444444444</v>
      </c>
      <c r="AI1165" t="n">
        <v>0.175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inlineStr"/>
      <c r="AU1165" t="inlineStr"/>
    </row>
    <row r="1166">
      <c r="A1166" t="inlineStr">
        <is>
          <t>CONTRACT</t>
        </is>
      </c>
      <c r="B1166" t="inlineStr">
        <is>
          <t>PRJ</t>
        </is>
      </c>
      <c r="C1166" t="inlineStr">
        <is>
          <t>Waterfall</t>
        </is>
      </c>
      <c r="D1166" t="n">
        <v>2025</v>
      </c>
      <c r="E1166" s="114" t="n">
        <v>45664</v>
      </c>
      <c r="F1166" s="114" t="n">
        <v>45716</v>
      </c>
      <c r="G1166" t="inlineStr">
        <is>
          <t>ABS24518</t>
        </is>
      </c>
      <c r="H1166" t="inlineStr">
        <is>
          <t>ABS0008-29</t>
        </is>
      </c>
      <c r="I1166" t="inlineStr">
        <is>
          <t>HR</t>
        </is>
      </c>
      <c r="J1166" t="inlineStr">
        <is>
          <t>HR - Job Architecture - Grade</t>
        </is>
      </c>
      <c r="K1166" t="inlineStr">
        <is>
          <t>EssilorLuxottica</t>
        </is>
      </c>
      <c r="L1166" t="inlineStr">
        <is>
          <t>L. Roberto</t>
        </is>
      </c>
      <c r="M1166" t="inlineStr">
        <is>
          <t>G. Cataldo</t>
        </is>
      </c>
      <c r="N1166" t="inlineStr">
        <is>
          <t>Operations</t>
        </is>
      </c>
      <c r="O1166" t="inlineStr">
        <is>
          <t>Data Management</t>
        </is>
      </c>
      <c r="P1166" t="n">
        <v>100</v>
      </c>
      <c r="Q1166" t="n">
        <v>7</v>
      </c>
      <c r="R1166" t="inlineStr">
        <is>
          <t>ON GOING</t>
        </is>
      </c>
      <c r="S1166" t="n">
        <v>0.4</v>
      </c>
      <c r="T1166" t="n">
        <v>2025</v>
      </c>
      <c r="U1166" t="n">
        <v>1</v>
      </c>
      <c r="V1166" t="n">
        <v>1</v>
      </c>
      <c r="W1166" t="n">
        <v>1</v>
      </c>
      <c r="X1166" t="inlineStr"/>
      <c r="Y1166" t="n">
        <v>1</v>
      </c>
      <c r="Z1166" t="n">
        <v>1</v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n">
        <v>0.05555555555555555</v>
      </c>
      <c r="AI1166" t="n">
        <v>0.05</v>
      </c>
      <c r="AJ1166" t="n">
        <v>0</v>
      </c>
      <c r="AK1166" t="n">
        <v>0.04545454545454546</v>
      </c>
      <c r="AL1166" t="n">
        <v>0.05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inlineStr"/>
      <c r="AU1166" t="inlineStr"/>
    </row>
    <row r="1167">
      <c r="A1167" t="inlineStr">
        <is>
          <t>CONTRACT</t>
        </is>
      </c>
      <c r="B1167" t="inlineStr">
        <is>
          <t>PRJ</t>
        </is>
      </c>
      <c r="C1167" t="inlineStr">
        <is>
          <t>Waterfall</t>
        </is>
      </c>
      <c r="D1167" t="n">
        <v>2025</v>
      </c>
      <c r="E1167" s="114" t="n">
        <v>45664</v>
      </c>
      <c r="F1167" s="114" t="n">
        <v>45716</v>
      </c>
      <c r="G1167" t="inlineStr">
        <is>
          <t>ABS24518</t>
        </is>
      </c>
      <c r="H1167" t="inlineStr">
        <is>
          <t>ABS0008-29</t>
        </is>
      </c>
      <c r="I1167" t="inlineStr">
        <is>
          <t>HR</t>
        </is>
      </c>
      <c r="J1167" t="inlineStr">
        <is>
          <t>HR - Job Architecture - Grade</t>
        </is>
      </c>
      <c r="K1167" t="inlineStr">
        <is>
          <t>EssilorLuxottica</t>
        </is>
      </c>
      <c r="L1167" t="inlineStr">
        <is>
          <t>L. Roberto</t>
        </is>
      </c>
      <c r="M1167" t="inlineStr">
        <is>
          <t>G. De Feo</t>
        </is>
      </c>
      <c r="N1167" t="inlineStr">
        <is>
          <t>Delivery Projects</t>
        </is>
      </c>
      <c r="O1167" t="inlineStr">
        <is>
          <t>PMO - Project Management Officer</t>
        </is>
      </c>
      <c r="P1167" t="n">
        <v>100</v>
      </c>
      <c r="Q1167" t="n">
        <v>7</v>
      </c>
      <c r="R1167" t="inlineStr">
        <is>
          <t>ON GOING</t>
        </is>
      </c>
      <c r="S1167" t="n">
        <v>0.4</v>
      </c>
      <c r="T1167" t="n">
        <v>2025</v>
      </c>
      <c r="U1167" t="n">
        <v>3</v>
      </c>
      <c r="V1167" t="n">
        <v>2</v>
      </c>
      <c r="W1167" t="n">
        <v>2</v>
      </c>
      <c r="X1167" t="inlineStr"/>
      <c r="Y1167" t="n">
        <v>2</v>
      </c>
      <c r="Z1167" t="n">
        <v>2</v>
      </c>
      <c r="AA1167" t="n">
        <v>1</v>
      </c>
      <c r="AB1167" t="inlineStr"/>
      <c r="AC1167" t="inlineStr"/>
      <c r="AD1167" t="inlineStr"/>
      <c r="AE1167" t="inlineStr"/>
      <c r="AF1167" t="inlineStr"/>
      <c r="AG1167" t="inlineStr"/>
      <c r="AH1167" t="n">
        <v>0.1111111111111111</v>
      </c>
      <c r="AI1167" t="n">
        <v>0.1</v>
      </c>
      <c r="AJ1167" t="n">
        <v>0</v>
      </c>
      <c r="AK1167" t="n">
        <v>0.09090909090909091</v>
      </c>
      <c r="AL1167" t="n">
        <v>0.1</v>
      </c>
      <c r="AM1167" t="n">
        <v>0.05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inlineStr"/>
      <c r="AU1167" t="inlineStr"/>
    </row>
    <row r="1168">
      <c r="A1168" t="inlineStr">
        <is>
          <t>CONTRACT</t>
        </is>
      </c>
      <c r="B1168" t="inlineStr">
        <is>
          <t>PRJ</t>
        </is>
      </c>
      <c r="C1168" t="inlineStr">
        <is>
          <t>Waterfall</t>
        </is>
      </c>
      <c r="D1168" t="n">
        <v>2025</v>
      </c>
      <c r="E1168" s="114" t="n">
        <v>45664</v>
      </c>
      <c r="F1168" s="114" t="n">
        <v>45716</v>
      </c>
      <c r="G1168" t="inlineStr">
        <is>
          <t>ABS24518</t>
        </is>
      </c>
      <c r="H1168" t="inlineStr">
        <is>
          <t>ABS0008-29</t>
        </is>
      </c>
      <c r="I1168" t="inlineStr">
        <is>
          <t>HR</t>
        </is>
      </c>
      <c r="J1168" t="inlineStr">
        <is>
          <t>HR - Job Architecture - Grade</t>
        </is>
      </c>
      <c r="K1168" t="inlineStr">
        <is>
          <t>EssilorLuxottica</t>
        </is>
      </c>
      <c r="L1168" t="inlineStr">
        <is>
          <t>L. Roberto</t>
        </is>
      </c>
      <c r="M1168" t="inlineStr">
        <is>
          <t>L. Cariglia</t>
        </is>
      </c>
      <c r="N1168" t="inlineStr">
        <is>
          <t>Operations</t>
        </is>
      </c>
      <c r="O1168" t="inlineStr">
        <is>
          <t>Data Management</t>
        </is>
      </c>
      <c r="P1168" t="n">
        <v>100</v>
      </c>
      <c r="Q1168" t="n">
        <v>7</v>
      </c>
      <c r="R1168" t="inlineStr">
        <is>
          <t>ON GOING</t>
        </is>
      </c>
      <c r="S1168" t="n">
        <v>0.4</v>
      </c>
      <c r="T1168" t="n">
        <v>2025</v>
      </c>
      <c r="U1168" t="n">
        <v>5</v>
      </c>
      <c r="V1168" t="n">
        <v>1</v>
      </c>
      <c r="W1168" t="n">
        <v>1</v>
      </c>
      <c r="X1168" t="inlineStr"/>
      <c r="Y1168" t="n">
        <v>5</v>
      </c>
      <c r="Z1168" t="n">
        <v>3</v>
      </c>
      <c r="AA1168" t="n">
        <v>2</v>
      </c>
      <c r="AB1168" t="inlineStr"/>
      <c r="AC1168" t="inlineStr"/>
      <c r="AD1168" t="inlineStr"/>
      <c r="AE1168" t="inlineStr"/>
      <c r="AF1168" t="inlineStr"/>
      <c r="AG1168" t="inlineStr"/>
      <c r="AH1168" t="n">
        <v>0.05555555555555555</v>
      </c>
      <c r="AI1168" t="n">
        <v>0.05</v>
      </c>
      <c r="AJ1168" t="n">
        <v>0</v>
      </c>
      <c r="AK1168" t="n">
        <v>0.2272727272727273</v>
      </c>
      <c r="AL1168" t="n">
        <v>0.15</v>
      </c>
      <c r="AM1168" t="n">
        <v>0.1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inlineStr"/>
      <c r="AU1168" t="inlineStr"/>
    </row>
    <row r="1169">
      <c r="A1169" t="inlineStr">
        <is>
          <t>CONTRACT</t>
        </is>
      </c>
      <c r="B1169" t="inlineStr">
        <is>
          <t>PRJ</t>
        </is>
      </c>
      <c r="C1169" t="inlineStr">
        <is>
          <t>Waterfall</t>
        </is>
      </c>
      <c r="D1169" t="n">
        <v>2025</v>
      </c>
      <c r="E1169" s="114" t="n">
        <v>45664</v>
      </c>
      <c r="F1169" s="114" t="n">
        <v>45716</v>
      </c>
      <c r="G1169" t="inlineStr">
        <is>
          <t>ABS24518</t>
        </is>
      </c>
      <c r="H1169" t="inlineStr">
        <is>
          <t>ABS0008-29</t>
        </is>
      </c>
      <c r="I1169" t="inlineStr">
        <is>
          <t>HR</t>
        </is>
      </c>
      <c r="J1169" t="inlineStr">
        <is>
          <t>HR - Job Architecture - Grade</t>
        </is>
      </c>
      <c r="K1169" t="inlineStr">
        <is>
          <t>EssilorLuxottica</t>
        </is>
      </c>
      <c r="L1169" t="inlineStr">
        <is>
          <t>L. Roberto</t>
        </is>
      </c>
      <c r="M1169" t="inlineStr">
        <is>
          <t>L. Roberto</t>
        </is>
      </c>
      <c r="N1169" t="inlineStr">
        <is>
          <t>Operations</t>
        </is>
      </c>
      <c r="O1169" t="inlineStr">
        <is>
          <t>PM - Project Governance</t>
        </is>
      </c>
      <c r="P1169" t="n">
        <v>100</v>
      </c>
      <c r="Q1169" t="n">
        <v>7</v>
      </c>
      <c r="R1169" t="inlineStr">
        <is>
          <t>ON GOING</t>
        </is>
      </c>
      <c r="S1169" t="n">
        <v>0.4</v>
      </c>
      <c r="T1169" t="n">
        <v>2025</v>
      </c>
      <c r="U1169" t="n">
        <v>3</v>
      </c>
      <c r="V1169" t="n">
        <v>2</v>
      </c>
      <c r="W1169" t="n">
        <v>2</v>
      </c>
      <c r="X1169" t="inlineStr"/>
      <c r="Y1169" t="n">
        <v>2</v>
      </c>
      <c r="Z1169" t="n">
        <v>2</v>
      </c>
      <c r="AA1169" t="n">
        <v>1</v>
      </c>
      <c r="AB1169" t="inlineStr"/>
      <c r="AC1169" t="inlineStr"/>
      <c r="AD1169" t="inlineStr"/>
      <c r="AE1169" t="inlineStr"/>
      <c r="AF1169" t="inlineStr"/>
      <c r="AG1169" t="inlineStr"/>
      <c r="AH1169" t="n">
        <v>0.1111111111111111</v>
      </c>
      <c r="AI1169" t="n">
        <v>0.1</v>
      </c>
      <c r="AJ1169" t="n">
        <v>0</v>
      </c>
      <c r="AK1169" t="n">
        <v>0.09090909090909091</v>
      </c>
      <c r="AL1169" t="n">
        <v>0.1</v>
      </c>
      <c r="AM1169" t="n">
        <v>0.05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inlineStr"/>
      <c r="AU1169" t="inlineStr"/>
    </row>
    <row r="1170">
      <c r="A1170" t="inlineStr">
        <is>
          <t>CONTRACT</t>
        </is>
      </c>
      <c r="B1170" t="inlineStr">
        <is>
          <t>PRJ</t>
        </is>
      </c>
      <c r="C1170" t="inlineStr">
        <is>
          <t>Waterfall</t>
        </is>
      </c>
      <c r="D1170" t="n">
        <v>2025</v>
      </c>
      <c r="E1170" s="114" t="n">
        <v>45664</v>
      </c>
      <c r="F1170" s="114" t="n">
        <v>45716</v>
      </c>
      <c r="G1170" t="inlineStr">
        <is>
          <t>ABS24518</t>
        </is>
      </c>
      <c r="H1170" t="inlineStr">
        <is>
          <t>ABS0008-29</t>
        </is>
      </c>
      <c r="I1170" t="inlineStr">
        <is>
          <t>HR</t>
        </is>
      </c>
      <c r="J1170" t="inlineStr">
        <is>
          <t>HR - Job Architecture - Grade</t>
        </is>
      </c>
      <c r="K1170" t="inlineStr">
        <is>
          <t>EssilorLuxottica</t>
        </is>
      </c>
      <c r="L1170" t="inlineStr">
        <is>
          <t>L. Roberto</t>
        </is>
      </c>
      <c r="M1170" t="inlineStr">
        <is>
          <t>P. SINGH</t>
        </is>
      </c>
      <c r="N1170" t="inlineStr">
        <is>
          <t>Operations</t>
        </is>
      </c>
      <c r="O1170" t="inlineStr">
        <is>
          <t>Data Management</t>
        </is>
      </c>
      <c r="P1170" t="n">
        <v>100</v>
      </c>
      <c r="Q1170" t="n">
        <v>7</v>
      </c>
      <c r="R1170" t="inlineStr">
        <is>
          <t>ON GOING</t>
        </is>
      </c>
      <c r="S1170" t="n">
        <v>0.4</v>
      </c>
      <c r="T1170" t="n">
        <v>2025</v>
      </c>
      <c r="U1170" t="n">
        <v>8</v>
      </c>
      <c r="V1170" t="inlineStr"/>
      <c r="W1170" t="inlineStr"/>
      <c r="X1170" t="inlineStr"/>
      <c r="Y1170" t="n">
        <v>5</v>
      </c>
      <c r="Z1170" t="n">
        <v>8</v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n">
        <v>0</v>
      </c>
      <c r="AI1170" t="n">
        <v>0</v>
      </c>
      <c r="AJ1170" t="n">
        <v>0</v>
      </c>
      <c r="AK1170" t="n">
        <v>0.2272727272727273</v>
      </c>
      <c r="AL1170" t="n">
        <v>0.4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inlineStr"/>
      <c r="AU1170" t="inlineStr"/>
    </row>
    <row r="1171">
      <c r="A1171" t="inlineStr">
        <is>
          <t>CONTRACT</t>
        </is>
      </c>
      <c r="B1171" t="inlineStr">
        <is>
          <t>PRJ</t>
        </is>
      </c>
      <c r="C1171" t="inlineStr">
        <is>
          <t>Waterfall</t>
        </is>
      </c>
      <c r="D1171" t="n">
        <v>2025</v>
      </c>
      <c r="E1171" s="114" t="n">
        <v>45664</v>
      </c>
      <c r="F1171" s="114" t="n">
        <v>45716</v>
      </c>
      <c r="G1171" t="inlineStr">
        <is>
          <t>ABS24518</t>
        </is>
      </c>
      <c r="H1171" t="inlineStr">
        <is>
          <t>ABS0008-29</t>
        </is>
      </c>
      <c r="I1171" t="inlineStr">
        <is>
          <t>HR</t>
        </is>
      </c>
      <c r="J1171" t="inlineStr">
        <is>
          <t>HR - Job Architecture - Grade</t>
        </is>
      </c>
      <c r="K1171" t="inlineStr">
        <is>
          <t>EssilorLuxottica</t>
        </is>
      </c>
      <c r="L1171" t="inlineStr">
        <is>
          <t>L. Roberto</t>
        </is>
      </c>
      <c r="M1171" t="inlineStr">
        <is>
          <t>R. Marasca</t>
        </is>
      </c>
      <c r="N1171" t="inlineStr">
        <is>
          <t>Delivery Projects</t>
        </is>
      </c>
      <c r="O1171" t="inlineStr">
        <is>
          <t>Analyst</t>
        </is>
      </c>
      <c r="P1171" t="n">
        <v>100</v>
      </c>
      <c r="Q1171" t="n">
        <v>7</v>
      </c>
      <c r="R1171" t="inlineStr">
        <is>
          <t>ON GOING</t>
        </is>
      </c>
      <c r="S1171" t="n">
        <v>0.4</v>
      </c>
      <c r="T1171" t="n">
        <v>2025</v>
      </c>
      <c r="U1171" t="n">
        <v>4</v>
      </c>
      <c r="V1171" t="n">
        <v>1</v>
      </c>
      <c r="W1171" t="n">
        <v>1</v>
      </c>
      <c r="X1171" t="n">
        <v>1</v>
      </c>
      <c r="Y1171" t="n">
        <v>4</v>
      </c>
      <c r="Z1171" t="n">
        <v>3</v>
      </c>
      <c r="AA1171" t="n">
        <v>1</v>
      </c>
      <c r="AB1171" t="inlineStr"/>
      <c r="AC1171" t="inlineStr"/>
      <c r="AD1171" t="inlineStr"/>
      <c r="AE1171" t="inlineStr"/>
      <c r="AF1171" t="inlineStr"/>
      <c r="AG1171" t="inlineStr"/>
      <c r="AH1171" t="n">
        <v>0.05555555555555555</v>
      </c>
      <c r="AI1171" t="n">
        <v>0.05</v>
      </c>
      <c r="AJ1171" t="n">
        <v>0.04761904761904762</v>
      </c>
      <c r="AK1171" t="n">
        <v>0.1818181818181818</v>
      </c>
      <c r="AL1171" t="n">
        <v>0.15</v>
      </c>
      <c r="AM1171" t="n">
        <v>0.05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inlineStr"/>
      <c r="AU1171" t="inlineStr"/>
    </row>
    <row r="1172">
      <c r="A1172" t="inlineStr">
        <is>
          <t>CONTRACT</t>
        </is>
      </c>
      <c r="B1172" t="inlineStr">
        <is>
          <t>PRJ</t>
        </is>
      </c>
      <c r="C1172" t="inlineStr">
        <is>
          <t>Waterfall</t>
        </is>
      </c>
      <c r="D1172" t="n">
        <v>2025</v>
      </c>
      <c r="E1172" s="114" t="n">
        <v>45664</v>
      </c>
      <c r="F1172" s="114" t="n">
        <v>45716</v>
      </c>
      <c r="G1172" t="inlineStr">
        <is>
          <t>ABS24518</t>
        </is>
      </c>
      <c r="H1172" t="inlineStr">
        <is>
          <t>ABS0008-29</t>
        </is>
      </c>
      <c r="I1172" t="inlineStr">
        <is>
          <t>HR</t>
        </is>
      </c>
      <c r="J1172" t="inlineStr">
        <is>
          <t>HR - Job Architecture - Grade</t>
        </is>
      </c>
      <c r="K1172" t="inlineStr">
        <is>
          <t>EssilorLuxottica</t>
        </is>
      </c>
      <c r="L1172" t="inlineStr">
        <is>
          <t>L. Roberto</t>
        </is>
      </c>
      <c r="M1172" t="inlineStr">
        <is>
          <t>R. Tortora</t>
        </is>
      </c>
      <c r="N1172" t="inlineStr">
        <is>
          <t>Operations</t>
        </is>
      </c>
      <c r="O1172" t="inlineStr">
        <is>
          <t>Data Management</t>
        </is>
      </c>
      <c r="P1172" t="n">
        <v>100</v>
      </c>
      <c r="Q1172" t="n">
        <v>7</v>
      </c>
      <c r="R1172" t="inlineStr">
        <is>
          <t>ON GOING</t>
        </is>
      </c>
      <c r="S1172" t="n">
        <v>0.4</v>
      </c>
      <c r="T1172" t="n">
        <v>2025</v>
      </c>
      <c r="U1172" t="n">
        <v>1</v>
      </c>
      <c r="V1172" t="inlineStr"/>
      <c r="W1172" t="inlineStr"/>
      <c r="X1172" t="inlineStr"/>
      <c r="Y1172" t="n">
        <v>2</v>
      </c>
      <c r="Z1172" t="n">
        <v>1</v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n">
        <v>0</v>
      </c>
      <c r="AI1172" t="n">
        <v>0</v>
      </c>
      <c r="AJ1172" t="n">
        <v>0</v>
      </c>
      <c r="AK1172" t="n">
        <v>0.09090909090909091</v>
      </c>
      <c r="AL1172" t="n">
        <v>0.05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inlineStr"/>
      <c r="AU1172" t="inlineStr"/>
    </row>
    <row r="1173">
      <c r="A1173" t="inlineStr">
        <is>
          <t>CONTRACT</t>
        </is>
      </c>
      <c r="B1173" t="inlineStr">
        <is>
          <t>PRJ</t>
        </is>
      </c>
      <c r="C1173" t="inlineStr">
        <is>
          <t>Waterfall</t>
        </is>
      </c>
      <c r="D1173" t="inlineStr">
        <is>
          <t>2024-2025</t>
        </is>
      </c>
      <c r="E1173" s="114" t="n">
        <v>45586</v>
      </c>
      <c r="F1173" s="114" t="n">
        <v>45626</v>
      </c>
      <c r="G1173" t="inlineStr">
        <is>
          <t>ABS25085</t>
        </is>
      </c>
      <c r="H1173" t="inlineStr">
        <is>
          <t>ABS25085</t>
        </is>
      </c>
      <c r="I1173" t="inlineStr">
        <is>
          <t>HR</t>
        </is>
      </c>
      <c r="J1173" t="inlineStr">
        <is>
          <t>HR - LandingPage wave1</t>
        </is>
      </c>
      <c r="K1173" t="inlineStr">
        <is>
          <t>EssilorLuxottica</t>
        </is>
      </c>
      <c r="L1173" t="inlineStr">
        <is>
          <t>L. Roberto</t>
        </is>
      </c>
      <c r="M1173" t="inlineStr">
        <is>
          <t>C. Elia</t>
        </is>
      </c>
      <c r="N1173" t="inlineStr">
        <is>
          <t>Operations</t>
        </is>
      </c>
      <c r="O1173" t="inlineStr">
        <is>
          <t>Back End</t>
        </is>
      </c>
      <c r="P1173" t="n">
        <v>65</v>
      </c>
      <c r="Q1173" t="n">
        <v>36</v>
      </c>
      <c r="R1173" t="inlineStr">
        <is>
          <t>ON HOLD</t>
        </is>
      </c>
      <c r="S1173" t="n">
        <v>0.9</v>
      </c>
      <c r="T1173" t="n">
        <v>2025</v>
      </c>
      <c r="U1173" t="n">
        <v>0</v>
      </c>
      <c r="V1173" t="n">
        <v>2</v>
      </c>
      <c r="W1173" t="n">
        <v>1</v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n">
        <v>0.1111111111111111</v>
      </c>
      <c r="AI1173" t="n">
        <v>0.05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inlineStr"/>
      <c r="AU1173" t="inlineStr"/>
    </row>
    <row r="1174">
      <c r="A1174" t="inlineStr">
        <is>
          <t>CONTRACT</t>
        </is>
      </c>
      <c r="B1174" t="inlineStr">
        <is>
          <t>PRJ</t>
        </is>
      </c>
      <c r="C1174" t="inlineStr">
        <is>
          <t>Waterfall</t>
        </is>
      </c>
      <c r="D1174" t="inlineStr">
        <is>
          <t>2024-2025</t>
        </is>
      </c>
      <c r="E1174" s="114" t="n">
        <v>45586</v>
      </c>
      <c r="F1174" s="114" t="n">
        <v>45626</v>
      </c>
      <c r="G1174" t="inlineStr">
        <is>
          <t>ABS25085</t>
        </is>
      </c>
      <c r="H1174" t="inlineStr">
        <is>
          <t>ABS25085</t>
        </is>
      </c>
      <c r="I1174" t="inlineStr">
        <is>
          <t>HR</t>
        </is>
      </c>
      <c r="J1174" t="inlineStr">
        <is>
          <t>HR - LandingPage wave1</t>
        </is>
      </c>
      <c r="K1174" t="inlineStr">
        <is>
          <t>EssilorLuxottica</t>
        </is>
      </c>
      <c r="L1174" t="inlineStr">
        <is>
          <t>L. Roberto</t>
        </is>
      </c>
      <c r="M1174" t="inlineStr">
        <is>
          <t>L. Roberto</t>
        </is>
      </c>
      <c r="N1174" t="inlineStr">
        <is>
          <t>Operations</t>
        </is>
      </c>
      <c r="O1174" t="inlineStr">
        <is>
          <t>PM - Project Governance</t>
        </is>
      </c>
      <c r="P1174" t="n">
        <v>65</v>
      </c>
      <c r="Q1174" t="n">
        <v>36</v>
      </c>
      <c r="R1174" t="inlineStr">
        <is>
          <t>ON HOLD</t>
        </is>
      </c>
      <c r="S1174" t="n">
        <v>0.9</v>
      </c>
      <c r="T1174" t="n">
        <v>2025</v>
      </c>
      <c r="U1174" t="n">
        <v>0</v>
      </c>
      <c r="V1174" t="n">
        <v>1</v>
      </c>
      <c r="W1174" t="n">
        <v>1</v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n">
        <v>0.05555555555555555</v>
      </c>
      <c r="AI1174" t="n">
        <v>0.05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inlineStr"/>
      <c r="AU1174" t="inlineStr"/>
    </row>
    <row r="1175">
      <c r="A1175" t="inlineStr">
        <is>
          <t>CONTRACT</t>
        </is>
      </c>
      <c r="B1175" t="inlineStr">
        <is>
          <t>PRJ</t>
        </is>
      </c>
      <c r="C1175" t="inlineStr">
        <is>
          <t>Waterfall</t>
        </is>
      </c>
      <c r="D1175" t="inlineStr">
        <is>
          <t>2024-2025</t>
        </is>
      </c>
      <c r="E1175" s="114" t="n">
        <v>45586</v>
      </c>
      <c r="F1175" s="114" t="n">
        <v>45626</v>
      </c>
      <c r="G1175" t="inlineStr">
        <is>
          <t>ABS25085</t>
        </is>
      </c>
      <c r="H1175" t="inlineStr">
        <is>
          <t>ABS25085</t>
        </is>
      </c>
      <c r="I1175" t="inlineStr">
        <is>
          <t>HR</t>
        </is>
      </c>
      <c r="J1175" t="inlineStr">
        <is>
          <t>HR - LandingPage wave1</t>
        </is>
      </c>
      <c r="K1175" t="inlineStr">
        <is>
          <t>EssilorLuxottica</t>
        </is>
      </c>
      <c r="L1175" t="inlineStr">
        <is>
          <t>L. Roberto</t>
        </is>
      </c>
      <c r="M1175" t="inlineStr">
        <is>
          <t>M. Porcu</t>
        </is>
      </c>
      <c r="N1175" t="inlineStr">
        <is>
          <t>Operations</t>
        </is>
      </c>
      <c r="O1175" t="inlineStr">
        <is>
          <t>Back End</t>
        </is>
      </c>
      <c r="P1175" t="n">
        <v>65</v>
      </c>
      <c r="Q1175" t="n">
        <v>36</v>
      </c>
      <c r="R1175" t="inlineStr">
        <is>
          <t>ON HOLD</t>
        </is>
      </c>
      <c r="S1175" t="n">
        <v>0.9</v>
      </c>
      <c r="T1175" t="n">
        <v>2025</v>
      </c>
      <c r="U1175" t="n">
        <v>0</v>
      </c>
      <c r="V1175" t="n">
        <v>2</v>
      </c>
      <c r="W1175" t="n">
        <v>1</v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n">
        <v>0.1111111111111111</v>
      </c>
      <c r="AI1175" t="n">
        <v>0.05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inlineStr"/>
      <c r="AU1175" t="inlineStr"/>
    </row>
    <row r="1176">
      <c r="A1176" t="inlineStr">
        <is>
          <t>CONTRACT</t>
        </is>
      </c>
      <c r="B1176" t="inlineStr">
        <is>
          <t>PRJ</t>
        </is>
      </c>
      <c r="C1176" t="inlineStr">
        <is>
          <t>Waterfall</t>
        </is>
      </c>
      <c r="D1176" t="inlineStr">
        <is>
          <t>2024-2025</t>
        </is>
      </c>
      <c r="E1176" s="114" t="n">
        <v>45586</v>
      </c>
      <c r="F1176" s="114" t="n">
        <v>45626</v>
      </c>
      <c r="G1176" t="inlineStr">
        <is>
          <t>ABS25085</t>
        </is>
      </c>
      <c r="H1176" t="inlineStr">
        <is>
          <t>ABS25085</t>
        </is>
      </c>
      <c r="I1176" t="inlineStr">
        <is>
          <t>HR</t>
        </is>
      </c>
      <c r="J1176" t="inlineStr">
        <is>
          <t>HR - LandingPage wave1</t>
        </is>
      </c>
      <c r="K1176" t="inlineStr">
        <is>
          <t>EssilorLuxottica</t>
        </is>
      </c>
      <c r="L1176" t="inlineStr">
        <is>
          <t>L. Roberto</t>
        </is>
      </c>
      <c r="M1176" t="inlineStr">
        <is>
          <t>R. Marasca</t>
        </is>
      </c>
      <c r="N1176" t="inlineStr">
        <is>
          <t>Delivery Projects</t>
        </is>
      </c>
      <c r="O1176" t="inlineStr">
        <is>
          <t>Analyst</t>
        </is>
      </c>
      <c r="P1176" t="n">
        <v>65</v>
      </c>
      <c r="Q1176" t="n">
        <v>36</v>
      </c>
      <c r="R1176" t="inlineStr">
        <is>
          <t>ON HOLD</t>
        </is>
      </c>
      <c r="S1176" t="n">
        <v>0.9</v>
      </c>
      <c r="T1176" t="n">
        <v>2025</v>
      </c>
      <c r="U1176" t="n">
        <v>0</v>
      </c>
      <c r="V1176" t="n">
        <v>1</v>
      </c>
      <c r="W1176" t="n">
        <v>1</v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n">
        <v>0.05555555555555555</v>
      </c>
      <c r="AI1176" t="n">
        <v>0.05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inlineStr"/>
      <c r="AU1176" t="inlineStr"/>
    </row>
    <row r="1177">
      <c r="A1177" t="inlineStr">
        <is>
          <t>LEAD</t>
        </is>
      </c>
      <c r="B1177" t="inlineStr">
        <is>
          <t>PRJ</t>
        </is>
      </c>
      <c r="C1177" t="inlineStr">
        <is>
          <t>Agile</t>
        </is>
      </c>
      <c r="D1177" t="n">
        <v>2025</v>
      </c>
      <c r="E1177" s="114" t="n">
        <v>45718</v>
      </c>
      <c r="F1177" s="114" t="n">
        <v>45800</v>
      </c>
      <c r="G1177" t="inlineStr"/>
      <c r="H1177" t="inlineStr">
        <is>
          <t>ABS0008-194</t>
        </is>
      </c>
      <c r="I1177" t="inlineStr">
        <is>
          <t>HR</t>
        </is>
      </c>
      <c r="J1177" t="inlineStr">
        <is>
          <t>HR - OrgView</t>
        </is>
      </c>
      <c r="K1177" t="inlineStr">
        <is>
          <t>EssilorLuxottica</t>
        </is>
      </c>
      <c r="L1177" t="inlineStr">
        <is>
          <t>L. Roberto</t>
        </is>
      </c>
      <c r="M1177" t="inlineStr">
        <is>
          <t>L. Roberto</t>
        </is>
      </c>
      <c r="N1177" t="inlineStr">
        <is>
          <t>Operations</t>
        </is>
      </c>
      <c r="O1177" t="inlineStr">
        <is>
          <t>PM - Project Governance</t>
        </is>
      </c>
      <c r="P1177" t="n">
        <v>0</v>
      </c>
      <c r="Q1177" t="n">
        <v>0</v>
      </c>
      <c r="R1177" t="inlineStr">
        <is>
          <t>PROPOSAL</t>
        </is>
      </c>
      <c r="S1177" t="inlineStr"/>
      <c r="T1177" t="n">
        <v>2025</v>
      </c>
      <c r="U1177" t="n">
        <v>2</v>
      </c>
      <c r="V1177" t="inlineStr"/>
      <c r="W1177" t="inlineStr"/>
      <c r="X1177" t="inlineStr"/>
      <c r="Y1177" t="n">
        <v>1</v>
      </c>
      <c r="Z1177" t="n">
        <v>1</v>
      </c>
      <c r="AA1177" t="n">
        <v>1</v>
      </c>
      <c r="AB1177" t="inlineStr"/>
      <c r="AC1177" t="inlineStr"/>
      <c r="AD1177" t="inlineStr"/>
      <c r="AE1177" t="inlineStr"/>
      <c r="AF1177" t="inlineStr"/>
      <c r="AG1177" t="inlineStr"/>
      <c r="AH1177" t="n">
        <v>0</v>
      </c>
      <c r="AI1177" t="n">
        <v>0</v>
      </c>
      <c r="AJ1177" t="n">
        <v>0</v>
      </c>
      <c r="AK1177" t="n">
        <v>0.04545454545454546</v>
      </c>
      <c r="AL1177" t="n">
        <v>0.05</v>
      </c>
      <c r="AM1177" t="n">
        <v>0.05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inlineStr"/>
      <c r="AU1177" t="inlineStr"/>
    </row>
    <row r="1178">
      <c r="A1178" t="inlineStr">
        <is>
          <t>LEAD</t>
        </is>
      </c>
      <c r="B1178" t="inlineStr">
        <is>
          <t>PRJ</t>
        </is>
      </c>
      <c r="C1178" t="inlineStr">
        <is>
          <t>Agile</t>
        </is>
      </c>
      <c r="D1178" t="n">
        <v>2025</v>
      </c>
      <c r="E1178" s="114" t="n">
        <v>45718</v>
      </c>
      <c r="F1178" s="114" t="n">
        <v>45800</v>
      </c>
      <c r="G1178" t="inlineStr"/>
      <c r="H1178" t="inlineStr">
        <is>
          <t>ABS0008-194</t>
        </is>
      </c>
      <c r="I1178" t="inlineStr">
        <is>
          <t>HR</t>
        </is>
      </c>
      <c r="J1178" t="inlineStr">
        <is>
          <t>HR - OrgView</t>
        </is>
      </c>
      <c r="K1178" t="inlineStr">
        <is>
          <t>EssilorLuxottica</t>
        </is>
      </c>
      <c r="L1178" t="inlineStr">
        <is>
          <t>L. Roberto</t>
        </is>
      </c>
      <c r="M1178" t="inlineStr">
        <is>
          <t>R. Marasca</t>
        </is>
      </c>
      <c r="N1178" t="inlineStr">
        <is>
          <t>Delivery Projects</t>
        </is>
      </c>
      <c r="O1178" t="inlineStr">
        <is>
          <t>Analyst</t>
        </is>
      </c>
      <c r="P1178" t="n">
        <v>0</v>
      </c>
      <c r="Q1178" t="n">
        <v>0</v>
      </c>
      <c r="R1178" t="inlineStr">
        <is>
          <t>PROPOSAL</t>
        </is>
      </c>
      <c r="S1178" t="inlineStr"/>
      <c r="T1178" t="n">
        <v>2025</v>
      </c>
      <c r="U1178" t="n">
        <v>6</v>
      </c>
      <c r="V1178" t="inlineStr"/>
      <c r="W1178" t="inlineStr"/>
      <c r="X1178" t="inlineStr"/>
      <c r="Y1178" t="n">
        <v>2</v>
      </c>
      <c r="Z1178" t="n">
        <v>3</v>
      </c>
      <c r="AA1178" t="n">
        <v>3</v>
      </c>
      <c r="AB1178" t="inlineStr"/>
      <c r="AC1178" t="inlineStr"/>
      <c r="AD1178" t="inlineStr"/>
      <c r="AE1178" t="inlineStr"/>
      <c r="AF1178" t="inlineStr"/>
      <c r="AG1178" t="inlineStr"/>
      <c r="AH1178" t="n">
        <v>0</v>
      </c>
      <c r="AI1178" t="n">
        <v>0</v>
      </c>
      <c r="AJ1178" t="n">
        <v>0</v>
      </c>
      <c r="AK1178" t="n">
        <v>0.09090909090909091</v>
      </c>
      <c r="AL1178" t="n">
        <v>0.15</v>
      </c>
      <c r="AM1178" t="n">
        <v>0.15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inlineStr"/>
      <c r="AU1178" t="inlineStr"/>
    </row>
    <row r="1179">
      <c r="A1179" t="inlineStr">
        <is>
          <t>CONTRACT</t>
        </is>
      </c>
      <c r="B1179" t="inlineStr">
        <is>
          <t>PRJ</t>
        </is>
      </c>
      <c r="C1179" t="inlineStr">
        <is>
          <t>Waterfall</t>
        </is>
      </c>
      <c r="D1179" t="inlineStr">
        <is>
          <t>2024-2025</t>
        </is>
      </c>
      <c r="E1179" s="114" t="n">
        <v>45628</v>
      </c>
      <c r="F1179" s="114" t="n">
        <v>45734</v>
      </c>
      <c r="G1179" t="inlineStr">
        <is>
          <t>ABS25085</t>
        </is>
      </c>
      <c r="H1179" t="inlineStr">
        <is>
          <t>ABS25085</t>
        </is>
      </c>
      <c r="I1179" t="inlineStr">
        <is>
          <t>HR</t>
        </is>
      </c>
      <c r="J1179" t="inlineStr">
        <is>
          <t>HR - Revisione DMGLOBAL</t>
        </is>
      </c>
      <c r="K1179" t="inlineStr">
        <is>
          <t>EssilorLuxottica</t>
        </is>
      </c>
      <c r="L1179" t="inlineStr">
        <is>
          <t>L. Roberto</t>
        </is>
      </c>
      <c r="M1179" t="inlineStr">
        <is>
          <t>G. Cataldo</t>
        </is>
      </c>
      <c r="N1179" t="inlineStr">
        <is>
          <t>Operations</t>
        </is>
      </c>
      <c r="O1179" t="inlineStr">
        <is>
          <t>Data Management</t>
        </is>
      </c>
      <c r="P1179" t="n">
        <v>109</v>
      </c>
      <c r="Q1179" t="n">
        <v>91</v>
      </c>
      <c r="R1179" t="inlineStr">
        <is>
          <t>CLOSED</t>
        </is>
      </c>
      <c r="S1179" t="n">
        <v>1</v>
      </c>
      <c r="T1179" t="n">
        <v>2025</v>
      </c>
      <c r="U1179" t="n">
        <v>1</v>
      </c>
      <c r="V1179" t="n">
        <v>3</v>
      </c>
      <c r="W1179" t="n">
        <v>1</v>
      </c>
      <c r="X1179" t="n">
        <v>15</v>
      </c>
      <c r="Y1179" t="n">
        <v>15</v>
      </c>
      <c r="Z1179" t="n">
        <v>1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n">
        <v>0.1666666666666667</v>
      </c>
      <c r="AI1179" t="n">
        <v>0.05</v>
      </c>
      <c r="AJ1179" t="n">
        <v>0.7142857142857143</v>
      </c>
      <c r="AK1179" t="n">
        <v>0.6818181818181818</v>
      </c>
      <c r="AL1179" t="n">
        <v>0.05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inlineStr"/>
      <c r="AU1179" t="inlineStr"/>
    </row>
    <row r="1180">
      <c r="A1180" t="inlineStr">
        <is>
          <t>CONTRACT</t>
        </is>
      </c>
      <c r="B1180" t="inlineStr">
        <is>
          <t>PRJ</t>
        </is>
      </c>
      <c r="C1180" t="inlineStr">
        <is>
          <t>Waterfall</t>
        </is>
      </c>
      <c r="D1180" t="inlineStr">
        <is>
          <t>2024-2025</t>
        </is>
      </c>
      <c r="E1180" s="114" t="n">
        <v>45628</v>
      </c>
      <c r="F1180" s="114" t="n">
        <v>45734</v>
      </c>
      <c r="G1180" t="inlineStr">
        <is>
          <t>ABS25085</t>
        </is>
      </c>
      <c r="H1180" t="inlineStr">
        <is>
          <t>ABS25085</t>
        </is>
      </c>
      <c r="I1180" t="inlineStr">
        <is>
          <t>HR</t>
        </is>
      </c>
      <c r="J1180" t="inlineStr">
        <is>
          <t>HR - Revisione DMGLOBAL</t>
        </is>
      </c>
      <c r="K1180" t="inlineStr">
        <is>
          <t>EssilorLuxottica</t>
        </is>
      </c>
      <c r="L1180" t="inlineStr">
        <is>
          <t>L. Roberto</t>
        </is>
      </c>
      <c r="M1180" t="inlineStr">
        <is>
          <t>G. De Feo</t>
        </is>
      </c>
      <c r="N1180" t="inlineStr">
        <is>
          <t>Delivery Projects</t>
        </is>
      </c>
      <c r="O1180" t="inlineStr">
        <is>
          <t>PMO - Project Management Officer</t>
        </is>
      </c>
      <c r="P1180" t="n">
        <v>109</v>
      </c>
      <c r="Q1180" t="n">
        <v>91</v>
      </c>
      <c r="R1180" t="inlineStr">
        <is>
          <t>CLOSED</t>
        </is>
      </c>
      <c r="S1180" t="n">
        <v>1</v>
      </c>
      <c r="T1180" t="n">
        <v>2025</v>
      </c>
      <c r="U1180" t="n">
        <v>2</v>
      </c>
      <c r="V1180" t="n">
        <v>1</v>
      </c>
      <c r="W1180" t="n">
        <v>2</v>
      </c>
      <c r="X1180" t="n">
        <v>1</v>
      </c>
      <c r="Y1180" t="n">
        <v>2</v>
      </c>
      <c r="Z1180" t="n">
        <v>2</v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n">
        <v>0.05555555555555555</v>
      </c>
      <c r="AI1180" t="n">
        <v>0.1</v>
      </c>
      <c r="AJ1180" t="n">
        <v>0.04761904761904762</v>
      </c>
      <c r="AK1180" t="n">
        <v>0.09090909090909091</v>
      </c>
      <c r="AL1180" t="n">
        <v>0.1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inlineStr"/>
      <c r="AU1180" t="inlineStr"/>
    </row>
    <row r="1181">
      <c r="A1181" t="inlineStr">
        <is>
          <t>CONTRACT</t>
        </is>
      </c>
      <c r="B1181" t="inlineStr">
        <is>
          <t>PRJ</t>
        </is>
      </c>
      <c r="C1181" t="inlineStr">
        <is>
          <t>Waterfall</t>
        </is>
      </c>
      <c r="D1181" t="inlineStr">
        <is>
          <t>2024-2025</t>
        </is>
      </c>
      <c r="E1181" s="114" t="n">
        <v>45628</v>
      </c>
      <c r="F1181" s="114" t="n">
        <v>45734</v>
      </c>
      <c r="G1181" t="inlineStr">
        <is>
          <t>ABS25085</t>
        </is>
      </c>
      <c r="H1181" t="inlineStr">
        <is>
          <t>ABS25085</t>
        </is>
      </c>
      <c r="I1181" t="inlineStr">
        <is>
          <t>HR</t>
        </is>
      </c>
      <c r="J1181" t="inlineStr">
        <is>
          <t>HR - Revisione DMGLOBAL</t>
        </is>
      </c>
      <c r="K1181" t="inlineStr">
        <is>
          <t>EssilorLuxottica</t>
        </is>
      </c>
      <c r="L1181" t="inlineStr">
        <is>
          <t>L. Roberto</t>
        </is>
      </c>
      <c r="M1181" t="inlineStr">
        <is>
          <t>L. Cariglia</t>
        </is>
      </c>
      <c r="N1181" t="inlineStr">
        <is>
          <t>Operations</t>
        </is>
      </c>
      <c r="O1181" t="inlineStr">
        <is>
          <t>Data Management</t>
        </is>
      </c>
      <c r="P1181" t="n">
        <v>109</v>
      </c>
      <c r="Q1181" t="n">
        <v>91</v>
      </c>
      <c r="R1181" t="inlineStr">
        <is>
          <t>CLOSED</t>
        </is>
      </c>
      <c r="S1181" t="n">
        <v>1</v>
      </c>
      <c r="T1181" t="n">
        <v>2025</v>
      </c>
      <c r="U1181" t="n">
        <v>4</v>
      </c>
      <c r="V1181" t="n">
        <v>2</v>
      </c>
      <c r="W1181" t="n">
        <v>8</v>
      </c>
      <c r="X1181" t="n">
        <v>6</v>
      </c>
      <c r="Y1181" t="n">
        <v>4</v>
      </c>
      <c r="Z1181" t="n">
        <v>4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n">
        <v>0.1111111111111111</v>
      </c>
      <c r="AI1181" t="n">
        <v>0.4</v>
      </c>
      <c r="AJ1181" t="n">
        <v>0.2857142857142857</v>
      </c>
      <c r="AK1181" t="n">
        <v>0.1818181818181818</v>
      </c>
      <c r="AL1181" t="n">
        <v>0.2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inlineStr"/>
      <c r="AU1181" t="inlineStr"/>
    </row>
    <row r="1182">
      <c r="A1182" t="inlineStr">
        <is>
          <t>CONTRACT</t>
        </is>
      </c>
      <c r="B1182" t="inlineStr">
        <is>
          <t>PRJ</t>
        </is>
      </c>
      <c r="C1182" t="inlineStr">
        <is>
          <t>Waterfall</t>
        </is>
      </c>
      <c r="D1182" t="inlineStr">
        <is>
          <t>2024-2025</t>
        </is>
      </c>
      <c r="E1182" s="114" t="n">
        <v>45628</v>
      </c>
      <c r="F1182" s="114" t="n">
        <v>45734</v>
      </c>
      <c r="G1182" t="inlineStr">
        <is>
          <t>ABS25085</t>
        </is>
      </c>
      <c r="H1182" t="inlineStr">
        <is>
          <t>ABS25085</t>
        </is>
      </c>
      <c r="I1182" t="inlineStr">
        <is>
          <t>HR</t>
        </is>
      </c>
      <c r="J1182" t="inlineStr">
        <is>
          <t>HR - Revisione DMGLOBAL</t>
        </is>
      </c>
      <c r="K1182" t="inlineStr">
        <is>
          <t>EssilorLuxottica</t>
        </is>
      </c>
      <c r="L1182" t="inlineStr">
        <is>
          <t>L. Roberto</t>
        </is>
      </c>
      <c r="M1182" t="inlineStr">
        <is>
          <t>L. Roberto</t>
        </is>
      </c>
      <c r="N1182" t="inlineStr">
        <is>
          <t>Operations</t>
        </is>
      </c>
      <c r="O1182" t="inlineStr">
        <is>
          <t>PM - Project Governance</t>
        </is>
      </c>
      <c r="P1182" t="n">
        <v>109</v>
      </c>
      <c r="Q1182" t="n">
        <v>91</v>
      </c>
      <c r="R1182" t="inlineStr">
        <is>
          <t>CLOSED</t>
        </is>
      </c>
      <c r="S1182" t="n">
        <v>1</v>
      </c>
      <c r="T1182" t="n">
        <v>2025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n">
        <v>0.05555555555555555</v>
      </c>
      <c r="AI1182" t="n">
        <v>0.05</v>
      </c>
      <c r="AJ1182" t="n">
        <v>0.04761904761904762</v>
      </c>
      <c r="AK1182" t="n">
        <v>0.04545454545454546</v>
      </c>
      <c r="AL1182" t="n">
        <v>0.05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inlineStr"/>
      <c r="AU1182" t="inlineStr"/>
    </row>
    <row r="1183">
      <c r="A1183" t="inlineStr">
        <is>
          <t>CONTRACT</t>
        </is>
      </c>
      <c r="B1183" t="inlineStr">
        <is>
          <t>PRJ</t>
        </is>
      </c>
      <c r="C1183" t="inlineStr">
        <is>
          <t>Waterfall</t>
        </is>
      </c>
      <c r="D1183" t="inlineStr">
        <is>
          <t>2024-2025</t>
        </is>
      </c>
      <c r="E1183" s="114" t="n">
        <v>45628</v>
      </c>
      <c r="F1183" s="114" t="n">
        <v>45734</v>
      </c>
      <c r="G1183" t="inlineStr">
        <is>
          <t>ABS25085</t>
        </is>
      </c>
      <c r="H1183" t="inlineStr">
        <is>
          <t>ABS25085</t>
        </is>
      </c>
      <c r="I1183" t="inlineStr">
        <is>
          <t>HR</t>
        </is>
      </c>
      <c r="J1183" t="inlineStr">
        <is>
          <t>HR - Revisione DMGLOBAL</t>
        </is>
      </c>
      <c r="K1183" t="inlineStr">
        <is>
          <t>EssilorLuxottica</t>
        </is>
      </c>
      <c r="L1183" t="inlineStr">
        <is>
          <t>L. Roberto</t>
        </is>
      </c>
      <c r="M1183" t="inlineStr">
        <is>
          <t>M. VIMERCATI</t>
        </is>
      </c>
      <c r="N1183" t="inlineStr">
        <is>
          <t>Operations</t>
        </is>
      </c>
      <c r="O1183" t="inlineStr">
        <is>
          <t>Data Management</t>
        </is>
      </c>
      <c r="P1183" t="n">
        <v>109</v>
      </c>
      <c r="Q1183" t="n">
        <v>91</v>
      </c>
      <c r="R1183" t="inlineStr">
        <is>
          <t>CLOSED</t>
        </is>
      </c>
      <c r="S1183" t="n">
        <v>1</v>
      </c>
      <c r="T1183" t="n">
        <v>2025</v>
      </c>
      <c r="U1183" t="n">
        <v>0</v>
      </c>
      <c r="V1183" t="n">
        <v>2</v>
      </c>
      <c r="W1183" t="n">
        <v>3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n">
        <v>0.1111111111111111</v>
      </c>
      <c r="AI1183" t="n">
        <v>0.15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inlineStr"/>
      <c r="AU1183" t="inlineStr"/>
    </row>
    <row r="1184">
      <c r="A1184" t="inlineStr">
        <is>
          <t>CONTRACT</t>
        </is>
      </c>
      <c r="B1184" t="inlineStr">
        <is>
          <t>PRJ</t>
        </is>
      </c>
      <c r="C1184" t="inlineStr">
        <is>
          <t>Waterfall</t>
        </is>
      </c>
      <c r="D1184" t="inlineStr">
        <is>
          <t>2024-2025</t>
        </is>
      </c>
      <c r="E1184" s="114" t="n">
        <v>45628</v>
      </c>
      <c r="F1184" s="114" t="n">
        <v>45734</v>
      </c>
      <c r="G1184" t="inlineStr">
        <is>
          <t>ABS25085</t>
        </is>
      </c>
      <c r="H1184" t="inlineStr">
        <is>
          <t>ABS25085</t>
        </is>
      </c>
      <c r="I1184" t="inlineStr">
        <is>
          <t>HR</t>
        </is>
      </c>
      <c r="J1184" t="inlineStr">
        <is>
          <t>HR - Revisione DMGLOBAL</t>
        </is>
      </c>
      <c r="K1184" t="inlineStr">
        <is>
          <t>EssilorLuxottica</t>
        </is>
      </c>
      <c r="L1184" t="inlineStr">
        <is>
          <t>L. Roberto</t>
        </is>
      </c>
      <c r="M1184" t="inlineStr">
        <is>
          <t>R. Marasca</t>
        </is>
      </c>
      <c r="N1184" t="inlineStr">
        <is>
          <t>Delivery Projects</t>
        </is>
      </c>
      <c r="O1184" t="inlineStr">
        <is>
          <t>Analyst</t>
        </is>
      </c>
      <c r="P1184" t="n">
        <v>109</v>
      </c>
      <c r="Q1184" t="n">
        <v>91</v>
      </c>
      <c r="R1184" t="inlineStr">
        <is>
          <t>CLOSED</t>
        </is>
      </c>
      <c r="S1184" t="n">
        <v>1</v>
      </c>
      <c r="T1184" t="n">
        <v>2025</v>
      </c>
      <c r="U1184" t="n">
        <v>2</v>
      </c>
      <c r="V1184" t="n">
        <v>1</v>
      </c>
      <c r="W1184" t="n">
        <v>1</v>
      </c>
      <c r="X1184" t="n">
        <v>1</v>
      </c>
      <c r="Y1184" t="n">
        <v>1</v>
      </c>
      <c r="Z1184" t="n">
        <v>2</v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n">
        <v>0.05555555555555555</v>
      </c>
      <c r="AI1184" t="n">
        <v>0.05</v>
      </c>
      <c r="AJ1184" t="n">
        <v>0.04761904761904762</v>
      </c>
      <c r="AK1184" t="n">
        <v>0.04545454545454546</v>
      </c>
      <c r="AL1184" t="n">
        <v>0.1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inlineStr"/>
      <c r="AU1184" t="inlineStr"/>
    </row>
    <row r="1185">
      <c r="A1185" t="inlineStr">
        <is>
          <t>CONTRACT</t>
        </is>
      </c>
      <c r="B1185" t="inlineStr">
        <is>
          <t>PRJ</t>
        </is>
      </c>
      <c r="C1185" t="inlineStr">
        <is>
          <t>Waterfall</t>
        </is>
      </c>
      <c r="D1185" t="n">
        <v>2024</v>
      </c>
      <c r="E1185" s="114" t="n">
        <v>45586</v>
      </c>
      <c r="F1185" s="114" t="n">
        <v>45626</v>
      </c>
      <c r="G1185" t="inlineStr"/>
      <c r="H1185" t="inlineStr">
        <is>
          <t>ABS0008-16</t>
        </is>
      </c>
      <c r="I1185" t="inlineStr">
        <is>
          <t>HR</t>
        </is>
      </c>
      <c r="J1185" t="inlineStr">
        <is>
          <t>HR - Revisione PA0002</t>
        </is>
      </c>
      <c r="K1185" t="inlineStr">
        <is>
          <t>EssilorLuxottica</t>
        </is>
      </c>
      <c r="L1185" t="inlineStr">
        <is>
          <t>L. Roberto</t>
        </is>
      </c>
      <c r="M1185" t="inlineStr">
        <is>
          <t>G. Cataldo</t>
        </is>
      </c>
      <c r="N1185" t="inlineStr">
        <is>
          <t>Operations</t>
        </is>
      </c>
      <c r="O1185" t="inlineStr">
        <is>
          <t>Data Management</t>
        </is>
      </c>
      <c r="P1185" t="n">
        <v>29</v>
      </c>
      <c r="Q1185" t="n">
        <v>19</v>
      </c>
      <c r="R1185" t="inlineStr">
        <is>
          <t>CLOSED</t>
        </is>
      </c>
      <c r="S1185" t="n">
        <v>1</v>
      </c>
      <c r="T1185" t="n">
        <v>2025</v>
      </c>
      <c r="U1185" t="n">
        <v>0</v>
      </c>
      <c r="V1185" t="n">
        <v>3</v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n">
        <v>0.1666666666666667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inlineStr"/>
      <c r="AU1185" t="inlineStr"/>
    </row>
    <row r="1186">
      <c r="A1186" t="inlineStr">
        <is>
          <t>CONTRACT</t>
        </is>
      </c>
      <c r="B1186" t="inlineStr">
        <is>
          <t>PRJ</t>
        </is>
      </c>
      <c r="C1186" t="inlineStr">
        <is>
          <t>Waterfall</t>
        </is>
      </c>
      <c r="D1186" t="n">
        <v>2024</v>
      </c>
      <c r="E1186" s="114" t="n">
        <v>45586</v>
      </c>
      <c r="F1186" s="114" t="n">
        <v>45626</v>
      </c>
      <c r="G1186" t="inlineStr"/>
      <c r="H1186" t="inlineStr">
        <is>
          <t>ABS0008-16</t>
        </is>
      </c>
      <c r="I1186" t="inlineStr">
        <is>
          <t>HR</t>
        </is>
      </c>
      <c r="J1186" t="inlineStr">
        <is>
          <t>HR - Revisione PA0002</t>
        </is>
      </c>
      <c r="K1186" t="inlineStr">
        <is>
          <t>EssilorLuxottica</t>
        </is>
      </c>
      <c r="L1186" t="inlineStr">
        <is>
          <t>L. Roberto</t>
        </is>
      </c>
      <c r="M1186" t="inlineStr">
        <is>
          <t>L. Cariglia</t>
        </is>
      </c>
      <c r="N1186" t="inlineStr">
        <is>
          <t>Operations</t>
        </is>
      </c>
      <c r="O1186" t="inlineStr">
        <is>
          <t>Data Management</t>
        </is>
      </c>
      <c r="P1186" t="n">
        <v>29</v>
      </c>
      <c r="Q1186" t="n">
        <v>19</v>
      </c>
      <c r="R1186" t="inlineStr">
        <is>
          <t>CLOSED</t>
        </is>
      </c>
      <c r="S1186" t="n">
        <v>1</v>
      </c>
      <c r="T1186" t="n">
        <v>2025</v>
      </c>
      <c r="U1186" t="n">
        <v>0</v>
      </c>
      <c r="V1186" t="n">
        <v>1</v>
      </c>
      <c r="W1186" t="n">
        <v>1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n">
        <v>0.05555555555555555</v>
      </c>
      <c r="AI1186" t="n">
        <v>0.05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inlineStr"/>
      <c r="AU1186" t="inlineStr"/>
    </row>
    <row r="1187">
      <c r="A1187" t="inlineStr">
        <is>
          <t>CONTRACT</t>
        </is>
      </c>
      <c r="B1187" t="inlineStr">
        <is>
          <t>PRJ</t>
        </is>
      </c>
      <c r="C1187" t="inlineStr">
        <is>
          <t>Waterfall</t>
        </is>
      </c>
      <c r="D1187" t="n">
        <v>2024</v>
      </c>
      <c r="E1187" s="114" t="n">
        <v>45586</v>
      </c>
      <c r="F1187" s="114" t="n">
        <v>45626</v>
      </c>
      <c r="G1187" t="inlineStr"/>
      <c r="H1187" t="inlineStr">
        <is>
          <t>ABS0008-16</t>
        </is>
      </c>
      <c r="I1187" t="inlineStr">
        <is>
          <t>HR</t>
        </is>
      </c>
      <c r="J1187" t="inlineStr">
        <is>
          <t>HR - Revisione PA0002</t>
        </is>
      </c>
      <c r="K1187" t="inlineStr">
        <is>
          <t>EssilorLuxottica</t>
        </is>
      </c>
      <c r="L1187" t="inlineStr">
        <is>
          <t>L. Roberto</t>
        </is>
      </c>
      <c r="M1187" t="inlineStr">
        <is>
          <t>L. Roberto</t>
        </is>
      </c>
      <c r="N1187" t="inlineStr">
        <is>
          <t>Operations</t>
        </is>
      </c>
      <c r="O1187" t="inlineStr">
        <is>
          <t>Project Governance</t>
        </is>
      </c>
      <c r="P1187" t="n">
        <v>29</v>
      </c>
      <c r="Q1187" t="n">
        <v>12</v>
      </c>
      <c r="R1187" t="inlineStr">
        <is>
          <t>CLOSED</t>
        </is>
      </c>
      <c r="S1187" t="n">
        <v>0.9</v>
      </c>
      <c r="T1187" t="n">
        <v>2025</v>
      </c>
      <c r="U1187" t="n">
        <v>0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n">
        <v>0.05555555555555555</v>
      </c>
      <c r="AI1187" t="n">
        <v>0.05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inlineStr"/>
      <c r="AU1187" t="inlineStr"/>
    </row>
    <row r="1188">
      <c r="A1188" t="inlineStr">
        <is>
          <t>CONTRACT</t>
        </is>
      </c>
      <c r="B1188" t="inlineStr">
        <is>
          <t>PRJ</t>
        </is>
      </c>
      <c r="C1188" t="inlineStr">
        <is>
          <t>Waterfall</t>
        </is>
      </c>
      <c r="D1188" t="n">
        <v>2024</v>
      </c>
      <c r="E1188" s="114" t="n">
        <v>45586</v>
      </c>
      <c r="F1188" s="114" t="n">
        <v>45626</v>
      </c>
      <c r="G1188" t="inlineStr"/>
      <c r="H1188" t="inlineStr">
        <is>
          <t>ABS0008-16</t>
        </is>
      </c>
      <c r="I1188" t="inlineStr">
        <is>
          <t>HR</t>
        </is>
      </c>
      <c r="J1188" t="inlineStr">
        <is>
          <t>HR - Revisione PA0002</t>
        </is>
      </c>
      <c r="K1188" t="inlineStr">
        <is>
          <t>EssilorLuxottica</t>
        </is>
      </c>
      <c r="L1188" t="inlineStr">
        <is>
          <t>L. Roberto</t>
        </is>
      </c>
      <c r="M1188" t="inlineStr">
        <is>
          <t>M. VIMERCATI</t>
        </is>
      </c>
      <c r="N1188" t="inlineStr">
        <is>
          <t>Operations</t>
        </is>
      </c>
      <c r="O1188" t="inlineStr">
        <is>
          <t>Data Management</t>
        </is>
      </c>
      <c r="P1188" t="n">
        <v>29</v>
      </c>
      <c r="Q1188" t="n">
        <v>19</v>
      </c>
      <c r="R1188" t="inlineStr">
        <is>
          <t>CLOSED</t>
        </is>
      </c>
      <c r="S1188" t="n">
        <v>1</v>
      </c>
      <c r="T1188" t="n">
        <v>2025</v>
      </c>
      <c r="U1188" t="n">
        <v>0</v>
      </c>
      <c r="V1188" t="n">
        <v>3</v>
      </c>
      <c r="W1188" t="n">
        <v>2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n">
        <v>0.1666666666666667</v>
      </c>
      <c r="AI1188" t="n">
        <v>0.1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inlineStr"/>
      <c r="AU1188" t="inlineStr"/>
    </row>
    <row r="1189">
      <c r="A1189" t="inlineStr">
        <is>
          <t>CONTRACT</t>
        </is>
      </c>
      <c r="B1189" t="inlineStr">
        <is>
          <t>PRJ</t>
        </is>
      </c>
      <c r="C1189" t="inlineStr">
        <is>
          <t>Waterfall</t>
        </is>
      </c>
      <c r="D1189" t="n">
        <v>2025</v>
      </c>
      <c r="E1189" s="114" t="n">
        <v>45383</v>
      </c>
      <c r="F1189" t="inlineStr">
        <is>
          <t>31/06/2025</t>
        </is>
      </c>
      <c r="G1189" t="inlineStr">
        <is>
          <t>ABS24299</t>
        </is>
      </c>
      <c r="H1189" t="inlineStr">
        <is>
          <t>ABS0008-138</t>
        </is>
      </c>
      <c r="I1189" t="inlineStr">
        <is>
          <t>HR</t>
        </is>
      </c>
      <c r="J1189" t="inlineStr">
        <is>
          <t>Hypercare dismissione QLIK</t>
        </is>
      </c>
      <c r="K1189" t="inlineStr">
        <is>
          <t>EssilorLuxottica</t>
        </is>
      </c>
      <c r="L1189" t="inlineStr">
        <is>
          <t>L. Roberto</t>
        </is>
      </c>
      <c r="M1189" t="inlineStr">
        <is>
          <t>D. De Pecol</t>
        </is>
      </c>
      <c r="N1189" t="inlineStr"/>
      <c r="O1189" t="inlineStr">
        <is>
          <t>Data Management</t>
        </is>
      </c>
      <c r="P1189" t="n">
        <v>570</v>
      </c>
      <c r="Q1189" t="n">
        <v>567</v>
      </c>
      <c r="R1189" t="inlineStr">
        <is>
          <t>On Going</t>
        </is>
      </c>
      <c r="S1189" t="n">
        <v>0.95</v>
      </c>
      <c r="T1189" t="n">
        <v>2025</v>
      </c>
      <c r="U1189" t="n">
        <v>0</v>
      </c>
      <c r="V1189" t="inlineStr"/>
      <c r="W1189" t="inlineStr"/>
      <c r="X1189" t="n">
        <v>1</v>
      </c>
      <c r="Y1189" t="n">
        <v>1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n">
        <v>0</v>
      </c>
      <c r="AI1189" t="n">
        <v>0</v>
      </c>
      <c r="AJ1189" t="n">
        <v>0.04761904761904762</v>
      </c>
      <c r="AK1189" t="n">
        <v>0.04545454545454546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inlineStr"/>
      <c r="AU1189" t="inlineStr"/>
    </row>
    <row r="1190">
      <c r="A1190" t="inlineStr">
        <is>
          <t>CONTRACT</t>
        </is>
      </c>
      <c r="B1190" t="inlineStr">
        <is>
          <t>PRJ</t>
        </is>
      </c>
      <c r="C1190" t="inlineStr">
        <is>
          <t>Waterfall</t>
        </is>
      </c>
      <c r="D1190" t="n">
        <v>2025</v>
      </c>
      <c r="E1190" s="114" t="n">
        <v>45383</v>
      </c>
      <c r="F1190" t="inlineStr">
        <is>
          <t>31/06/2025</t>
        </is>
      </c>
      <c r="G1190" t="inlineStr">
        <is>
          <t>ABS24299</t>
        </is>
      </c>
      <c r="H1190" t="inlineStr">
        <is>
          <t>ABS0008-138</t>
        </is>
      </c>
      <c r="I1190" t="inlineStr">
        <is>
          <t>HR</t>
        </is>
      </c>
      <c r="J1190" t="inlineStr">
        <is>
          <t>Hypercare dismissione QLIK</t>
        </is>
      </c>
      <c r="K1190" t="inlineStr">
        <is>
          <t>EssilorLuxottica</t>
        </is>
      </c>
      <c r="L1190" t="inlineStr">
        <is>
          <t>L. Roberto</t>
        </is>
      </c>
      <c r="M1190" t="inlineStr">
        <is>
          <t>E. Storti</t>
        </is>
      </c>
      <c r="N1190" t="inlineStr">
        <is>
          <t>Delivery Projects</t>
        </is>
      </c>
      <c r="O1190" t="inlineStr">
        <is>
          <t>Business anlysis</t>
        </is>
      </c>
      <c r="P1190" t="n">
        <v>570</v>
      </c>
      <c r="Q1190" t="n">
        <v>567</v>
      </c>
      <c r="R1190" t="inlineStr">
        <is>
          <t>On Going</t>
        </is>
      </c>
      <c r="S1190" t="n">
        <v>0.95</v>
      </c>
      <c r="T1190" t="n">
        <v>2025</v>
      </c>
      <c r="U1190" t="n">
        <v>0</v>
      </c>
      <c r="V1190" t="inlineStr"/>
      <c r="W1190" t="inlineStr"/>
      <c r="X1190" t="n">
        <v>4</v>
      </c>
      <c r="Y1190" t="n">
        <v>5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n">
        <v>0</v>
      </c>
      <c r="AI1190" t="n">
        <v>0</v>
      </c>
      <c r="AJ1190" t="n">
        <v>0.1904761904761905</v>
      </c>
      <c r="AK1190" t="n">
        <v>0.2272727272727273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inlineStr"/>
      <c r="AU1190" t="inlineStr"/>
    </row>
    <row r="1191">
      <c r="A1191" t="inlineStr">
        <is>
          <t>CONTRACT</t>
        </is>
      </c>
      <c r="B1191" t="inlineStr">
        <is>
          <t>PRJ</t>
        </is>
      </c>
      <c r="C1191" t="inlineStr">
        <is>
          <t>Waterfall</t>
        </is>
      </c>
      <c r="D1191" t="n">
        <v>2025</v>
      </c>
      <c r="E1191" s="114" t="n">
        <v>45383</v>
      </c>
      <c r="F1191" t="inlineStr">
        <is>
          <t>31/06/2025</t>
        </is>
      </c>
      <c r="G1191" t="inlineStr">
        <is>
          <t>ABS24299</t>
        </is>
      </c>
      <c r="H1191" t="inlineStr">
        <is>
          <t>ABS0008-138</t>
        </is>
      </c>
      <c r="I1191" t="inlineStr">
        <is>
          <t>HR</t>
        </is>
      </c>
      <c r="J1191" t="inlineStr">
        <is>
          <t>Hypercare dismissione QLIK</t>
        </is>
      </c>
      <c r="K1191" t="inlineStr">
        <is>
          <t>EssilorLuxottica</t>
        </is>
      </c>
      <c r="L1191" t="inlineStr">
        <is>
          <t>L. Roberto</t>
        </is>
      </c>
      <c r="M1191" t="inlineStr">
        <is>
          <t>G. De Feo</t>
        </is>
      </c>
      <c r="N1191" t="inlineStr">
        <is>
          <t>Delivery Projects</t>
        </is>
      </c>
      <c r="O1191" t="inlineStr">
        <is>
          <t>PMO - Project Management Officer</t>
        </is>
      </c>
      <c r="P1191" t="n">
        <v>570</v>
      </c>
      <c r="Q1191" t="n">
        <v>567</v>
      </c>
      <c r="R1191" t="inlineStr">
        <is>
          <t>ON GOING</t>
        </is>
      </c>
      <c r="S1191" t="n">
        <v>0.95</v>
      </c>
      <c r="T1191" t="n">
        <v>2025</v>
      </c>
      <c r="U1191" t="n">
        <v>1</v>
      </c>
      <c r="V1191" t="inlineStr"/>
      <c r="W1191" t="inlineStr"/>
      <c r="X1191" t="n">
        <v>4</v>
      </c>
      <c r="Y1191" t="n">
        <v>2</v>
      </c>
      <c r="Z1191" t="inlineStr"/>
      <c r="AA1191" t="n">
        <v>1</v>
      </c>
      <c r="AB1191" t="inlineStr"/>
      <c r="AC1191" t="inlineStr"/>
      <c r="AD1191" t="inlineStr"/>
      <c r="AE1191" t="inlineStr"/>
      <c r="AF1191" t="inlineStr"/>
      <c r="AG1191" t="inlineStr"/>
      <c r="AH1191" t="n">
        <v>0</v>
      </c>
      <c r="AI1191" t="n">
        <v>0</v>
      </c>
      <c r="AJ1191" t="n">
        <v>0.1904761904761905</v>
      </c>
      <c r="AK1191" t="n">
        <v>0.09090909090909091</v>
      </c>
      <c r="AL1191" t="n">
        <v>0</v>
      </c>
      <c r="AM1191" t="n">
        <v>0.05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inlineStr"/>
      <c r="AU1191" t="inlineStr"/>
    </row>
    <row r="1192">
      <c r="A1192" t="inlineStr">
        <is>
          <t>CONTRACT</t>
        </is>
      </c>
      <c r="B1192" t="inlineStr">
        <is>
          <t>PRJ</t>
        </is>
      </c>
      <c r="C1192" t="inlineStr">
        <is>
          <t>Waterfall</t>
        </is>
      </c>
      <c r="D1192" t="n">
        <v>2025</v>
      </c>
      <c r="E1192" s="114" t="n">
        <v>45383</v>
      </c>
      <c r="F1192" t="inlineStr">
        <is>
          <t>31/06/2025</t>
        </is>
      </c>
      <c r="G1192" t="inlineStr">
        <is>
          <t>ABS24299</t>
        </is>
      </c>
      <c r="H1192" t="inlineStr">
        <is>
          <t>ABS0008-138</t>
        </is>
      </c>
      <c r="I1192" t="inlineStr">
        <is>
          <t>HR</t>
        </is>
      </c>
      <c r="J1192" t="inlineStr">
        <is>
          <t>Hypercare dismissione QLIK</t>
        </is>
      </c>
      <c r="K1192" t="inlineStr">
        <is>
          <t>EssilorLuxottica</t>
        </is>
      </c>
      <c r="L1192" t="inlineStr">
        <is>
          <t>L. Roberto</t>
        </is>
      </c>
      <c r="M1192" t="inlineStr">
        <is>
          <t>L. Roberto</t>
        </is>
      </c>
      <c r="N1192" t="inlineStr">
        <is>
          <t>Operations</t>
        </is>
      </c>
      <c r="O1192" t="inlineStr">
        <is>
          <t>Project Governance - PMO</t>
        </is>
      </c>
      <c r="P1192" t="n">
        <v>570</v>
      </c>
      <c r="Q1192" t="n">
        <v>567</v>
      </c>
      <c r="R1192" t="inlineStr">
        <is>
          <t>On Going</t>
        </is>
      </c>
      <c r="S1192" t="n">
        <v>0.95</v>
      </c>
      <c r="T1192" t="n">
        <v>2025</v>
      </c>
      <c r="U1192" t="n">
        <v>1</v>
      </c>
      <c r="V1192" t="inlineStr"/>
      <c r="W1192" t="inlineStr"/>
      <c r="X1192" t="n">
        <v>2</v>
      </c>
      <c r="Y1192" t="n">
        <v>1</v>
      </c>
      <c r="Z1192" t="n">
        <v>1</v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n">
        <v>0</v>
      </c>
      <c r="AI1192" t="n">
        <v>0</v>
      </c>
      <c r="AJ1192" t="n">
        <v>0.09523809523809523</v>
      </c>
      <c r="AK1192" t="n">
        <v>0.04545454545454546</v>
      </c>
      <c r="AL1192" t="n">
        <v>0.05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inlineStr"/>
      <c r="AU1192" t="inlineStr"/>
    </row>
    <row r="1193">
      <c r="A1193" t="inlineStr">
        <is>
          <t>CONTRACT</t>
        </is>
      </c>
      <c r="B1193" t="inlineStr">
        <is>
          <t>PRJ</t>
        </is>
      </c>
      <c r="C1193" t="inlineStr">
        <is>
          <t>Waterfall</t>
        </is>
      </c>
      <c r="D1193" t="n">
        <v>2025</v>
      </c>
      <c r="E1193" s="114" t="n">
        <v>45383</v>
      </c>
      <c r="F1193" t="inlineStr">
        <is>
          <t>31/06/2025</t>
        </is>
      </c>
      <c r="G1193" t="inlineStr">
        <is>
          <t>ABS24299</t>
        </is>
      </c>
      <c r="H1193" t="inlineStr">
        <is>
          <t>ABS0008-138</t>
        </is>
      </c>
      <c r="I1193" t="inlineStr">
        <is>
          <t>HR</t>
        </is>
      </c>
      <c r="J1193" t="inlineStr">
        <is>
          <t>Hypercare dismissione QLIK</t>
        </is>
      </c>
      <c r="K1193" t="inlineStr">
        <is>
          <t>EssilorLuxottica</t>
        </is>
      </c>
      <c r="L1193" t="inlineStr">
        <is>
          <t>L. Roberto</t>
        </is>
      </c>
      <c r="M1193" t="inlineStr">
        <is>
          <t>R. Bondi</t>
        </is>
      </c>
      <c r="N1193" t="inlineStr">
        <is>
          <t>Operations</t>
        </is>
      </c>
      <c r="O1193" t="inlineStr">
        <is>
          <t>Data Management</t>
        </is>
      </c>
      <c r="P1193" t="n">
        <v>570</v>
      </c>
      <c r="Q1193" t="n">
        <v>567</v>
      </c>
      <c r="R1193" t="inlineStr">
        <is>
          <t>On Going</t>
        </is>
      </c>
      <c r="S1193" t="n">
        <v>0.95</v>
      </c>
      <c r="T1193" t="n">
        <v>2025</v>
      </c>
      <c r="U1193" t="n">
        <v>0</v>
      </c>
      <c r="V1193" t="inlineStr"/>
      <c r="W1193" t="inlineStr"/>
      <c r="X1193" t="n">
        <v>1</v>
      </c>
      <c r="Y1193" t="n">
        <v>1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n">
        <v>0</v>
      </c>
      <c r="AI1193" t="n">
        <v>0</v>
      </c>
      <c r="AJ1193" t="n">
        <v>0.04761904761904762</v>
      </c>
      <c r="AK1193" t="n">
        <v>0.04545454545454546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inlineStr"/>
      <c r="AU1193" t="inlineStr"/>
    </row>
    <row r="1194">
      <c r="A1194" t="inlineStr">
        <is>
          <t>CONTRACT</t>
        </is>
      </c>
      <c r="B1194" t="inlineStr">
        <is>
          <t>PRJ</t>
        </is>
      </c>
      <c r="C1194" t="inlineStr"/>
      <c r="D1194" t="inlineStr"/>
      <c r="E1194" t="inlineStr"/>
      <c r="F1194" t="inlineStr"/>
      <c r="G1194" t="inlineStr">
        <is>
          <t xml:space="preserve">ABS23222 </t>
        </is>
      </c>
      <c r="H1194" t="inlineStr">
        <is>
          <t>AIW3TRI</t>
        </is>
      </c>
      <c r="I1194" t="inlineStr">
        <is>
          <t>OTHER</t>
        </is>
      </c>
      <c r="J1194" t="inlineStr">
        <is>
          <t>Image Processing Tool - Wave 3</t>
        </is>
      </c>
      <c r="K1194" t="inlineStr">
        <is>
          <t>EssilorLuxottica</t>
        </is>
      </c>
      <c r="L1194" t="inlineStr">
        <is>
          <t>L. Roberto</t>
        </is>
      </c>
      <c r="M1194" t="inlineStr">
        <is>
          <t>A. Ferrari</t>
        </is>
      </c>
      <c r="N1194" t="inlineStr">
        <is>
          <t>Operations</t>
        </is>
      </c>
      <c r="O1194" t="inlineStr">
        <is>
          <t>Data Engineering</t>
        </is>
      </c>
      <c r="P1194" t="n">
        <v>151</v>
      </c>
      <c r="Q1194" t="n">
        <v>0</v>
      </c>
      <c r="R1194" t="inlineStr">
        <is>
          <t>TO START</t>
        </is>
      </c>
      <c r="S1194" t="n">
        <v>0</v>
      </c>
      <c r="T1194" t="n">
        <v>2025</v>
      </c>
      <c r="U1194" t="n">
        <v>20</v>
      </c>
      <c r="V1194" t="inlineStr"/>
      <c r="W1194" t="inlineStr"/>
      <c r="X1194" t="inlineStr"/>
      <c r="Y1194" t="inlineStr"/>
      <c r="Z1194" t="inlineStr"/>
      <c r="AA1194" t="n">
        <v>1</v>
      </c>
      <c r="AB1194" t="n">
        <v>17.5</v>
      </c>
      <c r="AC1194" t="n">
        <v>1.5</v>
      </c>
      <c r="AD1194" t="inlineStr"/>
      <c r="AE1194" t="inlineStr"/>
      <c r="AF1194" t="inlineStr"/>
      <c r="AG1194" t="inlineStr"/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0.05</v>
      </c>
      <c r="AN1194" t="n">
        <v>0.7608695652173914</v>
      </c>
      <c r="AO1194" t="n">
        <v>0.125</v>
      </c>
      <c r="AP1194" t="n">
        <v>0</v>
      </c>
      <c r="AQ1194" t="n">
        <v>0</v>
      </c>
      <c r="AR1194" t="n">
        <v>0</v>
      </c>
      <c r="AS1194" t="n">
        <v>0</v>
      </c>
      <c r="AT1194" t="inlineStr"/>
      <c r="AU1194" t="inlineStr"/>
    </row>
    <row r="1195">
      <c r="A1195" t="inlineStr">
        <is>
          <t>CONTRACT</t>
        </is>
      </c>
      <c r="B1195" t="inlineStr">
        <is>
          <t>PRJ</t>
        </is>
      </c>
      <c r="C1195" t="inlineStr"/>
      <c r="D1195" t="inlineStr"/>
      <c r="E1195" t="inlineStr"/>
      <c r="F1195" t="inlineStr"/>
      <c r="G1195" t="inlineStr">
        <is>
          <t xml:space="preserve">ABS23222 </t>
        </is>
      </c>
      <c r="H1195" t="inlineStr">
        <is>
          <t>AIW3TRI</t>
        </is>
      </c>
      <c r="I1195" t="inlineStr">
        <is>
          <t>OTHER</t>
        </is>
      </c>
      <c r="J1195" t="inlineStr">
        <is>
          <t>Image Processing Tool - Wave 3</t>
        </is>
      </c>
      <c r="K1195" t="inlineStr">
        <is>
          <t>EssilorLuxottica</t>
        </is>
      </c>
      <c r="L1195" t="inlineStr">
        <is>
          <t>L. Roberto</t>
        </is>
      </c>
      <c r="M1195" t="inlineStr">
        <is>
          <t>M. Porcu</t>
        </is>
      </c>
      <c r="N1195" t="inlineStr">
        <is>
          <t>Operations</t>
        </is>
      </c>
      <c r="O1195" t="inlineStr">
        <is>
          <t>Solution Architect</t>
        </is>
      </c>
      <c r="P1195" t="n">
        <v>151</v>
      </c>
      <c r="Q1195" t="n">
        <v>0</v>
      </c>
      <c r="R1195" t="inlineStr">
        <is>
          <t>TO START</t>
        </is>
      </c>
      <c r="S1195" t="n">
        <v>0</v>
      </c>
      <c r="T1195" t="n">
        <v>2025</v>
      </c>
      <c r="U1195" t="n">
        <v>11.2</v>
      </c>
      <c r="V1195" t="inlineStr"/>
      <c r="W1195" t="inlineStr"/>
      <c r="X1195" t="inlineStr"/>
      <c r="Y1195" t="inlineStr"/>
      <c r="Z1195" t="inlineStr"/>
      <c r="AA1195" t="n">
        <v>2.4</v>
      </c>
      <c r="AB1195" t="n">
        <v>4.6</v>
      </c>
      <c r="AC1195" t="n">
        <v>4.2</v>
      </c>
      <c r="AD1195" t="inlineStr"/>
      <c r="AE1195" t="inlineStr"/>
      <c r="AF1195" t="inlineStr"/>
      <c r="AG1195" t="inlineStr"/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0.12</v>
      </c>
      <c r="AN1195" t="n">
        <v>0.2</v>
      </c>
      <c r="AO1195" t="n">
        <v>0.35</v>
      </c>
      <c r="AP1195" t="n">
        <v>0</v>
      </c>
      <c r="AQ1195" t="n">
        <v>0</v>
      </c>
      <c r="AR1195" t="n">
        <v>0</v>
      </c>
      <c r="AS1195" t="n">
        <v>0</v>
      </c>
      <c r="AT1195" t="inlineStr"/>
      <c r="AU1195" t="inlineStr"/>
    </row>
    <row r="1196">
      <c r="A1196" t="inlineStr">
        <is>
          <t>CONTRACT</t>
        </is>
      </c>
      <c r="B1196" t="inlineStr">
        <is>
          <t>PRJ</t>
        </is>
      </c>
      <c r="C1196" t="inlineStr"/>
      <c r="D1196" t="inlineStr"/>
      <c r="E1196" t="inlineStr"/>
      <c r="F1196" t="inlineStr"/>
      <c r="G1196" t="inlineStr">
        <is>
          <t xml:space="preserve">ABS23222 </t>
        </is>
      </c>
      <c r="H1196" t="inlineStr">
        <is>
          <t>AIW3TRI</t>
        </is>
      </c>
      <c r="I1196" t="inlineStr">
        <is>
          <t>OTHER</t>
        </is>
      </c>
      <c r="J1196" t="inlineStr">
        <is>
          <t>Image Processing Tool - Wave 3</t>
        </is>
      </c>
      <c r="K1196" t="inlineStr">
        <is>
          <t>EssilorLuxottica</t>
        </is>
      </c>
      <c r="L1196" t="inlineStr">
        <is>
          <t>L. Roberto</t>
        </is>
      </c>
      <c r="M1196" t="inlineStr">
        <is>
          <t>M. Toci</t>
        </is>
      </c>
      <c r="N1196" t="inlineStr">
        <is>
          <t>Operations</t>
        </is>
      </c>
      <c r="O1196" t="inlineStr">
        <is>
          <t>Back End</t>
        </is>
      </c>
      <c r="P1196" t="n">
        <v>151</v>
      </c>
      <c r="Q1196" t="n">
        <v>0</v>
      </c>
      <c r="R1196" t="inlineStr">
        <is>
          <t>TO START</t>
        </is>
      </c>
      <c r="S1196" t="n">
        <v>0</v>
      </c>
      <c r="T1196" t="n">
        <v>2025</v>
      </c>
      <c r="U1196" t="n">
        <v>22.4</v>
      </c>
      <c r="V1196" t="inlineStr"/>
      <c r="W1196" t="inlineStr"/>
      <c r="X1196" t="inlineStr"/>
      <c r="Y1196" t="inlineStr"/>
      <c r="Z1196" t="inlineStr"/>
      <c r="AA1196" t="n">
        <v>9.199999999999999</v>
      </c>
      <c r="AB1196" t="n">
        <v>4.8</v>
      </c>
      <c r="AC1196" t="n">
        <v>8.4</v>
      </c>
      <c r="AD1196" t="inlineStr"/>
      <c r="AE1196" t="inlineStr"/>
      <c r="AF1196" t="inlineStr"/>
      <c r="AG1196" t="inlineStr"/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0.46</v>
      </c>
      <c r="AN1196" t="n">
        <v>0.208695652173913</v>
      </c>
      <c r="AO1196" t="n">
        <v>0.7000000000000001</v>
      </c>
      <c r="AP1196" t="n">
        <v>0</v>
      </c>
      <c r="AQ1196" t="n">
        <v>0</v>
      </c>
      <c r="AR1196" t="n">
        <v>0</v>
      </c>
      <c r="AS1196" t="n">
        <v>0</v>
      </c>
      <c r="AT1196" t="inlineStr"/>
      <c r="AU1196" t="inlineStr"/>
    </row>
    <row r="1197">
      <c r="A1197" t="inlineStr">
        <is>
          <t>CONTRACT</t>
        </is>
      </c>
      <c r="B1197" t="inlineStr">
        <is>
          <t>PRJ</t>
        </is>
      </c>
      <c r="C1197" t="inlineStr"/>
      <c r="D1197" t="inlineStr"/>
      <c r="E1197" t="inlineStr"/>
      <c r="F1197" t="inlineStr"/>
      <c r="G1197" t="inlineStr">
        <is>
          <t xml:space="preserve">ABS23222 </t>
        </is>
      </c>
      <c r="H1197" t="inlineStr">
        <is>
          <t>AIW3TRI</t>
        </is>
      </c>
      <c r="I1197" t="inlineStr">
        <is>
          <t>OTHER</t>
        </is>
      </c>
      <c r="J1197" t="inlineStr">
        <is>
          <t>Image Processing Tool - Wave 3</t>
        </is>
      </c>
      <c r="K1197" t="inlineStr">
        <is>
          <t>EssilorLuxottica</t>
        </is>
      </c>
      <c r="L1197" t="inlineStr">
        <is>
          <t>L. Roberto</t>
        </is>
      </c>
      <c r="M1197" t="inlineStr">
        <is>
          <t>S. Beltrami</t>
        </is>
      </c>
      <c r="N1197" t="inlineStr">
        <is>
          <t>Operations</t>
        </is>
      </c>
      <c r="O1197" t="inlineStr"/>
      <c r="P1197" t="n">
        <v>151</v>
      </c>
      <c r="Q1197" t="n">
        <v>0</v>
      </c>
      <c r="R1197" t="inlineStr">
        <is>
          <t>TO START</t>
        </is>
      </c>
      <c r="S1197" t="n">
        <v>0</v>
      </c>
      <c r="T1197" t="n">
        <v>2025</v>
      </c>
      <c r="U1197" t="n">
        <v>22.4</v>
      </c>
      <c r="V1197" t="inlineStr"/>
      <c r="W1197" t="inlineStr"/>
      <c r="X1197" t="inlineStr"/>
      <c r="Y1197" t="inlineStr"/>
      <c r="Z1197" t="inlineStr"/>
      <c r="AA1197" t="n">
        <v>9.199999999999999</v>
      </c>
      <c r="AB1197" t="n">
        <v>4.8</v>
      </c>
      <c r="AC1197" t="n">
        <v>8.4</v>
      </c>
      <c r="AD1197" t="inlineStr"/>
      <c r="AE1197" t="inlineStr"/>
      <c r="AF1197" t="inlineStr"/>
      <c r="AG1197" t="inlineStr"/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0.46</v>
      </c>
      <c r="AN1197" t="n">
        <v>0.208695652173913</v>
      </c>
      <c r="AO1197" t="n">
        <v>0.7000000000000001</v>
      </c>
      <c r="AP1197" t="n">
        <v>0</v>
      </c>
      <c r="AQ1197" t="n">
        <v>0</v>
      </c>
      <c r="AR1197" t="n">
        <v>0</v>
      </c>
      <c r="AS1197" t="n">
        <v>0</v>
      </c>
      <c r="AT1197" t="inlineStr"/>
      <c r="AU1197" t="inlineStr"/>
    </row>
    <row r="1198">
      <c r="A1198" t="inlineStr">
        <is>
          <t>CONTRACT</t>
        </is>
      </c>
      <c r="B1198" t="inlineStr">
        <is>
          <t>PRJ</t>
        </is>
      </c>
      <c r="C1198" t="inlineStr">
        <is>
          <t>Agile</t>
        </is>
      </c>
      <c r="D1198" t="n">
        <v>2025</v>
      </c>
      <c r="E1198" s="114" t="n">
        <v>45674</v>
      </c>
      <c r="F1198" s="114" t="n">
        <v>45750</v>
      </c>
      <c r="G1198" t="inlineStr"/>
      <c r="H1198" t="inlineStr">
        <is>
          <t>ABS0008-147</t>
        </is>
      </c>
      <c r="I1198" t="inlineStr">
        <is>
          <t>HR</t>
        </is>
      </c>
      <c r="J1198" t="inlineStr">
        <is>
          <t>Migrazione autenticazione One Org su NAM</t>
        </is>
      </c>
      <c r="K1198" t="inlineStr">
        <is>
          <t>EssilorLuxottica</t>
        </is>
      </c>
      <c r="L1198" t="inlineStr">
        <is>
          <t>L. Roberto</t>
        </is>
      </c>
      <c r="M1198" t="inlineStr">
        <is>
          <t>C. Di Lorenzo</t>
        </is>
      </c>
      <c r="N1198" t="inlineStr">
        <is>
          <t>Delivery Projects</t>
        </is>
      </c>
      <c r="O1198" t="inlineStr">
        <is>
          <t>Analyst</t>
        </is>
      </c>
      <c r="P1198" t="n">
        <v>9</v>
      </c>
      <c r="Q1198" t="n">
        <v>0</v>
      </c>
      <c r="R1198" t="inlineStr">
        <is>
          <t>ON HOLD</t>
        </is>
      </c>
      <c r="S1198" t="n">
        <v>0</v>
      </c>
      <c r="T1198" t="n">
        <v>2025</v>
      </c>
      <c r="U1198" t="n">
        <v>0</v>
      </c>
      <c r="V1198" t="inlineStr"/>
      <c r="W1198" t="n">
        <v>0.5</v>
      </c>
      <c r="X1198" t="n">
        <v>0.5</v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n">
        <v>0</v>
      </c>
      <c r="AI1198" t="n">
        <v>0.025</v>
      </c>
      <c r="AJ1198" t="n">
        <v>0.02380952380952381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inlineStr"/>
      <c r="AU1198" t="inlineStr"/>
    </row>
    <row r="1199">
      <c r="A1199" t="inlineStr">
        <is>
          <t>CONTRACT</t>
        </is>
      </c>
      <c r="B1199" t="inlineStr">
        <is>
          <t>PRJ</t>
        </is>
      </c>
      <c r="C1199" t="inlineStr">
        <is>
          <t>Agile</t>
        </is>
      </c>
      <c r="D1199" t="n">
        <v>2025</v>
      </c>
      <c r="E1199" s="114" t="n">
        <v>45674</v>
      </c>
      <c r="F1199" s="114" t="n">
        <v>45750</v>
      </c>
      <c r="G1199" t="inlineStr"/>
      <c r="H1199" t="inlineStr">
        <is>
          <t>ABS0008-147</t>
        </is>
      </c>
      <c r="I1199" t="inlineStr">
        <is>
          <t>HR</t>
        </is>
      </c>
      <c r="J1199" t="inlineStr">
        <is>
          <t>Migrazione autenticazione One Org su NAM</t>
        </is>
      </c>
      <c r="K1199" t="inlineStr">
        <is>
          <t>EssilorLuxottica</t>
        </is>
      </c>
      <c r="L1199" t="inlineStr">
        <is>
          <t>L. Roberto</t>
        </is>
      </c>
      <c r="M1199" t="inlineStr">
        <is>
          <t>M. Porcu</t>
        </is>
      </c>
      <c r="N1199" t="inlineStr">
        <is>
          <t>Operations</t>
        </is>
      </c>
      <c r="O1199" t="inlineStr">
        <is>
          <t>Technical Leader</t>
        </is>
      </c>
      <c r="P1199" t="n">
        <v>9</v>
      </c>
      <c r="Q1199" t="n">
        <v>0</v>
      </c>
      <c r="R1199" t="inlineStr">
        <is>
          <t>ON HOLD</t>
        </is>
      </c>
      <c r="S1199" t="n">
        <v>0</v>
      </c>
      <c r="T1199" t="n">
        <v>2025</v>
      </c>
      <c r="U1199" t="n">
        <v>0</v>
      </c>
      <c r="V1199" t="inlineStr"/>
      <c r="W1199" t="n">
        <v>1</v>
      </c>
      <c r="X1199" t="n">
        <v>1</v>
      </c>
      <c r="Y1199" t="n">
        <v>1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n">
        <v>0</v>
      </c>
      <c r="AI1199" t="n">
        <v>0.05</v>
      </c>
      <c r="AJ1199" t="n">
        <v>0.04761904761904762</v>
      </c>
      <c r="AK1199" t="n">
        <v>0.04545454545454546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inlineStr"/>
      <c r="AU1199" t="inlineStr"/>
    </row>
    <row r="1200">
      <c r="A1200" t="inlineStr">
        <is>
          <t>CONTRACT</t>
        </is>
      </c>
      <c r="B1200" t="inlineStr">
        <is>
          <t>PRJ</t>
        </is>
      </c>
      <c r="C1200" t="inlineStr">
        <is>
          <t>Agile</t>
        </is>
      </c>
      <c r="D1200" t="n">
        <v>2025</v>
      </c>
      <c r="E1200" s="114" t="n">
        <v>45674</v>
      </c>
      <c r="F1200" s="114" t="n">
        <v>45750</v>
      </c>
      <c r="G1200" t="inlineStr"/>
      <c r="H1200" t="inlineStr">
        <is>
          <t>ABS0008-147</t>
        </is>
      </c>
      <c r="I1200" t="inlineStr">
        <is>
          <t>HR</t>
        </is>
      </c>
      <c r="J1200" t="inlineStr">
        <is>
          <t>Migrazione autenticazione One Org su NAM</t>
        </is>
      </c>
      <c r="K1200" t="inlineStr">
        <is>
          <t>EssilorLuxottica</t>
        </is>
      </c>
      <c r="L1200" t="inlineStr">
        <is>
          <t>L. Roberto</t>
        </is>
      </c>
      <c r="M1200" t="inlineStr">
        <is>
          <t>M. Toci</t>
        </is>
      </c>
      <c r="N1200" t="inlineStr">
        <is>
          <t>Operations</t>
        </is>
      </c>
      <c r="O1200" t="inlineStr">
        <is>
          <t>Back End</t>
        </is>
      </c>
      <c r="P1200" t="n">
        <v>9</v>
      </c>
      <c r="Q1200" t="n">
        <v>0</v>
      </c>
      <c r="R1200" t="inlineStr">
        <is>
          <t>ON HOLD</t>
        </is>
      </c>
      <c r="S1200" t="n">
        <v>0</v>
      </c>
      <c r="T1200" t="n">
        <v>2025</v>
      </c>
      <c r="U1200" t="n">
        <v>0</v>
      </c>
      <c r="V1200" t="inlineStr"/>
      <c r="W1200" t="inlineStr"/>
      <c r="X1200" t="n">
        <v>3</v>
      </c>
      <c r="Y1200" t="n">
        <v>3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n">
        <v>0</v>
      </c>
      <c r="AI1200" t="n">
        <v>0</v>
      </c>
      <c r="AJ1200" t="n">
        <v>0.1428571428571428</v>
      </c>
      <c r="AK1200" t="n">
        <v>0.1363636363636364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inlineStr"/>
      <c r="AU1200" t="inlineStr"/>
    </row>
    <row r="1201">
      <c r="A1201" t="inlineStr">
        <is>
          <t>INTERNAL PRJ</t>
        </is>
      </c>
      <c r="B1201" t="inlineStr">
        <is>
          <t>PRJ</t>
        </is>
      </c>
      <c r="C1201" t="inlineStr"/>
      <c r="D1201" t="n">
        <v>2025</v>
      </c>
      <c r="E1201" s="114" t="n">
        <v>45664</v>
      </c>
      <c r="F1201" s="114" t="n">
        <v>45443</v>
      </c>
      <c r="G1201" t="inlineStr"/>
      <c r="H1201" t="inlineStr">
        <is>
          <t>IAA</t>
        </is>
      </c>
      <c r="I1201" t="inlineStr">
        <is>
          <t>HR</t>
        </is>
      </c>
      <c r="J1201" t="inlineStr">
        <is>
          <t>MY CAREER</t>
        </is>
      </c>
      <c r="K1201" t="inlineStr">
        <is>
          <t>Abstract</t>
        </is>
      </c>
      <c r="L1201" t="inlineStr">
        <is>
          <t>L. Roberto</t>
        </is>
      </c>
      <c r="M1201" t="inlineStr">
        <is>
          <t>A. BRANDIZZI</t>
        </is>
      </c>
      <c r="N1201" t="inlineStr">
        <is>
          <t>Operations</t>
        </is>
      </c>
      <c r="O1201" t="inlineStr">
        <is>
          <t>Front End</t>
        </is>
      </c>
      <c r="P1201" t="n">
        <v>450</v>
      </c>
      <c r="Q1201" t="n">
        <v>244</v>
      </c>
      <c r="R1201" t="inlineStr">
        <is>
          <t>ON GOING</t>
        </is>
      </c>
      <c r="S1201" t="n">
        <v>0.45</v>
      </c>
      <c r="T1201" t="n">
        <v>2025</v>
      </c>
      <c r="U1201" t="n">
        <v>45</v>
      </c>
      <c r="V1201" t="n">
        <v>1</v>
      </c>
      <c r="W1201" t="n">
        <v>1</v>
      </c>
      <c r="X1201" t="n">
        <v>15</v>
      </c>
      <c r="Y1201" t="n">
        <v>15</v>
      </c>
      <c r="Z1201" t="n">
        <v>15</v>
      </c>
      <c r="AA1201" t="n">
        <v>15</v>
      </c>
      <c r="AB1201" t="n">
        <v>15</v>
      </c>
      <c r="AC1201" t="inlineStr"/>
      <c r="AD1201" t="inlineStr"/>
      <c r="AE1201" t="inlineStr"/>
      <c r="AF1201" t="inlineStr"/>
      <c r="AG1201" t="inlineStr"/>
      <c r="AH1201" t="n">
        <v>0.05555555555555555</v>
      </c>
      <c r="AI1201" t="n">
        <v>0.05</v>
      </c>
      <c r="AJ1201" t="n">
        <v>0.7142857142857143</v>
      </c>
      <c r="AK1201" t="n">
        <v>0.6818181818181818</v>
      </c>
      <c r="AL1201" t="n">
        <v>0.75</v>
      </c>
      <c r="AM1201" t="n">
        <v>0.75</v>
      </c>
      <c r="AN1201" t="n">
        <v>0.6521739130434783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inlineStr"/>
      <c r="AU1201" t="inlineStr"/>
    </row>
    <row r="1202">
      <c r="A1202" t="inlineStr">
        <is>
          <t>INTERNAL PRJ</t>
        </is>
      </c>
      <c r="B1202" t="inlineStr">
        <is>
          <t>PRJ</t>
        </is>
      </c>
      <c r="C1202" t="inlineStr"/>
      <c r="D1202" t="n">
        <v>2025</v>
      </c>
      <c r="E1202" s="114" t="n">
        <v>45664</v>
      </c>
      <c r="F1202" s="114" t="n">
        <v>45443</v>
      </c>
      <c r="G1202" t="inlineStr"/>
      <c r="H1202" t="inlineStr">
        <is>
          <t>IAA</t>
        </is>
      </c>
      <c r="I1202" t="inlineStr">
        <is>
          <t>HR</t>
        </is>
      </c>
      <c r="J1202" t="inlineStr">
        <is>
          <t>MY CAREER</t>
        </is>
      </c>
      <c r="K1202" t="inlineStr">
        <is>
          <t>Abstract</t>
        </is>
      </c>
      <c r="L1202" t="inlineStr">
        <is>
          <t>L. Roberto</t>
        </is>
      </c>
      <c r="M1202" t="inlineStr">
        <is>
          <t>A. Lorena</t>
        </is>
      </c>
      <c r="N1202" t="inlineStr">
        <is>
          <t>Operations</t>
        </is>
      </c>
      <c r="O1202" t="inlineStr">
        <is>
          <t>Front End</t>
        </is>
      </c>
      <c r="P1202" t="n">
        <v>450</v>
      </c>
      <c r="Q1202" t="n">
        <v>244</v>
      </c>
      <c r="R1202" t="inlineStr">
        <is>
          <t>ON GOING</t>
        </is>
      </c>
      <c r="S1202" t="n">
        <v>0.45</v>
      </c>
      <c r="T1202" t="n">
        <v>2025</v>
      </c>
      <c r="U1202" t="n">
        <v>2</v>
      </c>
      <c r="V1202" t="n">
        <v>1</v>
      </c>
      <c r="W1202" t="n">
        <v>1</v>
      </c>
      <c r="X1202" t="n">
        <v>1</v>
      </c>
      <c r="Y1202" t="n">
        <v>4</v>
      </c>
      <c r="Z1202" t="inlineStr"/>
      <c r="AA1202" t="n">
        <v>1</v>
      </c>
      <c r="AB1202" t="n">
        <v>1</v>
      </c>
      <c r="AC1202" t="inlineStr"/>
      <c r="AD1202" t="inlineStr"/>
      <c r="AE1202" t="inlineStr"/>
      <c r="AF1202" t="inlineStr"/>
      <c r="AG1202" t="inlineStr"/>
      <c r="AH1202" t="n">
        <v>0.05555555555555555</v>
      </c>
      <c r="AI1202" t="n">
        <v>0.05</v>
      </c>
      <c r="AJ1202" t="n">
        <v>0.04761904761904762</v>
      </c>
      <c r="AK1202" t="n">
        <v>0.1818181818181818</v>
      </c>
      <c r="AL1202" t="n">
        <v>0</v>
      </c>
      <c r="AM1202" t="n">
        <v>0.05</v>
      </c>
      <c r="AN1202" t="n">
        <v>0.04347826086956522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inlineStr"/>
      <c r="AU1202" t="inlineStr"/>
    </row>
    <row r="1203">
      <c r="A1203" t="inlineStr">
        <is>
          <t>INTERNAL PRJ</t>
        </is>
      </c>
      <c r="B1203" t="inlineStr">
        <is>
          <t>PRJ</t>
        </is>
      </c>
      <c r="C1203" t="inlineStr"/>
      <c r="D1203" t="n">
        <v>2025</v>
      </c>
      <c r="E1203" s="114" t="n">
        <v>45664</v>
      </c>
      <c r="F1203" s="114" t="n">
        <v>45443</v>
      </c>
      <c r="G1203" t="inlineStr"/>
      <c r="H1203" t="inlineStr">
        <is>
          <t>IAA</t>
        </is>
      </c>
      <c r="I1203" t="inlineStr">
        <is>
          <t>HR</t>
        </is>
      </c>
      <c r="J1203" t="inlineStr">
        <is>
          <t>MY CAREER</t>
        </is>
      </c>
      <c r="K1203" t="inlineStr">
        <is>
          <t>Abstract</t>
        </is>
      </c>
      <c r="L1203" t="inlineStr">
        <is>
          <t>L. Roberto</t>
        </is>
      </c>
      <c r="M1203" t="inlineStr">
        <is>
          <t>A. Pirola</t>
        </is>
      </c>
      <c r="N1203" t="inlineStr">
        <is>
          <t>Operations</t>
        </is>
      </c>
      <c r="O1203" t="inlineStr">
        <is>
          <t>Back End</t>
        </is>
      </c>
      <c r="P1203" t="n">
        <v>450</v>
      </c>
      <c r="Q1203" t="n">
        <v>244</v>
      </c>
      <c r="R1203" t="inlineStr">
        <is>
          <t>ON GOING</t>
        </is>
      </c>
      <c r="S1203" t="n">
        <v>0.45</v>
      </c>
      <c r="T1203" t="n">
        <v>2025</v>
      </c>
      <c r="U1203" t="n">
        <v>3</v>
      </c>
      <c r="V1203" t="n">
        <v>1</v>
      </c>
      <c r="W1203" t="n">
        <v>15</v>
      </c>
      <c r="X1203" t="n">
        <v>15</v>
      </c>
      <c r="Y1203" t="n">
        <v>15</v>
      </c>
      <c r="Z1203" t="n">
        <v>1</v>
      </c>
      <c r="AA1203" t="n">
        <v>1</v>
      </c>
      <c r="AB1203" t="n">
        <v>1</v>
      </c>
      <c r="AC1203" t="inlineStr"/>
      <c r="AD1203" t="inlineStr"/>
      <c r="AE1203" t="inlineStr"/>
      <c r="AF1203" t="inlineStr"/>
      <c r="AG1203" t="inlineStr"/>
      <c r="AH1203" t="n">
        <v>0.05555555555555555</v>
      </c>
      <c r="AI1203" t="n">
        <v>0.75</v>
      </c>
      <c r="AJ1203" t="n">
        <v>0.7142857142857143</v>
      </c>
      <c r="AK1203" t="n">
        <v>0.6818181818181818</v>
      </c>
      <c r="AL1203" t="n">
        <v>0.05</v>
      </c>
      <c r="AM1203" t="n">
        <v>0.05</v>
      </c>
      <c r="AN1203" t="n">
        <v>0.04347826086956522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inlineStr"/>
      <c r="AU1203" t="inlineStr"/>
    </row>
    <row r="1204">
      <c r="A1204" t="inlineStr">
        <is>
          <t>INTERNAL PRJ</t>
        </is>
      </c>
      <c r="B1204" t="inlineStr">
        <is>
          <t>PRJ</t>
        </is>
      </c>
      <c r="C1204" t="inlineStr"/>
      <c r="D1204" t="n">
        <v>2025</v>
      </c>
      <c r="E1204" s="114" t="n">
        <v>45664</v>
      </c>
      <c r="F1204" s="114" t="n">
        <v>45443</v>
      </c>
      <c r="G1204" t="inlineStr"/>
      <c r="H1204" t="inlineStr">
        <is>
          <t>IAA</t>
        </is>
      </c>
      <c r="I1204" t="inlineStr">
        <is>
          <t>HR</t>
        </is>
      </c>
      <c r="J1204" t="inlineStr">
        <is>
          <t>MY CAREER</t>
        </is>
      </c>
      <c r="K1204" t="inlineStr">
        <is>
          <t>Abstract</t>
        </is>
      </c>
      <c r="L1204" t="inlineStr">
        <is>
          <t>L. Roberto</t>
        </is>
      </c>
      <c r="M1204" t="inlineStr">
        <is>
          <t>C. Di Lorenzo</t>
        </is>
      </c>
      <c r="N1204" t="inlineStr">
        <is>
          <t>Delivery Projects</t>
        </is>
      </c>
      <c r="O1204" t="inlineStr">
        <is>
          <t>Analyst</t>
        </is>
      </c>
      <c r="P1204" t="n">
        <v>450</v>
      </c>
      <c r="Q1204" t="n">
        <v>244</v>
      </c>
      <c r="R1204" t="inlineStr">
        <is>
          <t>ON GOING</t>
        </is>
      </c>
      <c r="S1204" t="n">
        <v>0.45</v>
      </c>
      <c r="T1204" t="n">
        <v>2025</v>
      </c>
      <c r="U1204" t="n">
        <v>12</v>
      </c>
      <c r="V1204" t="n">
        <v>3</v>
      </c>
      <c r="W1204" t="n">
        <v>3</v>
      </c>
      <c r="X1204" t="n">
        <v>4</v>
      </c>
      <c r="Y1204" t="n">
        <v>4</v>
      </c>
      <c r="Z1204" t="n">
        <v>4</v>
      </c>
      <c r="AA1204" t="n">
        <v>4</v>
      </c>
      <c r="AB1204" t="n">
        <v>4</v>
      </c>
      <c r="AC1204" t="inlineStr"/>
      <c r="AD1204" t="inlineStr"/>
      <c r="AE1204" t="inlineStr"/>
      <c r="AF1204" t="inlineStr"/>
      <c r="AG1204" t="inlineStr"/>
      <c r="AH1204" t="n">
        <v>0.1666666666666667</v>
      </c>
      <c r="AI1204" t="n">
        <v>0.15</v>
      </c>
      <c r="AJ1204" t="n">
        <v>0.1904761904761905</v>
      </c>
      <c r="AK1204" t="n">
        <v>0.1818181818181818</v>
      </c>
      <c r="AL1204" t="n">
        <v>0.2</v>
      </c>
      <c r="AM1204" t="n">
        <v>0.2</v>
      </c>
      <c r="AN1204" t="n">
        <v>0.1739130434782609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inlineStr"/>
      <c r="AU1204" t="inlineStr"/>
    </row>
    <row r="1205">
      <c r="A1205" t="inlineStr">
        <is>
          <t>INTERNAL PRJ</t>
        </is>
      </c>
      <c r="B1205" t="inlineStr">
        <is>
          <t>PRJ</t>
        </is>
      </c>
      <c r="C1205" t="inlineStr"/>
      <c r="D1205" t="n">
        <v>2025</v>
      </c>
      <c r="E1205" s="114" t="n">
        <v>45664</v>
      </c>
      <c r="F1205" s="114" t="n">
        <v>45443</v>
      </c>
      <c r="G1205" t="inlineStr"/>
      <c r="H1205" t="inlineStr">
        <is>
          <t>IAA</t>
        </is>
      </c>
      <c r="I1205" t="inlineStr">
        <is>
          <t>HR</t>
        </is>
      </c>
      <c r="J1205" t="inlineStr">
        <is>
          <t>MY CAREER</t>
        </is>
      </c>
      <c r="K1205" t="inlineStr">
        <is>
          <t>Abstract</t>
        </is>
      </c>
      <c r="L1205" t="inlineStr">
        <is>
          <t>L. Roberto</t>
        </is>
      </c>
      <c r="M1205" t="inlineStr">
        <is>
          <t>F. Scognamiglio</t>
        </is>
      </c>
      <c r="N1205" t="inlineStr">
        <is>
          <t>Operations</t>
        </is>
      </c>
      <c r="O1205" t="inlineStr">
        <is>
          <t>Back End</t>
        </is>
      </c>
      <c r="P1205" t="n">
        <v>450</v>
      </c>
      <c r="Q1205" t="n">
        <v>244</v>
      </c>
      <c r="R1205" t="inlineStr">
        <is>
          <t>ON GOING</t>
        </is>
      </c>
      <c r="S1205" t="n">
        <v>0.45</v>
      </c>
      <c r="T1205" t="n">
        <v>2025</v>
      </c>
      <c r="U1205" t="n">
        <v>57</v>
      </c>
      <c r="V1205" t="inlineStr"/>
      <c r="W1205" t="inlineStr"/>
      <c r="X1205" t="inlineStr"/>
      <c r="Y1205" t="n">
        <v>15</v>
      </c>
      <c r="Z1205" t="n">
        <v>15</v>
      </c>
      <c r="AA1205" t="n">
        <v>20</v>
      </c>
      <c r="AB1205" t="n">
        <v>22</v>
      </c>
      <c r="AC1205" t="inlineStr"/>
      <c r="AD1205" t="inlineStr"/>
      <c r="AE1205" t="inlineStr"/>
      <c r="AF1205" t="inlineStr"/>
      <c r="AG1205" t="inlineStr"/>
      <c r="AH1205" t="n">
        <v>0</v>
      </c>
      <c r="AI1205" t="n">
        <v>0</v>
      </c>
      <c r="AJ1205" t="n">
        <v>0</v>
      </c>
      <c r="AK1205" t="n">
        <v>0.6818181818181818</v>
      </c>
      <c r="AL1205" t="n">
        <v>0.75</v>
      </c>
      <c r="AM1205" t="n">
        <v>1</v>
      </c>
      <c r="AN1205" t="n">
        <v>0.9565217391304348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inlineStr"/>
      <c r="AU1205" t="inlineStr"/>
    </row>
    <row r="1206">
      <c r="A1206" t="inlineStr">
        <is>
          <t>INTERNAL PRJ</t>
        </is>
      </c>
      <c r="B1206" t="inlineStr">
        <is>
          <t>PRJ</t>
        </is>
      </c>
      <c r="C1206" t="inlineStr"/>
      <c r="D1206" t="n">
        <v>2025</v>
      </c>
      <c r="E1206" s="114" t="n">
        <v>45664</v>
      </c>
      <c r="F1206" s="114" t="n">
        <v>45443</v>
      </c>
      <c r="G1206" t="inlineStr"/>
      <c r="H1206" t="inlineStr">
        <is>
          <t>IAA</t>
        </is>
      </c>
      <c r="I1206" t="inlineStr">
        <is>
          <t>HR</t>
        </is>
      </c>
      <c r="J1206" t="inlineStr">
        <is>
          <t>MY CAREER</t>
        </is>
      </c>
      <c r="K1206" t="inlineStr">
        <is>
          <t>Abstract</t>
        </is>
      </c>
      <c r="L1206" t="inlineStr">
        <is>
          <t>L. Roberto</t>
        </is>
      </c>
      <c r="M1206" t="inlineStr">
        <is>
          <t>G. De Feo</t>
        </is>
      </c>
      <c r="N1206" t="inlineStr">
        <is>
          <t>Delivery Projects</t>
        </is>
      </c>
      <c r="O1206" t="inlineStr">
        <is>
          <t>PM - Project Governance</t>
        </is>
      </c>
      <c r="P1206" t="n">
        <v>450</v>
      </c>
      <c r="Q1206" t="n">
        <v>244</v>
      </c>
      <c r="R1206" t="inlineStr">
        <is>
          <t>ON GOING</t>
        </is>
      </c>
      <c r="S1206" t="n">
        <v>0.45</v>
      </c>
      <c r="T1206" t="n">
        <v>2025</v>
      </c>
      <c r="U1206" t="n">
        <v>31</v>
      </c>
      <c r="V1206" t="n">
        <v>4</v>
      </c>
      <c r="W1206" t="n">
        <v>3</v>
      </c>
      <c r="X1206" t="n">
        <v>3</v>
      </c>
      <c r="Y1206" t="n">
        <v>3</v>
      </c>
      <c r="Z1206" t="n">
        <v>4</v>
      </c>
      <c r="AA1206" t="n">
        <v>4</v>
      </c>
      <c r="AB1206" t="n">
        <v>5</v>
      </c>
      <c r="AC1206" t="n">
        <v>2</v>
      </c>
      <c r="AD1206" t="n">
        <v>4</v>
      </c>
      <c r="AE1206" t="n">
        <v>4</v>
      </c>
      <c r="AF1206" t="n">
        <v>4</v>
      </c>
      <c r="AG1206" t="n">
        <v>4</v>
      </c>
      <c r="AH1206" t="n">
        <v>0.2222222222222222</v>
      </c>
      <c r="AI1206" t="n">
        <v>0.15</v>
      </c>
      <c r="AJ1206" t="n">
        <v>0.1428571428571428</v>
      </c>
      <c r="AK1206" t="n">
        <v>0.1363636363636364</v>
      </c>
      <c r="AL1206" t="n">
        <v>0.2</v>
      </c>
      <c r="AM1206" t="n">
        <v>0.2</v>
      </c>
      <c r="AN1206" t="n">
        <v>0.2173913043478261</v>
      </c>
      <c r="AO1206" t="n">
        <v>0.1666666666666667</v>
      </c>
      <c r="AP1206" t="n">
        <v>0.1904761904761905</v>
      </c>
      <c r="AQ1206" t="n">
        <v>0.1739130434782609</v>
      </c>
      <c r="AR1206" t="n">
        <v>0.1904761904761905</v>
      </c>
      <c r="AS1206" t="n">
        <v>0.1818181818181818</v>
      </c>
      <c r="AT1206" t="inlineStr"/>
      <c r="AU1206" t="inlineStr"/>
    </row>
    <row r="1207">
      <c r="A1207" t="inlineStr">
        <is>
          <t>INTERNAL PRJ</t>
        </is>
      </c>
      <c r="B1207" t="inlineStr">
        <is>
          <t>PRJ</t>
        </is>
      </c>
      <c r="C1207" t="inlineStr"/>
      <c r="D1207" t="n">
        <v>2025</v>
      </c>
      <c r="E1207" s="114" t="n">
        <v>45664</v>
      </c>
      <c r="F1207" s="114" t="n">
        <v>45443</v>
      </c>
      <c r="G1207" t="inlineStr"/>
      <c r="H1207" t="inlineStr">
        <is>
          <t>IAA</t>
        </is>
      </c>
      <c r="I1207" t="inlineStr">
        <is>
          <t>HR</t>
        </is>
      </c>
      <c r="J1207" t="inlineStr">
        <is>
          <t>MY CAREER</t>
        </is>
      </c>
      <c r="K1207" t="inlineStr">
        <is>
          <t>Abstract</t>
        </is>
      </c>
      <c r="L1207" t="inlineStr">
        <is>
          <t>L. Roberto</t>
        </is>
      </c>
      <c r="M1207" t="inlineStr">
        <is>
          <t>G. Lopez</t>
        </is>
      </c>
      <c r="N1207" t="inlineStr">
        <is>
          <t>Operations</t>
        </is>
      </c>
      <c r="O1207" t="inlineStr">
        <is>
          <t>Front End</t>
        </is>
      </c>
      <c r="P1207" t="n">
        <v>450</v>
      </c>
      <c r="Q1207" t="n">
        <v>244</v>
      </c>
      <c r="R1207" t="inlineStr">
        <is>
          <t>ON GOING</t>
        </is>
      </c>
      <c r="S1207" t="n">
        <v>0.45</v>
      </c>
      <c r="T1207" t="n">
        <v>2025</v>
      </c>
      <c r="U1207" t="n">
        <v>30</v>
      </c>
      <c r="V1207" t="n">
        <v>15</v>
      </c>
      <c r="W1207" t="n">
        <v>15</v>
      </c>
      <c r="X1207" t="n">
        <v>15</v>
      </c>
      <c r="Y1207" t="inlineStr"/>
      <c r="Z1207" t="inlineStr"/>
      <c r="AA1207" t="n">
        <v>15</v>
      </c>
      <c r="AB1207" t="n">
        <v>15</v>
      </c>
      <c r="AC1207" t="inlineStr"/>
      <c r="AD1207" t="inlineStr"/>
      <c r="AE1207" t="inlineStr"/>
      <c r="AF1207" t="inlineStr"/>
      <c r="AG1207" t="inlineStr"/>
      <c r="AH1207" t="n">
        <v>0.8333333333333334</v>
      </c>
      <c r="AI1207" t="n">
        <v>0.75</v>
      </c>
      <c r="AJ1207" t="n">
        <v>0.7142857142857143</v>
      </c>
      <c r="AK1207" t="n">
        <v>0</v>
      </c>
      <c r="AL1207" t="n">
        <v>0</v>
      </c>
      <c r="AM1207" t="n">
        <v>0.75</v>
      </c>
      <c r="AN1207" t="n">
        <v>0.6521739130434783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inlineStr"/>
      <c r="AU1207" t="inlineStr"/>
    </row>
    <row r="1208">
      <c r="A1208" t="inlineStr">
        <is>
          <t>INTERNAL PRJ</t>
        </is>
      </c>
      <c r="B1208" t="inlineStr">
        <is>
          <t>PRJ</t>
        </is>
      </c>
      <c r="C1208" t="inlineStr"/>
      <c r="D1208" t="n">
        <v>2025</v>
      </c>
      <c r="E1208" s="114" t="n">
        <v>45664</v>
      </c>
      <c r="F1208" s="114" t="n">
        <v>45443</v>
      </c>
      <c r="G1208" t="inlineStr"/>
      <c r="H1208" t="inlineStr">
        <is>
          <t>IAA</t>
        </is>
      </c>
      <c r="I1208" t="inlineStr">
        <is>
          <t>HR</t>
        </is>
      </c>
      <c r="J1208" t="inlineStr">
        <is>
          <t>MY CAREER</t>
        </is>
      </c>
      <c r="K1208" t="inlineStr">
        <is>
          <t>Abstract</t>
        </is>
      </c>
      <c r="L1208" t="inlineStr">
        <is>
          <t>L. Roberto</t>
        </is>
      </c>
      <c r="M1208" t="inlineStr">
        <is>
          <t>G. TARTAGLIA</t>
        </is>
      </c>
      <c r="N1208" t="inlineStr">
        <is>
          <t>Operations</t>
        </is>
      </c>
      <c r="O1208" t="inlineStr">
        <is>
          <t>Back End</t>
        </is>
      </c>
      <c r="P1208" t="n">
        <v>450</v>
      </c>
      <c r="Q1208" t="n">
        <v>244</v>
      </c>
      <c r="R1208" t="inlineStr">
        <is>
          <t>ON GOING</t>
        </is>
      </c>
      <c r="S1208" t="n">
        <v>0.45</v>
      </c>
      <c r="T1208" t="n">
        <v>2025</v>
      </c>
      <c r="U1208" t="n">
        <v>42</v>
      </c>
      <c r="V1208" t="n">
        <v>15</v>
      </c>
      <c r="W1208" t="n">
        <v>15</v>
      </c>
      <c r="X1208" t="n">
        <v>15</v>
      </c>
      <c r="Y1208" t="inlineStr"/>
      <c r="Z1208" t="inlineStr"/>
      <c r="AA1208" t="n">
        <v>20</v>
      </c>
      <c r="AB1208" t="n">
        <v>22</v>
      </c>
      <c r="AC1208" t="inlineStr"/>
      <c r="AD1208" t="inlineStr"/>
      <c r="AE1208" t="inlineStr"/>
      <c r="AF1208" t="inlineStr"/>
      <c r="AG1208" t="inlineStr"/>
      <c r="AH1208" t="n">
        <v>0.8333333333333334</v>
      </c>
      <c r="AI1208" t="n">
        <v>0.75</v>
      </c>
      <c r="AJ1208" t="n">
        <v>0.7142857142857143</v>
      </c>
      <c r="AK1208" t="n">
        <v>0</v>
      </c>
      <c r="AL1208" t="n">
        <v>0</v>
      </c>
      <c r="AM1208" t="n">
        <v>1</v>
      </c>
      <c r="AN1208" t="n">
        <v>0.9565217391304348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inlineStr"/>
      <c r="AU1208" t="inlineStr"/>
    </row>
    <row r="1209">
      <c r="A1209" t="inlineStr">
        <is>
          <t>INTERNAL PRJ</t>
        </is>
      </c>
      <c r="B1209" t="inlineStr">
        <is>
          <t>PRJ</t>
        </is>
      </c>
      <c r="C1209" t="inlineStr"/>
      <c r="D1209" t="n">
        <v>2025</v>
      </c>
      <c r="E1209" s="114" t="n">
        <v>45664</v>
      </c>
      <c r="F1209" s="114" t="n">
        <v>45443</v>
      </c>
      <c r="G1209" t="inlineStr"/>
      <c r="H1209" t="inlineStr">
        <is>
          <t>IAA</t>
        </is>
      </c>
      <c r="I1209" t="inlineStr">
        <is>
          <t>HR</t>
        </is>
      </c>
      <c r="J1209" t="inlineStr">
        <is>
          <t>MY CAREER</t>
        </is>
      </c>
      <c r="K1209" t="inlineStr">
        <is>
          <t>Abstract</t>
        </is>
      </c>
      <c r="L1209" t="inlineStr">
        <is>
          <t>L. Roberto</t>
        </is>
      </c>
      <c r="M1209" t="inlineStr">
        <is>
          <t>M. TOCI</t>
        </is>
      </c>
      <c r="N1209" t="inlineStr">
        <is>
          <t>Operations</t>
        </is>
      </c>
      <c r="O1209" t="inlineStr">
        <is>
          <t>Back End</t>
        </is>
      </c>
      <c r="P1209" t="n">
        <v>450</v>
      </c>
      <c r="Q1209" t="n">
        <v>244</v>
      </c>
      <c r="R1209" t="inlineStr">
        <is>
          <t>ON GOING</t>
        </is>
      </c>
      <c r="S1209" t="n">
        <v>0.45</v>
      </c>
      <c r="T1209" t="n">
        <v>2025</v>
      </c>
      <c r="U1209" t="n">
        <v>17</v>
      </c>
      <c r="V1209" t="n">
        <v>3</v>
      </c>
      <c r="W1209" t="n">
        <v>3</v>
      </c>
      <c r="X1209" t="n">
        <v>3</v>
      </c>
      <c r="Y1209" t="inlineStr"/>
      <c r="Z1209" t="inlineStr"/>
      <c r="AA1209" t="n">
        <v>8</v>
      </c>
      <c r="AB1209" t="n">
        <v>9</v>
      </c>
      <c r="AC1209" t="inlineStr"/>
      <c r="AD1209" t="inlineStr"/>
      <c r="AE1209" t="inlineStr"/>
      <c r="AF1209" t="inlineStr"/>
      <c r="AG1209" t="inlineStr"/>
      <c r="AH1209" t="n">
        <v>0.1666666666666667</v>
      </c>
      <c r="AI1209" t="n">
        <v>0.15</v>
      </c>
      <c r="AJ1209" t="n">
        <v>0.1428571428571428</v>
      </c>
      <c r="AK1209" t="n">
        <v>0</v>
      </c>
      <c r="AL1209" t="n">
        <v>0</v>
      </c>
      <c r="AM1209" t="n">
        <v>0.4</v>
      </c>
      <c r="AN1209" t="n">
        <v>0.391304347826087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inlineStr"/>
      <c r="AU1209" t="inlineStr"/>
    </row>
    <row r="1210">
      <c r="A1210" t="inlineStr">
        <is>
          <t>INTERNAL PRJ</t>
        </is>
      </c>
      <c r="B1210" t="inlineStr">
        <is>
          <t>PRJ</t>
        </is>
      </c>
      <c r="C1210" t="inlineStr"/>
      <c r="D1210" t="n">
        <v>2025</v>
      </c>
      <c r="E1210" s="114" t="n">
        <v>45664</v>
      </c>
      <c r="F1210" s="114" t="n">
        <v>45443</v>
      </c>
      <c r="G1210" t="inlineStr"/>
      <c r="H1210" t="inlineStr">
        <is>
          <t>IAA</t>
        </is>
      </c>
      <c r="I1210" t="inlineStr">
        <is>
          <t>HR</t>
        </is>
      </c>
      <c r="J1210" t="inlineStr">
        <is>
          <t>MY CAREER</t>
        </is>
      </c>
      <c r="K1210" t="inlineStr">
        <is>
          <t>Abstract</t>
        </is>
      </c>
      <c r="L1210" t="inlineStr">
        <is>
          <t>L. Roberto</t>
        </is>
      </c>
      <c r="M1210" t="inlineStr">
        <is>
          <t>N. Pescione</t>
        </is>
      </c>
      <c r="N1210" t="inlineStr">
        <is>
          <t>Operations</t>
        </is>
      </c>
      <c r="O1210" t="inlineStr">
        <is>
          <t>Back End</t>
        </is>
      </c>
      <c r="P1210" t="n">
        <v>450</v>
      </c>
      <c r="Q1210" t="n">
        <v>244</v>
      </c>
      <c r="R1210" t="inlineStr">
        <is>
          <t>ON GOING</t>
        </is>
      </c>
      <c r="S1210" t="n">
        <v>0.45</v>
      </c>
      <c r="T1210" t="n">
        <v>2025</v>
      </c>
      <c r="U1210" t="n">
        <v>0</v>
      </c>
      <c r="V1210" t="n">
        <v>15</v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n">
        <v>0.8333333333333334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inlineStr"/>
      <c r="AU1210" t="inlineStr"/>
    </row>
    <row r="1211">
      <c r="A1211" t="inlineStr">
        <is>
          <t>INTERNAL PRJ</t>
        </is>
      </c>
      <c r="B1211" t="inlineStr">
        <is>
          <t>PRJ</t>
        </is>
      </c>
      <c r="C1211" t="inlineStr"/>
      <c r="D1211" t="n">
        <v>2025</v>
      </c>
      <c r="E1211" s="114" t="n">
        <v>45664</v>
      </c>
      <c r="F1211" s="114" t="n">
        <v>45443</v>
      </c>
      <c r="G1211" t="inlineStr"/>
      <c r="H1211" t="inlineStr">
        <is>
          <t>IAA</t>
        </is>
      </c>
      <c r="I1211" t="inlineStr">
        <is>
          <t>HR</t>
        </is>
      </c>
      <c r="J1211" t="inlineStr">
        <is>
          <t>MY CAREER</t>
        </is>
      </c>
      <c r="K1211" t="inlineStr">
        <is>
          <t>Abstract</t>
        </is>
      </c>
      <c r="L1211" t="inlineStr">
        <is>
          <t>L. Roberto</t>
        </is>
      </c>
      <c r="M1211" t="inlineStr">
        <is>
          <t>P. Anzellotti</t>
        </is>
      </c>
      <c r="N1211" t="inlineStr">
        <is>
          <t>Operations</t>
        </is>
      </c>
      <c r="O1211" t="inlineStr">
        <is>
          <t>Technical Leader</t>
        </is>
      </c>
      <c r="P1211" t="n">
        <v>450</v>
      </c>
      <c r="Q1211" t="n">
        <v>244</v>
      </c>
      <c r="R1211" t="inlineStr">
        <is>
          <t>ON GOING</t>
        </is>
      </c>
      <c r="S1211" t="n">
        <v>0.45</v>
      </c>
      <c r="T1211" t="n">
        <v>2025</v>
      </c>
      <c r="U1211" t="n">
        <v>15</v>
      </c>
      <c r="V1211" t="n">
        <v>6</v>
      </c>
      <c r="W1211" t="n">
        <v>3</v>
      </c>
      <c r="X1211" t="n">
        <v>3</v>
      </c>
      <c r="Y1211" t="n">
        <v>3</v>
      </c>
      <c r="Z1211" t="n">
        <v>3</v>
      </c>
      <c r="AA1211" t="n">
        <v>6</v>
      </c>
      <c r="AB1211" t="n">
        <v>6</v>
      </c>
      <c r="AC1211" t="inlineStr"/>
      <c r="AD1211" t="inlineStr"/>
      <c r="AE1211" t="inlineStr"/>
      <c r="AF1211" t="inlineStr"/>
      <c r="AG1211" t="inlineStr"/>
      <c r="AH1211" t="n">
        <v>0.3333333333333333</v>
      </c>
      <c r="AI1211" t="n">
        <v>0.15</v>
      </c>
      <c r="AJ1211" t="n">
        <v>0.1428571428571428</v>
      </c>
      <c r="AK1211" t="n">
        <v>0.1363636363636364</v>
      </c>
      <c r="AL1211" t="n">
        <v>0.15</v>
      </c>
      <c r="AM1211" t="n">
        <v>0.3</v>
      </c>
      <c r="AN1211" t="n">
        <v>0.2608695652173913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inlineStr"/>
      <c r="AU1211" t="inlineStr"/>
    </row>
    <row r="1212">
      <c r="A1212" t="inlineStr">
        <is>
          <t>INTERNAL PRJ</t>
        </is>
      </c>
      <c r="B1212" t="inlineStr">
        <is>
          <t>PRJ</t>
        </is>
      </c>
      <c r="C1212" t="inlineStr"/>
      <c r="D1212" t="n">
        <v>2025</v>
      </c>
      <c r="E1212" s="114" t="n">
        <v>45664</v>
      </c>
      <c r="F1212" s="114" t="n">
        <v>45443</v>
      </c>
      <c r="G1212" t="inlineStr"/>
      <c r="H1212" t="inlineStr">
        <is>
          <t>IAA</t>
        </is>
      </c>
      <c r="I1212" t="inlineStr">
        <is>
          <t>HR</t>
        </is>
      </c>
      <c r="J1212" t="inlineStr">
        <is>
          <t>MY CAREER</t>
        </is>
      </c>
      <c r="K1212" t="inlineStr">
        <is>
          <t>Abstract</t>
        </is>
      </c>
      <c r="L1212" t="inlineStr">
        <is>
          <t>L. Roberto</t>
        </is>
      </c>
      <c r="M1212" t="inlineStr">
        <is>
          <t>S. Beltrami</t>
        </is>
      </c>
      <c r="N1212" t="inlineStr">
        <is>
          <t>Operations</t>
        </is>
      </c>
      <c r="O1212" t="inlineStr">
        <is>
          <t>Front End</t>
        </is>
      </c>
      <c r="P1212" t="n">
        <v>450</v>
      </c>
      <c r="Q1212" t="n">
        <v>244</v>
      </c>
      <c r="R1212" t="inlineStr">
        <is>
          <t>ON GOING</t>
        </is>
      </c>
      <c r="S1212" t="n">
        <v>0.45</v>
      </c>
      <c r="T1212" t="n">
        <v>2025</v>
      </c>
      <c r="U1212" t="n">
        <v>0</v>
      </c>
      <c r="V1212" t="n">
        <v>3</v>
      </c>
      <c r="W1212" t="n">
        <v>3</v>
      </c>
      <c r="X1212" t="n">
        <v>3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n">
        <v>0.1666666666666667</v>
      </c>
      <c r="AI1212" t="n">
        <v>0.15</v>
      </c>
      <c r="AJ1212" t="n">
        <v>0.1428571428571428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inlineStr"/>
      <c r="AU1212" t="inlineStr"/>
    </row>
    <row r="1213">
      <c r="A1213" t="inlineStr">
        <is>
          <t>INTERNAL PRJ</t>
        </is>
      </c>
      <c r="B1213" t="inlineStr">
        <is>
          <t>PRJ</t>
        </is>
      </c>
      <c r="C1213" t="inlineStr"/>
      <c r="D1213" t="n">
        <v>2025</v>
      </c>
      <c r="E1213" s="114" t="n">
        <v>45664</v>
      </c>
      <c r="F1213" s="114" t="n">
        <v>45443</v>
      </c>
      <c r="G1213" t="inlineStr"/>
      <c r="H1213" t="inlineStr">
        <is>
          <t>IAA</t>
        </is>
      </c>
      <c r="I1213" t="inlineStr">
        <is>
          <t>HR</t>
        </is>
      </c>
      <c r="J1213" t="inlineStr">
        <is>
          <t>MY CAREER</t>
        </is>
      </c>
      <c r="K1213" t="inlineStr">
        <is>
          <t>Abstract</t>
        </is>
      </c>
      <c r="L1213" t="inlineStr">
        <is>
          <t>L. Roberto</t>
        </is>
      </c>
      <c r="M1213" t="inlineStr">
        <is>
          <t>S. Delle Fave</t>
        </is>
      </c>
      <c r="N1213" t="inlineStr">
        <is>
          <t>Operations</t>
        </is>
      </c>
      <c r="O1213" t="inlineStr">
        <is>
          <t>Front End</t>
        </is>
      </c>
      <c r="P1213" t="n">
        <v>450</v>
      </c>
      <c r="Q1213" t="n">
        <v>244</v>
      </c>
      <c r="R1213" t="inlineStr">
        <is>
          <t>ON GOING</t>
        </is>
      </c>
      <c r="S1213" t="n">
        <v>0.45</v>
      </c>
      <c r="T1213" t="n">
        <v>2025</v>
      </c>
      <c r="U1213" t="n">
        <v>30</v>
      </c>
      <c r="V1213" t="n">
        <v>3</v>
      </c>
      <c r="W1213" t="n">
        <v>3</v>
      </c>
      <c r="X1213" t="n">
        <v>3</v>
      </c>
      <c r="Y1213" t="inlineStr"/>
      <c r="Z1213" t="inlineStr"/>
      <c r="AA1213" t="n">
        <v>15</v>
      </c>
      <c r="AB1213" t="n">
        <v>15</v>
      </c>
      <c r="AC1213" t="inlineStr"/>
      <c r="AD1213" t="inlineStr"/>
      <c r="AE1213" t="inlineStr"/>
      <c r="AF1213" t="inlineStr"/>
      <c r="AG1213" t="inlineStr"/>
      <c r="AH1213" t="n">
        <v>0.1666666666666667</v>
      </c>
      <c r="AI1213" t="n">
        <v>0.15</v>
      </c>
      <c r="AJ1213" t="n">
        <v>0.1428571428571428</v>
      </c>
      <c r="AK1213" t="n">
        <v>0</v>
      </c>
      <c r="AL1213" t="n">
        <v>0</v>
      </c>
      <c r="AM1213" t="n">
        <v>0.75</v>
      </c>
      <c r="AN1213" t="n">
        <v>0.6521739130434783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inlineStr"/>
      <c r="AU1213" t="inlineStr"/>
    </row>
    <row r="1214">
      <c r="A1214" t="inlineStr">
        <is>
          <t>INTERNAL PRJ</t>
        </is>
      </c>
      <c r="B1214" t="inlineStr">
        <is>
          <t>PRJ</t>
        </is>
      </c>
      <c r="C1214" t="inlineStr">
        <is>
          <t>Waterfall</t>
        </is>
      </c>
      <c r="D1214" t="n">
        <v>2025</v>
      </c>
      <c r="E1214" s="114" t="n">
        <v>45664</v>
      </c>
      <c r="F1214" s="114" t="n">
        <v>45808</v>
      </c>
      <c r="G1214" t="inlineStr"/>
      <c r="H1214" t="inlineStr">
        <is>
          <t>IAA</t>
        </is>
      </c>
      <c r="I1214" t="inlineStr">
        <is>
          <t>HR</t>
        </is>
      </c>
      <c r="J1214" t="inlineStr">
        <is>
          <t>MY PLACE</t>
        </is>
      </c>
      <c r="K1214" t="inlineStr">
        <is>
          <t>Abstract</t>
        </is>
      </c>
      <c r="L1214" t="inlineStr">
        <is>
          <t>L. Roberto</t>
        </is>
      </c>
      <c r="M1214" t="inlineStr">
        <is>
          <t>C. Di Lorenzo</t>
        </is>
      </c>
      <c r="N1214" t="inlineStr">
        <is>
          <t>Delivery Projects</t>
        </is>
      </c>
      <c r="O1214" t="inlineStr">
        <is>
          <t>Business Analysis</t>
        </is>
      </c>
      <c r="P1214" t="n">
        <v>0</v>
      </c>
      <c r="Q1214" t="n">
        <v>0</v>
      </c>
      <c r="R1214" t="inlineStr">
        <is>
          <t>ON GOING</t>
        </is>
      </c>
      <c r="S1214" t="n">
        <v>0</v>
      </c>
      <c r="T1214" t="n">
        <v>2025</v>
      </c>
      <c r="U1214" t="n">
        <v>6</v>
      </c>
      <c r="V1214" t="n">
        <v>2</v>
      </c>
      <c r="W1214" t="n">
        <v>2</v>
      </c>
      <c r="X1214" t="n">
        <v>2</v>
      </c>
      <c r="Y1214" t="n">
        <v>2</v>
      </c>
      <c r="Z1214" t="n">
        <v>2</v>
      </c>
      <c r="AA1214" t="n">
        <v>2</v>
      </c>
      <c r="AB1214" t="n">
        <v>2</v>
      </c>
      <c r="AC1214" t="inlineStr"/>
      <c r="AD1214" t="inlineStr"/>
      <c r="AE1214" t="inlineStr"/>
      <c r="AF1214" t="inlineStr"/>
      <c r="AG1214" t="inlineStr"/>
      <c r="AH1214" t="n">
        <v>0.1111111111111111</v>
      </c>
      <c r="AI1214" t="n">
        <v>0.1</v>
      </c>
      <c r="AJ1214" t="n">
        <v>0.09523809523809523</v>
      </c>
      <c r="AK1214" t="n">
        <v>0.09090909090909091</v>
      </c>
      <c r="AL1214" t="n">
        <v>0.1</v>
      </c>
      <c r="AM1214" t="n">
        <v>0.1</v>
      </c>
      <c r="AN1214" t="n">
        <v>0.08695652173913043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inlineStr"/>
      <c r="AU1214" t="inlineStr"/>
    </row>
    <row r="1215">
      <c r="A1215" t="inlineStr">
        <is>
          <t>INTERNAL PRJ</t>
        </is>
      </c>
      <c r="B1215" t="inlineStr">
        <is>
          <t>PRJ</t>
        </is>
      </c>
      <c r="C1215" t="inlineStr">
        <is>
          <t>Waterfall</t>
        </is>
      </c>
      <c r="D1215" t="n">
        <v>2025</v>
      </c>
      <c r="E1215" s="114" t="n">
        <v>45664</v>
      </c>
      <c r="F1215" s="114" t="n">
        <v>45808</v>
      </c>
      <c r="G1215" t="inlineStr"/>
      <c r="H1215" t="inlineStr">
        <is>
          <t>IAA</t>
        </is>
      </c>
      <c r="I1215" t="inlineStr">
        <is>
          <t>HR</t>
        </is>
      </c>
      <c r="J1215" t="inlineStr">
        <is>
          <t>MY PLACE</t>
        </is>
      </c>
      <c r="K1215" t="inlineStr">
        <is>
          <t>Abstract</t>
        </is>
      </c>
      <c r="L1215" t="inlineStr">
        <is>
          <t>L. Roberto</t>
        </is>
      </c>
      <c r="M1215" t="inlineStr">
        <is>
          <t>L. Roberto</t>
        </is>
      </c>
      <c r="N1215" t="inlineStr">
        <is>
          <t>Operations</t>
        </is>
      </c>
      <c r="O1215" t="inlineStr">
        <is>
          <t>PM - Project Governance</t>
        </is>
      </c>
      <c r="P1215" t="n">
        <v>0</v>
      </c>
      <c r="Q1215" t="n">
        <v>0</v>
      </c>
      <c r="R1215" t="inlineStr">
        <is>
          <t>ON GOING</t>
        </is>
      </c>
      <c r="S1215" t="n">
        <v>0</v>
      </c>
      <c r="T1215" t="n">
        <v>2025</v>
      </c>
      <c r="U1215" t="n">
        <v>8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0.05555555555555555</v>
      </c>
      <c r="AI1215" t="n">
        <v>0.05</v>
      </c>
      <c r="AJ1215" t="n">
        <v>0.04761904761904762</v>
      </c>
      <c r="AK1215" t="n">
        <v>0.04545454545454546</v>
      </c>
      <c r="AL1215" t="n">
        <v>0.05</v>
      </c>
      <c r="AM1215" t="n">
        <v>0.05</v>
      </c>
      <c r="AN1215" t="n">
        <v>0.04347826086956522</v>
      </c>
      <c r="AO1215" t="n">
        <v>0.08333333333333333</v>
      </c>
      <c r="AP1215" t="n">
        <v>0.04761904761904762</v>
      </c>
      <c r="AQ1215" t="n">
        <v>0.04347826086956522</v>
      </c>
      <c r="AR1215" t="n">
        <v>0.04761904761904762</v>
      </c>
      <c r="AS1215" t="n">
        <v>0.04545454545454546</v>
      </c>
      <c r="AT1215" t="inlineStr"/>
      <c r="AU1215" t="inlineStr"/>
    </row>
    <row r="1216">
      <c r="A1216" t="inlineStr">
        <is>
          <t>INTERNAL PRJ</t>
        </is>
      </c>
      <c r="B1216" t="inlineStr">
        <is>
          <t>PRJ</t>
        </is>
      </c>
      <c r="C1216" t="inlineStr">
        <is>
          <t>Waterfall</t>
        </is>
      </c>
      <c r="D1216" t="n">
        <v>2025</v>
      </c>
      <c r="E1216" s="114" t="n">
        <v>45664</v>
      </c>
      <c r="F1216" s="114" t="n">
        <v>45808</v>
      </c>
      <c r="G1216" t="inlineStr"/>
      <c r="H1216" t="inlineStr">
        <is>
          <t>IAA</t>
        </is>
      </c>
      <c r="I1216" t="inlineStr">
        <is>
          <t>HR</t>
        </is>
      </c>
      <c r="J1216" t="inlineStr">
        <is>
          <t>MY PLACE</t>
        </is>
      </c>
      <c r="K1216" t="inlineStr">
        <is>
          <t>Abstract</t>
        </is>
      </c>
      <c r="L1216" t="inlineStr">
        <is>
          <t>L. Roberto</t>
        </is>
      </c>
      <c r="M1216" t="inlineStr">
        <is>
          <t>M. Simeone</t>
        </is>
      </c>
      <c r="N1216" t="inlineStr">
        <is>
          <t>Operations</t>
        </is>
      </c>
      <c r="O1216" t="inlineStr">
        <is>
          <t>Front End</t>
        </is>
      </c>
      <c r="P1216" t="n">
        <v>0</v>
      </c>
      <c r="Q1216" t="n">
        <v>0</v>
      </c>
      <c r="R1216" t="inlineStr">
        <is>
          <t>ON GOING</t>
        </is>
      </c>
      <c r="S1216" t="n">
        <v>0</v>
      </c>
      <c r="T1216" t="n">
        <v>2025</v>
      </c>
      <c r="U1216" t="n">
        <v>45</v>
      </c>
      <c r="V1216" t="n">
        <v>18</v>
      </c>
      <c r="W1216" t="n">
        <v>15</v>
      </c>
      <c r="X1216" t="n">
        <v>13</v>
      </c>
      <c r="Y1216" t="n">
        <v>15</v>
      </c>
      <c r="Z1216" t="n">
        <v>15</v>
      </c>
      <c r="AA1216" t="n">
        <v>15</v>
      </c>
      <c r="AB1216" t="n">
        <v>15</v>
      </c>
      <c r="AC1216" t="inlineStr"/>
      <c r="AD1216" t="inlineStr"/>
      <c r="AE1216" t="inlineStr"/>
      <c r="AF1216" t="inlineStr"/>
      <c r="AG1216" t="inlineStr"/>
      <c r="AH1216" t="n">
        <v>1</v>
      </c>
      <c r="AI1216" t="n">
        <v>0.75</v>
      </c>
      <c r="AJ1216" t="n">
        <v>0.6190476190476191</v>
      </c>
      <c r="AK1216" t="n">
        <v>0.6818181818181818</v>
      </c>
      <c r="AL1216" t="n">
        <v>0.75</v>
      </c>
      <c r="AM1216" t="n">
        <v>0.75</v>
      </c>
      <c r="AN1216" t="n">
        <v>0.6521739130434783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inlineStr"/>
      <c r="AU1216" t="inlineStr"/>
    </row>
    <row r="1217">
      <c r="A1217" t="inlineStr">
        <is>
          <t>INTERNAL PRJ</t>
        </is>
      </c>
      <c r="B1217" t="inlineStr">
        <is>
          <t>PRJ</t>
        </is>
      </c>
      <c r="C1217" t="inlineStr">
        <is>
          <t>Waterfall</t>
        </is>
      </c>
      <c r="D1217" t="n">
        <v>2025</v>
      </c>
      <c r="E1217" s="114" t="n">
        <v>45664</v>
      </c>
      <c r="F1217" s="114" t="n">
        <v>45808</v>
      </c>
      <c r="G1217" t="inlineStr"/>
      <c r="H1217" t="inlineStr">
        <is>
          <t>IAA</t>
        </is>
      </c>
      <c r="I1217" t="inlineStr">
        <is>
          <t>HR</t>
        </is>
      </c>
      <c r="J1217" t="inlineStr">
        <is>
          <t>MY PLACE - MY CAREER</t>
        </is>
      </c>
      <c r="K1217" t="inlineStr">
        <is>
          <t>Abstract</t>
        </is>
      </c>
      <c r="L1217" t="inlineStr">
        <is>
          <t>L. Roberto</t>
        </is>
      </c>
      <c r="M1217" t="inlineStr">
        <is>
          <t>L. Roberto</t>
        </is>
      </c>
      <c r="N1217" t="inlineStr">
        <is>
          <t>Operations</t>
        </is>
      </c>
      <c r="O1217" t="inlineStr">
        <is>
          <t>PM - Project Governance</t>
        </is>
      </c>
      <c r="P1217" t="n">
        <v>450</v>
      </c>
      <c r="Q1217" t="n">
        <v>244</v>
      </c>
      <c r="R1217" t="inlineStr">
        <is>
          <t>ON GOING</t>
        </is>
      </c>
      <c r="S1217" t="n">
        <v>0.45</v>
      </c>
      <c r="T1217" t="n">
        <v>2025</v>
      </c>
      <c r="U1217" t="n">
        <v>2</v>
      </c>
      <c r="V1217" t="n">
        <v>4</v>
      </c>
      <c r="W1217" t="n">
        <v>3</v>
      </c>
      <c r="X1217" t="n">
        <v>3</v>
      </c>
      <c r="Y1217" t="inlineStr"/>
      <c r="Z1217" t="inlineStr"/>
      <c r="AA1217" t="n">
        <v>1</v>
      </c>
      <c r="AB1217" t="n">
        <v>1</v>
      </c>
      <c r="AC1217" t="inlineStr"/>
      <c r="AD1217" t="inlineStr"/>
      <c r="AE1217" t="inlineStr"/>
      <c r="AF1217" t="inlineStr"/>
      <c r="AG1217" t="inlineStr"/>
      <c r="AH1217" t="n">
        <v>0.2222222222222222</v>
      </c>
      <c r="AI1217" t="n">
        <v>0.15</v>
      </c>
      <c r="AJ1217" t="n">
        <v>0.1428571428571428</v>
      </c>
      <c r="AK1217" t="n">
        <v>0</v>
      </c>
      <c r="AL1217" t="n">
        <v>0</v>
      </c>
      <c r="AM1217" t="n">
        <v>0.05</v>
      </c>
      <c r="AN1217" t="n">
        <v>0.04347826086956522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inlineStr"/>
      <c r="AU1217" t="inlineStr"/>
    </row>
    <row r="1218">
      <c r="A1218" t="inlineStr">
        <is>
          <t>LEAD</t>
        </is>
      </c>
      <c r="B1218" t="inlineStr">
        <is>
          <t>PRJ</t>
        </is>
      </c>
      <c r="C1218" t="inlineStr">
        <is>
          <t>Agile</t>
        </is>
      </c>
      <c r="D1218" t="n">
        <v>2025</v>
      </c>
      <c r="E1218" s="114" t="n">
        <v>45708</v>
      </c>
      <c r="F1218" s="114" t="n">
        <v>45787</v>
      </c>
      <c r="G1218" t="inlineStr"/>
      <c r="H1218" t="inlineStr"/>
      <c r="I1218" t="inlineStr">
        <is>
          <t>HR</t>
        </is>
      </c>
      <c r="J1218" t="inlineStr">
        <is>
          <t>One Org HR - desktop version</t>
        </is>
      </c>
      <c r="K1218" t="inlineStr">
        <is>
          <t>EssilorLuxottica</t>
        </is>
      </c>
      <c r="L1218" t="inlineStr">
        <is>
          <t>L. Roberto</t>
        </is>
      </c>
      <c r="M1218" t="inlineStr">
        <is>
          <t>A. Lorena</t>
        </is>
      </c>
      <c r="N1218" t="inlineStr">
        <is>
          <t>Operations</t>
        </is>
      </c>
      <c r="O1218" t="inlineStr">
        <is>
          <t>Front End</t>
        </is>
      </c>
      <c r="P1218" t="n">
        <v>185</v>
      </c>
      <c r="Q1218" t="n">
        <v>0</v>
      </c>
      <c r="R1218" t="inlineStr">
        <is>
          <t>PROPOSAL</t>
        </is>
      </c>
      <c r="S1218" t="n">
        <v>0</v>
      </c>
      <c r="T1218" t="n">
        <v>2025</v>
      </c>
      <c r="U1218" t="n">
        <v>26</v>
      </c>
      <c r="V1218" t="inlineStr"/>
      <c r="W1218" t="inlineStr"/>
      <c r="X1218" t="inlineStr"/>
      <c r="Y1218" t="inlineStr"/>
      <c r="Z1218" t="inlineStr"/>
      <c r="AA1218" t="n">
        <v>6</v>
      </c>
      <c r="AB1218" t="n">
        <v>12</v>
      </c>
      <c r="AC1218" t="n">
        <v>1</v>
      </c>
      <c r="AD1218" t="n">
        <v>1</v>
      </c>
      <c r="AE1218" t="n">
        <v>6</v>
      </c>
      <c r="AF1218" t="inlineStr"/>
      <c r="AG1218" t="inlineStr"/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0.3</v>
      </c>
      <c r="AN1218" t="n">
        <v>0.5217391304347826</v>
      </c>
      <c r="AO1218" t="n">
        <v>0.08333333333333333</v>
      </c>
      <c r="AP1218" t="n">
        <v>0.04761904761904762</v>
      </c>
      <c r="AQ1218" t="n">
        <v>0.2608695652173913</v>
      </c>
      <c r="AR1218" t="n">
        <v>0</v>
      </c>
      <c r="AS1218" t="n">
        <v>0</v>
      </c>
      <c r="AT1218" t="inlineStr"/>
      <c r="AU1218" t="inlineStr"/>
    </row>
    <row r="1219">
      <c r="A1219" t="inlineStr">
        <is>
          <t>LEAD</t>
        </is>
      </c>
      <c r="B1219" t="inlineStr">
        <is>
          <t>PRJ</t>
        </is>
      </c>
      <c r="C1219" t="inlineStr">
        <is>
          <t>Agile</t>
        </is>
      </c>
      <c r="D1219" t="n">
        <v>2025</v>
      </c>
      <c r="E1219" s="114" t="n">
        <v>45708</v>
      </c>
      <c r="F1219" s="114" t="n">
        <v>45787</v>
      </c>
      <c r="G1219" t="inlineStr"/>
      <c r="H1219" t="inlineStr"/>
      <c r="I1219" t="inlineStr">
        <is>
          <t>HR</t>
        </is>
      </c>
      <c r="J1219" t="inlineStr">
        <is>
          <t>One Org HR - desktop version</t>
        </is>
      </c>
      <c r="K1219" t="inlineStr">
        <is>
          <t>EssilorLuxottica</t>
        </is>
      </c>
      <c r="L1219" t="inlineStr">
        <is>
          <t>L. Roberto</t>
        </is>
      </c>
      <c r="M1219" t="inlineStr">
        <is>
          <t>C. Di Lorenzo</t>
        </is>
      </c>
      <c r="N1219" t="inlineStr">
        <is>
          <t>Delivery Projects</t>
        </is>
      </c>
      <c r="O1219" t="inlineStr">
        <is>
          <t>Analyst</t>
        </is>
      </c>
      <c r="P1219" t="n">
        <v>185</v>
      </c>
      <c r="Q1219" t="n">
        <v>0</v>
      </c>
      <c r="R1219" t="inlineStr">
        <is>
          <t>PROPOSAL</t>
        </is>
      </c>
      <c r="S1219" t="n">
        <v>0</v>
      </c>
      <c r="T1219" t="n">
        <v>2025</v>
      </c>
      <c r="U1219" t="n">
        <v>2</v>
      </c>
      <c r="V1219" t="n">
        <v>2</v>
      </c>
      <c r="W1219" t="n">
        <v>5</v>
      </c>
      <c r="X1219" t="n">
        <v>2</v>
      </c>
      <c r="Y1219" t="n">
        <v>2</v>
      </c>
      <c r="Z1219" t="inlineStr"/>
      <c r="AA1219" t="n">
        <v>2</v>
      </c>
      <c r="AB1219" t="inlineStr"/>
      <c r="AC1219" t="inlineStr"/>
      <c r="AD1219" t="inlineStr"/>
      <c r="AE1219" t="inlineStr"/>
      <c r="AF1219" t="inlineStr"/>
      <c r="AG1219" t="inlineStr"/>
      <c r="AH1219" t="n">
        <v>0.1111111111111111</v>
      </c>
      <c r="AI1219" t="n">
        <v>0.25</v>
      </c>
      <c r="AJ1219" t="n">
        <v>0.09523809523809523</v>
      </c>
      <c r="AK1219" t="n">
        <v>0.09090909090909091</v>
      </c>
      <c r="AL1219" t="n">
        <v>0</v>
      </c>
      <c r="AM1219" t="n">
        <v>0.1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inlineStr"/>
      <c r="AU1219" t="inlineStr"/>
    </row>
    <row r="1220">
      <c r="A1220" t="inlineStr">
        <is>
          <t>LEAD</t>
        </is>
      </c>
      <c r="B1220" t="inlineStr">
        <is>
          <t>PRJ</t>
        </is>
      </c>
      <c r="C1220" t="inlineStr">
        <is>
          <t>Agile</t>
        </is>
      </c>
      <c r="D1220" t="n">
        <v>2025</v>
      </c>
      <c r="E1220" s="114" t="n">
        <v>45708</v>
      </c>
      <c r="F1220" s="114" t="n">
        <v>45787</v>
      </c>
      <c r="G1220" t="inlineStr"/>
      <c r="H1220" t="inlineStr"/>
      <c r="I1220" t="inlineStr">
        <is>
          <t>HR</t>
        </is>
      </c>
      <c r="J1220" t="inlineStr">
        <is>
          <t>One Org HR - desktop version</t>
        </is>
      </c>
      <c r="K1220" t="inlineStr">
        <is>
          <t>EssilorLuxottica</t>
        </is>
      </c>
      <c r="L1220" t="inlineStr">
        <is>
          <t>L. Roberto</t>
        </is>
      </c>
      <c r="M1220" t="inlineStr">
        <is>
          <t>G. De Feo</t>
        </is>
      </c>
      <c r="N1220" t="inlineStr">
        <is>
          <t>Delivery Projects</t>
        </is>
      </c>
      <c r="O1220" t="inlineStr">
        <is>
          <t>PM - Project Governance</t>
        </is>
      </c>
      <c r="P1220" t="n">
        <v>185</v>
      </c>
      <c r="Q1220" t="n">
        <v>0</v>
      </c>
      <c r="R1220" t="inlineStr">
        <is>
          <t>PROPOSAL</t>
        </is>
      </c>
      <c r="S1220" t="n">
        <v>0</v>
      </c>
      <c r="T1220" t="n">
        <v>2025</v>
      </c>
      <c r="U1220" t="n">
        <v>11</v>
      </c>
      <c r="V1220" t="inlineStr"/>
      <c r="W1220" t="n">
        <v>2</v>
      </c>
      <c r="X1220" t="n">
        <v>1</v>
      </c>
      <c r="Y1220" t="n">
        <v>1</v>
      </c>
      <c r="Z1220" t="inlineStr"/>
      <c r="AA1220" t="n">
        <v>2</v>
      </c>
      <c r="AB1220" t="n">
        <v>2</v>
      </c>
      <c r="AC1220" t="n">
        <v>1</v>
      </c>
      <c r="AD1220" t="n">
        <v>2</v>
      </c>
      <c r="AE1220" t="n">
        <v>2</v>
      </c>
      <c r="AF1220" t="n">
        <v>1</v>
      </c>
      <c r="AG1220" t="n">
        <v>1</v>
      </c>
      <c r="AH1220" t="n">
        <v>0</v>
      </c>
      <c r="AI1220" t="n">
        <v>0.1</v>
      </c>
      <c r="AJ1220" t="n">
        <v>0.04761904761904762</v>
      </c>
      <c r="AK1220" t="n">
        <v>0.04545454545454546</v>
      </c>
      <c r="AL1220" t="n">
        <v>0</v>
      </c>
      <c r="AM1220" t="n">
        <v>0.1</v>
      </c>
      <c r="AN1220" t="n">
        <v>0.08695652173913043</v>
      </c>
      <c r="AO1220" t="n">
        <v>0.08333333333333333</v>
      </c>
      <c r="AP1220" t="n">
        <v>0.09523809523809523</v>
      </c>
      <c r="AQ1220" t="n">
        <v>0.08695652173913043</v>
      </c>
      <c r="AR1220" t="n">
        <v>0.04761904761904762</v>
      </c>
      <c r="AS1220" t="n">
        <v>0.04545454545454546</v>
      </c>
      <c r="AT1220" t="inlineStr"/>
      <c r="AU1220" t="inlineStr"/>
    </row>
    <row r="1221">
      <c r="A1221" t="inlineStr">
        <is>
          <t>LEAD</t>
        </is>
      </c>
      <c r="B1221" t="inlineStr">
        <is>
          <t>PRJ</t>
        </is>
      </c>
      <c r="C1221" t="inlineStr">
        <is>
          <t>Agile</t>
        </is>
      </c>
      <c r="D1221" t="n">
        <v>2025</v>
      </c>
      <c r="E1221" s="114" t="n">
        <v>45708</v>
      </c>
      <c r="F1221" s="114" t="n">
        <v>45787</v>
      </c>
      <c r="G1221" t="inlineStr"/>
      <c r="H1221" t="inlineStr"/>
      <c r="I1221" t="inlineStr">
        <is>
          <t>HR</t>
        </is>
      </c>
      <c r="J1221" t="inlineStr">
        <is>
          <t>One Org HR - desktop version</t>
        </is>
      </c>
      <c r="K1221" t="inlineStr">
        <is>
          <t>EssilorLuxottica</t>
        </is>
      </c>
      <c r="L1221" t="inlineStr">
        <is>
          <t>L. Roberto</t>
        </is>
      </c>
      <c r="M1221" t="inlineStr">
        <is>
          <t>L. Roberto</t>
        </is>
      </c>
      <c r="N1221" t="inlineStr">
        <is>
          <t>Operations</t>
        </is>
      </c>
      <c r="O1221" t="inlineStr">
        <is>
          <t>PM - Project Governance</t>
        </is>
      </c>
      <c r="P1221" t="n">
        <v>185</v>
      </c>
      <c r="Q1221" t="n">
        <v>0</v>
      </c>
      <c r="R1221" t="inlineStr">
        <is>
          <t>PROPOSAL</t>
        </is>
      </c>
      <c r="S1221" t="n">
        <v>0</v>
      </c>
      <c r="T1221" t="n">
        <v>2025</v>
      </c>
      <c r="U1221" t="n">
        <v>6</v>
      </c>
      <c r="V1221" t="inlineStr"/>
      <c r="W1221" t="inlineStr"/>
      <c r="X1221" t="inlineStr"/>
      <c r="Y1221" t="inlineStr"/>
      <c r="Z1221" t="inlineStr"/>
      <c r="AA1221" t="n">
        <v>2</v>
      </c>
      <c r="AB1221" t="n">
        <v>1</v>
      </c>
      <c r="AC1221" t="n">
        <v>1</v>
      </c>
      <c r="AD1221" t="n">
        <v>2</v>
      </c>
      <c r="AE1221" t="inlineStr"/>
      <c r="AF1221" t="inlineStr"/>
      <c r="AG1221" t="inlineStr"/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0.1</v>
      </c>
      <c r="AN1221" t="n">
        <v>0.04347826086956522</v>
      </c>
      <c r="AO1221" t="n">
        <v>0.08333333333333333</v>
      </c>
      <c r="AP1221" t="n">
        <v>0.09523809523809523</v>
      </c>
      <c r="AQ1221" t="n">
        <v>0</v>
      </c>
      <c r="AR1221" t="n">
        <v>0</v>
      </c>
      <c r="AS1221" t="n">
        <v>0</v>
      </c>
      <c r="AT1221" t="inlineStr"/>
      <c r="AU1221" t="inlineStr"/>
    </row>
    <row r="1222">
      <c r="A1222" t="inlineStr">
        <is>
          <t>LEAD</t>
        </is>
      </c>
      <c r="B1222" t="inlineStr">
        <is>
          <t>PRJ</t>
        </is>
      </c>
      <c r="C1222" t="inlineStr">
        <is>
          <t>Agile</t>
        </is>
      </c>
      <c r="D1222" t="n">
        <v>2025</v>
      </c>
      <c r="E1222" s="114" t="n">
        <v>45708</v>
      </c>
      <c r="F1222" s="114" t="n">
        <v>45787</v>
      </c>
      <c r="G1222" t="inlineStr"/>
      <c r="H1222" t="inlineStr"/>
      <c r="I1222" t="inlineStr">
        <is>
          <t>HR</t>
        </is>
      </c>
      <c r="J1222" t="inlineStr">
        <is>
          <t>One Org HR - desktop version</t>
        </is>
      </c>
      <c r="K1222" t="inlineStr">
        <is>
          <t>EssilorLuxottica</t>
        </is>
      </c>
      <c r="L1222" t="inlineStr">
        <is>
          <t>L. Roberto</t>
        </is>
      </c>
      <c r="M1222" t="inlineStr">
        <is>
          <t>M. Porcu</t>
        </is>
      </c>
      <c r="N1222" t="inlineStr">
        <is>
          <t>Operations</t>
        </is>
      </c>
      <c r="O1222" t="inlineStr">
        <is>
          <t>Back End</t>
        </is>
      </c>
      <c r="P1222" t="n">
        <v>185</v>
      </c>
      <c r="Q1222" t="n">
        <v>0</v>
      </c>
      <c r="R1222" t="inlineStr">
        <is>
          <t>PROPOSAL</t>
        </is>
      </c>
      <c r="S1222" t="n">
        <v>0</v>
      </c>
      <c r="T1222" t="n">
        <v>2025</v>
      </c>
      <c r="U1222" t="n">
        <v>10</v>
      </c>
      <c r="V1222" t="inlineStr"/>
      <c r="W1222" t="inlineStr"/>
      <c r="X1222" t="inlineStr"/>
      <c r="Y1222" t="inlineStr"/>
      <c r="Z1222" t="inlineStr"/>
      <c r="AA1222" t="n">
        <v>1.5</v>
      </c>
      <c r="AB1222" t="n">
        <v>2</v>
      </c>
      <c r="AC1222" t="n">
        <v>2</v>
      </c>
      <c r="AD1222" t="n">
        <v>3</v>
      </c>
      <c r="AE1222" t="n">
        <v>1.5</v>
      </c>
      <c r="AF1222" t="inlineStr"/>
      <c r="AG1222" t="inlineStr"/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0.075</v>
      </c>
      <c r="AN1222" t="n">
        <v>0.08695652173913043</v>
      </c>
      <c r="AO1222" t="n">
        <v>0.1666666666666667</v>
      </c>
      <c r="AP1222" t="n">
        <v>0.1428571428571428</v>
      </c>
      <c r="AQ1222" t="n">
        <v>0.06521739130434782</v>
      </c>
      <c r="AR1222" t="n">
        <v>0</v>
      </c>
      <c r="AS1222" t="n">
        <v>0</v>
      </c>
      <c r="AT1222" t="inlineStr"/>
      <c r="AU1222" t="inlineStr"/>
    </row>
    <row r="1223">
      <c r="A1223" t="inlineStr">
        <is>
          <t>LEAD</t>
        </is>
      </c>
      <c r="B1223" t="inlineStr">
        <is>
          <t>PRJ</t>
        </is>
      </c>
      <c r="C1223" t="inlineStr">
        <is>
          <t>Agile</t>
        </is>
      </c>
      <c r="D1223" t="n">
        <v>2025</v>
      </c>
      <c r="E1223" s="114" t="n">
        <v>45708</v>
      </c>
      <c r="F1223" s="114" t="n">
        <v>45787</v>
      </c>
      <c r="G1223" t="inlineStr"/>
      <c r="H1223" t="inlineStr"/>
      <c r="I1223" t="inlineStr">
        <is>
          <t>HR</t>
        </is>
      </c>
      <c r="J1223" t="inlineStr">
        <is>
          <t>One Org HR - desktop version</t>
        </is>
      </c>
      <c r="K1223" t="inlineStr">
        <is>
          <t>EssilorLuxottica</t>
        </is>
      </c>
      <c r="L1223" t="inlineStr">
        <is>
          <t>L. Roberto</t>
        </is>
      </c>
      <c r="M1223" t="inlineStr">
        <is>
          <t>M. TOCI</t>
        </is>
      </c>
      <c r="N1223" t="inlineStr">
        <is>
          <t>Operations</t>
        </is>
      </c>
      <c r="O1223" t="inlineStr">
        <is>
          <t>Back End</t>
        </is>
      </c>
      <c r="P1223" t="n">
        <v>185</v>
      </c>
      <c r="Q1223" t="n">
        <v>0</v>
      </c>
      <c r="R1223" t="inlineStr">
        <is>
          <t>PROPOSAL</t>
        </is>
      </c>
      <c r="S1223" t="n">
        <v>0</v>
      </c>
      <c r="T1223" t="n">
        <v>2025</v>
      </c>
      <c r="U1223" t="n">
        <v>10</v>
      </c>
      <c r="V1223" t="inlineStr"/>
      <c r="W1223" t="inlineStr"/>
      <c r="X1223" t="inlineStr"/>
      <c r="Y1223" t="inlineStr"/>
      <c r="Z1223" t="inlineStr"/>
      <c r="AA1223" t="n">
        <v>2</v>
      </c>
      <c r="AB1223" t="n">
        <v>2</v>
      </c>
      <c r="AC1223" t="n">
        <v>2</v>
      </c>
      <c r="AD1223" t="n">
        <v>2</v>
      </c>
      <c r="AE1223" t="n">
        <v>2</v>
      </c>
      <c r="AF1223" t="inlineStr"/>
      <c r="AG1223" t="inlineStr"/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0.1</v>
      </c>
      <c r="AN1223" t="n">
        <v>0.08695652173913043</v>
      </c>
      <c r="AO1223" t="n">
        <v>0.1666666666666667</v>
      </c>
      <c r="AP1223" t="n">
        <v>0.09523809523809523</v>
      </c>
      <c r="AQ1223" t="n">
        <v>0.08695652173913043</v>
      </c>
      <c r="AR1223" t="n">
        <v>0</v>
      </c>
      <c r="AS1223" t="n">
        <v>0</v>
      </c>
      <c r="AT1223" t="inlineStr"/>
      <c r="AU1223" t="inlineStr"/>
    </row>
    <row r="1224">
      <c r="A1224" t="inlineStr">
        <is>
          <t>LEAD</t>
        </is>
      </c>
      <c r="B1224" t="inlineStr">
        <is>
          <t>PRJ</t>
        </is>
      </c>
      <c r="C1224" t="inlineStr">
        <is>
          <t>Agile</t>
        </is>
      </c>
      <c r="D1224" t="n">
        <v>2025</v>
      </c>
      <c r="E1224" s="114" t="n">
        <v>45708</v>
      </c>
      <c r="F1224" s="114" t="n">
        <v>45787</v>
      </c>
      <c r="G1224" t="inlineStr"/>
      <c r="H1224" t="inlineStr"/>
      <c r="I1224" t="inlineStr">
        <is>
          <t>HR</t>
        </is>
      </c>
      <c r="J1224" t="inlineStr">
        <is>
          <t>One Org HR - desktop version</t>
        </is>
      </c>
      <c r="K1224" t="inlineStr">
        <is>
          <t>EssilorLuxottica</t>
        </is>
      </c>
      <c r="L1224" t="inlineStr">
        <is>
          <t>L. Roberto</t>
        </is>
      </c>
      <c r="M1224" t="inlineStr">
        <is>
          <t>R. Marasca</t>
        </is>
      </c>
      <c r="N1224" t="inlineStr">
        <is>
          <t>Delivery Projects</t>
        </is>
      </c>
      <c r="O1224" t="inlineStr">
        <is>
          <t>Analyst</t>
        </is>
      </c>
      <c r="P1224" t="n">
        <v>185</v>
      </c>
      <c r="Q1224" t="n">
        <v>0</v>
      </c>
      <c r="R1224" t="inlineStr">
        <is>
          <t>PROPOSAL</t>
        </is>
      </c>
      <c r="S1224" t="n">
        <v>0</v>
      </c>
      <c r="T1224" t="n">
        <v>2025</v>
      </c>
      <c r="U1224" t="n">
        <v>10</v>
      </c>
      <c r="V1224" t="inlineStr"/>
      <c r="W1224" t="inlineStr"/>
      <c r="X1224" t="inlineStr"/>
      <c r="Y1224" t="n">
        <v>2</v>
      </c>
      <c r="Z1224" t="inlineStr"/>
      <c r="AA1224" t="n">
        <v>4</v>
      </c>
      <c r="AB1224" t="n">
        <v>2</v>
      </c>
      <c r="AC1224" t="n">
        <v>2</v>
      </c>
      <c r="AD1224" t="n">
        <v>2</v>
      </c>
      <c r="AE1224" t="inlineStr"/>
      <c r="AF1224" t="inlineStr"/>
      <c r="AG1224" t="inlineStr"/>
      <c r="AH1224" t="n">
        <v>0</v>
      </c>
      <c r="AI1224" t="n">
        <v>0</v>
      </c>
      <c r="AJ1224" t="n">
        <v>0</v>
      </c>
      <c r="AK1224" t="n">
        <v>0.09090909090909091</v>
      </c>
      <c r="AL1224" t="n">
        <v>0</v>
      </c>
      <c r="AM1224" t="n">
        <v>0.2</v>
      </c>
      <c r="AN1224" t="n">
        <v>0.08695652173913043</v>
      </c>
      <c r="AO1224" t="n">
        <v>0.1666666666666667</v>
      </c>
      <c r="AP1224" t="n">
        <v>0.09523809523809523</v>
      </c>
      <c r="AQ1224" t="n">
        <v>0</v>
      </c>
      <c r="AR1224" t="n">
        <v>0</v>
      </c>
      <c r="AS1224" t="n">
        <v>0</v>
      </c>
      <c r="AT1224" t="inlineStr"/>
      <c r="AU1224" t="inlineStr"/>
    </row>
    <row r="1225">
      <c r="A1225" t="inlineStr">
        <is>
          <t>LEAD</t>
        </is>
      </c>
      <c r="B1225" t="inlineStr">
        <is>
          <t>PRJ</t>
        </is>
      </c>
      <c r="C1225" t="inlineStr">
        <is>
          <t>Agile</t>
        </is>
      </c>
      <c r="D1225" t="n">
        <v>2025</v>
      </c>
      <c r="E1225" s="114" t="n">
        <v>45708</v>
      </c>
      <c r="F1225" s="114" t="n">
        <v>45787</v>
      </c>
      <c r="G1225" t="inlineStr"/>
      <c r="H1225" t="inlineStr"/>
      <c r="I1225" t="inlineStr">
        <is>
          <t>HR</t>
        </is>
      </c>
      <c r="J1225" t="inlineStr">
        <is>
          <t>One Org HR - desktop version</t>
        </is>
      </c>
      <c r="K1225" t="inlineStr">
        <is>
          <t>EssilorLuxottica</t>
        </is>
      </c>
      <c r="L1225" t="inlineStr">
        <is>
          <t>L. Roberto</t>
        </is>
      </c>
      <c r="M1225" t="inlineStr">
        <is>
          <t>S. Beltrami</t>
        </is>
      </c>
      <c r="N1225" t="inlineStr">
        <is>
          <t>Operations</t>
        </is>
      </c>
      <c r="O1225" t="inlineStr">
        <is>
          <t>Front End</t>
        </is>
      </c>
      <c r="P1225" t="n">
        <v>185</v>
      </c>
      <c r="Q1225" t="n">
        <v>0</v>
      </c>
      <c r="R1225" t="inlineStr">
        <is>
          <t>PROPOSAL</t>
        </is>
      </c>
      <c r="S1225" t="n">
        <v>0</v>
      </c>
      <c r="T1225" t="n">
        <v>2025</v>
      </c>
      <c r="U1225" t="n">
        <v>26</v>
      </c>
      <c r="V1225" t="inlineStr"/>
      <c r="W1225" t="inlineStr"/>
      <c r="X1225" t="inlineStr"/>
      <c r="Y1225" t="inlineStr"/>
      <c r="Z1225" t="inlineStr"/>
      <c r="AA1225" t="n">
        <v>6</v>
      </c>
      <c r="AB1225" t="n">
        <v>12</v>
      </c>
      <c r="AC1225" t="n">
        <v>1</v>
      </c>
      <c r="AD1225" t="n">
        <v>1</v>
      </c>
      <c r="AE1225" t="n">
        <v>6</v>
      </c>
      <c r="AF1225" t="inlineStr"/>
      <c r="AG1225" t="inlineStr"/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0.3</v>
      </c>
      <c r="AN1225" t="n">
        <v>0.5217391304347826</v>
      </c>
      <c r="AO1225" t="n">
        <v>0.08333333333333333</v>
      </c>
      <c r="AP1225" t="n">
        <v>0.04761904761904762</v>
      </c>
      <c r="AQ1225" t="n">
        <v>0.2608695652173913</v>
      </c>
      <c r="AR1225" t="n">
        <v>0</v>
      </c>
      <c r="AS1225" t="n">
        <v>0</v>
      </c>
      <c r="AT1225" t="inlineStr"/>
      <c r="AU1225" t="inlineStr"/>
    </row>
    <row r="1226">
      <c r="A1226" t="inlineStr">
        <is>
          <t>LEAD</t>
        </is>
      </c>
      <c r="B1226" t="inlineStr">
        <is>
          <t>PRJ</t>
        </is>
      </c>
      <c r="C1226" t="inlineStr">
        <is>
          <t>Agile</t>
        </is>
      </c>
      <c r="D1226" t="n">
        <v>2025</v>
      </c>
      <c r="E1226" s="114" t="n">
        <v>45708</v>
      </c>
      <c r="F1226" s="114" t="n">
        <v>45787</v>
      </c>
      <c r="G1226" t="inlineStr"/>
      <c r="H1226" t="inlineStr"/>
      <c r="I1226" t="inlineStr">
        <is>
          <t>HR</t>
        </is>
      </c>
      <c r="J1226" t="inlineStr">
        <is>
          <t>One Org HR - desktop version</t>
        </is>
      </c>
      <c r="K1226" t="inlineStr">
        <is>
          <t>EssilorLuxottica</t>
        </is>
      </c>
      <c r="L1226" t="inlineStr">
        <is>
          <t>L. Roberto</t>
        </is>
      </c>
      <c r="M1226" t="inlineStr">
        <is>
          <t>TBD</t>
        </is>
      </c>
      <c r="N1226" t="inlineStr"/>
      <c r="O1226" t="inlineStr">
        <is>
          <t>UX/UI</t>
        </is>
      </c>
      <c r="P1226" t="n">
        <v>185</v>
      </c>
      <c r="Q1226" t="n">
        <v>0</v>
      </c>
      <c r="R1226" t="inlineStr">
        <is>
          <t>PROPOSAL</t>
        </is>
      </c>
      <c r="S1226" t="n">
        <v>0</v>
      </c>
      <c r="T1226" t="n">
        <v>2025</v>
      </c>
      <c r="U1226" t="n">
        <v>15</v>
      </c>
      <c r="V1226" t="inlineStr"/>
      <c r="W1226" t="inlineStr"/>
      <c r="X1226" t="inlineStr"/>
      <c r="Y1226" t="n">
        <v>15</v>
      </c>
      <c r="Z1226" t="n">
        <v>5</v>
      </c>
      <c r="AA1226" t="inlineStr"/>
      <c r="AB1226" t="n">
        <v>5</v>
      </c>
      <c r="AC1226" t="n">
        <v>5</v>
      </c>
      <c r="AD1226" t="inlineStr"/>
      <c r="AE1226" t="inlineStr"/>
      <c r="AF1226" t="inlineStr"/>
      <c r="AG1226" t="inlineStr"/>
      <c r="AH1226" t="n">
        <v>0</v>
      </c>
      <c r="AI1226" t="n">
        <v>0</v>
      </c>
      <c r="AJ1226" t="n">
        <v>0</v>
      </c>
      <c r="AK1226" t="n">
        <v>0.6818181818181818</v>
      </c>
      <c r="AL1226" t="n">
        <v>0.25</v>
      </c>
      <c r="AM1226" t="n">
        <v>0</v>
      </c>
      <c r="AN1226" t="n">
        <v>0.2173913043478261</v>
      </c>
      <c r="AO1226" t="n">
        <v>0.4166666666666667</v>
      </c>
      <c r="AP1226" t="n">
        <v>0</v>
      </c>
      <c r="AQ1226" t="n">
        <v>0</v>
      </c>
      <c r="AR1226" t="n">
        <v>0</v>
      </c>
      <c r="AS1226" t="n">
        <v>0</v>
      </c>
      <c r="AT1226" t="inlineStr"/>
      <c r="AU1226" t="inlineStr"/>
    </row>
    <row r="1227">
      <c r="A1227" t="inlineStr">
        <is>
          <t>LEAD</t>
        </is>
      </c>
      <c r="B1227" t="inlineStr">
        <is>
          <t>PRJ</t>
        </is>
      </c>
      <c r="C1227" t="inlineStr">
        <is>
          <t>Agile</t>
        </is>
      </c>
      <c r="D1227" t="n">
        <v>2025</v>
      </c>
      <c r="E1227" s="114" t="n">
        <v>45717</v>
      </c>
      <c r="F1227" s="114" t="n">
        <v>45787</v>
      </c>
      <c r="G1227" t="inlineStr"/>
      <c r="H1227" t="inlineStr"/>
      <c r="I1227" t="inlineStr">
        <is>
          <t>HR</t>
        </is>
      </c>
      <c r="J1227" t="inlineStr">
        <is>
          <t>One Org HR - G+</t>
        </is>
      </c>
      <c r="K1227" t="inlineStr">
        <is>
          <t>EssilorLuxottica</t>
        </is>
      </c>
      <c r="L1227" t="inlineStr">
        <is>
          <t>L. Roberto</t>
        </is>
      </c>
      <c r="M1227" t="inlineStr">
        <is>
          <t>C. Di Lorenzo</t>
        </is>
      </c>
      <c r="N1227" t="inlineStr">
        <is>
          <t>Delivery Projects</t>
        </is>
      </c>
      <c r="O1227" t="inlineStr">
        <is>
          <t>Analyst</t>
        </is>
      </c>
      <c r="P1227" t="n">
        <v>0</v>
      </c>
      <c r="Q1227" t="n">
        <v>0</v>
      </c>
      <c r="R1227" t="inlineStr">
        <is>
          <t>PROPOSAL</t>
        </is>
      </c>
      <c r="S1227" t="n">
        <v>0</v>
      </c>
      <c r="T1227" t="n">
        <v>2025</v>
      </c>
      <c r="U1227" t="n">
        <v>6</v>
      </c>
      <c r="V1227" t="inlineStr"/>
      <c r="W1227" t="inlineStr"/>
      <c r="X1227" t="n">
        <v>5</v>
      </c>
      <c r="Y1227" t="inlineStr"/>
      <c r="Z1227" t="inlineStr"/>
      <c r="AA1227" t="n">
        <v>3</v>
      </c>
      <c r="AB1227" t="n">
        <v>3</v>
      </c>
      <c r="AC1227" t="inlineStr"/>
      <c r="AD1227" t="inlineStr"/>
      <c r="AE1227" t="inlineStr"/>
      <c r="AF1227" t="inlineStr"/>
      <c r="AG1227" t="inlineStr"/>
      <c r="AH1227" t="n">
        <v>0</v>
      </c>
      <c r="AI1227" t="n">
        <v>0</v>
      </c>
      <c r="AJ1227" t="n">
        <v>0.2380952380952381</v>
      </c>
      <c r="AK1227" t="n">
        <v>0</v>
      </c>
      <c r="AL1227" t="n">
        <v>0</v>
      </c>
      <c r="AM1227" t="n">
        <v>0.15</v>
      </c>
      <c r="AN1227" t="n">
        <v>0.1304347826086956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inlineStr"/>
      <c r="AU1227" t="inlineStr"/>
    </row>
    <row r="1228">
      <c r="A1228" t="inlineStr">
        <is>
          <t>LEAD</t>
        </is>
      </c>
      <c r="B1228" t="inlineStr">
        <is>
          <t>PRJ</t>
        </is>
      </c>
      <c r="C1228" t="inlineStr">
        <is>
          <t>Agile</t>
        </is>
      </c>
      <c r="D1228" t="n">
        <v>2025</v>
      </c>
      <c r="E1228" s="114" t="n">
        <v>45717</v>
      </c>
      <c r="F1228" s="114" t="n">
        <v>45787</v>
      </c>
      <c r="G1228" t="inlineStr"/>
      <c r="H1228" t="inlineStr"/>
      <c r="I1228" t="inlineStr">
        <is>
          <t>HR</t>
        </is>
      </c>
      <c r="J1228" t="inlineStr">
        <is>
          <t>One Org HR - G+</t>
        </is>
      </c>
      <c r="K1228" t="inlineStr">
        <is>
          <t>EssilorLuxottica</t>
        </is>
      </c>
      <c r="L1228" t="inlineStr">
        <is>
          <t>L. Roberto</t>
        </is>
      </c>
      <c r="M1228" t="inlineStr">
        <is>
          <t>G. De Feo</t>
        </is>
      </c>
      <c r="N1228" t="inlineStr">
        <is>
          <t>Delivery Projects</t>
        </is>
      </c>
      <c r="O1228" t="inlineStr">
        <is>
          <t>PM - Project Governance</t>
        </is>
      </c>
      <c r="P1228" t="n">
        <v>0</v>
      </c>
      <c r="Q1228" t="n">
        <v>0</v>
      </c>
      <c r="R1228" t="inlineStr">
        <is>
          <t>PROPOSAL</t>
        </is>
      </c>
      <c r="S1228" t="n">
        <v>0</v>
      </c>
      <c r="T1228" t="n">
        <v>2025</v>
      </c>
      <c r="U1228" t="n">
        <v>4</v>
      </c>
      <c r="V1228" t="inlineStr"/>
      <c r="W1228" t="inlineStr"/>
      <c r="X1228" t="n">
        <v>2</v>
      </c>
      <c r="Y1228" t="inlineStr"/>
      <c r="Z1228" t="inlineStr"/>
      <c r="AA1228" t="n">
        <v>2</v>
      </c>
      <c r="AB1228" t="n">
        <v>2</v>
      </c>
      <c r="AC1228" t="inlineStr"/>
      <c r="AD1228" t="inlineStr"/>
      <c r="AE1228" t="inlineStr"/>
      <c r="AF1228" t="inlineStr"/>
      <c r="AG1228" t="inlineStr"/>
      <c r="AH1228" t="n">
        <v>0</v>
      </c>
      <c r="AI1228" t="n">
        <v>0</v>
      </c>
      <c r="AJ1228" t="n">
        <v>0.09523809523809523</v>
      </c>
      <c r="AK1228" t="n">
        <v>0</v>
      </c>
      <c r="AL1228" t="n">
        <v>0</v>
      </c>
      <c r="AM1228" t="n">
        <v>0.1</v>
      </c>
      <c r="AN1228" t="n">
        <v>0.08695652173913043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inlineStr"/>
      <c r="AU1228" t="inlineStr"/>
    </row>
    <row r="1229">
      <c r="A1229" t="inlineStr">
        <is>
          <t>LEAD</t>
        </is>
      </c>
      <c r="B1229" t="inlineStr">
        <is>
          <t>PRJ</t>
        </is>
      </c>
      <c r="C1229" t="inlineStr">
        <is>
          <t>Agile</t>
        </is>
      </c>
      <c r="D1229" t="n">
        <v>2025</v>
      </c>
      <c r="E1229" s="114" t="n">
        <v>45717</v>
      </c>
      <c r="F1229" s="114" t="n">
        <v>45787</v>
      </c>
      <c r="G1229" t="inlineStr"/>
      <c r="H1229" t="inlineStr"/>
      <c r="I1229" t="inlineStr">
        <is>
          <t>HR</t>
        </is>
      </c>
      <c r="J1229" t="inlineStr">
        <is>
          <t>One Org HR - G+</t>
        </is>
      </c>
      <c r="K1229" t="inlineStr">
        <is>
          <t>EssilorLuxottica</t>
        </is>
      </c>
      <c r="L1229" t="inlineStr">
        <is>
          <t>L. Roberto</t>
        </is>
      </c>
      <c r="M1229" t="inlineStr">
        <is>
          <t>M. Porcu</t>
        </is>
      </c>
      <c r="N1229" t="inlineStr">
        <is>
          <t>Operations</t>
        </is>
      </c>
      <c r="O1229" t="inlineStr">
        <is>
          <t>Technical Leader</t>
        </is>
      </c>
      <c r="P1229" t="n">
        <v>0</v>
      </c>
      <c r="Q1229" t="n">
        <v>0</v>
      </c>
      <c r="R1229" t="inlineStr">
        <is>
          <t>PROPOSAL</t>
        </is>
      </c>
      <c r="S1229" t="n">
        <v>0</v>
      </c>
      <c r="T1229" t="n">
        <v>2025</v>
      </c>
      <c r="U1229" t="n">
        <v>6</v>
      </c>
      <c r="V1229" t="inlineStr"/>
      <c r="W1229" t="inlineStr"/>
      <c r="X1229" t="n">
        <v>3</v>
      </c>
      <c r="Y1229" t="inlineStr"/>
      <c r="Z1229" t="inlineStr"/>
      <c r="AA1229" t="n">
        <v>3</v>
      </c>
      <c r="AB1229" t="n">
        <v>3</v>
      </c>
      <c r="AC1229" t="inlineStr"/>
      <c r="AD1229" t="inlineStr"/>
      <c r="AE1229" t="inlineStr"/>
      <c r="AF1229" t="inlineStr"/>
      <c r="AG1229" t="inlineStr"/>
      <c r="AH1229" t="n">
        <v>0</v>
      </c>
      <c r="AI1229" t="n">
        <v>0</v>
      </c>
      <c r="AJ1229" t="n">
        <v>0.1428571428571428</v>
      </c>
      <c r="AK1229" t="n">
        <v>0</v>
      </c>
      <c r="AL1229" t="n">
        <v>0</v>
      </c>
      <c r="AM1229" t="n">
        <v>0.15</v>
      </c>
      <c r="AN1229" t="n">
        <v>0.1304347826086956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inlineStr"/>
      <c r="AU1229" t="inlineStr"/>
    </row>
    <row r="1230">
      <c r="A1230" t="inlineStr">
        <is>
          <t>LEAD</t>
        </is>
      </c>
      <c r="B1230" t="inlineStr">
        <is>
          <t>PRJ</t>
        </is>
      </c>
      <c r="C1230" t="inlineStr">
        <is>
          <t>Agile</t>
        </is>
      </c>
      <c r="D1230" t="n">
        <v>2025</v>
      </c>
      <c r="E1230" s="114" t="n">
        <v>45717</v>
      </c>
      <c r="F1230" s="114" t="n">
        <v>45787</v>
      </c>
      <c r="G1230" t="inlineStr"/>
      <c r="H1230" t="inlineStr"/>
      <c r="I1230" t="inlineStr">
        <is>
          <t>HR</t>
        </is>
      </c>
      <c r="J1230" t="inlineStr">
        <is>
          <t>One Org HR - G+</t>
        </is>
      </c>
      <c r="K1230" t="inlineStr">
        <is>
          <t>EssilorLuxottica</t>
        </is>
      </c>
      <c r="L1230" t="inlineStr">
        <is>
          <t>L. Roberto</t>
        </is>
      </c>
      <c r="M1230" t="inlineStr">
        <is>
          <t>M. TOCI</t>
        </is>
      </c>
      <c r="N1230" t="inlineStr">
        <is>
          <t>Operations</t>
        </is>
      </c>
      <c r="O1230" t="inlineStr">
        <is>
          <t>Back End</t>
        </is>
      </c>
      <c r="P1230" t="n">
        <v>0</v>
      </c>
      <c r="Q1230" t="n">
        <v>0</v>
      </c>
      <c r="R1230" t="inlineStr">
        <is>
          <t>PROPOSAL</t>
        </is>
      </c>
      <c r="S1230" t="n">
        <v>0</v>
      </c>
      <c r="T1230" t="n">
        <v>2025</v>
      </c>
      <c r="U1230" t="n">
        <v>6</v>
      </c>
      <c r="V1230" t="inlineStr"/>
      <c r="W1230" t="inlineStr"/>
      <c r="X1230" t="n">
        <v>5</v>
      </c>
      <c r="Y1230" t="inlineStr"/>
      <c r="Z1230" t="inlineStr"/>
      <c r="AA1230" t="n">
        <v>1</v>
      </c>
      <c r="AB1230" t="n">
        <v>5</v>
      </c>
      <c r="AC1230" t="inlineStr"/>
      <c r="AD1230" t="inlineStr"/>
      <c r="AE1230" t="inlineStr"/>
      <c r="AF1230" t="inlineStr"/>
      <c r="AG1230" t="inlineStr"/>
      <c r="AH1230" t="n">
        <v>0</v>
      </c>
      <c r="AI1230" t="n">
        <v>0</v>
      </c>
      <c r="AJ1230" t="n">
        <v>0.2380952380952381</v>
      </c>
      <c r="AK1230" t="n">
        <v>0</v>
      </c>
      <c r="AL1230" t="n">
        <v>0</v>
      </c>
      <c r="AM1230" t="n">
        <v>0.05</v>
      </c>
      <c r="AN1230" t="n">
        <v>0.2173913043478261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inlineStr"/>
      <c r="AU1230" t="inlineStr"/>
    </row>
    <row r="1231">
      <c r="A1231" t="inlineStr">
        <is>
          <t>LEAD</t>
        </is>
      </c>
      <c r="B1231" t="inlineStr">
        <is>
          <t>PRJ</t>
        </is>
      </c>
      <c r="C1231" t="inlineStr">
        <is>
          <t>Agile</t>
        </is>
      </c>
      <c r="D1231" t="n">
        <v>2025</v>
      </c>
      <c r="E1231" s="114" t="n">
        <v>45717</v>
      </c>
      <c r="F1231" s="114" t="n">
        <v>45787</v>
      </c>
      <c r="G1231" t="inlineStr"/>
      <c r="H1231" t="inlineStr"/>
      <c r="I1231" t="inlineStr">
        <is>
          <t>HR</t>
        </is>
      </c>
      <c r="J1231" t="inlineStr">
        <is>
          <t>One Org HR - sort di tutte le linee</t>
        </is>
      </c>
      <c r="K1231" t="inlineStr">
        <is>
          <t>EssilorLuxottica</t>
        </is>
      </c>
      <c r="L1231" t="inlineStr">
        <is>
          <t>L. Roberto</t>
        </is>
      </c>
      <c r="M1231" t="inlineStr">
        <is>
          <t>C. Di Lorenzo</t>
        </is>
      </c>
      <c r="N1231" t="inlineStr">
        <is>
          <t>Delivery Projects</t>
        </is>
      </c>
      <c r="O1231" t="inlineStr">
        <is>
          <t>Analyst</t>
        </is>
      </c>
      <c r="P1231" t="n">
        <v>75</v>
      </c>
      <c r="Q1231" t="n">
        <v>0</v>
      </c>
      <c r="R1231" t="inlineStr">
        <is>
          <t>PROPOSAL</t>
        </is>
      </c>
      <c r="S1231" t="n">
        <v>0</v>
      </c>
      <c r="T1231" t="n">
        <v>2025</v>
      </c>
      <c r="U1231" t="n">
        <v>7</v>
      </c>
      <c r="V1231" t="inlineStr"/>
      <c r="W1231" t="n">
        <v>2</v>
      </c>
      <c r="X1231" t="inlineStr"/>
      <c r="Y1231" t="inlineStr"/>
      <c r="Z1231" t="inlineStr"/>
      <c r="AA1231" t="n">
        <v>3</v>
      </c>
      <c r="AB1231" t="n">
        <v>2</v>
      </c>
      <c r="AC1231" t="n">
        <v>2</v>
      </c>
      <c r="AD1231" t="inlineStr"/>
      <c r="AE1231" t="inlineStr"/>
      <c r="AF1231" t="inlineStr"/>
      <c r="AG1231" t="inlineStr"/>
      <c r="AH1231" t="n">
        <v>0</v>
      </c>
      <c r="AI1231" t="n">
        <v>0.1</v>
      </c>
      <c r="AJ1231" t="n">
        <v>0</v>
      </c>
      <c r="AK1231" t="n">
        <v>0</v>
      </c>
      <c r="AL1231" t="n">
        <v>0</v>
      </c>
      <c r="AM1231" t="n">
        <v>0.15</v>
      </c>
      <c r="AN1231" t="n">
        <v>0.08695652173913043</v>
      </c>
      <c r="AO1231" t="n">
        <v>0.1666666666666667</v>
      </c>
      <c r="AP1231" t="n">
        <v>0</v>
      </c>
      <c r="AQ1231" t="n">
        <v>0</v>
      </c>
      <c r="AR1231" t="n">
        <v>0</v>
      </c>
      <c r="AS1231" t="n">
        <v>0</v>
      </c>
      <c r="AT1231" t="inlineStr"/>
      <c r="AU1231" t="inlineStr"/>
    </row>
    <row r="1232">
      <c r="A1232" t="inlineStr">
        <is>
          <t>LEAD</t>
        </is>
      </c>
      <c r="B1232" t="inlineStr">
        <is>
          <t>PRJ</t>
        </is>
      </c>
      <c r="C1232" t="inlineStr">
        <is>
          <t>Agile</t>
        </is>
      </c>
      <c r="D1232" t="n">
        <v>2025</v>
      </c>
      <c r="E1232" s="114" t="n">
        <v>45717</v>
      </c>
      <c r="F1232" s="114" t="n">
        <v>45787</v>
      </c>
      <c r="G1232" t="inlineStr"/>
      <c r="H1232" t="inlineStr"/>
      <c r="I1232" t="inlineStr">
        <is>
          <t>HR</t>
        </is>
      </c>
      <c r="J1232" t="inlineStr">
        <is>
          <t>One Org HR - sort di tutte le linee</t>
        </is>
      </c>
      <c r="K1232" t="inlineStr">
        <is>
          <t>EssilorLuxottica</t>
        </is>
      </c>
      <c r="L1232" t="inlineStr">
        <is>
          <t>L. Roberto</t>
        </is>
      </c>
      <c r="M1232" t="inlineStr">
        <is>
          <t>G. De Feo</t>
        </is>
      </c>
      <c r="N1232" t="inlineStr">
        <is>
          <t>Delivery Projects</t>
        </is>
      </c>
      <c r="O1232" t="inlineStr">
        <is>
          <t>PM - Project Governance</t>
        </is>
      </c>
      <c r="P1232" t="n">
        <v>75</v>
      </c>
      <c r="Q1232" t="n">
        <v>0</v>
      </c>
      <c r="R1232" t="inlineStr">
        <is>
          <t>PROPOSAL</t>
        </is>
      </c>
      <c r="S1232" t="n">
        <v>0</v>
      </c>
      <c r="T1232" t="n">
        <v>2025</v>
      </c>
      <c r="U1232" t="n">
        <v>4</v>
      </c>
      <c r="V1232" t="inlineStr"/>
      <c r="W1232" t="n">
        <v>1</v>
      </c>
      <c r="X1232" t="inlineStr"/>
      <c r="Y1232" t="inlineStr"/>
      <c r="Z1232" t="inlineStr"/>
      <c r="AA1232" t="n">
        <v>1</v>
      </c>
      <c r="AB1232" t="n">
        <v>1</v>
      </c>
      <c r="AC1232" t="n">
        <v>2</v>
      </c>
      <c r="AD1232" t="inlineStr"/>
      <c r="AE1232" t="inlineStr"/>
      <c r="AF1232" t="inlineStr"/>
      <c r="AG1232" t="inlineStr"/>
      <c r="AH1232" t="n">
        <v>0</v>
      </c>
      <c r="AI1232" t="n">
        <v>0.05</v>
      </c>
      <c r="AJ1232" t="n">
        <v>0</v>
      </c>
      <c r="AK1232" t="n">
        <v>0</v>
      </c>
      <c r="AL1232" t="n">
        <v>0</v>
      </c>
      <c r="AM1232" t="n">
        <v>0.05</v>
      </c>
      <c r="AN1232" t="n">
        <v>0.04347826086956522</v>
      </c>
      <c r="AO1232" t="n">
        <v>0.1666666666666667</v>
      </c>
      <c r="AP1232" t="n">
        <v>0</v>
      </c>
      <c r="AQ1232" t="n">
        <v>0</v>
      </c>
      <c r="AR1232" t="n">
        <v>0</v>
      </c>
      <c r="AS1232" t="n">
        <v>0</v>
      </c>
      <c r="AT1232" t="inlineStr"/>
      <c r="AU1232" t="inlineStr"/>
    </row>
    <row r="1233">
      <c r="A1233" t="inlineStr">
        <is>
          <t>LEAD</t>
        </is>
      </c>
      <c r="B1233" t="inlineStr">
        <is>
          <t>PRJ</t>
        </is>
      </c>
      <c r="C1233" t="inlineStr">
        <is>
          <t>Agile</t>
        </is>
      </c>
      <c r="D1233" t="n">
        <v>2025</v>
      </c>
      <c r="E1233" s="114" t="n">
        <v>45717</v>
      </c>
      <c r="F1233" s="114" t="n">
        <v>45787</v>
      </c>
      <c r="G1233" t="inlineStr"/>
      <c r="H1233" t="inlineStr"/>
      <c r="I1233" t="inlineStr">
        <is>
          <t>HR</t>
        </is>
      </c>
      <c r="J1233" t="inlineStr">
        <is>
          <t>One Org HR - sort di tutte le linee</t>
        </is>
      </c>
      <c r="K1233" t="inlineStr">
        <is>
          <t>EssilorLuxottica</t>
        </is>
      </c>
      <c r="L1233" t="inlineStr">
        <is>
          <t>L. Roberto</t>
        </is>
      </c>
      <c r="M1233" t="inlineStr">
        <is>
          <t>L. Roberto</t>
        </is>
      </c>
      <c r="N1233" t="inlineStr">
        <is>
          <t>Operations</t>
        </is>
      </c>
      <c r="O1233" t="inlineStr">
        <is>
          <t>PM - Project Governance</t>
        </is>
      </c>
      <c r="P1233" t="n">
        <v>75</v>
      </c>
      <c r="Q1233" t="n">
        <v>0</v>
      </c>
      <c r="R1233" t="inlineStr">
        <is>
          <t>PROPOSAL</t>
        </is>
      </c>
      <c r="S1233" t="n">
        <v>0</v>
      </c>
      <c r="T1233" t="n">
        <v>2025</v>
      </c>
      <c r="U1233" t="n">
        <v>4</v>
      </c>
      <c r="V1233" t="inlineStr"/>
      <c r="W1233" t="n">
        <v>1</v>
      </c>
      <c r="X1233" t="inlineStr"/>
      <c r="Y1233" t="inlineStr"/>
      <c r="Z1233" t="inlineStr"/>
      <c r="AA1233" t="n">
        <v>1</v>
      </c>
      <c r="AB1233" t="n">
        <v>1</v>
      </c>
      <c r="AC1233" t="n">
        <v>2</v>
      </c>
      <c r="AD1233" t="inlineStr"/>
      <c r="AE1233" t="inlineStr"/>
      <c r="AF1233" t="inlineStr"/>
      <c r="AG1233" t="inlineStr"/>
      <c r="AH1233" t="n">
        <v>0</v>
      </c>
      <c r="AI1233" t="n">
        <v>0.05</v>
      </c>
      <c r="AJ1233" t="n">
        <v>0</v>
      </c>
      <c r="AK1233" t="n">
        <v>0</v>
      </c>
      <c r="AL1233" t="n">
        <v>0</v>
      </c>
      <c r="AM1233" t="n">
        <v>0.05</v>
      </c>
      <c r="AN1233" t="n">
        <v>0.04347826086956522</v>
      </c>
      <c r="AO1233" t="n">
        <v>0.1666666666666667</v>
      </c>
      <c r="AP1233" t="n">
        <v>0</v>
      </c>
      <c r="AQ1233" t="n">
        <v>0</v>
      </c>
      <c r="AR1233" t="n">
        <v>0</v>
      </c>
      <c r="AS1233" t="n">
        <v>0</v>
      </c>
      <c r="AT1233" t="inlineStr"/>
      <c r="AU1233" t="inlineStr"/>
    </row>
    <row r="1234">
      <c r="A1234" t="inlineStr">
        <is>
          <t>LEAD</t>
        </is>
      </c>
      <c r="B1234" t="inlineStr">
        <is>
          <t>PRJ</t>
        </is>
      </c>
      <c r="C1234" t="inlineStr">
        <is>
          <t>Agile</t>
        </is>
      </c>
      <c r="D1234" t="n">
        <v>2025</v>
      </c>
      <c r="E1234" s="114" t="n">
        <v>45717</v>
      </c>
      <c r="F1234" s="114" t="n">
        <v>45787</v>
      </c>
      <c r="G1234" t="inlineStr"/>
      <c r="H1234" t="inlineStr"/>
      <c r="I1234" t="inlineStr">
        <is>
          <t>HR</t>
        </is>
      </c>
      <c r="J1234" t="inlineStr">
        <is>
          <t>One Org HR - sort di tutte le linee</t>
        </is>
      </c>
      <c r="K1234" t="inlineStr">
        <is>
          <t>EssilorLuxottica</t>
        </is>
      </c>
      <c r="L1234" t="inlineStr">
        <is>
          <t>L. Roberto</t>
        </is>
      </c>
      <c r="M1234" t="inlineStr">
        <is>
          <t>M. Porcu</t>
        </is>
      </c>
      <c r="N1234" t="inlineStr">
        <is>
          <t>Operations</t>
        </is>
      </c>
      <c r="O1234" t="inlineStr">
        <is>
          <t>Back End</t>
        </is>
      </c>
      <c r="P1234" t="n">
        <v>75</v>
      </c>
      <c r="Q1234" t="n">
        <v>0</v>
      </c>
      <c r="R1234" t="inlineStr">
        <is>
          <t>PROPOSAL</t>
        </is>
      </c>
      <c r="S1234" t="n">
        <v>0</v>
      </c>
      <c r="T1234" t="n">
        <v>2025</v>
      </c>
      <c r="U1234" t="n">
        <v>6</v>
      </c>
      <c r="V1234" t="inlineStr"/>
      <c r="W1234" t="inlineStr"/>
      <c r="X1234" t="inlineStr"/>
      <c r="Y1234" t="inlineStr"/>
      <c r="Z1234" t="inlineStr"/>
      <c r="AA1234" t="n">
        <v>2</v>
      </c>
      <c r="AB1234" t="n">
        <v>2</v>
      </c>
      <c r="AC1234" t="n">
        <v>2</v>
      </c>
      <c r="AD1234" t="inlineStr"/>
      <c r="AE1234" t="inlineStr"/>
      <c r="AF1234" t="inlineStr"/>
      <c r="AG1234" t="inlineStr"/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0.1</v>
      </c>
      <c r="AN1234" t="n">
        <v>0.08695652173913043</v>
      </c>
      <c r="AO1234" t="n">
        <v>0.1666666666666667</v>
      </c>
      <c r="AP1234" t="n">
        <v>0</v>
      </c>
      <c r="AQ1234" t="n">
        <v>0</v>
      </c>
      <c r="AR1234" t="n">
        <v>0</v>
      </c>
      <c r="AS1234" t="n">
        <v>0</v>
      </c>
      <c r="AT1234" t="inlineStr"/>
      <c r="AU1234" t="inlineStr"/>
    </row>
    <row r="1235">
      <c r="A1235" t="inlineStr">
        <is>
          <t>LEAD</t>
        </is>
      </c>
      <c r="B1235" t="inlineStr">
        <is>
          <t>PRJ</t>
        </is>
      </c>
      <c r="C1235" t="inlineStr">
        <is>
          <t>Agile</t>
        </is>
      </c>
      <c r="D1235" t="n">
        <v>2025</v>
      </c>
      <c r="E1235" s="114" t="n">
        <v>45717</v>
      </c>
      <c r="F1235" s="114" t="n">
        <v>45787</v>
      </c>
      <c r="G1235" t="inlineStr"/>
      <c r="H1235" t="inlineStr"/>
      <c r="I1235" t="inlineStr">
        <is>
          <t>HR</t>
        </is>
      </c>
      <c r="J1235" t="inlineStr">
        <is>
          <t>One Org HR - sort di tutte le linee</t>
        </is>
      </c>
      <c r="K1235" t="inlineStr">
        <is>
          <t>EssilorLuxottica</t>
        </is>
      </c>
      <c r="L1235" t="inlineStr">
        <is>
          <t>L. Roberto</t>
        </is>
      </c>
      <c r="M1235" t="inlineStr">
        <is>
          <t>M. TOCI</t>
        </is>
      </c>
      <c r="N1235" t="inlineStr">
        <is>
          <t>Operations</t>
        </is>
      </c>
      <c r="O1235" t="inlineStr">
        <is>
          <t>Back End</t>
        </is>
      </c>
      <c r="P1235" t="n">
        <v>75</v>
      </c>
      <c r="Q1235" t="n">
        <v>0</v>
      </c>
      <c r="R1235" t="inlineStr">
        <is>
          <t>PROPOSAL</t>
        </is>
      </c>
      <c r="S1235" t="n">
        <v>0</v>
      </c>
      <c r="T1235" t="n">
        <v>2025</v>
      </c>
      <c r="U1235" t="n">
        <v>20</v>
      </c>
      <c r="V1235" t="inlineStr"/>
      <c r="W1235" t="inlineStr"/>
      <c r="X1235" t="inlineStr"/>
      <c r="Y1235" t="inlineStr"/>
      <c r="Z1235" t="inlineStr"/>
      <c r="AA1235" t="n">
        <v>12</v>
      </c>
      <c r="AB1235" t="n">
        <v>5</v>
      </c>
      <c r="AC1235" t="n">
        <v>3</v>
      </c>
      <c r="AD1235" t="inlineStr"/>
      <c r="AE1235" t="inlineStr"/>
      <c r="AF1235" t="inlineStr"/>
      <c r="AG1235" t="inlineStr"/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0.6</v>
      </c>
      <c r="AN1235" t="n">
        <v>0.2173913043478261</v>
      </c>
      <c r="AO1235" t="n">
        <v>0.25</v>
      </c>
      <c r="AP1235" t="n">
        <v>0</v>
      </c>
      <c r="AQ1235" t="n">
        <v>0</v>
      </c>
      <c r="AR1235" t="n">
        <v>0</v>
      </c>
      <c r="AS1235" t="n">
        <v>0</v>
      </c>
      <c r="AT1235" t="inlineStr"/>
      <c r="AU1235" t="inlineStr"/>
    </row>
    <row r="1236">
      <c r="A1236" t="inlineStr">
        <is>
          <t>LEAD</t>
        </is>
      </c>
      <c r="B1236" t="inlineStr">
        <is>
          <t>PRJ</t>
        </is>
      </c>
      <c r="C1236" t="inlineStr">
        <is>
          <t>Agile</t>
        </is>
      </c>
      <c r="D1236" t="n">
        <v>2025</v>
      </c>
      <c r="E1236" s="114" t="n">
        <v>45717</v>
      </c>
      <c r="F1236" s="114" t="n">
        <v>45787</v>
      </c>
      <c r="G1236" t="inlineStr"/>
      <c r="H1236" t="inlineStr"/>
      <c r="I1236" t="inlineStr">
        <is>
          <t>HR</t>
        </is>
      </c>
      <c r="J1236" t="inlineStr">
        <is>
          <t>One Org HR - sort di tutte le linee</t>
        </is>
      </c>
      <c r="K1236" t="inlineStr">
        <is>
          <t>EssilorLuxottica</t>
        </is>
      </c>
      <c r="L1236" t="inlineStr">
        <is>
          <t>L. Roberto</t>
        </is>
      </c>
      <c r="M1236" t="inlineStr">
        <is>
          <t>R. Marasca</t>
        </is>
      </c>
      <c r="N1236" t="inlineStr">
        <is>
          <t>Delivery Projects</t>
        </is>
      </c>
      <c r="O1236" t="inlineStr">
        <is>
          <t>Analyst</t>
        </is>
      </c>
      <c r="P1236" t="n">
        <v>75</v>
      </c>
      <c r="Q1236" t="n">
        <v>0</v>
      </c>
      <c r="R1236" t="inlineStr">
        <is>
          <t>PROPOSAL</t>
        </is>
      </c>
      <c r="S1236" t="n">
        <v>0</v>
      </c>
      <c r="T1236" t="n">
        <v>2025</v>
      </c>
      <c r="U1236" t="n">
        <v>4</v>
      </c>
      <c r="V1236" t="inlineStr"/>
      <c r="W1236" t="n">
        <v>1</v>
      </c>
      <c r="X1236" t="inlineStr"/>
      <c r="Y1236" t="inlineStr"/>
      <c r="Z1236" t="inlineStr"/>
      <c r="AA1236" t="n">
        <v>2</v>
      </c>
      <c r="AB1236" t="n">
        <v>1</v>
      </c>
      <c r="AC1236" t="n">
        <v>1</v>
      </c>
      <c r="AD1236" t="inlineStr"/>
      <c r="AE1236" t="inlineStr"/>
      <c r="AF1236" t="inlineStr"/>
      <c r="AG1236" t="inlineStr"/>
      <c r="AH1236" t="n">
        <v>0</v>
      </c>
      <c r="AI1236" t="n">
        <v>0.05</v>
      </c>
      <c r="AJ1236" t="n">
        <v>0</v>
      </c>
      <c r="AK1236" t="n">
        <v>0</v>
      </c>
      <c r="AL1236" t="n">
        <v>0</v>
      </c>
      <c r="AM1236" t="n">
        <v>0.1</v>
      </c>
      <c r="AN1236" t="n">
        <v>0.04347826086956522</v>
      </c>
      <c r="AO1236" t="n">
        <v>0.08333333333333333</v>
      </c>
      <c r="AP1236" t="n">
        <v>0</v>
      </c>
      <c r="AQ1236" t="n">
        <v>0</v>
      </c>
      <c r="AR1236" t="n">
        <v>0</v>
      </c>
      <c r="AS1236" t="n">
        <v>0</v>
      </c>
      <c r="AT1236" t="inlineStr"/>
      <c r="AU1236" t="inlineStr"/>
    </row>
    <row r="1237">
      <c r="A1237" t="inlineStr">
        <is>
          <t>LEAD</t>
        </is>
      </c>
      <c r="B1237" t="inlineStr">
        <is>
          <t>PRJ</t>
        </is>
      </c>
      <c r="C1237" t="inlineStr">
        <is>
          <t>Agile</t>
        </is>
      </c>
      <c r="D1237" t="n">
        <v>2025</v>
      </c>
      <c r="E1237" s="114" t="n">
        <v>45717</v>
      </c>
      <c r="F1237" s="114" t="n">
        <v>45787</v>
      </c>
      <c r="G1237" t="inlineStr"/>
      <c r="H1237" t="inlineStr"/>
      <c r="I1237" t="inlineStr">
        <is>
          <t>HR</t>
        </is>
      </c>
      <c r="J1237" t="inlineStr">
        <is>
          <t>One Org HR - sort di tutte le linee</t>
        </is>
      </c>
      <c r="K1237" t="inlineStr">
        <is>
          <t>EssilorLuxottica</t>
        </is>
      </c>
      <c r="L1237" t="inlineStr">
        <is>
          <t>L. Roberto</t>
        </is>
      </c>
      <c r="M1237" t="inlineStr">
        <is>
          <t>S. Beltrami</t>
        </is>
      </c>
      <c r="N1237" t="inlineStr">
        <is>
          <t>Operations</t>
        </is>
      </c>
      <c r="O1237" t="inlineStr">
        <is>
          <t>Front End</t>
        </is>
      </c>
      <c r="P1237" t="n">
        <v>75</v>
      </c>
      <c r="Q1237" t="n">
        <v>0</v>
      </c>
      <c r="R1237" t="inlineStr">
        <is>
          <t>PROPOSAL</t>
        </is>
      </c>
      <c r="S1237" t="n">
        <v>0</v>
      </c>
      <c r="T1237" t="n">
        <v>2025</v>
      </c>
      <c r="U1237" t="n">
        <v>11</v>
      </c>
      <c r="V1237" t="inlineStr"/>
      <c r="W1237" t="inlineStr"/>
      <c r="X1237" t="inlineStr"/>
      <c r="Y1237" t="inlineStr"/>
      <c r="Z1237" t="inlineStr"/>
      <c r="AA1237" t="n">
        <v>8</v>
      </c>
      <c r="AB1237" t="n">
        <v>1</v>
      </c>
      <c r="AC1237" t="n">
        <v>2</v>
      </c>
      <c r="AD1237" t="inlineStr"/>
      <c r="AE1237" t="inlineStr"/>
      <c r="AF1237" t="inlineStr"/>
      <c r="AG1237" t="inlineStr"/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0.4</v>
      </c>
      <c r="AN1237" t="n">
        <v>0.04347826086956522</v>
      </c>
      <c r="AO1237" t="n">
        <v>0.1666666666666667</v>
      </c>
      <c r="AP1237" t="n">
        <v>0</v>
      </c>
      <c r="AQ1237" t="n">
        <v>0</v>
      </c>
      <c r="AR1237" t="n">
        <v>0</v>
      </c>
      <c r="AS1237" t="n">
        <v>0</v>
      </c>
      <c r="AT1237" t="inlineStr"/>
      <c r="AU1237" t="inlineStr"/>
    </row>
    <row r="1238">
      <c r="A1238" t="inlineStr">
        <is>
          <t>CONTRACT</t>
        </is>
      </c>
      <c r="B1238" t="inlineStr">
        <is>
          <t>PRJ</t>
        </is>
      </c>
      <c r="C1238" t="inlineStr">
        <is>
          <t>Waterfall</t>
        </is>
      </c>
      <c r="D1238" t="n">
        <v>2025</v>
      </c>
      <c r="E1238" s="114" t="n">
        <v>45566</v>
      </c>
      <c r="F1238" s="114" t="n">
        <v>45657</v>
      </c>
      <c r="G1238" t="inlineStr">
        <is>
          <t>ABS25085</t>
        </is>
      </c>
      <c r="H1238" t="inlineStr">
        <is>
          <t>ABS25085</t>
        </is>
      </c>
      <c r="I1238" t="inlineStr">
        <is>
          <t>HR</t>
        </is>
      </c>
      <c r="J1238" t="inlineStr">
        <is>
          <t>Qlik - Project Dismissione  - DE&amp;I phase 1</t>
        </is>
      </c>
      <c r="K1238" t="inlineStr">
        <is>
          <t>EssilorLuxottica</t>
        </is>
      </c>
      <c r="L1238" t="inlineStr">
        <is>
          <t>L. Roberto</t>
        </is>
      </c>
      <c r="M1238" t="inlineStr">
        <is>
          <t>E. Storti</t>
        </is>
      </c>
      <c r="N1238" t="inlineStr">
        <is>
          <t>Delivery Projects</t>
        </is>
      </c>
      <c r="O1238" t="inlineStr">
        <is>
          <t>Analysis</t>
        </is>
      </c>
      <c r="P1238" t="n">
        <v>80</v>
      </c>
      <c r="Q1238" t="n">
        <v>36</v>
      </c>
      <c r="R1238" t="inlineStr">
        <is>
          <t>CLOSED</t>
        </is>
      </c>
      <c r="S1238" t="n">
        <v>1</v>
      </c>
      <c r="T1238" t="n">
        <v>2025</v>
      </c>
      <c r="U1238" t="n">
        <v>0</v>
      </c>
      <c r="V1238" t="n">
        <v>4</v>
      </c>
      <c r="W1238" t="n">
        <v>1</v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n">
        <v>0.2222222222222222</v>
      </c>
      <c r="AI1238" t="n">
        <v>0.05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inlineStr"/>
      <c r="AU1238" t="inlineStr"/>
    </row>
    <row r="1239">
      <c r="A1239" t="inlineStr">
        <is>
          <t>CONTRACT</t>
        </is>
      </c>
      <c r="B1239" t="inlineStr">
        <is>
          <t>PRJ</t>
        </is>
      </c>
      <c r="C1239" t="inlineStr">
        <is>
          <t>Waterfall</t>
        </is>
      </c>
      <c r="D1239" t="n">
        <v>2025</v>
      </c>
      <c r="E1239" s="114" t="n">
        <v>45566</v>
      </c>
      <c r="F1239" s="114" t="n">
        <v>45657</v>
      </c>
      <c r="G1239" t="inlineStr">
        <is>
          <t>ABS25085</t>
        </is>
      </c>
      <c r="H1239" t="inlineStr">
        <is>
          <t>ABS25085</t>
        </is>
      </c>
      <c r="I1239" t="inlineStr">
        <is>
          <t>HR</t>
        </is>
      </c>
      <c r="J1239" t="inlineStr">
        <is>
          <t>Qlik - Project Dismissione  - DE&amp;I phase 1</t>
        </is>
      </c>
      <c r="K1239" t="inlineStr">
        <is>
          <t>EssilorLuxottica</t>
        </is>
      </c>
      <c r="L1239" t="inlineStr">
        <is>
          <t>L. Roberto</t>
        </is>
      </c>
      <c r="M1239" t="inlineStr">
        <is>
          <t>G. De Feo</t>
        </is>
      </c>
      <c r="N1239" t="inlineStr">
        <is>
          <t>Delivery Projects</t>
        </is>
      </c>
      <c r="O1239" t="inlineStr">
        <is>
          <t>Project Governance</t>
        </is>
      </c>
      <c r="P1239" t="n">
        <v>80</v>
      </c>
      <c r="Q1239" t="n">
        <v>36</v>
      </c>
      <c r="R1239" t="inlineStr">
        <is>
          <t>CLOSED</t>
        </is>
      </c>
      <c r="S1239" t="n">
        <v>1</v>
      </c>
      <c r="T1239" t="n">
        <v>2025</v>
      </c>
      <c r="U1239" t="n">
        <v>0</v>
      </c>
      <c r="V1239" t="n">
        <v>2</v>
      </c>
      <c r="W1239" t="n">
        <v>1</v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n">
        <v>0.1111111111111111</v>
      </c>
      <c r="AI1239" t="n">
        <v>0.05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inlineStr"/>
      <c r="AU1239" t="inlineStr"/>
    </row>
    <row r="1240">
      <c r="A1240" t="inlineStr">
        <is>
          <t>CONTRACT</t>
        </is>
      </c>
      <c r="B1240" t="inlineStr">
        <is>
          <t>PRJ</t>
        </is>
      </c>
      <c r="C1240" t="inlineStr">
        <is>
          <t>Waterfall</t>
        </is>
      </c>
      <c r="D1240" t="n">
        <v>2025</v>
      </c>
      <c r="E1240" s="114" t="n">
        <v>45566</v>
      </c>
      <c r="F1240" s="114" t="n">
        <v>45657</v>
      </c>
      <c r="G1240" t="inlineStr">
        <is>
          <t>ABS25085</t>
        </is>
      </c>
      <c r="H1240" t="inlineStr">
        <is>
          <t>ABS25085</t>
        </is>
      </c>
      <c r="I1240" t="inlineStr">
        <is>
          <t>HR</t>
        </is>
      </c>
      <c r="J1240" t="inlineStr">
        <is>
          <t>Qlik - Project Dismissione  - DE&amp;I phase 1</t>
        </is>
      </c>
      <c r="K1240" t="inlineStr">
        <is>
          <t>EssilorLuxottica</t>
        </is>
      </c>
      <c r="L1240" t="inlineStr">
        <is>
          <t>L. Roberto</t>
        </is>
      </c>
      <c r="M1240" t="inlineStr">
        <is>
          <t>R. Bondi</t>
        </is>
      </c>
      <c r="N1240" t="inlineStr">
        <is>
          <t>Operations</t>
        </is>
      </c>
      <c r="O1240" t="inlineStr">
        <is>
          <t>FrontEnd</t>
        </is>
      </c>
      <c r="P1240" t="n">
        <v>80</v>
      </c>
      <c r="Q1240" t="n">
        <v>36</v>
      </c>
      <c r="R1240" t="inlineStr">
        <is>
          <t>CLOSED</t>
        </is>
      </c>
      <c r="S1240" t="n">
        <v>1</v>
      </c>
      <c r="T1240" t="n">
        <v>2025</v>
      </c>
      <c r="U1240" t="n">
        <v>0</v>
      </c>
      <c r="V1240" t="n">
        <v>3</v>
      </c>
      <c r="W1240" t="n">
        <v>1</v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n">
        <v>0.1666666666666667</v>
      </c>
      <c r="AI1240" t="n">
        <v>0.05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inlineStr"/>
      <c r="AU1240" t="inlineStr"/>
    </row>
    <row r="1241">
      <c r="A1241" t="inlineStr">
        <is>
          <t>LEAD</t>
        </is>
      </c>
      <c r="B1241" t="inlineStr">
        <is>
          <t>PRJ</t>
        </is>
      </c>
      <c r="C1241" t="inlineStr">
        <is>
          <t>Agile</t>
        </is>
      </c>
      <c r="D1241" t="n">
        <v>2025</v>
      </c>
      <c r="E1241" s="114" t="n">
        <v>45664</v>
      </c>
      <c r="F1241" s="114" t="n">
        <v>45716</v>
      </c>
      <c r="G1241" t="inlineStr"/>
      <c r="H1241" t="inlineStr"/>
      <c r="I1241" t="inlineStr">
        <is>
          <t>HR</t>
        </is>
      </c>
      <c r="J1241" t="inlineStr">
        <is>
          <t>Qlik - Project Dismissione  - DE&amp;I phase 2</t>
        </is>
      </c>
      <c r="K1241" t="inlineStr">
        <is>
          <t>EssilorLuxottica</t>
        </is>
      </c>
      <c r="L1241" t="inlineStr">
        <is>
          <t>L. Roberto</t>
        </is>
      </c>
      <c r="M1241" t="inlineStr">
        <is>
          <t>E. Storti</t>
        </is>
      </c>
      <c r="N1241" t="inlineStr">
        <is>
          <t>Delivery Projects</t>
        </is>
      </c>
      <c r="O1241" t="inlineStr">
        <is>
          <t>Analyst</t>
        </is>
      </c>
      <c r="P1241" t="n">
        <v>0</v>
      </c>
      <c r="Q1241" t="n">
        <v>0</v>
      </c>
      <c r="R1241" t="inlineStr">
        <is>
          <t>PROPOSAL</t>
        </is>
      </c>
      <c r="S1241" t="n">
        <v>0</v>
      </c>
      <c r="T1241" t="n">
        <v>2025</v>
      </c>
      <c r="U1241" t="n">
        <v>12</v>
      </c>
      <c r="V1241" t="n">
        <v>2</v>
      </c>
      <c r="W1241" t="inlineStr"/>
      <c r="X1241" t="inlineStr"/>
      <c r="Y1241" t="inlineStr"/>
      <c r="Z1241" t="inlineStr"/>
      <c r="AA1241" t="inlineStr"/>
      <c r="AB1241" t="inlineStr"/>
      <c r="AC1241" t="n">
        <v>5</v>
      </c>
      <c r="AD1241" t="n">
        <v>5</v>
      </c>
      <c r="AE1241" t="n">
        <v>2</v>
      </c>
      <c r="AF1241" t="inlineStr"/>
      <c r="AG1241" t="inlineStr"/>
      <c r="AH1241" t="n">
        <v>0.1111111111111111</v>
      </c>
      <c r="AI1241" t="n">
        <v>0</v>
      </c>
      <c r="AJ1241" t="n">
        <v>0</v>
      </c>
      <c r="AK1241" t="n">
        <v>0</v>
      </c>
      <c r="AL1241" t="n">
        <v>0</v>
      </c>
      <c r="AM1241" t="n">
        <v>0.25</v>
      </c>
      <c r="AN1241" t="n">
        <v>0.2173913043478261</v>
      </c>
      <c r="AO1241" t="n">
        <v>0.1666666666666667</v>
      </c>
      <c r="AP1241" t="inlineStr"/>
      <c r="AQ1241" t="n">
        <v>0</v>
      </c>
      <c r="AR1241" t="inlineStr"/>
      <c r="AS1241" t="n">
        <v>0</v>
      </c>
      <c r="AT1241" t="inlineStr"/>
      <c r="AU1241" t="inlineStr"/>
    </row>
    <row r="1242">
      <c r="A1242" t="inlineStr">
        <is>
          <t>LEAD</t>
        </is>
      </c>
      <c r="B1242" t="inlineStr">
        <is>
          <t>PRJ</t>
        </is>
      </c>
      <c r="C1242" t="inlineStr">
        <is>
          <t>Agile</t>
        </is>
      </c>
      <c r="D1242" t="n">
        <v>2025</v>
      </c>
      <c r="E1242" s="114" t="n">
        <v>45664</v>
      </c>
      <c r="F1242" s="114" t="n">
        <v>45716</v>
      </c>
      <c r="G1242" t="inlineStr"/>
      <c r="H1242" t="inlineStr"/>
      <c r="I1242" t="inlineStr">
        <is>
          <t>HR</t>
        </is>
      </c>
      <c r="J1242" t="inlineStr">
        <is>
          <t>Qlik - Project Dismissione  - DE&amp;I phase 2</t>
        </is>
      </c>
      <c r="K1242" t="inlineStr">
        <is>
          <t>EssilorLuxottica</t>
        </is>
      </c>
      <c r="L1242" t="inlineStr">
        <is>
          <t>L. Roberto</t>
        </is>
      </c>
      <c r="M1242" t="inlineStr">
        <is>
          <t>G. De Feo</t>
        </is>
      </c>
      <c r="N1242" t="inlineStr">
        <is>
          <t>Delivery Projects</t>
        </is>
      </c>
      <c r="O1242" t="inlineStr">
        <is>
          <t>PM - Project Governance</t>
        </is>
      </c>
      <c r="P1242" t="n">
        <v>0</v>
      </c>
      <c r="Q1242" t="n">
        <v>0</v>
      </c>
      <c r="R1242" t="inlineStr">
        <is>
          <t>PROPOSAL</t>
        </is>
      </c>
      <c r="S1242" t="n">
        <v>0</v>
      </c>
      <c r="T1242" t="n">
        <v>2025</v>
      </c>
      <c r="U1242" t="n">
        <v>5</v>
      </c>
      <c r="V1242" t="inlineStr"/>
      <c r="W1242" t="inlineStr"/>
      <c r="X1242" t="inlineStr"/>
      <c r="Y1242" t="inlineStr"/>
      <c r="Z1242" t="inlineStr"/>
      <c r="AA1242" t="inlineStr"/>
      <c r="AB1242" t="n">
        <v>2</v>
      </c>
      <c r="AC1242" t="n">
        <v>2</v>
      </c>
      <c r="AD1242" t="n">
        <v>1</v>
      </c>
      <c r="AE1242" t="inlineStr"/>
      <c r="AF1242" t="inlineStr"/>
      <c r="AG1242" t="inlineStr"/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0.1</v>
      </c>
      <c r="AN1242" t="n">
        <v>0.08695652173913043</v>
      </c>
      <c r="AO1242" t="n">
        <v>0.08333333333333333</v>
      </c>
      <c r="AP1242" t="n">
        <v>0</v>
      </c>
      <c r="AQ1242" t="n">
        <v>0</v>
      </c>
      <c r="AR1242" t="inlineStr"/>
      <c r="AS1242" t="n">
        <v>0</v>
      </c>
      <c r="AT1242" t="inlineStr"/>
      <c r="AU1242" t="inlineStr"/>
    </row>
    <row r="1243">
      <c r="A1243" t="inlineStr">
        <is>
          <t>LEAD</t>
        </is>
      </c>
      <c r="B1243" t="inlineStr">
        <is>
          <t>PRJ</t>
        </is>
      </c>
      <c r="C1243" t="inlineStr">
        <is>
          <t>Agile</t>
        </is>
      </c>
      <c r="D1243" t="n">
        <v>2025</v>
      </c>
      <c r="E1243" s="114" t="n">
        <v>45664</v>
      </c>
      <c r="F1243" s="114" t="n">
        <v>45716</v>
      </c>
      <c r="G1243" t="inlineStr"/>
      <c r="H1243" t="inlineStr"/>
      <c r="I1243" t="inlineStr">
        <is>
          <t>HR</t>
        </is>
      </c>
      <c r="J1243" t="inlineStr">
        <is>
          <t>Qlik - Project Dismissione  - DE&amp;I phase 2</t>
        </is>
      </c>
      <c r="K1243" t="inlineStr">
        <is>
          <t>EssilorLuxottica</t>
        </is>
      </c>
      <c r="L1243" t="inlineStr">
        <is>
          <t>L. Roberto</t>
        </is>
      </c>
      <c r="M1243" t="inlineStr">
        <is>
          <t>L. Cariglia</t>
        </is>
      </c>
      <c r="N1243" t="inlineStr">
        <is>
          <t>Operations</t>
        </is>
      </c>
      <c r="O1243" t="inlineStr">
        <is>
          <t>Data Management</t>
        </is>
      </c>
      <c r="P1243" t="n">
        <v>0</v>
      </c>
      <c r="Q1243" t="n">
        <v>0</v>
      </c>
      <c r="R1243" t="inlineStr">
        <is>
          <t>PROPOSAL</t>
        </is>
      </c>
      <c r="S1243" t="n">
        <v>0</v>
      </c>
      <c r="T1243" t="n">
        <v>2025</v>
      </c>
      <c r="U1243" t="n">
        <v>8</v>
      </c>
      <c r="V1243" t="inlineStr"/>
      <c r="W1243" t="inlineStr"/>
      <c r="X1243" t="inlineStr"/>
      <c r="Y1243" t="inlineStr"/>
      <c r="Z1243" t="inlineStr"/>
      <c r="AA1243" t="inlineStr"/>
      <c r="AB1243" t="n">
        <v>5</v>
      </c>
      <c r="AC1243" t="n">
        <v>2</v>
      </c>
      <c r="AD1243" t="n">
        <v>1</v>
      </c>
      <c r="AE1243" t="inlineStr"/>
      <c r="AF1243" t="inlineStr"/>
      <c r="AG1243" t="inlineStr"/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0.25</v>
      </c>
      <c r="AN1243" t="n">
        <v>0.08695652173913043</v>
      </c>
      <c r="AO1243" t="n">
        <v>0.08333333333333333</v>
      </c>
      <c r="AP1243" t="n">
        <v>0</v>
      </c>
      <c r="AQ1243" t="n">
        <v>0</v>
      </c>
      <c r="AR1243" t="inlineStr"/>
      <c r="AS1243" t="n">
        <v>0</v>
      </c>
      <c r="AT1243" t="inlineStr"/>
      <c r="AU1243" t="inlineStr"/>
    </row>
    <row r="1244">
      <c r="A1244" t="inlineStr">
        <is>
          <t>LEAD</t>
        </is>
      </c>
      <c r="B1244" t="inlineStr">
        <is>
          <t>PRJ</t>
        </is>
      </c>
      <c r="C1244" t="inlineStr">
        <is>
          <t>Agile</t>
        </is>
      </c>
      <c r="D1244" t="n">
        <v>2025</v>
      </c>
      <c r="E1244" s="114" t="n">
        <v>45664</v>
      </c>
      <c r="F1244" s="114" t="n">
        <v>45716</v>
      </c>
      <c r="G1244" t="inlineStr"/>
      <c r="H1244" t="inlineStr"/>
      <c r="I1244" t="inlineStr">
        <is>
          <t>HR</t>
        </is>
      </c>
      <c r="J1244" t="inlineStr">
        <is>
          <t>Qlik - Project Dismissione  - DE&amp;I phase 2</t>
        </is>
      </c>
      <c r="K1244" t="inlineStr">
        <is>
          <t>EssilorLuxottica</t>
        </is>
      </c>
      <c r="L1244" t="inlineStr">
        <is>
          <t>L. Roberto</t>
        </is>
      </c>
      <c r="M1244" t="inlineStr">
        <is>
          <t>L. Roberto</t>
        </is>
      </c>
      <c r="N1244" t="inlineStr">
        <is>
          <t>Operations</t>
        </is>
      </c>
      <c r="O1244" t="inlineStr">
        <is>
          <t>PM - Project Governance</t>
        </is>
      </c>
      <c r="P1244" t="n">
        <v>0</v>
      </c>
      <c r="Q1244" t="n">
        <v>0</v>
      </c>
      <c r="R1244" t="inlineStr">
        <is>
          <t>PROPOSAL</t>
        </is>
      </c>
      <c r="S1244" t="n">
        <v>0</v>
      </c>
      <c r="T1244" t="n">
        <v>2025</v>
      </c>
      <c r="U1244" t="n">
        <v>4</v>
      </c>
      <c r="V1244" t="n">
        <v>1</v>
      </c>
      <c r="W1244" t="inlineStr"/>
      <c r="X1244" t="inlineStr"/>
      <c r="Y1244" t="inlineStr"/>
      <c r="Z1244" t="inlineStr"/>
      <c r="AA1244" t="inlineStr"/>
      <c r="AB1244" t="n">
        <v>2</v>
      </c>
      <c r="AC1244" t="n">
        <v>2</v>
      </c>
      <c r="AD1244" t="inlineStr"/>
      <c r="AE1244" t="inlineStr"/>
      <c r="AF1244" t="inlineStr"/>
      <c r="AG1244" t="inlineStr"/>
      <c r="AH1244" t="n">
        <v>0.05555555555555555</v>
      </c>
      <c r="AI1244" t="n">
        <v>0</v>
      </c>
      <c r="AJ1244" t="n">
        <v>0</v>
      </c>
      <c r="AK1244" t="n">
        <v>0</v>
      </c>
      <c r="AL1244" t="n">
        <v>0</v>
      </c>
      <c r="AM1244" t="n">
        <v>0.1</v>
      </c>
      <c r="AN1244" t="n">
        <v>0.08695652173913043</v>
      </c>
      <c r="AO1244" t="n">
        <v>0</v>
      </c>
      <c r="AP1244" t="n">
        <v>0</v>
      </c>
      <c r="AQ1244" t="n">
        <v>0</v>
      </c>
      <c r="AR1244" t="inlineStr"/>
      <c r="AS1244" t="n">
        <v>0</v>
      </c>
      <c r="AT1244" t="inlineStr"/>
      <c r="AU1244" t="inlineStr"/>
    </row>
    <row r="1245">
      <c r="A1245" t="inlineStr">
        <is>
          <t>LEAD</t>
        </is>
      </c>
      <c r="B1245" t="inlineStr">
        <is>
          <t>PRJ</t>
        </is>
      </c>
      <c r="C1245" t="inlineStr">
        <is>
          <t>Agile</t>
        </is>
      </c>
      <c r="D1245" t="n">
        <v>2025</v>
      </c>
      <c r="E1245" s="114" t="n">
        <v>45664</v>
      </c>
      <c r="F1245" s="114" t="n">
        <v>45716</v>
      </c>
      <c r="G1245" t="inlineStr"/>
      <c r="H1245" t="inlineStr"/>
      <c r="I1245" t="inlineStr">
        <is>
          <t>HR</t>
        </is>
      </c>
      <c r="J1245" t="inlineStr">
        <is>
          <t>Qlik - Project Dismissione  - DE&amp;I phase 2</t>
        </is>
      </c>
      <c r="K1245" t="inlineStr">
        <is>
          <t>EssilorLuxottica</t>
        </is>
      </c>
      <c r="L1245" t="inlineStr">
        <is>
          <t>L. Roberto</t>
        </is>
      </c>
      <c r="M1245" t="inlineStr">
        <is>
          <t>R. Bondi</t>
        </is>
      </c>
      <c r="N1245" t="inlineStr">
        <is>
          <t>Operations</t>
        </is>
      </c>
      <c r="O1245" t="inlineStr">
        <is>
          <t>Front End</t>
        </is>
      </c>
      <c r="P1245" t="n">
        <v>0</v>
      </c>
      <c r="Q1245" t="n">
        <v>0</v>
      </c>
      <c r="R1245" t="inlineStr">
        <is>
          <t>PROPOSAL</t>
        </is>
      </c>
      <c r="S1245" t="n">
        <v>0</v>
      </c>
      <c r="T1245" t="n">
        <v>2025</v>
      </c>
      <c r="U1245" t="n">
        <v>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6</v>
      </c>
      <c r="AD1245" t="n">
        <v>1</v>
      </c>
      <c r="AE1245" t="n">
        <v>2</v>
      </c>
      <c r="AF1245" t="inlineStr"/>
      <c r="AG1245" t="inlineStr"/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0.3</v>
      </c>
      <c r="AN1245" t="n">
        <v>0.04347826086956522</v>
      </c>
      <c r="AO1245" t="n">
        <v>0.1666666666666667</v>
      </c>
      <c r="AP1245" t="inlineStr"/>
      <c r="AQ1245" t="n">
        <v>0</v>
      </c>
      <c r="AR1245" t="inlineStr"/>
      <c r="AS1245" t="n">
        <v>0</v>
      </c>
      <c r="AT1245" t="inlineStr"/>
      <c r="AU1245" t="inlineStr"/>
    </row>
    <row r="1246">
      <c r="A1246" t="inlineStr">
        <is>
          <t>CONTRACT</t>
        </is>
      </c>
      <c r="B1246" t="inlineStr">
        <is>
          <t>PRJ</t>
        </is>
      </c>
      <c r="C1246" t="inlineStr">
        <is>
          <t>Waterfall</t>
        </is>
      </c>
      <c r="D1246" t="n">
        <v>2025</v>
      </c>
      <c r="E1246" s="114" t="n">
        <v>45444</v>
      </c>
      <c r="F1246" s="114" t="n">
        <v>45657</v>
      </c>
      <c r="G1246" t="inlineStr">
        <is>
          <t>ABS24299</t>
        </is>
      </c>
      <c r="H1246" t="inlineStr">
        <is>
          <t>ABS24299</t>
        </is>
      </c>
      <c r="I1246" t="inlineStr">
        <is>
          <t>HR</t>
        </is>
      </c>
      <c r="J1246" t="inlineStr">
        <is>
          <t>Qlik - Project Dismissione  - Training - support</t>
        </is>
      </c>
      <c r="K1246" t="inlineStr">
        <is>
          <t>EssilorLuxottica</t>
        </is>
      </c>
      <c r="L1246" t="inlineStr">
        <is>
          <t>L. Roberto</t>
        </is>
      </c>
      <c r="M1246" t="inlineStr">
        <is>
          <t>E. Storti</t>
        </is>
      </c>
      <c r="N1246" t="inlineStr">
        <is>
          <t>Delivery Projects</t>
        </is>
      </c>
      <c r="O1246" t="inlineStr">
        <is>
          <t>Analysis</t>
        </is>
      </c>
      <c r="P1246" t="n">
        <v>570</v>
      </c>
      <c r="Q1246" t="n">
        <v>567</v>
      </c>
      <c r="R1246" t="inlineStr">
        <is>
          <t>CLOSED</t>
        </is>
      </c>
      <c r="S1246" t="n">
        <v>1</v>
      </c>
      <c r="T1246" t="n">
        <v>2025</v>
      </c>
      <c r="U1246" t="n">
        <v>0</v>
      </c>
      <c r="V1246" t="inlineStr"/>
      <c r="W1246" t="n">
        <v>4</v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n">
        <v>0</v>
      </c>
      <c r="AI1246" t="n">
        <v>0.2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inlineStr"/>
      <c r="AS1246" t="n">
        <v>0</v>
      </c>
      <c r="AT1246" t="inlineStr"/>
      <c r="AU1246" t="inlineStr"/>
    </row>
    <row r="1247">
      <c r="A1247" t="inlineStr">
        <is>
          <t>CONTRACT</t>
        </is>
      </c>
      <c r="B1247" t="inlineStr">
        <is>
          <t>PRJ</t>
        </is>
      </c>
      <c r="C1247" t="inlineStr">
        <is>
          <t>Waterfall</t>
        </is>
      </c>
      <c r="D1247" t="n">
        <v>2025</v>
      </c>
      <c r="E1247" s="114" t="n">
        <v>45444</v>
      </c>
      <c r="F1247" s="114" t="n">
        <v>45657</v>
      </c>
      <c r="G1247" t="inlineStr">
        <is>
          <t>ABS24299</t>
        </is>
      </c>
      <c r="H1247" t="inlineStr">
        <is>
          <t>ABS24299</t>
        </is>
      </c>
      <c r="I1247" t="inlineStr">
        <is>
          <t>HR</t>
        </is>
      </c>
      <c r="J1247" t="inlineStr">
        <is>
          <t>Qlik - Project Dismissione  - Training - support</t>
        </is>
      </c>
      <c r="K1247" t="inlineStr">
        <is>
          <t>EssilorLuxottica</t>
        </is>
      </c>
      <c r="L1247" t="inlineStr">
        <is>
          <t>L. Roberto</t>
        </is>
      </c>
      <c r="M1247" t="inlineStr">
        <is>
          <t>G. De Feo</t>
        </is>
      </c>
      <c r="N1247" t="inlineStr">
        <is>
          <t>Delivery Projects</t>
        </is>
      </c>
      <c r="O1247" t="inlineStr">
        <is>
          <t>Project Governance - PMO</t>
        </is>
      </c>
      <c r="P1247" t="n">
        <v>570</v>
      </c>
      <c r="Q1247" t="n">
        <v>567</v>
      </c>
      <c r="R1247" t="inlineStr">
        <is>
          <t>CLOSED</t>
        </is>
      </c>
      <c r="S1247" t="n">
        <v>1</v>
      </c>
      <c r="T1247" t="n">
        <v>2025</v>
      </c>
      <c r="U1247" t="n">
        <v>0</v>
      </c>
      <c r="V1247" t="inlineStr"/>
      <c r="W1247" t="n">
        <v>2</v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0</v>
      </c>
      <c r="AI1247" t="n">
        <v>0.1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inlineStr"/>
      <c r="AS1247" t="n">
        <v>0</v>
      </c>
      <c r="AT1247" t="inlineStr"/>
      <c r="AU1247" t="inlineStr"/>
    </row>
    <row r="1248">
      <c r="A1248" t="inlineStr">
        <is>
          <t>CONTRACT</t>
        </is>
      </c>
      <c r="B1248" t="inlineStr">
        <is>
          <t>PRJ</t>
        </is>
      </c>
      <c r="C1248" t="inlineStr">
        <is>
          <t>Waterfall</t>
        </is>
      </c>
      <c r="D1248" t="n">
        <v>2025</v>
      </c>
      <c r="E1248" s="114" t="n">
        <v>45444</v>
      </c>
      <c r="F1248" s="114" t="n">
        <v>45657</v>
      </c>
      <c r="G1248" t="inlineStr">
        <is>
          <t>ABS24299</t>
        </is>
      </c>
      <c r="H1248" t="inlineStr">
        <is>
          <t>ABS24299</t>
        </is>
      </c>
      <c r="I1248" t="inlineStr">
        <is>
          <t>HR</t>
        </is>
      </c>
      <c r="J1248" t="inlineStr">
        <is>
          <t>Qlik - Project Dismissione  - Training - support</t>
        </is>
      </c>
      <c r="K1248" t="inlineStr">
        <is>
          <t>EssilorLuxottica</t>
        </is>
      </c>
      <c r="L1248" t="inlineStr">
        <is>
          <t>L. Roberto</t>
        </is>
      </c>
      <c r="M1248" t="inlineStr">
        <is>
          <t>L. Roberto</t>
        </is>
      </c>
      <c r="N1248" t="inlineStr">
        <is>
          <t>Operations</t>
        </is>
      </c>
      <c r="O1248" t="inlineStr">
        <is>
          <t>Project Governance</t>
        </is>
      </c>
      <c r="P1248" t="n">
        <v>570</v>
      </c>
      <c r="Q1248" t="n">
        <v>567</v>
      </c>
      <c r="R1248" t="inlineStr">
        <is>
          <t>CLOSED</t>
        </is>
      </c>
      <c r="S1248" t="n">
        <v>1</v>
      </c>
      <c r="T1248" t="n">
        <v>2025</v>
      </c>
      <c r="U1248" t="n">
        <v>0</v>
      </c>
      <c r="V1248" t="inlineStr"/>
      <c r="W1248" t="n">
        <v>2</v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n">
        <v>0</v>
      </c>
      <c r="AI1248" t="n">
        <v>0.1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inlineStr"/>
      <c r="AS1248" t="n">
        <v>0</v>
      </c>
      <c r="AT1248" t="inlineStr"/>
      <c r="AU1248" t="inlineStr"/>
    </row>
    <row r="1249">
      <c r="A1249" t="inlineStr">
        <is>
          <t>CONTRACT</t>
        </is>
      </c>
      <c r="B1249" t="inlineStr">
        <is>
          <t>PRJ</t>
        </is>
      </c>
      <c r="C1249" t="inlineStr">
        <is>
          <t>Waterfall</t>
        </is>
      </c>
      <c r="D1249" t="n">
        <v>2025</v>
      </c>
      <c r="E1249" s="114" t="n">
        <v>45444</v>
      </c>
      <c r="F1249" s="114" t="n">
        <v>45657</v>
      </c>
      <c r="G1249" t="inlineStr">
        <is>
          <t>ABS24299</t>
        </is>
      </c>
      <c r="H1249" t="inlineStr">
        <is>
          <t>ABS24299</t>
        </is>
      </c>
      <c r="I1249" t="inlineStr">
        <is>
          <t>HR</t>
        </is>
      </c>
      <c r="J1249" t="inlineStr">
        <is>
          <t>Qlik - Project Dismissione  - Training - support</t>
        </is>
      </c>
      <c r="K1249" t="inlineStr">
        <is>
          <t>EssilorLuxottica</t>
        </is>
      </c>
      <c r="L1249" t="inlineStr">
        <is>
          <t>L. Roberto</t>
        </is>
      </c>
      <c r="M1249" t="inlineStr">
        <is>
          <t>R. Bondi</t>
        </is>
      </c>
      <c r="N1249" t="inlineStr">
        <is>
          <t>Operations</t>
        </is>
      </c>
      <c r="O1249" t="inlineStr">
        <is>
          <t>FrontEnd</t>
        </is>
      </c>
      <c r="P1249" t="n">
        <v>570</v>
      </c>
      <c r="Q1249" t="n">
        <v>567</v>
      </c>
      <c r="R1249" t="inlineStr">
        <is>
          <t>CLOSED</t>
        </is>
      </c>
      <c r="S1249" t="n">
        <v>1</v>
      </c>
      <c r="T1249" t="n">
        <v>2025</v>
      </c>
      <c r="U1249" t="n">
        <v>0</v>
      </c>
      <c r="V1249" t="inlineStr"/>
      <c r="W1249" t="n">
        <v>4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n">
        <v>0</v>
      </c>
      <c r="AI1249" t="n">
        <v>0.2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inlineStr"/>
      <c r="AS1249" t="n">
        <v>0</v>
      </c>
      <c r="AT1249" t="inlineStr"/>
      <c r="AU1249" t="inlineStr"/>
    </row>
    <row r="1250">
      <c r="A1250" t="inlineStr">
        <is>
          <t>LEAD</t>
        </is>
      </c>
      <c r="B1250" t="inlineStr">
        <is>
          <t>PRJ</t>
        </is>
      </c>
      <c r="C1250" t="inlineStr">
        <is>
          <t>Agile</t>
        </is>
      </c>
      <c r="D1250" t="n">
        <v>2025</v>
      </c>
      <c r="E1250" s="114" t="n">
        <v>45723</v>
      </c>
      <c r="F1250" s="114" t="n">
        <v>45836</v>
      </c>
      <c r="G1250" t="inlineStr"/>
      <c r="H1250" t="inlineStr"/>
      <c r="I1250" t="inlineStr">
        <is>
          <t>HR</t>
        </is>
      </c>
      <c r="J1250" t="inlineStr">
        <is>
          <t>Qlik - Project Dismissione  - WKF Country phase 2</t>
        </is>
      </c>
      <c r="K1250" t="inlineStr">
        <is>
          <t>EssilorLuxottica</t>
        </is>
      </c>
      <c r="L1250" t="inlineStr">
        <is>
          <t>L. Roberto</t>
        </is>
      </c>
      <c r="M1250" t="inlineStr">
        <is>
          <t>E. Storti</t>
        </is>
      </c>
      <c r="N1250" t="inlineStr">
        <is>
          <t>Delivery Projects</t>
        </is>
      </c>
      <c r="O1250" t="inlineStr">
        <is>
          <t>Analyst</t>
        </is>
      </c>
      <c r="P1250" t="n">
        <v>0</v>
      </c>
      <c r="Q1250" t="n">
        <v>0</v>
      </c>
      <c r="R1250" t="inlineStr">
        <is>
          <t>PROPOSAL</t>
        </is>
      </c>
      <c r="S1250" t="n">
        <v>0</v>
      </c>
      <c r="T1250" t="n">
        <v>2025</v>
      </c>
      <c r="U1250" t="n">
        <v>21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n">
        <v>6</v>
      </c>
      <c r="AD1250" t="n">
        <v>5</v>
      </c>
      <c r="AE1250" t="n">
        <v>5</v>
      </c>
      <c r="AF1250" t="n">
        <v>5</v>
      </c>
      <c r="AG1250" t="inlineStr"/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0.2608695652173913</v>
      </c>
      <c r="AO1250" t="n">
        <v>0.4166666666666667</v>
      </c>
      <c r="AP1250" t="n">
        <v>0.2380952380952381</v>
      </c>
      <c r="AQ1250" t="n">
        <v>0.2173913043478261</v>
      </c>
      <c r="AR1250" t="inlineStr"/>
      <c r="AS1250" t="n">
        <v>0</v>
      </c>
      <c r="AT1250" t="inlineStr"/>
      <c r="AU1250" t="inlineStr"/>
    </row>
    <row r="1251">
      <c r="A1251" t="inlineStr">
        <is>
          <t>LEAD</t>
        </is>
      </c>
      <c r="B1251" t="inlineStr">
        <is>
          <t>PRJ</t>
        </is>
      </c>
      <c r="C1251" t="inlineStr">
        <is>
          <t>Agile</t>
        </is>
      </c>
      <c r="D1251" t="n">
        <v>2025</v>
      </c>
      <c r="E1251" s="114" t="n">
        <v>45723</v>
      </c>
      <c r="F1251" s="114" t="n">
        <v>45836</v>
      </c>
      <c r="G1251" t="inlineStr"/>
      <c r="H1251" t="inlineStr"/>
      <c r="I1251" t="inlineStr">
        <is>
          <t>HR</t>
        </is>
      </c>
      <c r="J1251" t="inlineStr">
        <is>
          <t>Qlik - Project Dismissione  - WKF Country phase 2</t>
        </is>
      </c>
      <c r="K1251" t="inlineStr">
        <is>
          <t>EssilorLuxottica</t>
        </is>
      </c>
      <c r="L1251" t="inlineStr">
        <is>
          <t>L. Roberto</t>
        </is>
      </c>
      <c r="M1251" t="inlineStr">
        <is>
          <t>G. De Feo</t>
        </is>
      </c>
      <c r="N1251" t="inlineStr">
        <is>
          <t>Delivery Projects</t>
        </is>
      </c>
      <c r="O1251" t="inlineStr">
        <is>
          <t>PM - Project Governance</t>
        </is>
      </c>
      <c r="P1251" t="n">
        <v>0</v>
      </c>
      <c r="Q1251" t="n">
        <v>0</v>
      </c>
      <c r="R1251" t="inlineStr">
        <is>
          <t>PROPOSAL</t>
        </is>
      </c>
      <c r="S1251" t="n">
        <v>0</v>
      </c>
      <c r="T1251" t="n">
        <v>2025</v>
      </c>
      <c r="U1251" t="n">
        <v>12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n">
        <v>3</v>
      </c>
      <c r="AD1251" t="n">
        <v>3</v>
      </c>
      <c r="AE1251" t="n">
        <v>3</v>
      </c>
      <c r="AF1251" t="n">
        <v>3</v>
      </c>
      <c r="AG1251" t="inlineStr"/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0.1304347826086956</v>
      </c>
      <c r="AO1251" t="n">
        <v>0.25</v>
      </c>
      <c r="AP1251" t="n">
        <v>0.1428571428571428</v>
      </c>
      <c r="AQ1251" t="n">
        <v>0.1304347826086956</v>
      </c>
      <c r="AR1251" t="inlineStr"/>
      <c r="AS1251" t="n">
        <v>0</v>
      </c>
      <c r="AT1251" t="inlineStr"/>
      <c r="AU1251" t="inlineStr"/>
    </row>
    <row r="1252">
      <c r="A1252" t="inlineStr">
        <is>
          <t>LEAD</t>
        </is>
      </c>
      <c r="B1252" t="inlineStr">
        <is>
          <t>PRJ</t>
        </is>
      </c>
      <c r="C1252" t="inlineStr">
        <is>
          <t>Agile</t>
        </is>
      </c>
      <c r="D1252" t="n">
        <v>2025</v>
      </c>
      <c r="E1252" s="114" t="n">
        <v>45723</v>
      </c>
      <c r="F1252" s="114" t="n">
        <v>45836</v>
      </c>
      <c r="G1252" t="inlineStr"/>
      <c r="H1252" t="inlineStr"/>
      <c r="I1252" t="inlineStr">
        <is>
          <t>HR</t>
        </is>
      </c>
      <c r="J1252" t="inlineStr">
        <is>
          <t>Qlik - Project Dismissione  - WKF Country phase 2</t>
        </is>
      </c>
      <c r="K1252" t="inlineStr">
        <is>
          <t>EssilorLuxottica</t>
        </is>
      </c>
      <c r="L1252" t="inlineStr">
        <is>
          <t>L. Roberto</t>
        </is>
      </c>
      <c r="M1252" t="inlineStr">
        <is>
          <t>L. Cariglia</t>
        </is>
      </c>
      <c r="N1252" t="inlineStr">
        <is>
          <t>Operations</t>
        </is>
      </c>
      <c r="O1252" t="inlineStr">
        <is>
          <t>Data Engineering</t>
        </is>
      </c>
      <c r="P1252" t="n">
        <v>0</v>
      </c>
      <c r="Q1252" t="n">
        <v>0</v>
      </c>
      <c r="R1252" t="inlineStr">
        <is>
          <t>PROPOSAL</t>
        </is>
      </c>
      <c r="S1252" t="n">
        <v>0</v>
      </c>
      <c r="T1252" t="n">
        <v>2025</v>
      </c>
      <c r="U1252" t="n">
        <v>19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n">
        <v>4</v>
      </c>
      <c r="AD1252" t="n">
        <v>5</v>
      </c>
      <c r="AE1252" t="n">
        <v>5</v>
      </c>
      <c r="AF1252" t="n">
        <v>5</v>
      </c>
      <c r="AG1252" t="inlineStr"/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0.1739130434782609</v>
      </c>
      <c r="AO1252" t="n">
        <v>0.4166666666666667</v>
      </c>
      <c r="AP1252" t="n">
        <v>0.2380952380952381</v>
      </c>
      <c r="AQ1252" t="n">
        <v>0.2173913043478261</v>
      </c>
      <c r="AR1252" t="inlineStr"/>
      <c r="AS1252" t="n">
        <v>0</v>
      </c>
      <c r="AT1252" t="inlineStr"/>
      <c r="AU1252" t="inlineStr"/>
    </row>
    <row r="1253">
      <c r="A1253" t="inlineStr">
        <is>
          <t>LEAD</t>
        </is>
      </c>
      <c r="B1253" t="inlineStr">
        <is>
          <t>PRJ</t>
        </is>
      </c>
      <c r="C1253" t="inlineStr">
        <is>
          <t>Agile</t>
        </is>
      </c>
      <c r="D1253" t="n">
        <v>2025</v>
      </c>
      <c r="E1253" s="114" t="n">
        <v>45723</v>
      </c>
      <c r="F1253" s="114" t="n">
        <v>45836</v>
      </c>
      <c r="G1253" t="inlineStr"/>
      <c r="H1253" t="inlineStr"/>
      <c r="I1253" t="inlineStr">
        <is>
          <t>HR</t>
        </is>
      </c>
      <c r="J1253" t="inlineStr">
        <is>
          <t>Qlik - Project Dismissione  - WKF Country phase 2</t>
        </is>
      </c>
      <c r="K1253" t="inlineStr">
        <is>
          <t>EssilorLuxottica</t>
        </is>
      </c>
      <c r="L1253" t="inlineStr">
        <is>
          <t>L. Roberto</t>
        </is>
      </c>
      <c r="M1253" t="inlineStr">
        <is>
          <t>L. Roberto</t>
        </is>
      </c>
      <c r="N1253" t="inlineStr">
        <is>
          <t>Operations</t>
        </is>
      </c>
      <c r="O1253" t="inlineStr">
        <is>
          <t>PM - Project Governance</t>
        </is>
      </c>
      <c r="P1253" t="n">
        <v>0</v>
      </c>
      <c r="Q1253" t="n">
        <v>0</v>
      </c>
      <c r="R1253" t="inlineStr">
        <is>
          <t>PROPOSAL</t>
        </is>
      </c>
      <c r="S1253" t="n">
        <v>0</v>
      </c>
      <c r="T1253" t="n">
        <v>2025</v>
      </c>
      <c r="U1253" t="n">
        <v>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n">
        <v>1</v>
      </c>
      <c r="AD1253" t="n">
        <v>2</v>
      </c>
      <c r="AE1253" t="n">
        <v>2</v>
      </c>
      <c r="AF1253" t="n">
        <v>1</v>
      </c>
      <c r="AG1253" t="inlineStr"/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0.04347826086956522</v>
      </c>
      <c r="AO1253" t="n">
        <v>0.1666666666666667</v>
      </c>
      <c r="AP1253" t="n">
        <v>0.09523809523809523</v>
      </c>
      <c r="AQ1253" t="n">
        <v>0.04347826086956522</v>
      </c>
      <c r="AR1253" t="inlineStr"/>
      <c r="AS1253" t="n">
        <v>0</v>
      </c>
      <c r="AT1253" t="inlineStr"/>
      <c r="AU1253" t="inlineStr"/>
    </row>
    <row r="1254">
      <c r="A1254" t="inlineStr">
        <is>
          <t>LEAD</t>
        </is>
      </c>
      <c r="B1254" t="inlineStr">
        <is>
          <t>PRJ</t>
        </is>
      </c>
      <c r="C1254" t="inlineStr">
        <is>
          <t>Agile</t>
        </is>
      </c>
      <c r="D1254" t="n">
        <v>2025</v>
      </c>
      <c r="E1254" s="114" t="n">
        <v>45723</v>
      </c>
      <c r="F1254" s="114" t="n">
        <v>45836</v>
      </c>
      <c r="G1254" t="inlineStr"/>
      <c r="H1254" t="inlineStr"/>
      <c r="I1254" t="inlineStr">
        <is>
          <t>HR</t>
        </is>
      </c>
      <c r="J1254" t="inlineStr">
        <is>
          <t>Qlik - Project Dismissione  - WKF Country phase 2</t>
        </is>
      </c>
      <c r="K1254" t="inlineStr">
        <is>
          <t>EssilorLuxottica</t>
        </is>
      </c>
      <c r="L1254" t="inlineStr">
        <is>
          <t>L. Roberto</t>
        </is>
      </c>
      <c r="M1254" t="inlineStr">
        <is>
          <t>R. Bondi</t>
        </is>
      </c>
      <c r="N1254" t="inlineStr">
        <is>
          <t>Operations</t>
        </is>
      </c>
      <c r="O1254" t="inlineStr">
        <is>
          <t>Front End</t>
        </is>
      </c>
      <c r="P1254" t="n">
        <v>0</v>
      </c>
      <c r="Q1254" t="n">
        <v>0</v>
      </c>
      <c r="R1254" t="inlineStr">
        <is>
          <t>PROPOSAL</t>
        </is>
      </c>
      <c r="S1254" t="n">
        <v>0</v>
      </c>
      <c r="T1254" t="n">
        <v>2025</v>
      </c>
      <c r="U1254" t="n">
        <v>32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n">
        <v>8</v>
      </c>
      <c r="AD1254" t="n">
        <v>8</v>
      </c>
      <c r="AE1254" t="n">
        <v>8</v>
      </c>
      <c r="AF1254" t="n">
        <v>8</v>
      </c>
      <c r="AG1254" t="inlineStr"/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0.3478260869565217</v>
      </c>
      <c r="AO1254" t="n">
        <v>0.6666666666666666</v>
      </c>
      <c r="AP1254" t="n">
        <v>0.3809523809523809</v>
      </c>
      <c r="AQ1254" t="n">
        <v>0.3478260869565217</v>
      </c>
      <c r="AR1254" t="inlineStr"/>
      <c r="AS1254" t="n">
        <v>0</v>
      </c>
      <c r="AT1254" t="inlineStr"/>
      <c r="AU1254" t="inlineStr"/>
    </row>
    <row r="1255">
      <c r="A1255" t="inlineStr">
        <is>
          <t>LEAD</t>
        </is>
      </c>
      <c r="B1255" t="inlineStr">
        <is>
          <t>PRJ</t>
        </is>
      </c>
      <c r="C1255" t="inlineStr">
        <is>
          <t>Agile</t>
        </is>
      </c>
      <c r="D1255" t="n">
        <v>2025</v>
      </c>
      <c r="E1255" s="114" t="n">
        <v>45695</v>
      </c>
      <c r="F1255" s="114" t="n">
        <v>45744</v>
      </c>
      <c r="G1255" t="inlineStr"/>
      <c r="H1255" t="inlineStr"/>
      <c r="I1255" t="inlineStr">
        <is>
          <t>HR</t>
        </is>
      </c>
      <c r="J1255" t="inlineStr">
        <is>
          <t>Qlik - Project Dismissione  - WKF Global phase 2</t>
        </is>
      </c>
      <c r="K1255" t="inlineStr">
        <is>
          <t>EssilorLuxottica</t>
        </is>
      </c>
      <c r="L1255" t="inlineStr">
        <is>
          <t>L. Roberto</t>
        </is>
      </c>
      <c r="M1255" t="inlineStr">
        <is>
          <t>E. Storti</t>
        </is>
      </c>
      <c r="N1255" t="inlineStr">
        <is>
          <t>Delivery Projects</t>
        </is>
      </c>
      <c r="O1255" t="inlineStr">
        <is>
          <t>Analyst</t>
        </is>
      </c>
      <c r="P1255" t="n">
        <v>0</v>
      </c>
      <c r="Q1255" t="n">
        <v>0</v>
      </c>
      <c r="R1255" t="inlineStr">
        <is>
          <t>PROPOSAL</t>
        </is>
      </c>
      <c r="S1255" t="n">
        <v>0</v>
      </c>
      <c r="T1255" t="n">
        <v>2025</v>
      </c>
      <c r="U1255" t="n">
        <v>11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n">
        <v>6</v>
      </c>
      <c r="AD1255" t="n">
        <v>5</v>
      </c>
      <c r="AE1255" t="inlineStr"/>
      <c r="AF1255" t="inlineStr"/>
      <c r="AG1255" t="inlineStr"/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0.3</v>
      </c>
      <c r="AN1255" t="n">
        <v>0.2173913043478261</v>
      </c>
      <c r="AO1255" t="inlineStr"/>
      <c r="AP1255" t="n">
        <v>0</v>
      </c>
      <c r="AQ1255" t="n">
        <v>0</v>
      </c>
      <c r="AR1255" t="inlineStr"/>
      <c r="AS1255" t="n">
        <v>0</v>
      </c>
      <c r="AT1255" t="inlineStr"/>
      <c r="AU1255" t="inlineStr"/>
    </row>
    <row r="1256">
      <c r="A1256" t="inlineStr">
        <is>
          <t>LEAD</t>
        </is>
      </c>
      <c r="B1256" t="inlineStr">
        <is>
          <t>PRJ</t>
        </is>
      </c>
      <c r="C1256" t="inlineStr">
        <is>
          <t>Agile</t>
        </is>
      </c>
      <c r="D1256" t="n">
        <v>2025</v>
      </c>
      <c r="E1256" s="114" t="n">
        <v>45695</v>
      </c>
      <c r="F1256" s="114" t="n">
        <v>45744</v>
      </c>
      <c r="G1256" t="inlineStr"/>
      <c r="H1256" t="inlineStr"/>
      <c r="I1256" t="inlineStr">
        <is>
          <t>HR</t>
        </is>
      </c>
      <c r="J1256" t="inlineStr">
        <is>
          <t>Qlik - Project Dismissione  - WKF Global phase 2</t>
        </is>
      </c>
      <c r="K1256" t="inlineStr">
        <is>
          <t>EssilorLuxottica</t>
        </is>
      </c>
      <c r="L1256" t="inlineStr">
        <is>
          <t>L. Roberto</t>
        </is>
      </c>
      <c r="M1256" t="inlineStr">
        <is>
          <t>G. De Feo</t>
        </is>
      </c>
      <c r="N1256" t="inlineStr">
        <is>
          <t>Delivery Projects</t>
        </is>
      </c>
      <c r="O1256" t="inlineStr">
        <is>
          <t>PM - Project Governance</t>
        </is>
      </c>
      <c r="P1256" t="n">
        <v>0</v>
      </c>
      <c r="Q1256" t="n">
        <v>0</v>
      </c>
      <c r="R1256" t="inlineStr">
        <is>
          <t>PROPOSAL</t>
        </is>
      </c>
      <c r="S1256" t="n">
        <v>0</v>
      </c>
      <c r="T1256" t="n">
        <v>2025</v>
      </c>
      <c r="U1256" t="n">
        <v>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n">
        <v>3</v>
      </c>
      <c r="AD1256" t="n">
        <v>3</v>
      </c>
      <c r="AE1256" t="inlineStr"/>
      <c r="AF1256" t="inlineStr"/>
      <c r="AG1256" t="inlineStr"/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0.1304347826086956</v>
      </c>
      <c r="AO1256" t="n">
        <v>0.25</v>
      </c>
      <c r="AP1256" t="n">
        <v>0</v>
      </c>
      <c r="AQ1256" t="n">
        <v>0</v>
      </c>
      <c r="AR1256" t="inlineStr"/>
      <c r="AS1256" t="n">
        <v>0</v>
      </c>
      <c r="AT1256" t="inlineStr"/>
      <c r="AU1256" t="inlineStr"/>
    </row>
    <row r="1257">
      <c r="A1257" t="inlineStr">
        <is>
          <t>LEAD</t>
        </is>
      </c>
      <c r="B1257" t="inlineStr">
        <is>
          <t>PRJ</t>
        </is>
      </c>
      <c r="C1257" t="inlineStr">
        <is>
          <t>Agile</t>
        </is>
      </c>
      <c r="D1257" t="n">
        <v>2025</v>
      </c>
      <c r="E1257" s="114" t="n">
        <v>45695</v>
      </c>
      <c r="F1257" s="114" t="n">
        <v>45744</v>
      </c>
      <c r="G1257" t="inlineStr"/>
      <c r="H1257" t="inlineStr"/>
      <c r="I1257" t="inlineStr">
        <is>
          <t>HR</t>
        </is>
      </c>
      <c r="J1257" t="inlineStr">
        <is>
          <t>Qlik - Project Dismissione  - WKF Global phase 2</t>
        </is>
      </c>
      <c r="K1257" t="inlineStr">
        <is>
          <t>EssilorLuxottica</t>
        </is>
      </c>
      <c r="L1257" t="inlineStr">
        <is>
          <t>L. Roberto</t>
        </is>
      </c>
      <c r="M1257" t="inlineStr">
        <is>
          <t>L. Cariglia</t>
        </is>
      </c>
      <c r="N1257" t="inlineStr">
        <is>
          <t>Operations</t>
        </is>
      </c>
      <c r="O1257" t="inlineStr">
        <is>
          <t>Data Engineering</t>
        </is>
      </c>
      <c r="P1257" t="n">
        <v>0</v>
      </c>
      <c r="Q1257" t="n">
        <v>0</v>
      </c>
      <c r="R1257" t="inlineStr">
        <is>
          <t>PROPOSAL</t>
        </is>
      </c>
      <c r="S1257" t="n">
        <v>0</v>
      </c>
      <c r="T1257" t="n">
        <v>2025</v>
      </c>
      <c r="U1257" t="n">
        <v>8</v>
      </c>
      <c r="V1257" t="inlineStr"/>
      <c r="W1257" t="inlineStr"/>
      <c r="X1257" t="inlineStr"/>
      <c r="Y1257" t="inlineStr"/>
      <c r="Z1257" t="inlineStr"/>
      <c r="AA1257" t="inlineStr"/>
      <c r="AB1257" t="n">
        <v>3</v>
      </c>
      <c r="AC1257" t="n">
        <v>3</v>
      </c>
      <c r="AD1257" t="n">
        <v>2</v>
      </c>
      <c r="AE1257" t="inlineStr"/>
      <c r="AF1257" t="inlineStr"/>
      <c r="AG1257" t="inlineStr"/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0.15</v>
      </c>
      <c r="AN1257" t="n">
        <v>0.1304347826086956</v>
      </c>
      <c r="AO1257" t="n">
        <v>0.1666666666666667</v>
      </c>
      <c r="AP1257" t="n">
        <v>0</v>
      </c>
      <c r="AQ1257" t="n">
        <v>0</v>
      </c>
      <c r="AR1257" t="inlineStr"/>
      <c r="AS1257" t="n">
        <v>0</v>
      </c>
      <c r="AT1257" t="inlineStr"/>
      <c r="AU1257" t="inlineStr"/>
    </row>
    <row r="1258">
      <c r="A1258" t="inlineStr">
        <is>
          <t>LEAD</t>
        </is>
      </c>
      <c r="B1258" t="inlineStr">
        <is>
          <t>PRJ</t>
        </is>
      </c>
      <c r="C1258" t="inlineStr">
        <is>
          <t>Agile</t>
        </is>
      </c>
      <c r="D1258" t="n">
        <v>2025</v>
      </c>
      <c r="E1258" s="114" t="n">
        <v>45695</v>
      </c>
      <c r="F1258" s="114" t="n">
        <v>45744</v>
      </c>
      <c r="G1258" t="inlineStr"/>
      <c r="H1258" t="inlineStr"/>
      <c r="I1258" t="inlineStr">
        <is>
          <t>HR</t>
        </is>
      </c>
      <c r="J1258" t="inlineStr">
        <is>
          <t>Qlik - Project Dismissione  - WKF Global phase 2</t>
        </is>
      </c>
      <c r="K1258" t="inlineStr">
        <is>
          <t>EssilorLuxottica</t>
        </is>
      </c>
      <c r="L1258" t="inlineStr">
        <is>
          <t>L. Roberto</t>
        </is>
      </c>
      <c r="M1258" t="inlineStr">
        <is>
          <t>L. Roberto</t>
        </is>
      </c>
      <c r="N1258" t="inlineStr">
        <is>
          <t>Operations</t>
        </is>
      </c>
      <c r="O1258" t="inlineStr">
        <is>
          <t>PM - Project Governance</t>
        </is>
      </c>
      <c r="P1258" t="n">
        <v>0</v>
      </c>
      <c r="Q1258" t="n">
        <v>0</v>
      </c>
      <c r="R1258" t="inlineStr">
        <is>
          <t>PROPOSAL</t>
        </is>
      </c>
      <c r="S1258" t="n">
        <v>0</v>
      </c>
      <c r="T1258" t="n">
        <v>2025</v>
      </c>
      <c r="U1258" t="n">
        <v>2</v>
      </c>
      <c r="V1258" t="inlineStr"/>
      <c r="W1258" t="inlineStr"/>
      <c r="X1258" t="inlineStr"/>
      <c r="Y1258" t="inlineStr"/>
      <c r="Z1258" t="inlineStr"/>
      <c r="AA1258" t="inlineStr"/>
      <c r="AB1258" t="n">
        <v>1</v>
      </c>
      <c r="AC1258" t="n">
        <v>1</v>
      </c>
      <c r="AD1258" t="inlineStr"/>
      <c r="AE1258" t="inlineStr"/>
      <c r="AF1258" t="inlineStr"/>
      <c r="AG1258" t="inlineStr"/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0.05</v>
      </c>
      <c r="AN1258" t="n">
        <v>0.04347826086956522</v>
      </c>
      <c r="AO1258" t="n">
        <v>0</v>
      </c>
      <c r="AP1258" t="n">
        <v>0</v>
      </c>
      <c r="AQ1258" t="n">
        <v>0</v>
      </c>
      <c r="AR1258" t="inlineStr"/>
      <c r="AS1258" t="n">
        <v>0</v>
      </c>
      <c r="AT1258" t="inlineStr"/>
      <c r="AU1258" t="inlineStr"/>
    </row>
    <row r="1259">
      <c r="A1259" t="inlineStr">
        <is>
          <t>LEAD</t>
        </is>
      </c>
      <c r="B1259" t="inlineStr">
        <is>
          <t>PRJ</t>
        </is>
      </c>
      <c r="C1259" t="inlineStr">
        <is>
          <t>Agile</t>
        </is>
      </c>
      <c r="D1259" t="n">
        <v>2025</v>
      </c>
      <c r="E1259" s="114" t="n">
        <v>45695</v>
      </c>
      <c r="F1259" s="114" t="n">
        <v>45744</v>
      </c>
      <c r="G1259" t="inlineStr"/>
      <c r="H1259" t="inlineStr"/>
      <c r="I1259" t="inlineStr">
        <is>
          <t>HR</t>
        </is>
      </c>
      <c r="J1259" t="inlineStr">
        <is>
          <t>Qlik - Project Dismissione  - WKF Global phase 2</t>
        </is>
      </c>
      <c r="K1259" t="inlineStr">
        <is>
          <t>EssilorLuxottica</t>
        </is>
      </c>
      <c r="L1259" t="inlineStr">
        <is>
          <t>L. Roberto</t>
        </is>
      </c>
      <c r="M1259" t="inlineStr">
        <is>
          <t>R. Bondi</t>
        </is>
      </c>
      <c r="N1259" t="inlineStr">
        <is>
          <t>Operations</t>
        </is>
      </c>
      <c r="O1259" t="inlineStr">
        <is>
          <t>Front End</t>
        </is>
      </c>
      <c r="P1259" t="n">
        <v>0</v>
      </c>
      <c r="Q1259" t="n">
        <v>0</v>
      </c>
      <c r="R1259" t="inlineStr">
        <is>
          <t>PROPOSAL</t>
        </is>
      </c>
      <c r="S1259" t="n">
        <v>0</v>
      </c>
      <c r="T1259" t="n">
        <v>2025</v>
      </c>
      <c r="U1259" t="n">
        <v>14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n">
        <v>8</v>
      </c>
      <c r="AD1259" t="n">
        <v>6</v>
      </c>
      <c r="AE1259" t="inlineStr"/>
      <c r="AF1259" t="inlineStr"/>
      <c r="AG1259" t="inlineStr"/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0.4</v>
      </c>
      <c r="AN1259" t="n">
        <v>0.2608695652173913</v>
      </c>
      <c r="AO1259" t="inlineStr"/>
      <c r="AP1259" t="n">
        <v>0</v>
      </c>
      <c r="AQ1259" t="n">
        <v>0</v>
      </c>
      <c r="AR1259" t="inlineStr"/>
      <c r="AS1259" t="n">
        <v>0</v>
      </c>
      <c r="AT1259" t="inlineStr"/>
      <c r="AU1259" t="inlineStr"/>
    </row>
    <row r="1260">
      <c r="A1260" t="inlineStr">
        <is>
          <t>CONTRACT</t>
        </is>
      </c>
      <c r="B1260" t="inlineStr">
        <is>
          <t>PRJ</t>
        </is>
      </c>
      <c r="C1260" t="inlineStr">
        <is>
          <t>Waterfall</t>
        </is>
      </c>
      <c r="D1260" t="n">
        <v>2025</v>
      </c>
      <c r="E1260" s="114" t="n">
        <v>45444</v>
      </c>
      <c r="F1260" s="114" t="n">
        <v>45657</v>
      </c>
      <c r="G1260" t="inlineStr">
        <is>
          <t>ABS24299</t>
        </is>
      </c>
      <c r="H1260" t="inlineStr">
        <is>
          <t>ABS24299</t>
        </is>
      </c>
      <c r="I1260" t="inlineStr">
        <is>
          <t>HR</t>
        </is>
      </c>
      <c r="J1260" t="inlineStr">
        <is>
          <t>Qlik - Project Dismissione  - WKFEye &amp; Eye</t>
        </is>
      </c>
      <c r="K1260" t="inlineStr">
        <is>
          <t>EssilorLuxottica</t>
        </is>
      </c>
      <c r="L1260" t="inlineStr">
        <is>
          <t>L. Roberto</t>
        </is>
      </c>
      <c r="M1260" t="inlineStr">
        <is>
          <t>E. Storti</t>
        </is>
      </c>
      <c r="N1260" t="inlineStr">
        <is>
          <t>Delivery Projects</t>
        </is>
      </c>
      <c r="O1260" t="inlineStr">
        <is>
          <t>Analysis</t>
        </is>
      </c>
      <c r="P1260" t="n">
        <v>570</v>
      </c>
      <c r="Q1260" t="n">
        <v>567</v>
      </c>
      <c r="R1260" t="inlineStr">
        <is>
          <t>CLOSED</t>
        </is>
      </c>
      <c r="S1260" t="n">
        <v>1</v>
      </c>
      <c r="T1260" t="n">
        <v>2025</v>
      </c>
      <c r="U1260" t="n">
        <v>0</v>
      </c>
      <c r="V1260" t="n">
        <v>5</v>
      </c>
      <c r="W1260" t="n">
        <v>2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n">
        <v>0.2777777777777778</v>
      </c>
      <c r="AI1260" t="n">
        <v>0.1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inlineStr"/>
      <c r="AU1260" t="inlineStr"/>
    </row>
    <row r="1261">
      <c r="A1261" t="inlineStr">
        <is>
          <t>CONTRACT</t>
        </is>
      </c>
      <c r="B1261" t="inlineStr">
        <is>
          <t>PRJ</t>
        </is>
      </c>
      <c r="C1261" t="inlineStr">
        <is>
          <t>Waterfall</t>
        </is>
      </c>
      <c r="D1261" t="n">
        <v>2025</v>
      </c>
      <c r="E1261" s="114" t="n">
        <v>45444</v>
      </c>
      <c r="F1261" s="114" t="n">
        <v>45657</v>
      </c>
      <c r="G1261" t="inlineStr">
        <is>
          <t>ABS24299</t>
        </is>
      </c>
      <c r="H1261" t="inlineStr">
        <is>
          <t>ABS24299</t>
        </is>
      </c>
      <c r="I1261" t="inlineStr">
        <is>
          <t>HR</t>
        </is>
      </c>
      <c r="J1261" t="inlineStr">
        <is>
          <t>Qlik - Project Dismissione  - WKFEye &amp; Eye</t>
        </is>
      </c>
      <c r="K1261" t="inlineStr">
        <is>
          <t>EssilorLuxottica</t>
        </is>
      </c>
      <c r="L1261" t="inlineStr">
        <is>
          <t>L. Roberto</t>
        </is>
      </c>
      <c r="M1261" t="inlineStr">
        <is>
          <t>R. Bondi</t>
        </is>
      </c>
      <c r="N1261" t="inlineStr">
        <is>
          <t>Operations</t>
        </is>
      </c>
      <c r="O1261" t="inlineStr">
        <is>
          <t>FrontEnd</t>
        </is>
      </c>
      <c r="P1261" t="n">
        <v>570</v>
      </c>
      <c r="Q1261" t="n">
        <v>567</v>
      </c>
      <c r="R1261" t="inlineStr">
        <is>
          <t>CLOSED</t>
        </is>
      </c>
      <c r="S1261" t="n">
        <v>1</v>
      </c>
      <c r="T1261" t="n">
        <v>2025</v>
      </c>
      <c r="U1261" t="n">
        <v>0</v>
      </c>
      <c r="V1261" t="n">
        <v>8</v>
      </c>
      <c r="W1261" t="n">
        <v>4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n">
        <v>0.4444444444444444</v>
      </c>
      <c r="AI1261" t="n">
        <v>0.2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inlineStr"/>
      <c r="AU1261" t="inlineStr"/>
    </row>
    <row r="1262">
      <c r="A1262" t="inlineStr">
        <is>
          <t>CONTRACT</t>
        </is>
      </c>
      <c r="B1262" t="inlineStr">
        <is>
          <t>PRJ</t>
        </is>
      </c>
      <c r="C1262" t="inlineStr">
        <is>
          <t>Waterfall</t>
        </is>
      </c>
      <c r="D1262" t="n">
        <v>2025</v>
      </c>
      <c r="E1262" s="114" t="n">
        <v>45444</v>
      </c>
      <c r="F1262" s="114" t="n">
        <v>45657</v>
      </c>
      <c r="G1262" t="inlineStr">
        <is>
          <t>ABS24299</t>
        </is>
      </c>
      <c r="H1262" t="inlineStr">
        <is>
          <t>ABS24299</t>
        </is>
      </c>
      <c r="I1262" t="inlineStr">
        <is>
          <t>HR</t>
        </is>
      </c>
      <c r="J1262" t="inlineStr">
        <is>
          <t>Qlik - Project Dismissione  - WKFEye &amp; Eye  - One Org, Data Enrichment</t>
        </is>
      </c>
      <c r="K1262" t="inlineStr">
        <is>
          <t>EssilorLuxottica</t>
        </is>
      </c>
      <c r="L1262" t="inlineStr">
        <is>
          <t>L. Roberto</t>
        </is>
      </c>
      <c r="M1262" t="inlineStr">
        <is>
          <t>G. De Feo</t>
        </is>
      </c>
      <c r="N1262" t="inlineStr">
        <is>
          <t>Delivery Projects</t>
        </is>
      </c>
      <c r="O1262" t="inlineStr">
        <is>
          <t>PMO - Project Management Officer</t>
        </is>
      </c>
      <c r="P1262" t="n">
        <v>570</v>
      </c>
      <c r="Q1262" t="n">
        <v>567</v>
      </c>
      <c r="R1262" t="inlineStr">
        <is>
          <t>CLOSED</t>
        </is>
      </c>
      <c r="S1262" t="n">
        <v>1</v>
      </c>
      <c r="T1262" t="n">
        <v>2025</v>
      </c>
      <c r="U1262" t="n">
        <v>0</v>
      </c>
      <c r="V1262" t="n">
        <v>4</v>
      </c>
      <c r="W1262" t="n">
        <v>2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n">
        <v>0.2222222222222222</v>
      </c>
      <c r="AI1262" t="n">
        <v>0.1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inlineStr"/>
      <c r="AU1262" t="inlineStr"/>
    </row>
    <row r="1263">
      <c r="A1263" t="inlineStr">
        <is>
          <t>CONTRACT</t>
        </is>
      </c>
      <c r="B1263" t="inlineStr">
        <is>
          <t>PRJ</t>
        </is>
      </c>
      <c r="C1263" t="inlineStr">
        <is>
          <t>Waterfall</t>
        </is>
      </c>
      <c r="D1263" t="n">
        <v>2025</v>
      </c>
      <c r="E1263" s="114" t="n">
        <v>45444</v>
      </c>
      <c r="F1263" s="114" t="n">
        <v>45657</v>
      </c>
      <c r="G1263" t="inlineStr">
        <is>
          <t>ABS24299</t>
        </is>
      </c>
      <c r="H1263" t="inlineStr">
        <is>
          <t>ABS24299</t>
        </is>
      </c>
      <c r="I1263" t="inlineStr">
        <is>
          <t>HR</t>
        </is>
      </c>
      <c r="J1263" t="inlineStr">
        <is>
          <t>Qlik - Project Dismissione - One Org, Data Enrichment</t>
        </is>
      </c>
      <c r="K1263" t="inlineStr">
        <is>
          <t>EssilorLuxottica</t>
        </is>
      </c>
      <c r="L1263" t="inlineStr">
        <is>
          <t>L. Roberto</t>
        </is>
      </c>
      <c r="M1263" t="inlineStr">
        <is>
          <t>C. Di Lorenzo</t>
        </is>
      </c>
      <c r="N1263" t="inlineStr">
        <is>
          <t>Delivery Projects</t>
        </is>
      </c>
      <c r="O1263" t="inlineStr">
        <is>
          <t>Analysis</t>
        </is>
      </c>
      <c r="P1263" t="n">
        <v>570</v>
      </c>
      <c r="Q1263" t="n">
        <v>567</v>
      </c>
      <c r="R1263" t="inlineStr">
        <is>
          <t>CLOSED</t>
        </is>
      </c>
      <c r="S1263" t="n">
        <v>1</v>
      </c>
      <c r="T1263" t="n">
        <v>2025</v>
      </c>
      <c r="U1263" t="n">
        <v>0</v>
      </c>
      <c r="V1263" t="n">
        <v>2</v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n">
        <v>0.1111111111111111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inlineStr"/>
      <c r="AU1263" t="inlineStr"/>
    </row>
    <row r="1264">
      <c r="A1264" t="inlineStr">
        <is>
          <t>CONTRACT</t>
        </is>
      </c>
      <c r="B1264" t="inlineStr">
        <is>
          <t>PRJ</t>
        </is>
      </c>
      <c r="C1264" t="inlineStr">
        <is>
          <t>Waterfall</t>
        </is>
      </c>
      <c r="D1264" t="n">
        <v>2025</v>
      </c>
      <c r="E1264" s="114" t="n">
        <v>45444</v>
      </c>
      <c r="F1264" s="114" t="n">
        <v>45657</v>
      </c>
      <c r="G1264" t="inlineStr">
        <is>
          <t>ABS24299</t>
        </is>
      </c>
      <c r="H1264" t="inlineStr">
        <is>
          <t>ABS24299</t>
        </is>
      </c>
      <c r="I1264" t="inlineStr">
        <is>
          <t>HR</t>
        </is>
      </c>
      <c r="J1264" t="inlineStr">
        <is>
          <t>Qlik - Project Dismissione - One Org, Data Enrichment</t>
        </is>
      </c>
      <c r="K1264" t="inlineStr">
        <is>
          <t>EssilorLuxottica</t>
        </is>
      </c>
      <c r="L1264" t="inlineStr">
        <is>
          <t>L. Roberto</t>
        </is>
      </c>
      <c r="M1264" t="inlineStr">
        <is>
          <t>M. Porcu</t>
        </is>
      </c>
      <c r="N1264" t="inlineStr">
        <is>
          <t>Operations</t>
        </is>
      </c>
      <c r="O1264" t="inlineStr">
        <is>
          <t>Tech Lead</t>
        </is>
      </c>
      <c r="P1264" t="n">
        <v>570</v>
      </c>
      <c r="Q1264" t="n">
        <v>567</v>
      </c>
      <c r="R1264" t="inlineStr">
        <is>
          <t>CLOSED</t>
        </is>
      </c>
      <c r="S1264" t="n">
        <v>1</v>
      </c>
      <c r="T1264" t="n">
        <v>2025</v>
      </c>
      <c r="U1264" t="n">
        <v>0</v>
      </c>
      <c r="V1264" t="n">
        <v>1</v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n">
        <v>0.05555555555555555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inlineStr"/>
      <c r="AU1264" t="inlineStr"/>
    </row>
    <row r="1265">
      <c r="A1265" t="inlineStr">
        <is>
          <t>CONTRACT</t>
        </is>
      </c>
      <c r="B1265" t="inlineStr">
        <is>
          <t>PRJ</t>
        </is>
      </c>
      <c r="C1265" t="inlineStr">
        <is>
          <t>Waterfall</t>
        </is>
      </c>
      <c r="D1265" t="n">
        <v>2025</v>
      </c>
      <c r="E1265" s="114" t="n">
        <v>45444</v>
      </c>
      <c r="F1265" s="114" t="n">
        <v>45657</v>
      </c>
      <c r="G1265" t="inlineStr">
        <is>
          <t>ABS24299</t>
        </is>
      </c>
      <c r="H1265" t="inlineStr">
        <is>
          <t>ABS24299</t>
        </is>
      </c>
      <c r="I1265" t="inlineStr">
        <is>
          <t>HR</t>
        </is>
      </c>
      <c r="J1265" t="inlineStr">
        <is>
          <t>Qlik - Project Dismissione - One Org, Data Enrichment</t>
        </is>
      </c>
      <c r="K1265" t="inlineStr">
        <is>
          <t>EssilorLuxottica</t>
        </is>
      </c>
      <c r="L1265" t="inlineStr">
        <is>
          <t>L. Roberto</t>
        </is>
      </c>
      <c r="M1265" t="inlineStr">
        <is>
          <t>M. Toci</t>
        </is>
      </c>
      <c r="N1265" t="inlineStr">
        <is>
          <t>Operations</t>
        </is>
      </c>
      <c r="O1265" t="inlineStr">
        <is>
          <t>BackEnd</t>
        </is>
      </c>
      <c r="P1265" t="n">
        <v>570</v>
      </c>
      <c r="Q1265" t="n">
        <v>567</v>
      </c>
      <c r="R1265" t="inlineStr">
        <is>
          <t>CLOSED</t>
        </is>
      </c>
      <c r="S1265" t="n">
        <v>1</v>
      </c>
      <c r="T1265" t="n">
        <v>2025</v>
      </c>
      <c r="U1265" t="n">
        <v>0</v>
      </c>
      <c r="V1265" t="n">
        <v>4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0.2222222222222222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inlineStr"/>
      <c r="AU1265" t="inlineStr"/>
    </row>
    <row r="1266">
      <c r="A1266" t="inlineStr">
        <is>
          <t>CONTRACT</t>
        </is>
      </c>
      <c r="B1266" t="inlineStr">
        <is>
          <t>PRJ</t>
        </is>
      </c>
      <c r="C1266" t="inlineStr">
        <is>
          <t>Waterfall</t>
        </is>
      </c>
      <c r="D1266" t="n">
        <v>2025</v>
      </c>
      <c r="E1266" s="114" t="n">
        <v>45444</v>
      </c>
      <c r="F1266" s="114" t="n">
        <v>45657</v>
      </c>
      <c r="G1266" t="inlineStr">
        <is>
          <t>ABS24299</t>
        </is>
      </c>
      <c r="H1266" t="inlineStr">
        <is>
          <t>ABS24299</t>
        </is>
      </c>
      <c r="I1266" t="inlineStr">
        <is>
          <t>HR</t>
        </is>
      </c>
      <c r="J1266" t="inlineStr">
        <is>
          <t>Qlik - Project Dismissione - One Org, Data Enrichment</t>
        </is>
      </c>
      <c r="K1266" t="inlineStr">
        <is>
          <t>EssilorLuxottica</t>
        </is>
      </c>
      <c r="L1266" t="inlineStr">
        <is>
          <t>L. Roberto</t>
        </is>
      </c>
      <c r="M1266" t="inlineStr">
        <is>
          <t>R. Marasca</t>
        </is>
      </c>
      <c r="N1266" t="inlineStr">
        <is>
          <t>Delivery Projects</t>
        </is>
      </c>
      <c r="O1266" t="inlineStr">
        <is>
          <t>Analysis</t>
        </is>
      </c>
      <c r="P1266" t="n">
        <v>570</v>
      </c>
      <c r="Q1266" t="n">
        <v>567</v>
      </c>
      <c r="R1266" t="inlineStr">
        <is>
          <t>CLOSED</t>
        </is>
      </c>
      <c r="S1266" t="n">
        <v>1</v>
      </c>
      <c r="T1266" t="n">
        <v>2025</v>
      </c>
      <c r="U1266" t="n">
        <v>0</v>
      </c>
      <c r="V1266" t="n">
        <v>2</v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n">
        <v>0.1111111111111111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inlineStr"/>
      <c r="AU1266" t="inlineStr"/>
    </row>
    <row r="1267">
      <c r="A1267" t="inlineStr">
        <is>
          <t>CONTRACT</t>
        </is>
      </c>
      <c r="B1267" t="inlineStr">
        <is>
          <t>PRJ</t>
        </is>
      </c>
      <c r="C1267" t="inlineStr">
        <is>
          <t>Waterfall</t>
        </is>
      </c>
      <c r="D1267" t="n">
        <v>2025</v>
      </c>
      <c r="E1267" s="114" t="n">
        <v>45444</v>
      </c>
      <c r="F1267" s="114" t="n">
        <v>45657</v>
      </c>
      <c r="G1267" t="inlineStr">
        <is>
          <t>ABS24299</t>
        </is>
      </c>
      <c r="H1267" t="inlineStr">
        <is>
          <t>ABS24299</t>
        </is>
      </c>
      <c r="I1267" t="inlineStr">
        <is>
          <t>HR</t>
        </is>
      </c>
      <c r="J1267" t="inlineStr">
        <is>
          <t>Qlik - Project Dismissione - One Org, Data Enrichment</t>
        </is>
      </c>
      <c r="K1267" t="inlineStr">
        <is>
          <t>EssilorLuxottica</t>
        </is>
      </c>
      <c r="L1267" t="inlineStr">
        <is>
          <t>L. Roberto</t>
        </is>
      </c>
      <c r="M1267" t="inlineStr">
        <is>
          <t>S. Beltrami</t>
        </is>
      </c>
      <c r="N1267" t="inlineStr">
        <is>
          <t>Operations</t>
        </is>
      </c>
      <c r="O1267" t="inlineStr">
        <is>
          <t>FrontEnd</t>
        </is>
      </c>
      <c r="P1267" t="n">
        <v>570</v>
      </c>
      <c r="Q1267" t="n">
        <v>567</v>
      </c>
      <c r="R1267" t="inlineStr">
        <is>
          <t>CLOSED</t>
        </is>
      </c>
      <c r="S1267" t="n">
        <v>1</v>
      </c>
      <c r="T1267" t="n">
        <v>2025</v>
      </c>
      <c r="U1267" t="n">
        <v>0</v>
      </c>
      <c r="V1267" t="n">
        <v>4</v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n">
        <v>0.2222222222222222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inlineStr"/>
      <c r="AU1267" t="inlineStr"/>
    </row>
    <row r="1268">
      <c r="A1268" t="inlineStr">
        <is>
          <t>CONTRACT</t>
        </is>
      </c>
      <c r="B1268" t="inlineStr">
        <is>
          <t>PRJ</t>
        </is>
      </c>
      <c r="C1268" t="inlineStr">
        <is>
          <t>Agile</t>
        </is>
      </c>
      <c r="D1268" t="n">
        <v>2025</v>
      </c>
      <c r="E1268" s="114" t="n">
        <v>45706</v>
      </c>
      <c r="F1268" s="114" t="n">
        <v>45743</v>
      </c>
      <c r="G1268" t="inlineStr"/>
      <c r="H1268" t="inlineStr">
        <is>
          <t>ABS0008-140</t>
        </is>
      </c>
      <c r="I1268" t="inlineStr">
        <is>
          <t>HR</t>
        </is>
      </c>
      <c r="J1268" t="inlineStr">
        <is>
          <t>Regole automatizzate - file hr controlling</t>
        </is>
      </c>
      <c r="K1268" t="inlineStr">
        <is>
          <t>EssilorLuxottica</t>
        </is>
      </c>
      <c r="L1268" t="inlineStr">
        <is>
          <t>L. Roberto</t>
        </is>
      </c>
      <c r="M1268" t="inlineStr">
        <is>
          <t>A. Nastasi</t>
        </is>
      </c>
      <c r="N1268" t="inlineStr">
        <is>
          <t>Operations</t>
        </is>
      </c>
      <c r="O1268" t="inlineStr">
        <is>
          <t>Data Management</t>
        </is>
      </c>
      <c r="P1268" t="n">
        <v>18</v>
      </c>
      <c r="Q1268" t="n">
        <v>0</v>
      </c>
      <c r="R1268" t="inlineStr">
        <is>
          <t>ON GOING</t>
        </is>
      </c>
      <c r="S1268" t="n">
        <v>0.95</v>
      </c>
      <c r="T1268" t="n">
        <v>2025</v>
      </c>
      <c r="U1268" t="n">
        <v>2</v>
      </c>
      <c r="V1268" t="inlineStr"/>
      <c r="W1268" t="inlineStr"/>
      <c r="X1268" t="inlineStr"/>
      <c r="Y1268" t="n">
        <v>4</v>
      </c>
      <c r="Z1268" t="n">
        <v>2</v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n">
        <v>0</v>
      </c>
      <c r="AI1268" t="n">
        <v>0</v>
      </c>
      <c r="AJ1268" t="n">
        <v>0</v>
      </c>
      <c r="AK1268" t="n">
        <v>0.1818181818181818</v>
      </c>
      <c r="AL1268" t="n">
        <v>0.1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inlineStr"/>
      <c r="AU1268" t="inlineStr"/>
    </row>
    <row r="1269">
      <c r="A1269" t="inlineStr">
        <is>
          <t>CONTRACT</t>
        </is>
      </c>
      <c r="B1269" t="inlineStr">
        <is>
          <t>PRJ</t>
        </is>
      </c>
      <c r="C1269" t="inlineStr">
        <is>
          <t>Agile</t>
        </is>
      </c>
      <c r="D1269" t="n">
        <v>2025</v>
      </c>
      <c r="E1269" s="114" t="n">
        <v>45706</v>
      </c>
      <c r="F1269" s="114" t="n">
        <v>45743</v>
      </c>
      <c r="G1269" t="inlineStr"/>
      <c r="H1269" t="inlineStr">
        <is>
          <t>ABS0008-140</t>
        </is>
      </c>
      <c r="I1269" t="inlineStr">
        <is>
          <t>HR</t>
        </is>
      </c>
      <c r="J1269" t="inlineStr">
        <is>
          <t>Regole automatizzate - file hr controlling</t>
        </is>
      </c>
      <c r="K1269" t="inlineStr">
        <is>
          <t>EssilorLuxottica</t>
        </is>
      </c>
      <c r="L1269" t="inlineStr">
        <is>
          <t>L. Roberto</t>
        </is>
      </c>
      <c r="M1269" t="inlineStr">
        <is>
          <t>L. Cariglia</t>
        </is>
      </c>
      <c r="N1269" t="inlineStr">
        <is>
          <t>Operations</t>
        </is>
      </c>
      <c r="O1269" t="inlineStr">
        <is>
          <t>Data Management</t>
        </is>
      </c>
      <c r="P1269" t="n">
        <v>18</v>
      </c>
      <c r="Q1269" t="n">
        <v>0</v>
      </c>
      <c r="R1269" t="inlineStr">
        <is>
          <t>ON GOING</t>
        </is>
      </c>
      <c r="S1269" t="n">
        <v>0.95</v>
      </c>
      <c r="T1269" t="n">
        <v>2025</v>
      </c>
      <c r="U1269" t="n">
        <v>0</v>
      </c>
      <c r="V1269" t="inlineStr"/>
      <c r="W1269" t="n">
        <v>2</v>
      </c>
      <c r="X1269" t="n">
        <v>5</v>
      </c>
      <c r="Y1269" t="n">
        <v>2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n">
        <v>0</v>
      </c>
      <c r="AI1269" t="n">
        <v>0.1</v>
      </c>
      <c r="AJ1269" t="n">
        <v>0.2380952380952381</v>
      </c>
      <c r="AK1269" t="n">
        <v>0.09090909090909091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inlineStr"/>
      <c r="AU1269" t="inlineStr"/>
    </row>
    <row r="1270">
      <c r="A1270" t="inlineStr">
        <is>
          <t>CONTRACT</t>
        </is>
      </c>
      <c r="B1270" t="inlineStr">
        <is>
          <t>PRJ</t>
        </is>
      </c>
      <c r="C1270" t="inlineStr">
        <is>
          <t>Agile</t>
        </is>
      </c>
      <c r="D1270" t="n">
        <v>2025</v>
      </c>
      <c r="E1270" s="114" t="n">
        <v>45706</v>
      </c>
      <c r="F1270" s="114" t="n">
        <v>45743</v>
      </c>
      <c r="G1270" t="inlineStr"/>
      <c r="H1270" t="inlineStr">
        <is>
          <t>ABS0008-140</t>
        </is>
      </c>
      <c r="I1270" t="inlineStr">
        <is>
          <t>HR</t>
        </is>
      </c>
      <c r="J1270" t="inlineStr">
        <is>
          <t>Regole automatizzate - file hr controlling</t>
        </is>
      </c>
      <c r="K1270" t="inlineStr">
        <is>
          <t>EssilorLuxottica</t>
        </is>
      </c>
      <c r="L1270" t="inlineStr">
        <is>
          <t>L. Roberto</t>
        </is>
      </c>
      <c r="M1270" t="inlineStr">
        <is>
          <t>L. Roberto</t>
        </is>
      </c>
      <c r="N1270" t="inlineStr">
        <is>
          <t>Operations</t>
        </is>
      </c>
      <c r="O1270" t="inlineStr">
        <is>
          <t>PM - Project Governance</t>
        </is>
      </c>
      <c r="P1270" t="n">
        <v>18</v>
      </c>
      <c r="Q1270" t="n">
        <v>0</v>
      </c>
      <c r="R1270" t="inlineStr">
        <is>
          <t>ON GOING</t>
        </is>
      </c>
      <c r="S1270" t="n">
        <v>0.95</v>
      </c>
      <c r="T1270" t="n">
        <v>2025</v>
      </c>
      <c r="U1270" t="n">
        <v>2</v>
      </c>
      <c r="V1270" t="inlineStr"/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inlineStr"/>
      <c r="AC1270" t="inlineStr"/>
      <c r="AD1270" t="inlineStr"/>
      <c r="AE1270" t="inlineStr"/>
      <c r="AF1270" t="inlineStr"/>
      <c r="AG1270" t="inlineStr"/>
      <c r="AH1270" t="n">
        <v>0</v>
      </c>
      <c r="AI1270" t="n">
        <v>0.05</v>
      </c>
      <c r="AJ1270" t="n">
        <v>0.04761904761904762</v>
      </c>
      <c r="AK1270" t="n">
        <v>0.04545454545454546</v>
      </c>
      <c r="AL1270" t="n">
        <v>0.05</v>
      </c>
      <c r="AM1270" t="n">
        <v>0.05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inlineStr"/>
      <c r="AU1270" t="inlineStr"/>
    </row>
    <row r="1271">
      <c r="A1271" t="inlineStr">
        <is>
          <t>CONTRACT</t>
        </is>
      </c>
      <c r="B1271" t="inlineStr">
        <is>
          <t>PRJ</t>
        </is>
      </c>
      <c r="C1271" t="inlineStr">
        <is>
          <t>Agile</t>
        </is>
      </c>
      <c r="D1271" t="n">
        <v>2025</v>
      </c>
      <c r="E1271" s="114" t="n">
        <v>45706</v>
      </c>
      <c r="F1271" s="114" t="n">
        <v>45743</v>
      </c>
      <c r="G1271" t="inlineStr"/>
      <c r="H1271" t="inlineStr">
        <is>
          <t>ABS0008-140</t>
        </is>
      </c>
      <c r="I1271" t="inlineStr">
        <is>
          <t>HR</t>
        </is>
      </c>
      <c r="J1271" t="inlineStr">
        <is>
          <t>Regole automatizzate - file hr controlling</t>
        </is>
      </c>
      <c r="K1271" t="inlineStr">
        <is>
          <t>EssilorLuxottica</t>
        </is>
      </c>
      <c r="L1271" t="inlineStr">
        <is>
          <t>L. Roberto</t>
        </is>
      </c>
      <c r="M1271" t="inlineStr">
        <is>
          <t>R. Bondi</t>
        </is>
      </c>
      <c r="N1271" t="inlineStr">
        <is>
          <t>Operations</t>
        </is>
      </c>
      <c r="O1271" t="inlineStr">
        <is>
          <t>Front End</t>
        </is>
      </c>
      <c r="P1271" t="n">
        <v>18</v>
      </c>
      <c r="Q1271" t="n">
        <v>0</v>
      </c>
      <c r="R1271" t="inlineStr">
        <is>
          <t>ON GOING</t>
        </is>
      </c>
      <c r="S1271" t="n">
        <v>0.95</v>
      </c>
      <c r="T1271" t="n">
        <v>2025</v>
      </c>
      <c r="U1271" t="n">
        <v>0</v>
      </c>
      <c r="V1271" t="inlineStr"/>
      <c r="W1271" t="inlineStr"/>
      <c r="X1271" t="n">
        <v>1</v>
      </c>
      <c r="Y1271" t="n">
        <v>1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0</v>
      </c>
      <c r="AI1271" t="n">
        <v>0</v>
      </c>
      <c r="AJ1271" t="n">
        <v>0.04761904761904762</v>
      </c>
      <c r="AK1271" t="n">
        <v>0.04545454545454546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inlineStr"/>
      <c r="AU1271" t="inlineStr"/>
    </row>
    <row r="1272">
      <c r="A1272" t="inlineStr">
        <is>
          <t>CONTRACT</t>
        </is>
      </c>
      <c r="B1272" t="inlineStr">
        <is>
          <t>PRJ</t>
        </is>
      </c>
      <c r="C1272" t="inlineStr">
        <is>
          <t>Agile</t>
        </is>
      </c>
      <c r="D1272" t="n">
        <v>2025</v>
      </c>
      <c r="E1272" s="114" t="n">
        <v>45706</v>
      </c>
      <c r="F1272" s="114" t="n">
        <v>45743</v>
      </c>
      <c r="G1272" t="inlineStr"/>
      <c r="H1272" t="inlineStr">
        <is>
          <t>ABS0008-140</t>
        </is>
      </c>
      <c r="I1272" t="inlineStr">
        <is>
          <t>HR</t>
        </is>
      </c>
      <c r="J1272" t="inlineStr">
        <is>
          <t>Regole automatizzate - file hr controlling</t>
        </is>
      </c>
      <c r="K1272" t="inlineStr">
        <is>
          <t>EssilorLuxottica</t>
        </is>
      </c>
      <c r="L1272" t="inlineStr">
        <is>
          <t>L. Roberto</t>
        </is>
      </c>
      <c r="M1272" t="inlineStr">
        <is>
          <t>R. Marasca</t>
        </is>
      </c>
      <c r="N1272" t="inlineStr">
        <is>
          <t>Delivery Projects</t>
        </is>
      </c>
      <c r="O1272" t="inlineStr">
        <is>
          <t>Analyst</t>
        </is>
      </c>
      <c r="P1272" t="n">
        <v>18</v>
      </c>
      <c r="Q1272" t="n">
        <v>0</v>
      </c>
      <c r="R1272" t="inlineStr">
        <is>
          <t>ON GOING</t>
        </is>
      </c>
      <c r="S1272" t="n">
        <v>0.95</v>
      </c>
      <c r="T1272" t="n">
        <v>2025</v>
      </c>
      <c r="U1272" t="n">
        <v>4</v>
      </c>
      <c r="V1272" t="inlineStr"/>
      <c r="W1272" t="n">
        <v>2</v>
      </c>
      <c r="X1272" t="n">
        <v>1</v>
      </c>
      <c r="Y1272" t="n">
        <v>1</v>
      </c>
      <c r="Z1272" t="n">
        <v>1</v>
      </c>
      <c r="AA1272" t="n">
        <v>2</v>
      </c>
      <c r="AB1272" t="n">
        <v>1</v>
      </c>
      <c r="AC1272" t="inlineStr"/>
      <c r="AD1272" t="inlineStr"/>
      <c r="AE1272" t="inlineStr"/>
      <c r="AF1272" t="inlineStr"/>
      <c r="AG1272" t="inlineStr"/>
      <c r="AH1272" t="n">
        <v>0</v>
      </c>
      <c r="AI1272" t="n">
        <v>0.1</v>
      </c>
      <c r="AJ1272" t="n">
        <v>0.04761904761904762</v>
      </c>
      <c r="AK1272" t="n">
        <v>0.04545454545454546</v>
      </c>
      <c r="AL1272" t="n">
        <v>0.05</v>
      </c>
      <c r="AM1272" t="n">
        <v>0.1</v>
      </c>
      <c r="AN1272" t="n">
        <v>0.04347826086956522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inlineStr"/>
      <c r="AU1272" t="inlineStr"/>
    </row>
    <row r="1273">
      <c r="A1273" t="inlineStr">
        <is>
          <t>CONTRACT</t>
        </is>
      </c>
      <c r="B1273" t="inlineStr">
        <is>
          <t>PRJ</t>
        </is>
      </c>
      <c r="C1273" t="inlineStr"/>
      <c r="D1273" t="n">
        <v>2024</v>
      </c>
      <c r="E1273" s="114" t="n">
        <v>45474</v>
      </c>
      <c r="F1273" s="114" t="n">
        <v>45657</v>
      </c>
      <c r="G1273" t="inlineStr">
        <is>
          <t>ABS24567</t>
        </is>
      </c>
      <c r="H1273" t="inlineStr">
        <is>
          <t>ABS24567</t>
        </is>
      </c>
      <c r="I1273" t="inlineStr">
        <is>
          <t>CRM/CS</t>
        </is>
      </c>
      <c r="J1273" t="inlineStr">
        <is>
          <t>REWARD HUB 4.0 - AMS</t>
        </is>
      </c>
      <c r="K1273" t="inlineStr">
        <is>
          <t>EssilorLuxottica</t>
        </is>
      </c>
      <c r="L1273" t="inlineStr">
        <is>
          <t>L. Roberto</t>
        </is>
      </c>
      <c r="M1273" t="inlineStr">
        <is>
          <t>C. Di Lorenzo</t>
        </is>
      </c>
      <c r="N1273" t="inlineStr">
        <is>
          <t>Delivery Projects</t>
        </is>
      </c>
      <c r="O1273" t="inlineStr">
        <is>
          <t>Analyst</t>
        </is>
      </c>
      <c r="P1273" t="n">
        <v>65</v>
      </c>
      <c r="Q1273" t="n">
        <v>0</v>
      </c>
      <c r="R1273" t="inlineStr">
        <is>
          <t>ON GOING</t>
        </is>
      </c>
      <c r="S1273" t="n">
        <v>0</v>
      </c>
      <c r="T1273" t="n">
        <v>2025</v>
      </c>
      <c r="U1273" t="n">
        <v>17</v>
      </c>
      <c r="V1273" t="inlineStr"/>
      <c r="W1273" t="inlineStr"/>
      <c r="X1273" t="inlineStr"/>
      <c r="Y1273" t="inlineStr"/>
      <c r="Z1273" t="n">
        <v>3</v>
      </c>
      <c r="AA1273" t="n">
        <v>3</v>
      </c>
      <c r="AB1273" t="n">
        <v>2</v>
      </c>
      <c r="AC1273" t="n">
        <v>3</v>
      </c>
      <c r="AD1273" t="n">
        <v>3</v>
      </c>
      <c r="AE1273" t="n">
        <v>3</v>
      </c>
      <c r="AF1273" t="inlineStr"/>
      <c r="AG1273" t="inlineStr"/>
      <c r="AH1273" t="n">
        <v>0</v>
      </c>
      <c r="AI1273" t="n">
        <v>0</v>
      </c>
      <c r="AJ1273" t="n">
        <v>0</v>
      </c>
      <c r="AK1273" t="n">
        <v>0</v>
      </c>
      <c r="AL1273" t="n">
        <v>0.15</v>
      </c>
      <c r="AM1273" t="n">
        <v>0.15</v>
      </c>
      <c r="AN1273" t="n">
        <v>0.08695652173913043</v>
      </c>
      <c r="AO1273" t="n">
        <v>0.25</v>
      </c>
      <c r="AP1273" t="n">
        <v>0.1428571428571428</v>
      </c>
      <c r="AQ1273" t="n">
        <v>0.1304347826086956</v>
      </c>
      <c r="AR1273" t="n">
        <v>0</v>
      </c>
      <c r="AS1273" t="n">
        <v>0</v>
      </c>
      <c r="AT1273" t="inlineStr"/>
      <c r="AU1273" t="inlineStr"/>
    </row>
    <row r="1274">
      <c r="A1274" t="inlineStr">
        <is>
          <t>CONTRACT</t>
        </is>
      </c>
      <c r="B1274" t="inlineStr">
        <is>
          <t>PRJ</t>
        </is>
      </c>
      <c r="C1274" t="inlineStr"/>
      <c r="D1274" t="n">
        <v>2024</v>
      </c>
      <c r="E1274" s="114" t="n">
        <v>45474</v>
      </c>
      <c r="F1274" s="114" t="n">
        <v>45657</v>
      </c>
      <c r="G1274" t="inlineStr">
        <is>
          <t>ABS24567</t>
        </is>
      </c>
      <c r="H1274" t="inlineStr">
        <is>
          <t>ABS24567</t>
        </is>
      </c>
      <c r="I1274" t="inlineStr">
        <is>
          <t>CRM/CS</t>
        </is>
      </c>
      <c r="J1274" t="inlineStr">
        <is>
          <t>REWARD HUB 4.0 - AMS</t>
        </is>
      </c>
      <c r="K1274" t="inlineStr">
        <is>
          <t>EssilorLuxottica</t>
        </is>
      </c>
      <c r="L1274" t="inlineStr">
        <is>
          <t>L. Roberto</t>
        </is>
      </c>
      <c r="M1274" t="inlineStr">
        <is>
          <t>C. Elia</t>
        </is>
      </c>
      <c r="N1274" t="inlineStr">
        <is>
          <t>Operations</t>
        </is>
      </c>
      <c r="O1274" t="inlineStr">
        <is>
          <t>Back End</t>
        </is>
      </c>
      <c r="P1274" t="n">
        <v>65</v>
      </c>
      <c r="Q1274" t="n">
        <v>0</v>
      </c>
      <c r="R1274" t="inlineStr">
        <is>
          <t>ON GOING</t>
        </is>
      </c>
      <c r="S1274" t="n">
        <v>0</v>
      </c>
      <c r="T1274" t="n">
        <v>2025</v>
      </c>
      <c r="U1274" t="n">
        <v>17</v>
      </c>
      <c r="V1274" t="inlineStr"/>
      <c r="W1274" t="inlineStr"/>
      <c r="X1274" t="inlineStr"/>
      <c r="Y1274" t="inlineStr"/>
      <c r="Z1274" t="n">
        <v>3</v>
      </c>
      <c r="AA1274" t="n">
        <v>3</v>
      </c>
      <c r="AB1274" t="n">
        <v>3</v>
      </c>
      <c r="AC1274" t="n">
        <v>2</v>
      </c>
      <c r="AD1274" t="n">
        <v>3</v>
      </c>
      <c r="AE1274" t="n">
        <v>3</v>
      </c>
      <c r="AF1274" t="inlineStr"/>
      <c r="AG1274" t="inlineStr"/>
      <c r="AH1274" t="n">
        <v>0</v>
      </c>
      <c r="AI1274" t="n">
        <v>0</v>
      </c>
      <c r="AJ1274" t="n">
        <v>0</v>
      </c>
      <c r="AK1274" t="n">
        <v>0</v>
      </c>
      <c r="AL1274" t="n">
        <v>0.15</v>
      </c>
      <c r="AM1274" t="n">
        <v>0.15</v>
      </c>
      <c r="AN1274" t="n">
        <v>0.1304347826086956</v>
      </c>
      <c r="AO1274" t="n">
        <v>0.1666666666666667</v>
      </c>
      <c r="AP1274" t="n">
        <v>0.1428571428571428</v>
      </c>
      <c r="AQ1274" t="n">
        <v>0.1304347826086956</v>
      </c>
      <c r="AR1274" t="n">
        <v>0</v>
      </c>
      <c r="AS1274" t="n">
        <v>0</v>
      </c>
      <c r="AT1274" t="inlineStr"/>
      <c r="AU1274" t="inlineStr"/>
    </row>
    <row r="1275">
      <c r="A1275" t="inlineStr">
        <is>
          <t>CONTRACT</t>
        </is>
      </c>
      <c r="B1275" t="inlineStr">
        <is>
          <t>PRJ</t>
        </is>
      </c>
      <c r="C1275" t="inlineStr"/>
      <c r="D1275" t="n">
        <v>2024</v>
      </c>
      <c r="E1275" s="114" t="n">
        <v>45474</v>
      </c>
      <c r="F1275" s="114" t="n">
        <v>45657</v>
      </c>
      <c r="G1275" t="inlineStr">
        <is>
          <t>ABS24567</t>
        </is>
      </c>
      <c r="H1275" t="inlineStr">
        <is>
          <t>ABS24567</t>
        </is>
      </c>
      <c r="I1275" t="inlineStr">
        <is>
          <t>CRM/CS</t>
        </is>
      </c>
      <c r="J1275" t="inlineStr">
        <is>
          <t>REWARD HUB 4.0 - AMS</t>
        </is>
      </c>
      <c r="K1275" t="inlineStr">
        <is>
          <t>EssilorLuxottica</t>
        </is>
      </c>
      <c r="L1275" t="inlineStr">
        <is>
          <t>L. Roberto</t>
        </is>
      </c>
      <c r="M1275" t="inlineStr">
        <is>
          <t>L. Roberto</t>
        </is>
      </c>
      <c r="N1275" t="inlineStr">
        <is>
          <t>Operations</t>
        </is>
      </c>
      <c r="O1275" t="inlineStr">
        <is>
          <t>PM - Project Governance</t>
        </is>
      </c>
      <c r="P1275" t="n">
        <v>65</v>
      </c>
      <c r="Q1275" t="n">
        <v>0</v>
      </c>
      <c r="R1275" t="inlineStr">
        <is>
          <t>ON GOING</t>
        </is>
      </c>
      <c r="S1275" t="n">
        <v>0</v>
      </c>
      <c r="T1275" t="n">
        <v>2025</v>
      </c>
      <c r="U1275" t="n">
        <v>12</v>
      </c>
      <c r="V1275" t="inlineStr"/>
      <c r="W1275" t="inlineStr"/>
      <c r="X1275" t="inlineStr"/>
      <c r="Y1275" t="inlineStr"/>
      <c r="Z1275" t="n">
        <v>3</v>
      </c>
      <c r="AA1275" t="n">
        <v>3</v>
      </c>
      <c r="AB1275" t="n">
        <v>3</v>
      </c>
      <c r="AC1275" t="n">
        <v>1</v>
      </c>
      <c r="AD1275" t="n">
        <v>1</v>
      </c>
      <c r="AE1275" t="n">
        <v>1</v>
      </c>
      <c r="AF1275" t="inlineStr"/>
      <c r="AG1275" t="inlineStr"/>
      <c r="AH1275" t="n">
        <v>0</v>
      </c>
      <c r="AI1275" t="n">
        <v>0</v>
      </c>
      <c r="AJ1275" t="n">
        <v>0</v>
      </c>
      <c r="AK1275" t="n">
        <v>0</v>
      </c>
      <c r="AL1275" t="n">
        <v>0.15</v>
      </c>
      <c r="AM1275" t="n">
        <v>0.15</v>
      </c>
      <c r="AN1275" t="n">
        <v>0.1304347826086956</v>
      </c>
      <c r="AO1275" t="n">
        <v>0.08333333333333333</v>
      </c>
      <c r="AP1275" t="n">
        <v>0.04761904761904762</v>
      </c>
      <c r="AQ1275" t="n">
        <v>0.04347826086956522</v>
      </c>
      <c r="AR1275" t="n">
        <v>0</v>
      </c>
      <c r="AS1275" t="n">
        <v>0</v>
      </c>
      <c r="AT1275" t="inlineStr"/>
      <c r="AU1275" t="inlineStr"/>
    </row>
    <row r="1276">
      <c r="A1276" t="inlineStr">
        <is>
          <t>CONTRACT</t>
        </is>
      </c>
      <c r="B1276" t="inlineStr">
        <is>
          <t>PRJ</t>
        </is>
      </c>
      <c r="C1276" t="inlineStr"/>
      <c r="D1276" t="n">
        <v>2024</v>
      </c>
      <c r="E1276" s="114" t="n">
        <v>45474</v>
      </c>
      <c r="F1276" s="114" t="n">
        <v>45657</v>
      </c>
      <c r="G1276" t="inlineStr">
        <is>
          <t>ABS24567</t>
        </is>
      </c>
      <c r="H1276" t="inlineStr">
        <is>
          <t>ABS24567</t>
        </is>
      </c>
      <c r="I1276" t="inlineStr">
        <is>
          <t>CRM/CS</t>
        </is>
      </c>
      <c r="J1276" t="inlineStr">
        <is>
          <t>REWARD HUB 4.0 - AMS</t>
        </is>
      </c>
      <c r="K1276" t="inlineStr">
        <is>
          <t>EssilorLuxottica</t>
        </is>
      </c>
      <c r="L1276" t="inlineStr">
        <is>
          <t>L. Roberto</t>
        </is>
      </c>
      <c r="M1276" t="inlineStr">
        <is>
          <t>M. Simeone</t>
        </is>
      </c>
      <c r="N1276" t="inlineStr">
        <is>
          <t>Operations</t>
        </is>
      </c>
      <c r="O1276" t="inlineStr">
        <is>
          <t>Back End</t>
        </is>
      </c>
      <c r="P1276" t="n">
        <v>65</v>
      </c>
      <c r="Q1276" t="n">
        <v>0</v>
      </c>
      <c r="R1276" t="inlineStr">
        <is>
          <t>ON GOING</t>
        </is>
      </c>
      <c r="S1276" t="n">
        <v>0</v>
      </c>
      <c r="T1276" t="n">
        <v>2025</v>
      </c>
      <c r="U1276" t="n">
        <v>12</v>
      </c>
      <c r="V1276" t="inlineStr"/>
      <c r="W1276" t="inlineStr"/>
      <c r="X1276" t="inlineStr"/>
      <c r="Y1276" t="inlineStr"/>
      <c r="Z1276" t="n">
        <v>3</v>
      </c>
      <c r="AA1276" t="n">
        <v>3</v>
      </c>
      <c r="AB1276" t="n">
        <v>3</v>
      </c>
      <c r="AC1276" t="n">
        <v>2</v>
      </c>
      <c r="AD1276" t="n">
        <v>1</v>
      </c>
      <c r="AE1276" t="inlineStr"/>
      <c r="AF1276" t="inlineStr"/>
      <c r="AG1276" t="inlineStr"/>
      <c r="AH1276" t="n">
        <v>0</v>
      </c>
      <c r="AI1276" t="n">
        <v>0</v>
      </c>
      <c r="AJ1276" t="n">
        <v>0</v>
      </c>
      <c r="AK1276" t="n">
        <v>0</v>
      </c>
      <c r="AL1276" t="n">
        <v>0.15</v>
      </c>
      <c r="AM1276" t="n">
        <v>0.15</v>
      </c>
      <c r="AN1276" t="n">
        <v>0.1304347826086956</v>
      </c>
      <c r="AO1276" t="n">
        <v>0.1666666666666667</v>
      </c>
      <c r="AP1276" t="n">
        <v>0.04761904761904762</v>
      </c>
      <c r="AQ1276" t="n">
        <v>0</v>
      </c>
      <c r="AR1276" t="n">
        <v>0</v>
      </c>
      <c r="AS1276" t="n">
        <v>0</v>
      </c>
      <c r="AT1276" t="inlineStr"/>
      <c r="AU1276" t="inlineStr"/>
    </row>
    <row r="1277">
      <c r="A1277" t="inlineStr">
        <is>
          <t>CONTRACT</t>
        </is>
      </c>
      <c r="B1277" t="inlineStr">
        <is>
          <t>PRJ</t>
        </is>
      </c>
      <c r="C1277" t="inlineStr"/>
      <c r="D1277" t="inlineStr">
        <is>
          <t>2024-2025</t>
        </is>
      </c>
      <c r="E1277" s="114" t="n">
        <v>45598</v>
      </c>
      <c r="F1277" s="114" t="n">
        <v>45688</v>
      </c>
      <c r="G1277" t="inlineStr">
        <is>
          <t>ABS24567</t>
        </is>
      </c>
      <c r="H1277" t="inlineStr">
        <is>
          <t>ABS24567</t>
        </is>
      </c>
      <c r="I1277" t="inlineStr">
        <is>
          <t>CRM/CS</t>
        </is>
      </c>
      <c r="J1277" t="inlineStr">
        <is>
          <t>REWARD HUB 4.0 w4</t>
        </is>
      </c>
      <c r="K1277" t="inlineStr">
        <is>
          <t>EssilorLuxottica</t>
        </is>
      </c>
      <c r="L1277" t="inlineStr">
        <is>
          <t>L. Roberto</t>
        </is>
      </c>
      <c r="M1277" t="inlineStr">
        <is>
          <t>C. Di Lorenzo</t>
        </is>
      </c>
      <c r="N1277" t="inlineStr">
        <is>
          <t>Delivery Projects</t>
        </is>
      </c>
      <c r="O1277" t="inlineStr">
        <is>
          <t>Analysis</t>
        </is>
      </c>
      <c r="P1277" t="n">
        <v>58</v>
      </c>
      <c r="Q1277" t="n">
        <v>66</v>
      </c>
      <c r="R1277" t="inlineStr">
        <is>
          <t>Closed</t>
        </is>
      </c>
      <c r="S1277" t="n">
        <v>1</v>
      </c>
      <c r="T1277" t="n">
        <v>2025</v>
      </c>
      <c r="U1277" t="n">
        <v>0</v>
      </c>
      <c r="V1277" t="inlineStr"/>
      <c r="W1277" t="n">
        <v>9</v>
      </c>
      <c r="X1277" t="n">
        <v>3</v>
      </c>
      <c r="Y1277" t="n">
        <v>3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n">
        <v>0</v>
      </c>
      <c r="AI1277" t="n">
        <v>0.45</v>
      </c>
      <c r="AJ1277" t="n">
        <v>0.1428571428571428</v>
      </c>
      <c r="AK1277" t="n">
        <v>0.1363636363636364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inlineStr"/>
      <c r="AU1277" t="inlineStr"/>
    </row>
    <row r="1278">
      <c r="A1278" t="inlineStr">
        <is>
          <t>CONTRACT</t>
        </is>
      </c>
      <c r="B1278" t="inlineStr">
        <is>
          <t>PRJ</t>
        </is>
      </c>
      <c r="C1278" t="inlineStr"/>
      <c r="D1278" t="inlineStr">
        <is>
          <t>2024-2025</t>
        </is>
      </c>
      <c r="E1278" s="114" t="n">
        <v>45598</v>
      </c>
      <c r="F1278" s="114" t="n">
        <v>45688</v>
      </c>
      <c r="G1278" t="inlineStr">
        <is>
          <t>ABS24567</t>
        </is>
      </c>
      <c r="H1278" t="inlineStr">
        <is>
          <t>ABS24567</t>
        </is>
      </c>
      <c r="I1278" t="inlineStr">
        <is>
          <t>CRM/CS</t>
        </is>
      </c>
      <c r="J1278" t="inlineStr">
        <is>
          <t>REWARD HUB 4.0 w4</t>
        </is>
      </c>
      <c r="K1278" t="inlineStr">
        <is>
          <t>EssilorLuxottica</t>
        </is>
      </c>
      <c r="L1278" t="inlineStr">
        <is>
          <t>L. Roberto</t>
        </is>
      </c>
      <c r="M1278" t="inlineStr">
        <is>
          <t>C. Elia</t>
        </is>
      </c>
      <c r="N1278" t="inlineStr">
        <is>
          <t>Operations</t>
        </is>
      </c>
      <c r="O1278" t="inlineStr">
        <is>
          <t>BackEnd</t>
        </is>
      </c>
      <c r="P1278" t="n">
        <v>58</v>
      </c>
      <c r="Q1278" t="n">
        <v>66</v>
      </c>
      <c r="R1278" t="inlineStr">
        <is>
          <t>Closed</t>
        </is>
      </c>
      <c r="S1278" t="n">
        <v>1</v>
      </c>
      <c r="T1278" t="n">
        <v>2025</v>
      </c>
      <c r="U1278" t="n">
        <v>8</v>
      </c>
      <c r="V1278" t="inlineStr"/>
      <c r="W1278" t="n">
        <v>1</v>
      </c>
      <c r="X1278" t="n">
        <v>9</v>
      </c>
      <c r="Y1278" t="n">
        <v>9</v>
      </c>
      <c r="Z1278" t="n">
        <v>8</v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n">
        <v>0</v>
      </c>
      <c r="AI1278" t="n">
        <v>0.05</v>
      </c>
      <c r="AJ1278" t="n">
        <v>0.4285714285714285</v>
      </c>
      <c r="AK1278" t="n">
        <v>0.4090909090909091</v>
      </c>
      <c r="AL1278" t="n">
        <v>0.4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inlineStr"/>
      <c r="AU1278" t="inlineStr"/>
    </row>
    <row r="1279">
      <c r="A1279" t="inlineStr">
        <is>
          <t>CONTRACT</t>
        </is>
      </c>
      <c r="B1279" t="inlineStr">
        <is>
          <t>PRJ</t>
        </is>
      </c>
      <c r="C1279" t="inlineStr"/>
      <c r="D1279" t="inlineStr">
        <is>
          <t>2024-2025</t>
        </is>
      </c>
      <c r="E1279" s="114" t="n">
        <v>45598</v>
      </c>
      <c r="F1279" s="114" t="n">
        <v>45688</v>
      </c>
      <c r="G1279" t="inlineStr">
        <is>
          <t>ABS24567</t>
        </is>
      </c>
      <c r="H1279" t="inlineStr">
        <is>
          <t>ABS24567</t>
        </is>
      </c>
      <c r="I1279" t="inlineStr">
        <is>
          <t>CRM/CS</t>
        </is>
      </c>
      <c r="J1279" t="inlineStr">
        <is>
          <t>REWARD HUB 4.0 w4</t>
        </is>
      </c>
      <c r="K1279" t="inlineStr">
        <is>
          <t>EssilorLuxottica</t>
        </is>
      </c>
      <c r="L1279" t="inlineStr">
        <is>
          <t>L. Roberto</t>
        </is>
      </c>
      <c r="M1279" t="inlineStr">
        <is>
          <t>L. Roberto</t>
        </is>
      </c>
      <c r="N1279" t="inlineStr">
        <is>
          <t>Operations</t>
        </is>
      </c>
      <c r="O1279" t="inlineStr">
        <is>
          <t>PM - Project Governance</t>
        </is>
      </c>
      <c r="P1279" t="n">
        <v>58</v>
      </c>
      <c r="Q1279" t="n">
        <v>66</v>
      </c>
      <c r="R1279" t="inlineStr">
        <is>
          <t>Closed</t>
        </is>
      </c>
      <c r="S1279" t="n">
        <v>1</v>
      </c>
      <c r="T1279" t="n">
        <v>2025</v>
      </c>
      <c r="U1279" t="n">
        <v>0</v>
      </c>
      <c r="V1279" t="inlineStr"/>
      <c r="W1279" t="n">
        <v>3</v>
      </c>
      <c r="X1279" t="n">
        <v>3</v>
      </c>
      <c r="Y1279" t="n">
        <v>3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n">
        <v>0</v>
      </c>
      <c r="AI1279" t="n">
        <v>0.15</v>
      </c>
      <c r="AJ1279" t="n">
        <v>0.1428571428571428</v>
      </c>
      <c r="AK1279" t="n">
        <v>0.1363636363636364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inlineStr"/>
      <c r="AU1279" t="inlineStr"/>
    </row>
    <row r="1280">
      <c r="A1280" t="inlineStr">
        <is>
          <t>CONTRACT</t>
        </is>
      </c>
      <c r="B1280" t="inlineStr">
        <is>
          <t>PRJ</t>
        </is>
      </c>
      <c r="C1280" t="inlineStr"/>
      <c r="D1280" t="inlineStr">
        <is>
          <t>2024-2025</t>
        </is>
      </c>
      <c r="E1280" s="114" t="n">
        <v>45598</v>
      </c>
      <c r="F1280" s="114" t="n">
        <v>45688</v>
      </c>
      <c r="G1280" t="inlineStr">
        <is>
          <t>ABS24567</t>
        </is>
      </c>
      <c r="H1280" t="inlineStr">
        <is>
          <t>ABS24567</t>
        </is>
      </c>
      <c r="I1280" t="inlineStr">
        <is>
          <t>CRM/CS</t>
        </is>
      </c>
      <c r="J1280" t="inlineStr">
        <is>
          <t>REWARD HUB 4.0 w4</t>
        </is>
      </c>
      <c r="K1280" t="inlineStr">
        <is>
          <t>EssilorLuxottica</t>
        </is>
      </c>
      <c r="L1280" t="inlineStr">
        <is>
          <t>L. Roberto</t>
        </is>
      </c>
      <c r="M1280" t="inlineStr">
        <is>
          <t>S. Beltrami</t>
        </is>
      </c>
      <c r="N1280" t="inlineStr">
        <is>
          <t>Operations</t>
        </is>
      </c>
      <c r="O1280" t="inlineStr">
        <is>
          <t>FrontEnd</t>
        </is>
      </c>
      <c r="P1280" t="n">
        <v>58</v>
      </c>
      <c r="Q1280" t="n">
        <v>66</v>
      </c>
      <c r="R1280" t="inlineStr">
        <is>
          <t>Closed</t>
        </is>
      </c>
      <c r="S1280" t="n">
        <v>1</v>
      </c>
      <c r="T1280" t="n">
        <v>2025</v>
      </c>
      <c r="U1280" t="n">
        <v>0</v>
      </c>
      <c r="V1280" t="inlineStr"/>
      <c r="W1280" t="inlineStr"/>
      <c r="X1280" t="n">
        <v>2</v>
      </c>
      <c r="Y1280" t="n">
        <v>4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n">
        <v>0</v>
      </c>
      <c r="AI1280" t="n">
        <v>0</v>
      </c>
      <c r="AJ1280" t="n">
        <v>0.09523809523809523</v>
      </c>
      <c r="AK1280" t="n">
        <v>0.1818181818181818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inlineStr"/>
      <c r="AU1280" t="inlineStr"/>
    </row>
    <row r="1281">
      <c r="A1281" t="inlineStr">
        <is>
          <t>CONTRACT</t>
        </is>
      </c>
      <c r="B1281" t="inlineStr">
        <is>
          <t>PRJ</t>
        </is>
      </c>
      <c r="C1281" t="inlineStr"/>
      <c r="D1281" t="inlineStr">
        <is>
          <t>2024-2025</t>
        </is>
      </c>
      <c r="E1281" s="114" t="n">
        <v>45598</v>
      </c>
      <c r="F1281" s="114" t="n">
        <v>46022</v>
      </c>
      <c r="G1281" t="inlineStr">
        <is>
          <t>ABS24539</t>
        </is>
      </c>
      <c r="H1281" t="inlineStr">
        <is>
          <t>ABS24539</t>
        </is>
      </c>
      <c r="I1281" t="inlineStr">
        <is>
          <t>CRM/CS</t>
        </is>
      </c>
      <c r="J1281" t="inlineStr">
        <is>
          <t>Trenord</t>
        </is>
      </c>
      <c r="K1281" t="inlineStr">
        <is>
          <t>Trenord</t>
        </is>
      </c>
      <c r="L1281" t="inlineStr">
        <is>
          <t>L. Roberto</t>
        </is>
      </c>
      <c r="M1281" t="inlineStr">
        <is>
          <t>L. Roberto</t>
        </is>
      </c>
      <c r="N1281" t="inlineStr">
        <is>
          <t>Operations</t>
        </is>
      </c>
      <c r="O1281" t="inlineStr">
        <is>
          <t>PM - Project Governance</t>
        </is>
      </c>
      <c r="P1281" t="n">
        <v>186</v>
      </c>
      <c r="Q1281" t="n">
        <v>21</v>
      </c>
      <c r="R1281" t="inlineStr">
        <is>
          <t>ON GOING</t>
        </is>
      </c>
      <c r="S1281" t="n">
        <v>0</v>
      </c>
      <c r="T1281" t="n">
        <v>2025</v>
      </c>
      <c r="U1281" t="n">
        <v>48</v>
      </c>
      <c r="V1281" t="n">
        <v>6</v>
      </c>
      <c r="W1281" t="n">
        <v>6</v>
      </c>
      <c r="X1281" t="n">
        <v>6</v>
      </c>
      <c r="Y1281" t="n">
        <v>6</v>
      </c>
      <c r="Z1281" t="n">
        <v>6</v>
      </c>
      <c r="AA1281" t="n">
        <v>6</v>
      </c>
      <c r="AB1281" t="n">
        <v>6</v>
      </c>
      <c r="AC1281" t="n">
        <v>6</v>
      </c>
      <c r="AD1281" t="n">
        <v>6</v>
      </c>
      <c r="AE1281" t="n">
        <v>6</v>
      </c>
      <c r="AF1281" t="n">
        <v>6</v>
      </c>
      <c r="AG1281" t="n">
        <v>6</v>
      </c>
      <c r="AH1281" t="n">
        <v>0.3333333333333333</v>
      </c>
      <c r="AI1281" t="n">
        <v>0.3</v>
      </c>
      <c r="AJ1281" t="n">
        <v>0.2857142857142857</v>
      </c>
      <c r="AK1281" t="n">
        <v>0.2727272727272727</v>
      </c>
      <c r="AL1281" t="n">
        <v>0.3</v>
      </c>
      <c r="AM1281" t="n">
        <v>0.3</v>
      </c>
      <c r="AN1281" t="n">
        <v>0.2608695652173913</v>
      </c>
      <c r="AO1281" t="n">
        <v>0.5</v>
      </c>
      <c r="AP1281" t="n">
        <v>0.2857142857142857</v>
      </c>
      <c r="AQ1281" t="n">
        <v>0.2608695652173913</v>
      </c>
      <c r="AR1281" t="n">
        <v>0.2857142857142857</v>
      </c>
      <c r="AS1281" t="n">
        <v>0.2727272727272727</v>
      </c>
      <c r="AT1281" t="inlineStr"/>
      <c r="AU1281" t="inlineStr"/>
    </row>
    <row r="1282">
      <c r="A1282" t="inlineStr">
        <is>
          <t>LEAD</t>
        </is>
      </c>
      <c r="B1282" t="inlineStr">
        <is>
          <t>PRJ</t>
        </is>
      </c>
      <c r="C1282" t="inlineStr">
        <is>
          <t>AGILE</t>
        </is>
      </c>
      <c r="D1282" t="n">
        <v>2025</v>
      </c>
      <c r="E1282" s="114" t="n">
        <v>45683</v>
      </c>
      <c r="F1282" s="114" t="n">
        <v>46022</v>
      </c>
      <c r="G1282" t="inlineStr">
        <is>
          <t>ABS25024</t>
        </is>
      </c>
      <c r="H1282" t="inlineStr">
        <is>
          <t>ABS25024</t>
        </is>
      </c>
      <c r="I1282" t="inlineStr">
        <is>
          <t>real estate</t>
        </is>
      </c>
      <c r="J1282" t="inlineStr">
        <is>
          <t>ABS25024.LUXOTTICA GEOSTRATEGY</t>
        </is>
      </c>
      <c r="K1282" t="inlineStr">
        <is>
          <t>EssilorLuxottica</t>
        </is>
      </c>
      <c r="L1282" t="inlineStr">
        <is>
          <t>M. Calabrese</t>
        </is>
      </c>
      <c r="M1282" t="inlineStr">
        <is>
          <t>A. Carmisciano</t>
        </is>
      </c>
      <c r="N1282" t="inlineStr">
        <is>
          <t>Not Available</t>
        </is>
      </c>
      <c r="O1282" t="inlineStr">
        <is>
          <t>Solution Architect</t>
        </is>
      </c>
      <c r="P1282" t="n">
        <v>2020</v>
      </c>
      <c r="Q1282" t="n">
        <v>532</v>
      </c>
      <c r="R1282" t="inlineStr">
        <is>
          <t>PROPOSAL</t>
        </is>
      </c>
      <c r="S1282" t="n">
        <v>0.15</v>
      </c>
      <c r="T1282" t="n">
        <v>2025</v>
      </c>
      <c r="U1282" t="n">
        <v>47</v>
      </c>
      <c r="V1282" t="n">
        <v>5</v>
      </c>
      <c r="W1282" t="n">
        <v>1</v>
      </c>
      <c r="X1282" t="n">
        <v>1</v>
      </c>
      <c r="Y1282" t="n">
        <v>12.5</v>
      </c>
      <c r="Z1282" t="n">
        <v>5</v>
      </c>
      <c r="AA1282" t="n">
        <v>5</v>
      </c>
      <c r="AB1282" t="n">
        <v>12.5</v>
      </c>
      <c r="AC1282" t="n">
        <v>5</v>
      </c>
      <c r="AD1282" t="n">
        <v>5</v>
      </c>
      <c r="AE1282" t="n">
        <v>12.5</v>
      </c>
      <c r="AF1282" t="n">
        <v>1</v>
      </c>
      <c r="AG1282" t="n">
        <v>1</v>
      </c>
      <c r="AH1282" t="n">
        <v>0.2777777777777778</v>
      </c>
      <c r="AI1282" t="n">
        <v>0.05</v>
      </c>
      <c r="AJ1282" t="n">
        <v>0.04761904761904762</v>
      </c>
      <c r="AK1282" t="n">
        <v>0.5681818181818182</v>
      </c>
      <c r="AL1282" t="n">
        <v>0.25</v>
      </c>
      <c r="AM1282" t="n">
        <v>0.25</v>
      </c>
      <c r="AN1282" t="n">
        <v>0.5434782608695652</v>
      </c>
      <c r="AO1282" t="n">
        <v>0.4166666666666667</v>
      </c>
      <c r="AP1282" t="n">
        <v>0.2380952380952381</v>
      </c>
      <c r="AQ1282" t="n">
        <v>0.5434782608695652</v>
      </c>
      <c r="AR1282" t="n">
        <v>0.04761904761904762</v>
      </c>
      <c r="AS1282" t="n">
        <v>0.04545454545454546</v>
      </c>
      <c r="AT1282" t="inlineStr"/>
      <c r="AU1282" t="inlineStr"/>
    </row>
    <row r="1283">
      <c r="A1283" t="inlineStr">
        <is>
          <t>LEAD</t>
        </is>
      </c>
      <c r="B1283" t="inlineStr">
        <is>
          <t>PRJ</t>
        </is>
      </c>
      <c r="C1283" t="inlineStr">
        <is>
          <t>AGILE</t>
        </is>
      </c>
      <c r="D1283" t="n">
        <v>2025</v>
      </c>
      <c r="E1283" s="114" t="n">
        <v>45683</v>
      </c>
      <c r="F1283" s="114" t="n">
        <v>46022</v>
      </c>
      <c r="G1283" t="inlineStr">
        <is>
          <t>ABS25024</t>
        </is>
      </c>
      <c r="H1283" t="inlineStr">
        <is>
          <t>ABS25024</t>
        </is>
      </c>
      <c r="I1283" t="inlineStr">
        <is>
          <t>real estate</t>
        </is>
      </c>
      <c r="J1283" t="inlineStr">
        <is>
          <t>ABS25024.LUXOTTICA GEOSTRATEGY</t>
        </is>
      </c>
      <c r="K1283" t="inlineStr">
        <is>
          <t>EssilorLuxottica</t>
        </is>
      </c>
      <c r="L1283" t="inlineStr">
        <is>
          <t>M. Calabrese</t>
        </is>
      </c>
      <c r="M1283" t="inlineStr">
        <is>
          <t>A. Mattucci</t>
        </is>
      </c>
      <c r="N1283" t="inlineStr">
        <is>
          <t>Not Available</t>
        </is>
      </c>
      <c r="O1283" t="inlineStr">
        <is>
          <t>Senior Consultant</t>
        </is>
      </c>
      <c r="P1283" t="n">
        <v>2020</v>
      </c>
      <c r="Q1283" t="n">
        <v>532</v>
      </c>
      <c r="R1283" t="inlineStr">
        <is>
          <t>PROPOSAL</t>
        </is>
      </c>
      <c r="S1283" t="n">
        <v>0.15</v>
      </c>
      <c r="T1283" t="n">
        <v>2025</v>
      </c>
      <c r="U1283" t="n">
        <v>14.5</v>
      </c>
      <c r="V1283" t="inlineStr"/>
      <c r="W1283" t="inlineStr"/>
      <c r="X1283" t="n">
        <v>5</v>
      </c>
      <c r="Y1283" t="n">
        <v>12.5</v>
      </c>
      <c r="Z1283" t="n">
        <v>1</v>
      </c>
      <c r="AA1283" t="n">
        <v>1</v>
      </c>
      <c r="AB1283" t="n">
        <v>12.5</v>
      </c>
      <c r="AC1283" t="inlineStr"/>
      <c r="AD1283" t="inlineStr"/>
      <c r="AE1283" t="inlineStr"/>
      <c r="AF1283" t="inlineStr"/>
      <c r="AG1283" t="inlineStr"/>
      <c r="AH1283" t="n">
        <v>0</v>
      </c>
      <c r="AI1283" t="n">
        <v>0</v>
      </c>
      <c r="AJ1283" t="n">
        <v>0.2380952380952381</v>
      </c>
      <c r="AK1283" t="n">
        <v>0.5681818181818182</v>
      </c>
      <c r="AL1283" t="n">
        <v>0.05</v>
      </c>
      <c r="AM1283" t="n">
        <v>0.05</v>
      </c>
      <c r="AN1283" t="n">
        <v>0.5434782608695652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inlineStr"/>
      <c r="AU1283" t="inlineStr"/>
    </row>
    <row r="1284">
      <c r="A1284" t="inlineStr">
        <is>
          <t>LEAD</t>
        </is>
      </c>
      <c r="B1284" t="inlineStr">
        <is>
          <t>PRJ</t>
        </is>
      </c>
      <c r="C1284" t="inlineStr">
        <is>
          <t>AGILE</t>
        </is>
      </c>
      <c r="D1284" t="n">
        <v>2025</v>
      </c>
      <c r="E1284" s="114" t="n">
        <v>45683</v>
      </c>
      <c r="F1284" s="114" t="n">
        <v>46022</v>
      </c>
      <c r="G1284" t="inlineStr">
        <is>
          <t>ABS25024</t>
        </is>
      </c>
      <c r="H1284" t="inlineStr">
        <is>
          <t>ABS25024</t>
        </is>
      </c>
      <c r="I1284" t="inlineStr">
        <is>
          <t>real estate</t>
        </is>
      </c>
      <c r="J1284" t="inlineStr">
        <is>
          <t>ABS25024.LUXOTTICA GEOSTRATEGY</t>
        </is>
      </c>
      <c r="K1284" t="inlineStr">
        <is>
          <t>EssilorLuxottica</t>
        </is>
      </c>
      <c r="L1284" t="inlineStr">
        <is>
          <t>M. Calabrese</t>
        </is>
      </c>
      <c r="M1284" t="inlineStr">
        <is>
          <t>A. Torri</t>
        </is>
      </c>
      <c r="N1284" t="inlineStr">
        <is>
          <t>Not Available</t>
        </is>
      </c>
      <c r="O1284" t="inlineStr">
        <is>
          <t>Senior Consultant</t>
        </is>
      </c>
      <c r="P1284" t="n">
        <v>2020</v>
      </c>
      <c r="Q1284" t="n">
        <v>532</v>
      </c>
      <c r="R1284" t="inlineStr">
        <is>
          <t>PROPOSAL</t>
        </is>
      </c>
      <c r="S1284" t="n">
        <v>0.15</v>
      </c>
      <c r="T1284" t="n">
        <v>2025</v>
      </c>
      <c r="U1284" t="n">
        <v>106</v>
      </c>
      <c r="V1284" t="inlineStr"/>
      <c r="W1284" t="inlineStr"/>
      <c r="X1284" t="n">
        <v>1.5</v>
      </c>
      <c r="Y1284" t="n">
        <v>17.5</v>
      </c>
      <c r="Z1284" t="n">
        <v>1</v>
      </c>
      <c r="AA1284" t="n">
        <v>14</v>
      </c>
      <c r="AB1284" t="n">
        <v>17.5</v>
      </c>
      <c r="AC1284" t="n">
        <v>14</v>
      </c>
      <c r="AD1284" t="n">
        <v>14</v>
      </c>
      <c r="AE1284" t="n">
        <v>17.5</v>
      </c>
      <c r="AF1284" t="n">
        <v>14</v>
      </c>
      <c r="AG1284" t="n">
        <v>14</v>
      </c>
      <c r="AH1284" t="n">
        <v>0</v>
      </c>
      <c r="AI1284" t="n">
        <v>0</v>
      </c>
      <c r="AJ1284" t="n">
        <v>0.07142857142857142</v>
      </c>
      <c r="AK1284" t="n">
        <v>0.7954545454545454</v>
      </c>
      <c r="AL1284" t="n">
        <v>0.05</v>
      </c>
      <c r="AM1284" t="n">
        <v>0.7</v>
      </c>
      <c r="AN1284" t="n">
        <v>0.7608695652173914</v>
      </c>
      <c r="AO1284" t="n">
        <v>1.166666666666667</v>
      </c>
      <c r="AP1284" t="n">
        <v>0.6666666666666666</v>
      </c>
      <c r="AQ1284" t="n">
        <v>0.7608695652173914</v>
      </c>
      <c r="AR1284" t="n">
        <v>0.6666666666666666</v>
      </c>
      <c r="AS1284" t="n">
        <v>0.6363636363636364</v>
      </c>
      <c r="AT1284" t="inlineStr"/>
      <c r="AU1284" t="inlineStr"/>
    </row>
    <row r="1285">
      <c r="A1285" t="inlineStr">
        <is>
          <t>LEAD</t>
        </is>
      </c>
      <c r="B1285" t="inlineStr">
        <is>
          <t>PRJ</t>
        </is>
      </c>
      <c r="C1285" t="inlineStr">
        <is>
          <t>AGILE</t>
        </is>
      </c>
      <c r="D1285" t="n">
        <v>2025</v>
      </c>
      <c r="E1285" s="114" t="n">
        <v>45683</v>
      </c>
      <c r="F1285" s="114" t="n">
        <v>46022</v>
      </c>
      <c r="G1285" t="inlineStr">
        <is>
          <t>ABS25024</t>
        </is>
      </c>
      <c r="H1285" t="inlineStr">
        <is>
          <t>ABS25024</t>
        </is>
      </c>
      <c r="I1285" t="inlineStr">
        <is>
          <t>real estate</t>
        </is>
      </c>
      <c r="J1285" t="inlineStr">
        <is>
          <t>ABS25024.LUXOTTICA GEOSTRATEGY</t>
        </is>
      </c>
      <c r="K1285" t="inlineStr">
        <is>
          <t>EssilorLuxottica</t>
        </is>
      </c>
      <c r="L1285" t="inlineStr">
        <is>
          <t>M. Calabrese</t>
        </is>
      </c>
      <c r="M1285" t="inlineStr">
        <is>
          <t>D. Reich</t>
        </is>
      </c>
      <c r="N1285" t="inlineStr">
        <is>
          <t>Not Available</t>
        </is>
      </c>
      <c r="O1285" t="inlineStr">
        <is>
          <t>Senior Consultant</t>
        </is>
      </c>
      <c r="P1285" t="n">
        <v>2020</v>
      </c>
      <c r="Q1285" t="n">
        <v>532</v>
      </c>
      <c r="R1285" t="inlineStr">
        <is>
          <t>PROPOSAL</t>
        </is>
      </c>
      <c r="S1285" t="n">
        <v>0.15</v>
      </c>
      <c r="T1285" t="n">
        <v>2025</v>
      </c>
      <c r="U1285" t="n">
        <v>30</v>
      </c>
      <c r="V1285" t="inlineStr"/>
      <c r="W1285" t="inlineStr"/>
      <c r="X1285" t="n">
        <v>3</v>
      </c>
      <c r="Y1285" t="n">
        <v>5</v>
      </c>
      <c r="Z1285" t="n">
        <v>0</v>
      </c>
      <c r="AA1285" t="n">
        <v>4</v>
      </c>
      <c r="AB1285" t="n">
        <v>5</v>
      </c>
      <c r="AC1285" t="n">
        <v>4</v>
      </c>
      <c r="AD1285" t="n">
        <v>4</v>
      </c>
      <c r="AE1285" t="n">
        <v>5</v>
      </c>
      <c r="AF1285" t="n">
        <v>4</v>
      </c>
      <c r="AG1285" t="n">
        <v>4</v>
      </c>
      <c r="AH1285" t="n">
        <v>0</v>
      </c>
      <c r="AI1285" t="n">
        <v>0</v>
      </c>
      <c r="AJ1285" t="n">
        <v>0.1428571428571428</v>
      </c>
      <c r="AK1285" t="n">
        <v>0.2272727272727273</v>
      </c>
      <c r="AL1285" t="n">
        <v>0</v>
      </c>
      <c r="AM1285" t="n">
        <v>0.2</v>
      </c>
      <c r="AN1285" t="n">
        <v>0.2173913043478261</v>
      </c>
      <c r="AO1285" t="n">
        <v>0.3333333333333333</v>
      </c>
      <c r="AP1285" t="n">
        <v>0.1904761904761905</v>
      </c>
      <c r="AQ1285" t="n">
        <v>0.2173913043478261</v>
      </c>
      <c r="AR1285" t="n">
        <v>0.1904761904761905</v>
      </c>
      <c r="AS1285" t="n">
        <v>0.1818181818181818</v>
      </c>
      <c r="AT1285" t="inlineStr"/>
      <c r="AU1285" t="inlineStr"/>
    </row>
    <row r="1286">
      <c r="A1286" t="inlineStr">
        <is>
          <t>LEAD</t>
        </is>
      </c>
      <c r="B1286" t="inlineStr">
        <is>
          <t>PRJ</t>
        </is>
      </c>
      <c r="C1286" t="inlineStr">
        <is>
          <t>AGILE</t>
        </is>
      </c>
      <c r="D1286" t="n">
        <v>2025</v>
      </c>
      <c r="E1286" s="114" t="n">
        <v>45683</v>
      </c>
      <c r="F1286" s="114" t="n">
        <v>46022</v>
      </c>
      <c r="G1286" t="inlineStr">
        <is>
          <t>ABS25024</t>
        </is>
      </c>
      <c r="H1286" t="inlineStr">
        <is>
          <t>ABS25024</t>
        </is>
      </c>
      <c r="I1286" t="inlineStr">
        <is>
          <t>real estate</t>
        </is>
      </c>
      <c r="J1286" t="inlineStr">
        <is>
          <t>ABS25024.LUXOTTICA GEOSTRATEGY</t>
        </is>
      </c>
      <c r="K1286" t="inlineStr">
        <is>
          <t>EssilorLuxottica</t>
        </is>
      </c>
      <c r="L1286" t="inlineStr">
        <is>
          <t>M. Calabrese</t>
        </is>
      </c>
      <c r="M1286" t="inlineStr">
        <is>
          <t>D. Scala</t>
        </is>
      </c>
      <c r="N1286" t="inlineStr">
        <is>
          <t>Not Available</t>
        </is>
      </c>
      <c r="O1286" t="inlineStr">
        <is>
          <t>Senior Consultant</t>
        </is>
      </c>
      <c r="P1286" t="n">
        <v>2020</v>
      </c>
      <c r="Q1286" t="n">
        <v>532</v>
      </c>
      <c r="R1286" t="inlineStr">
        <is>
          <t>PROPOSAL</t>
        </is>
      </c>
      <c r="S1286" t="n">
        <v>0.15</v>
      </c>
      <c r="T1286" t="n">
        <v>2025</v>
      </c>
      <c r="U1286" t="n">
        <v>30</v>
      </c>
      <c r="V1286" t="inlineStr"/>
      <c r="W1286" t="inlineStr"/>
      <c r="X1286" t="inlineStr"/>
      <c r="Y1286" t="n">
        <v>3</v>
      </c>
      <c r="Z1286" t="n">
        <v>0</v>
      </c>
      <c r="AA1286" t="n">
        <v>4</v>
      </c>
      <c r="AB1286" t="n">
        <v>5</v>
      </c>
      <c r="AC1286" t="n">
        <v>4</v>
      </c>
      <c r="AD1286" t="n">
        <v>4</v>
      </c>
      <c r="AE1286" t="n">
        <v>5</v>
      </c>
      <c r="AF1286" t="n">
        <v>4</v>
      </c>
      <c r="AG1286" t="n">
        <v>4</v>
      </c>
      <c r="AH1286" t="n">
        <v>0</v>
      </c>
      <c r="AI1286" t="n">
        <v>0</v>
      </c>
      <c r="AJ1286" t="n">
        <v>0</v>
      </c>
      <c r="AK1286" t="n">
        <v>0.1363636363636364</v>
      </c>
      <c r="AL1286" t="n">
        <v>0</v>
      </c>
      <c r="AM1286" t="n">
        <v>0.2</v>
      </c>
      <c r="AN1286" t="n">
        <v>0.2173913043478261</v>
      </c>
      <c r="AO1286" t="n">
        <v>0.3333333333333333</v>
      </c>
      <c r="AP1286" t="n">
        <v>0.1904761904761905</v>
      </c>
      <c r="AQ1286" t="n">
        <v>0.2173913043478261</v>
      </c>
      <c r="AR1286" t="n">
        <v>0.1904761904761905</v>
      </c>
      <c r="AS1286" t="n">
        <v>0.1818181818181818</v>
      </c>
      <c r="AT1286" t="inlineStr"/>
      <c r="AU1286" t="inlineStr"/>
    </row>
    <row r="1287">
      <c r="A1287" t="inlineStr">
        <is>
          <t>LEAD</t>
        </is>
      </c>
      <c r="B1287" t="inlineStr">
        <is>
          <t>PRJ</t>
        </is>
      </c>
      <c r="C1287" t="inlineStr">
        <is>
          <t>AGILE</t>
        </is>
      </c>
      <c r="D1287" t="n">
        <v>2025</v>
      </c>
      <c r="E1287" s="114" t="n">
        <v>45683</v>
      </c>
      <c r="F1287" s="114" t="n">
        <v>46022</v>
      </c>
      <c r="G1287" t="inlineStr">
        <is>
          <t>ABS25024</t>
        </is>
      </c>
      <c r="H1287" t="inlineStr">
        <is>
          <t>ABS25024</t>
        </is>
      </c>
      <c r="I1287" t="inlineStr">
        <is>
          <t>real estate</t>
        </is>
      </c>
      <c r="J1287" t="inlineStr">
        <is>
          <t>ABS25024.LUXOTTICA GEOSTRATEGY</t>
        </is>
      </c>
      <c r="K1287" t="inlineStr">
        <is>
          <t>EssilorLuxottica</t>
        </is>
      </c>
      <c r="L1287" t="inlineStr">
        <is>
          <t>M. Calabrese</t>
        </is>
      </c>
      <c r="M1287" t="inlineStr">
        <is>
          <t>F. Scognamiglio</t>
        </is>
      </c>
      <c r="N1287" t="inlineStr">
        <is>
          <t>Operations</t>
        </is>
      </c>
      <c r="O1287" t="inlineStr">
        <is>
          <t>Senior Consultant</t>
        </is>
      </c>
      <c r="P1287" t="n">
        <v>2020</v>
      </c>
      <c r="Q1287" t="n">
        <v>532</v>
      </c>
      <c r="R1287" t="inlineStr">
        <is>
          <t>PROPOSAL</t>
        </is>
      </c>
      <c r="S1287" t="n">
        <v>0.15</v>
      </c>
      <c r="T1287" t="n">
        <v>2025</v>
      </c>
      <c r="U1287" t="n">
        <v>60</v>
      </c>
      <c r="V1287" t="inlineStr"/>
      <c r="W1287" t="inlineStr"/>
      <c r="X1287" t="n">
        <v>15</v>
      </c>
      <c r="Y1287" t="n">
        <v>25</v>
      </c>
      <c r="Z1287" t="n">
        <v>0</v>
      </c>
      <c r="AA1287" t="n">
        <v>2</v>
      </c>
      <c r="AB1287" t="n">
        <v>25</v>
      </c>
      <c r="AC1287" t="n">
        <v>2</v>
      </c>
      <c r="AD1287" t="n">
        <v>2</v>
      </c>
      <c r="AE1287" t="n">
        <v>25</v>
      </c>
      <c r="AF1287" t="n">
        <v>2</v>
      </c>
      <c r="AG1287" t="n">
        <v>2</v>
      </c>
      <c r="AH1287" t="n">
        <v>0</v>
      </c>
      <c r="AI1287" t="n">
        <v>0</v>
      </c>
      <c r="AJ1287" t="n">
        <v>0.7142857142857143</v>
      </c>
      <c r="AK1287" t="n">
        <v>1.136363636363636</v>
      </c>
      <c r="AL1287" t="n">
        <v>0</v>
      </c>
      <c r="AM1287" t="n">
        <v>0.1</v>
      </c>
      <c r="AN1287" t="n">
        <v>1.08695652173913</v>
      </c>
      <c r="AO1287" t="n">
        <v>0.1666666666666667</v>
      </c>
      <c r="AP1287" t="n">
        <v>0.09523809523809523</v>
      </c>
      <c r="AQ1287" t="n">
        <v>1.08695652173913</v>
      </c>
      <c r="AR1287" t="n">
        <v>0.09523809523809523</v>
      </c>
      <c r="AS1287" t="n">
        <v>0.09090909090909091</v>
      </c>
      <c r="AT1287" t="inlineStr"/>
      <c r="AU1287" t="inlineStr"/>
    </row>
    <row r="1288">
      <c r="A1288" t="inlineStr">
        <is>
          <t>LEAD</t>
        </is>
      </c>
      <c r="B1288" t="inlineStr">
        <is>
          <t>PRJ</t>
        </is>
      </c>
      <c r="C1288" t="inlineStr">
        <is>
          <t>AGILE</t>
        </is>
      </c>
      <c r="D1288" t="n">
        <v>2025</v>
      </c>
      <c r="E1288" s="114" t="n">
        <v>45683</v>
      </c>
      <c r="F1288" s="114" t="n">
        <v>46022</v>
      </c>
      <c r="G1288" t="inlineStr">
        <is>
          <t>ABS25024</t>
        </is>
      </c>
      <c r="H1288" t="inlineStr">
        <is>
          <t>ABS25024</t>
        </is>
      </c>
      <c r="I1288" t="inlineStr">
        <is>
          <t>real estate</t>
        </is>
      </c>
      <c r="J1288" t="inlineStr">
        <is>
          <t>ABS25024.LUXOTTICA GEOSTRATEGY</t>
        </is>
      </c>
      <c r="K1288" t="inlineStr">
        <is>
          <t>EssilorLuxottica</t>
        </is>
      </c>
      <c r="L1288" t="inlineStr">
        <is>
          <t>M. Calabrese</t>
        </is>
      </c>
      <c r="M1288" t="inlineStr">
        <is>
          <t>G. Izzo</t>
        </is>
      </c>
      <c r="N1288" t="inlineStr">
        <is>
          <t>Not Available</t>
        </is>
      </c>
      <c r="O1288" t="inlineStr">
        <is>
          <t>Senior Developer</t>
        </is>
      </c>
      <c r="P1288" t="n">
        <v>2020</v>
      </c>
      <c r="Q1288" t="n">
        <v>532</v>
      </c>
      <c r="R1288" t="inlineStr">
        <is>
          <t>PROPOSAL</t>
        </is>
      </c>
      <c r="S1288" t="n">
        <v>0.15</v>
      </c>
      <c r="T1288" t="n">
        <v>2025</v>
      </c>
      <c r="U1288" t="n">
        <v>15</v>
      </c>
      <c r="V1288" t="inlineStr"/>
      <c r="W1288" t="inlineStr"/>
      <c r="X1288" t="inlineStr"/>
      <c r="Y1288" t="n">
        <v>2</v>
      </c>
      <c r="Z1288" t="n">
        <v>0</v>
      </c>
      <c r="AA1288" t="n">
        <v>2</v>
      </c>
      <c r="AB1288" t="n">
        <v>2.5</v>
      </c>
      <c r="AC1288" t="n">
        <v>2</v>
      </c>
      <c r="AD1288" t="n">
        <v>2</v>
      </c>
      <c r="AE1288" t="n">
        <v>2.5</v>
      </c>
      <c r="AF1288" t="n">
        <v>2</v>
      </c>
      <c r="AG1288" t="n">
        <v>2</v>
      </c>
      <c r="AH1288" t="n">
        <v>0</v>
      </c>
      <c r="AI1288" t="n">
        <v>0</v>
      </c>
      <c r="AJ1288" t="n">
        <v>0</v>
      </c>
      <c r="AK1288" t="n">
        <v>0.09090909090909091</v>
      </c>
      <c r="AL1288" t="n">
        <v>0</v>
      </c>
      <c r="AM1288" t="n">
        <v>0.1</v>
      </c>
      <c r="AN1288" t="n">
        <v>0.108695652173913</v>
      </c>
      <c r="AO1288" t="n">
        <v>0.1666666666666667</v>
      </c>
      <c r="AP1288" t="n">
        <v>0.09523809523809523</v>
      </c>
      <c r="AQ1288" t="n">
        <v>0.108695652173913</v>
      </c>
      <c r="AR1288" t="n">
        <v>0.09523809523809523</v>
      </c>
      <c r="AS1288" t="n">
        <v>0.09090909090909091</v>
      </c>
      <c r="AT1288" t="inlineStr"/>
      <c r="AU1288" t="inlineStr"/>
    </row>
    <row r="1289">
      <c r="A1289" t="inlineStr">
        <is>
          <t>LEAD</t>
        </is>
      </c>
      <c r="B1289" t="inlineStr">
        <is>
          <t>PRJ</t>
        </is>
      </c>
      <c r="C1289" t="inlineStr">
        <is>
          <t>AGILE</t>
        </is>
      </c>
      <c r="D1289" t="n">
        <v>2025</v>
      </c>
      <c r="E1289" s="114" t="n">
        <v>45683</v>
      </c>
      <c r="F1289" s="114" t="n">
        <v>46022</v>
      </c>
      <c r="G1289" t="inlineStr">
        <is>
          <t>ABS25024</t>
        </is>
      </c>
      <c r="H1289" t="inlineStr">
        <is>
          <t>ABS25024</t>
        </is>
      </c>
      <c r="I1289" t="inlineStr">
        <is>
          <t>real estate</t>
        </is>
      </c>
      <c r="J1289" t="inlineStr">
        <is>
          <t>ABS25024.LUXOTTICA GEOSTRATEGY</t>
        </is>
      </c>
      <c r="K1289" t="inlineStr">
        <is>
          <t>EssilorLuxottica</t>
        </is>
      </c>
      <c r="L1289" t="inlineStr">
        <is>
          <t>M. Calabrese</t>
        </is>
      </c>
      <c r="M1289" t="inlineStr">
        <is>
          <t>G. Mandrioli</t>
        </is>
      </c>
      <c r="N1289" t="inlineStr">
        <is>
          <t>Not Available</t>
        </is>
      </c>
      <c r="O1289" t="inlineStr">
        <is>
          <t>Analyst</t>
        </is>
      </c>
      <c r="P1289" t="n">
        <v>2020</v>
      </c>
      <c r="Q1289" t="n">
        <v>532</v>
      </c>
      <c r="R1289" t="inlineStr">
        <is>
          <t>PROPOSAL</t>
        </is>
      </c>
      <c r="S1289" t="n">
        <v>0.15</v>
      </c>
      <c r="T1289" t="n">
        <v>2025</v>
      </c>
      <c r="U1289" t="n">
        <v>34.5</v>
      </c>
      <c r="V1289" t="inlineStr"/>
      <c r="W1289" t="n">
        <v>1</v>
      </c>
      <c r="X1289" t="n">
        <v>1</v>
      </c>
      <c r="Y1289" t="n">
        <v>12.5</v>
      </c>
      <c r="Z1289" t="n">
        <v>1</v>
      </c>
      <c r="AA1289" t="n">
        <v>1</v>
      </c>
      <c r="AB1289" t="n">
        <v>12.5</v>
      </c>
      <c r="AC1289" t="n">
        <v>10</v>
      </c>
      <c r="AD1289" t="n">
        <v>10</v>
      </c>
      <c r="AE1289" t="inlineStr"/>
      <c r="AF1289" t="inlineStr"/>
      <c r="AG1289" t="inlineStr"/>
      <c r="AH1289" t="n">
        <v>0</v>
      </c>
      <c r="AI1289" t="n">
        <v>0.05</v>
      </c>
      <c r="AJ1289" t="n">
        <v>0.04761904761904762</v>
      </c>
      <c r="AK1289" t="n">
        <v>0.5681818181818182</v>
      </c>
      <c r="AL1289" t="n">
        <v>0.05</v>
      </c>
      <c r="AM1289" t="n">
        <v>0.05</v>
      </c>
      <c r="AN1289" t="n">
        <v>0.5434782608695652</v>
      </c>
      <c r="AO1289" t="n">
        <v>0.8333333333333334</v>
      </c>
      <c r="AP1289" t="n">
        <v>0.4761904761904762</v>
      </c>
      <c r="AQ1289" t="n">
        <v>0</v>
      </c>
      <c r="AR1289" t="n">
        <v>0</v>
      </c>
      <c r="AS1289" t="n">
        <v>0</v>
      </c>
      <c r="AT1289" t="inlineStr"/>
      <c r="AU1289" t="inlineStr"/>
    </row>
    <row r="1290">
      <c r="A1290" t="inlineStr">
        <is>
          <t>LEAD</t>
        </is>
      </c>
      <c r="B1290" t="inlineStr">
        <is>
          <t>PRJ</t>
        </is>
      </c>
      <c r="C1290" t="inlineStr">
        <is>
          <t>AGILE</t>
        </is>
      </c>
      <c r="D1290" t="n">
        <v>2025</v>
      </c>
      <c r="E1290" s="114" t="n">
        <v>45683</v>
      </c>
      <c r="F1290" s="114" t="n">
        <v>46022</v>
      </c>
      <c r="G1290" t="inlineStr">
        <is>
          <t>ABS25024</t>
        </is>
      </c>
      <c r="H1290" t="inlineStr">
        <is>
          <t>ABS25024</t>
        </is>
      </c>
      <c r="I1290" t="inlineStr">
        <is>
          <t>real estate</t>
        </is>
      </c>
      <c r="J1290" t="inlineStr">
        <is>
          <t>ABS25024.LUXOTTICA GEOSTRATEGY</t>
        </is>
      </c>
      <c r="K1290" t="inlineStr">
        <is>
          <t>EssilorLuxottica</t>
        </is>
      </c>
      <c r="L1290" t="inlineStr">
        <is>
          <t>M. Calabrese</t>
        </is>
      </c>
      <c r="M1290" t="inlineStr">
        <is>
          <t>G. Tuninetti</t>
        </is>
      </c>
      <c r="N1290" t="inlineStr">
        <is>
          <t>Not Available</t>
        </is>
      </c>
      <c r="O1290" t="inlineStr">
        <is>
          <t>Consultant</t>
        </is>
      </c>
      <c r="P1290" t="n">
        <v>2020</v>
      </c>
      <c r="Q1290" t="n">
        <v>532</v>
      </c>
      <c r="R1290" t="inlineStr">
        <is>
          <t>PROPOSAL</t>
        </is>
      </c>
      <c r="S1290" t="n">
        <v>0.15</v>
      </c>
      <c r="T1290" t="n">
        <v>2025</v>
      </c>
      <c r="U1290" t="n">
        <v>20</v>
      </c>
      <c r="V1290" t="n">
        <v>6</v>
      </c>
      <c r="W1290" t="n">
        <v>12</v>
      </c>
      <c r="X1290" t="n">
        <v>12</v>
      </c>
      <c r="Y1290" t="n">
        <v>15</v>
      </c>
      <c r="Z1290" t="n">
        <v>5</v>
      </c>
      <c r="AA1290" t="n">
        <v>12</v>
      </c>
      <c r="AB1290" t="n">
        <v>3</v>
      </c>
      <c r="AC1290" t="inlineStr"/>
      <c r="AD1290" t="inlineStr"/>
      <c r="AE1290" t="inlineStr"/>
      <c r="AF1290" t="inlineStr"/>
      <c r="AG1290" t="inlineStr"/>
      <c r="AH1290" t="n">
        <v>0.3333333333333333</v>
      </c>
      <c r="AI1290" t="n">
        <v>0.6</v>
      </c>
      <c r="AJ1290" t="n">
        <v>0.5714285714285714</v>
      </c>
      <c r="AK1290" t="n">
        <v>0.6818181818181818</v>
      </c>
      <c r="AL1290" t="n">
        <v>0.25</v>
      </c>
      <c r="AM1290" t="n">
        <v>0.6</v>
      </c>
      <c r="AN1290" t="n">
        <v>0.1304347826086956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inlineStr"/>
      <c r="AU1290" t="inlineStr"/>
    </row>
    <row r="1291">
      <c r="A1291" t="inlineStr">
        <is>
          <t>LEAD</t>
        </is>
      </c>
      <c r="B1291" t="inlineStr">
        <is>
          <t>PRJ</t>
        </is>
      </c>
      <c r="C1291" t="inlineStr">
        <is>
          <t>AGILE</t>
        </is>
      </c>
      <c r="D1291" t="n">
        <v>2025</v>
      </c>
      <c r="E1291" s="114" t="n">
        <v>45683</v>
      </c>
      <c r="F1291" s="114" t="n">
        <v>46022</v>
      </c>
      <c r="G1291" t="inlineStr">
        <is>
          <t>ABS25024</t>
        </is>
      </c>
      <c r="H1291" t="inlineStr">
        <is>
          <t>ABS25024</t>
        </is>
      </c>
      <c r="I1291" t="inlineStr">
        <is>
          <t>real estate</t>
        </is>
      </c>
      <c r="J1291" t="inlineStr">
        <is>
          <t>ABS25024.LUXOTTICA GEOSTRATEGY</t>
        </is>
      </c>
      <c r="K1291" t="inlineStr">
        <is>
          <t>EssilorLuxottica</t>
        </is>
      </c>
      <c r="L1291" t="inlineStr">
        <is>
          <t>M. Calabrese</t>
        </is>
      </c>
      <c r="M1291" t="inlineStr">
        <is>
          <t>I. Lopez</t>
        </is>
      </c>
      <c r="N1291" t="inlineStr">
        <is>
          <t>Not Available</t>
        </is>
      </c>
      <c r="O1291" t="inlineStr">
        <is>
          <t>Consultant</t>
        </is>
      </c>
      <c r="P1291" t="n">
        <v>2020</v>
      </c>
      <c r="Q1291" t="n">
        <v>532</v>
      </c>
      <c r="R1291" t="inlineStr">
        <is>
          <t>PROPOSAL</t>
        </is>
      </c>
      <c r="S1291" t="n">
        <v>0.15</v>
      </c>
      <c r="T1291" t="n">
        <v>2025</v>
      </c>
      <c r="U1291" t="n">
        <v>10</v>
      </c>
      <c r="V1291" t="inlineStr"/>
      <c r="W1291" t="n">
        <v>8</v>
      </c>
      <c r="X1291" t="n">
        <v>8</v>
      </c>
      <c r="Y1291" t="n">
        <v>1</v>
      </c>
      <c r="Z1291" t="n">
        <v>0</v>
      </c>
      <c r="AA1291" t="n">
        <v>8</v>
      </c>
      <c r="AB1291" t="n">
        <v>2</v>
      </c>
      <c r="AC1291" t="inlineStr"/>
      <c r="AD1291" t="inlineStr"/>
      <c r="AE1291" t="inlineStr"/>
      <c r="AF1291" t="inlineStr"/>
      <c r="AG1291" t="inlineStr"/>
      <c r="AH1291" t="n">
        <v>0</v>
      </c>
      <c r="AI1291" t="n">
        <v>0.4</v>
      </c>
      <c r="AJ1291" t="n">
        <v>0.3809523809523809</v>
      </c>
      <c r="AK1291" t="n">
        <v>0.04545454545454546</v>
      </c>
      <c r="AL1291" t="n">
        <v>0</v>
      </c>
      <c r="AM1291" t="n">
        <v>0.4</v>
      </c>
      <c r="AN1291" t="n">
        <v>0.08695652173913043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inlineStr"/>
      <c r="AU1291" t="inlineStr"/>
    </row>
    <row r="1292">
      <c r="A1292" t="inlineStr">
        <is>
          <t>LEAD</t>
        </is>
      </c>
      <c r="B1292" t="inlineStr">
        <is>
          <t>PRJ</t>
        </is>
      </c>
      <c r="C1292" t="inlineStr">
        <is>
          <t>AGILE</t>
        </is>
      </c>
      <c r="D1292" t="n">
        <v>2025</v>
      </c>
      <c r="E1292" s="114" t="n">
        <v>45683</v>
      </c>
      <c r="F1292" s="114" t="n">
        <v>46022</v>
      </c>
      <c r="G1292" t="inlineStr">
        <is>
          <t>ABS25024</t>
        </is>
      </c>
      <c r="H1292" t="inlineStr">
        <is>
          <t>ABS25024</t>
        </is>
      </c>
      <c r="I1292" t="inlineStr">
        <is>
          <t>real estate</t>
        </is>
      </c>
      <c r="J1292" t="inlineStr">
        <is>
          <t>ABS25024.LUXOTTICA GEOSTRATEGY</t>
        </is>
      </c>
      <c r="K1292" t="inlineStr">
        <is>
          <t>EssilorLuxottica</t>
        </is>
      </c>
      <c r="L1292" t="inlineStr">
        <is>
          <t>M. Calabrese</t>
        </is>
      </c>
      <c r="M1292" t="inlineStr">
        <is>
          <t>L. Carloni</t>
        </is>
      </c>
      <c r="N1292" t="inlineStr">
        <is>
          <t>Operations</t>
        </is>
      </c>
      <c r="O1292" t="inlineStr">
        <is>
          <t>Senior Consultant</t>
        </is>
      </c>
      <c r="P1292" t="n">
        <v>2020</v>
      </c>
      <c r="Q1292" t="n">
        <v>532</v>
      </c>
      <c r="R1292" t="inlineStr">
        <is>
          <t>PROPOSAL</t>
        </is>
      </c>
      <c r="S1292" t="n">
        <v>0.15</v>
      </c>
      <c r="T1292" t="n">
        <v>2025</v>
      </c>
      <c r="U1292" t="n">
        <v>60</v>
      </c>
      <c r="V1292" t="inlineStr"/>
      <c r="W1292" t="inlineStr"/>
      <c r="X1292" t="n">
        <v>15</v>
      </c>
      <c r="Y1292" t="n">
        <v>25</v>
      </c>
      <c r="Z1292" t="n">
        <v>0</v>
      </c>
      <c r="AA1292" t="n">
        <v>2</v>
      </c>
      <c r="AB1292" t="n">
        <v>25</v>
      </c>
      <c r="AC1292" t="n">
        <v>2</v>
      </c>
      <c r="AD1292" t="n">
        <v>2</v>
      </c>
      <c r="AE1292" t="n">
        <v>25</v>
      </c>
      <c r="AF1292" t="n">
        <v>2</v>
      </c>
      <c r="AG1292" t="n">
        <v>2</v>
      </c>
      <c r="AH1292" t="n">
        <v>0</v>
      </c>
      <c r="AI1292" t="n">
        <v>0</v>
      </c>
      <c r="AJ1292" t="n">
        <v>0.7142857142857143</v>
      </c>
      <c r="AK1292" t="n">
        <v>1.136363636363636</v>
      </c>
      <c r="AL1292" t="n">
        <v>0</v>
      </c>
      <c r="AM1292" t="n">
        <v>0.1</v>
      </c>
      <c r="AN1292" t="n">
        <v>1.08695652173913</v>
      </c>
      <c r="AO1292" t="n">
        <v>0.1666666666666667</v>
      </c>
      <c r="AP1292" t="n">
        <v>0.09523809523809523</v>
      </c>
      <c r="AQ1292" t="n">
        <v>1.08695652173913</v>
      </c>
      <c r="AR1292" t="n">
        <v>0.09523809523809523</v>
      </c>
      <c r="AS1292" t="n">
        <v>0.09090909090909091</v>
      </c>
      <c r="AT1292" t="inlineStr"/>
      <c r="AU1292" t="inlineStr"/>
    </row>
    <row r="1293">
      <c r="A1293" t="inlineStr">
        <is>
          <t>LEAD</t>
        </is>
      </c>
      <c r="B1293" t="inlineStr">
        <is>
          <t>PRJ</t>
        </is>
      </c>
      <c r="C1293" t="inlineStr">
        <is>
          <t>AGILE</t>
        </is>
      </c>
      <c r="D1293" t="n">
        <v>2025</v>
      </c>
      <c r="E1293" s="114" t="n">
        <v>45683</v>
      </c>
      <c r="F1293" s="114" t="n">
        <v>46022</v>
      </c>
      <c r="G1293" t="inlineStr">
        <is>
          <t>ABS25024</t>
        </is>
      </c>
      <c r="H1293" t="inlineStr">
        <is>
          <t>ABS25024</t>
        </is>
      </c>
      <c r="I1293" t="inlineStr">
        <is>
          <t>real estate</t>
        </is>
      </c>
      <c r="J1293" t="inlineStr">
        <is>
          <t>ABS25024.LUXOTTICA GEOSTRATEGY</t>
        </is>
      </c>
      <c r="K1293" t="inlineStr">
        <is>
          <t>EssilorLuxottica</t>
        </is>
      </c>
      <c r="L1293" t="inlineStr">
        <is>
          <t>M. Calabrese</t>
        </is>
      </c>
      <c r="M1293" t="inlineStr">
        <is>
          <t>M. Calabrese</t>
        </is>
      </c>
      <c r="N1293" t="inlineStr">
        <is>
          <t>Delivery Projects</t>
        </is>
      </c>
      <c r="O1293" t="inlineStr">
        <is>
          <t>Analyst</t>
        </is>
      </c>
      <c r="P1293" t="n">
        <v>2020</v>
      </c>
      <c r="Q1293" t="n">
        <v>532</v>
      </c>
      <c r="R1293" t="inlineStr">
        <is>
          <t>PROPOSAL</t>
        </is>
      </c>
      <c r="S1293" t="n">
        <v>0.15</v>
      </c>
      <c r="T1293" t="n">
        <v>2025</v>
      </c>
      <c r="U1293" t="n">
        <v>40</v>
      </c>
      <c r="V1293" t="n">
        <v>5</v>
      </c>
      <c r="W1293" t="n">
        <v>5</v>
      </c>
      <c r="X1293" t="n">
        <v>5</v>
      </c>
      <c r="Y1293" t="n">
        <v>5</v>
      </c>
      <c r="Z1293" t="n">
        <v>5</v>
      </c>
      <c r="AA1293" t="n">
        <v>5</v>
      </c>
      <c r="AB1293" t="n">
        <v>5</v>
      </c>
      <c r="AC1293" t="n">
        <v>5</v>
      </c>
      <c r="AD1293" t="n">
        <v>5</v>
      </c>
      <c r="AE1293" t="n">
        <v>5</v>
      </c>
      <c r="AF1293" t="n">
        <v>5</v>
      </c>
      <c r="AG1293" t="n">
        <v>5</v>
      </c>
      <c r="AH1293" t="n">
        <v>0.2777777777777778</v>
      </c>
      <c r="AI1293" t="n">
        <v>0.25</v>
      </c>
      <c r="AJ1293" t="n">
        <v>0.2380952380952381</v>
      </c>
      <c r="AK1293" t="n">
        <v>0.2272727272727273</v>
      </c>
      <c r="AL1293" t="n">
        <v>0.25</v>
      </c>
      <c r="AM1293" t="n">
        <v>0.25</v>
      </c>
      <c r="AN1293" t="n">
        <v>0.2173913043478261</v>
      </c>
      <c r="AO1293" t="n">
        <v>0.4166666666666667</v>
      </c>
      <c r="AP1293" t="n">
        <v>0.2380952380952381</v>
      </c>
      <c r="AQ1293" t="n">
        <v>0.2173913043478261</v>
      </c>
      <c r="AR1293" t="n">
        <v>0.2380952380952381</v>
      </c>
      <c r="AS1293" t="n">
        <v>0.2272727272727273</v>
      </c>
      <c r="AT1293" t="inlineStr"/>
      <c r="AU1293" t="inlineStr"/>
    </row>
    <row r="1294">
      <c r="A1294" t="inlineStr">
        <is>
          <t>LEAD</t>
        </is>
      </c>
      <c r="B1294" t="inlineStr">
        <is>
          <t>PRJ</t>
        </is>
      </c>
      <c r="C1294" t="inlineStr">
        <is>
          <t>AGILE</t>
        </is>
      </c>
      <c r="D1294" t="n">
        <v>2025</v>
      </c>
      <c r="E1294" s="114" t="n">
        <v>45683</v>
      </c>
      <c r="F1294" s="114" t="n">
        <v>46022</v>
      </c>
      <c r="G1294" t="inlineStr">
        <is>
          <t>ABS25024</t>
        </is>
      </c>
      <c r="H1294" t="inlineStr">
        <is>
          <t>ABS25024</t>
        </is>
      </c>
      <c r="I1294" t="inlineStr">
        <is>
          <t>real estate</t>
        </is>
      </c>
      <c r="J1294" t="inlineStr">
        <is>
          <t>ABS25024.LUXOTTICA GEOSTRATEGY</t>
        </is>
      </c>
      <c r="K1294" t="inlineStr">
        <is>
          <t>EssilorLuxottica</t>
        </is>
      </c>
      <c r="L1294" t="inlineStr">
        <is>
          <t>M. Calabrese</t>
        </is>
      </c>
      <c r="M1294" t="inlineStr">
        <is>
          <t>P. Anzellotti</t>
        </is>
      </c>
      <c r="N1294" t="inlineStr">
        <is>
          <t>Operations</t>
        </is>
      </c>
      <c r="O1294" t="inlineStr">
        <is>
          <t>Solution Architect</t>
        </is>
      </c>
      <c r="P1294" t="n">
        <v>2020</v>
      </c>
      <c r="Q1294" t="n">
        <v>532</v>
      </c>
      <c r="R1294" t="inlineStr">
        <is>
          <t>PROPOSAL</t>
        </is>
      </c>
      <c r="S1294" t="n">
        <v>0.15</v>
      </c>
      <c r="T1294" t="n">
        <v>2025</v>
      </c>
      <c r="U1294" t="n">
        <v>57</v>
      </c>
      <c r="V1294" t="inlineStr"/>
      <c r="W1294" t="inlineStr"/>
      <c r="X1294" t="n">
        <v>6</v>
      </c>
      <c r="Y1294" t="n">
        <v>1</v>
      </c>
      <c r="Z1294" t="n">
        <v>1</v>
      </c>
      <c r="AA1294" t="n">
        <v>8</v>
      </c>
      <c r="AB1294" t="n">
        <v>8</v>
      </c>
      <c r="AC1294" t="n">
        <v>8</v>
      </c>
      <c r="AD1294" t="n">
        <v>8</v>
      </c>
      <c r="AE1294" t="n">
        <v>8</v>
      </c>
      <c r="AF1294" t="n">
        <v>8</v>
      </c>
      <c r="AG1294" t="n">
        <v>8</v>
      </c>
      <c r="AH1294" t="n">
        <v>0</v>
      </c>
      <c r="AI1294" t="n">
        <v>0</v>
      </c>
      <c r="AJ1294" t="n">
        <v>0.2857142857142857</v>
      </c>
      <c r="AK1294" t="n">
        <v>0.04545454545454546</v>
      </c>
      <c r="AL1294" t="n">
        <v>0.05</v>
      </c>
      <c r="AM1294" t="n">
        <v>0.4</v>
      </c>
      <c r="AN1294" t="n">
        <v>0.3478260869565217</v>
      </c>
      <c r="AO1294" t="n">
        <v>0.6666666666666666</v>
      </c>
      <c r="AP1294" t="n">
        <v>0.3809523809523809</v>
      </c>
      <c r="AQ1294" t="n">
        <v>0.3478260869565217</v>
      </c>
      <c r="AR1294" t="n">
        <v>0.3809523809523809</v>
      </c>
      <c r="AS1294" t="n">
        <v>0.3636363636363636</v>
      </c>
      <c r="AT1294" t="inlineStr"/>
      <c r="AU1294" t="inlineStr"/>
    </row>
    <row r="1295">
      <c r="A1295" t="inlineStr">
        <is>
          <t>LEAD</t>
        </is>
      </c>
      <c r="B1295" t="inlineStr">
        <is>
          <t>PRJ</t>
        </is>
      </c>
      <c r="C1295" t="inlineStr">
        <is>
          <t>AGILE</t>
        </is>
      </c>
      <c r="D1295" t="n">
        <v>2025</v>
      </c>
      <c r="E1295" s="114" t="n">
        <v>45683</v>
      </c>
      <c r="F1295" s="114" t="n">
        <v>46022</v>
      </c>
      <c r="G1295" t="inlineStr">
        <is>
          <t>ABS25024</t>
        </is>
      </c>
      <c r="H1295" t="inlineStr">
        <is>
          <t>ABS25024</t>
        </is>
      </c>
      <c r="I1295" t="inlineStr">
        <is>
          <t>real estate</t>
        </is>
      </c>
      <c r="J1295" t="inlineStr">
        <is>
          <t>ABS25024.LUXOTTICA GEOSTRATEGY</t>
        </is>
      </c>
      <c r="K1295" t="inlineStr">
        <is>
          <t>EssilorLuxottica</t>
        </is>
      </c>
      <c r="L1295" t="inlineStr">
        <is>
          <t>M. Calabrese</t>
        </is>
      </c>
      <c r="M1295" t="inlineStr">
        <is>
          <t>P. Cimino</t>
        </is>
      </c>
      <c r="N1295" t="inlineStr">
        <is>
          <t>Not Available</t>
        </is>
      </c>
      <c r="O1295" t="inlineStr">
        <is>
          <t>Consultant</t>
        </is>
      </c>
      <c r="P1295" t="n">
        <v>2020</v>
      </c>
      <c r="Q1295" t="n">
        <v>532</v>
      </c>
      <c r="R1295" t="inlineStr">
        <is>
          <t>PROPOSAL</t>
        </is>
      </c>
      <c r="S1295" t="n">
        <v>0.15</v>
      </c>
      <c r="T1295" t="n">
        <v>2025</v>
      </c>
      <c r="U1295" t="n">
        <v>60</v>
      </c>
      <c r="V1295" t="inlineStr"/>
      <c r="W1295" t="inlineStr"/>
      <c r="X1295" t="inlineStr"/>
      <c r="Y1295" t="n">
        <v>2</v>
      </c>
      <c r="Z1295" t="n">
        <v>0</v>
      </c>
      <c r="AA1295" t="n">
        <v>2</v>
      </c>
      <c r="AB1295" t="n">
        <v>25</v>
      </c>
      <c r="AC1295" t="n">
        <v>2</v>
      </c>
      <c r="AD1295" t="n">
        <v>2</v>
      </c>
      <c r="AE1295" t="n">
        <v>25</v>
      </c>
      <c r="AF1295" t="n">
        <v>2</v>
      </c>
      <c r="AG1295" t="n">
        <v>2</v>
      </c>
      <c r="AH1295" t="n">
        <v>0</v>
      </c>
      <c r="AI1295" t="n">
        <v>0</v>
      </c>
      <c r="AJ1295" t="n">
        <v>0</v>
      </c>
      <c r="AK1295" t="n">
        <v>0.09090909090909091</v>
      </c>
      <c r="AL1295" t="n">
        <v>0</v>
      </c>
      <c r="AM1295" t="n">
        <v>0.1</v>
      </c>
      <c r="AN1295" t="n">
        <v>1.08695652173913</v>
      </c>
      <c r="AO1295" t="n">
        <v>0.1666666666666667</v>
      </c>
      <c r="AP1295" t="n">
        <v>0.09523809523809523</v>
      </c>
      <c r="AQ1295" t="n">
        <v>1.08695652173913</v>
      </c>
      <c r="AR1295" t="n">
        <v>0.09523809523809523</v>
      </c>
      <c r="AS1295" t="n">
        <v>0.09090909090909091</v>
      </c>
      <c r="AT1295" t="inlineStr"/>
      <c r="AU1295" t="inlineStr"/>
    </row>
    <row r="1296">
      <c r="A1296" t="inlineStr">
        <is>
          <t>LEAD</t>
        </is>
      </c>
      <c r="B1296" t="inlineStr">
        <is>
          <t>PRJ</t>
        </is>
      </c>
      <c r="C1296" t="inlineStr">
        <is>
          <t>AGILE</t>
        </is>
      </c>
      <c r="D1296" t="n">
        <v>2025</v>
      </c>
      <c r="E1296" s="114" t="n">
        <v>45683</v>
      </c>
      <c r="F1296" s="114" t="n">
        <v>46022</v>
      </c>
      <c r="G1296" t="inlineStr">
        <is>
          <t>ABS25024</t>
        </is>
      </c>
      <c r="H1296" t="inlineStr">
        <is>
          <t>ABS25024</t>
        </is>
      </c>
      <c r="I1296" t="inlineStr">
        <is>
          <t>real estate</t>
        </is>
      </c>
      <c r="J1296" t="inlineStr">
        <is>
          <t>ABS25024.LUXOTTICA GEOSTRATEGY</t>
        </is>
      </c>
      <c r="K1296" t="inlineStr">
        <is>
          <t>EssilorLuxottica</t>
        </is>
      </c>
      <c r="L1296" t="inlineStr">
        <is>
          <t>M. Calabrese</t>
        </is>
      </c>
      <c r="M1296" t="inlineStr">
        <is>
          <t>S. Ben Younes</t>
        </is>
      </c>
      <c r="N1296" t="inlineStr">
        <is>
          <t>Operations</t>
        </is>
      </c>
      <c r="O1296" t="inlineStr">
        <is>
          <t>Consultant</t>
        </is>
      </c>
      <c r="P1296" t="n">
        <v>2020</v>
      </c>
      <c r="Q1296" t="n">
        <v>532</v>
      </c>
      <c r="R1296" t="inlineStr">
        <is>
          <t>PROPOSAL</t>
        </is>
      </c>
      <c r="S1296" t="n">
        <v>0.15</v>
      </c>
      <c r="T1296" t="n">
        <v>2025</v>
      </c>
      <c r="U1296" t="n">
        <v>90</v>
      </c>
      <c r="V1296" t="inlineStr"/>
      <c r="W1296" t="inlineStr"/>
      <c r="X1296" t="n">
        <v>9</v>
      </c>
      <c r="Y1296" t="n">
        <v>15</v>
      </c>
      <c r="Z1296" t="n">
        <v>0</v>
      </c>
      <c r="AA1296" t="n">
        <v>12</v>
      </c>
      <c r="AB1296" t="n">
        <v>15</v>
      </c>
      <c r="AC1296" t="n">
        <v>12</v>
      </c>
      <c r="AD1296" t="n">
        <v>12</v>
      </c>
      <c r="AE1296" t="n">
        <v>15</v>
      </c>
      <c r="AF1296" t="n">
        <v>12</v>
      </c>
      <c r="AG1296" t="n">
        <v>12</v>
      </c>
      <c r="AH1296" t="n">
        <v>0</v>
      </c>
      <c r="AI1296" t="n">
        <v>0</v>
      </c>
      <c r="AJ1296" t="n">
        <v>0.4285714285714285</v>
      </c>
      <c r="AK1296" t="n">
        <v>0.6818181818181818</v>
      </c>
      <c r="AL1296" t="n">
        <v>0</v>
      </c>
      <c r="AM1296" t="n">
        <v>0.6</v>
      </c>
      <c r="AN1296" t="n">
        <v>0.6521739130434783</v>
      </c>
      <c r="AO1296" t="n">
        <v>1</v>
      </c>
      <c r="AP1296" t="n">
        <v>0.5714285714285714</v>
      </c>
      <c r="AQ1296" t="n">
        <v>0.6521739130434783</v>
      </c>
      <c r="AR1296" t="n">
        <v>0.5714285714285714</v>
      </c>
      <c r="AS1296" t="n">
        <v>0.5454545454545454</v>
      </c>
      <c r="AT1296" t="inlineStr"/>
      <c r="AU1296" t="inlineStr"/>
    </row>
    <row r="1297">
      <c r="A1297" t="inlineStr">
        <is>
          <t>LEAD</t>
        </is>
      </c>
      <c r="B1297" t="inlineStr">
        <is>
          <t>PRJ</t>
        </is>
      </c>
      <c r="C1297" t="inlineStr">
        <is>
          <t>AGILE</t>
        </is>
      </c>
      <c r="D1297" t="n">
        <v>2025</v>
      </c>
      <c r="E1297" s="114" t="n">
        <v>45683</v>
      </c>
      <c r="F1297" s="114" t="n">
        <v>46022</v>
      </c>
      <c r="G1297" t="inlineStr">
        <is>
          <t>ABS25024</t>
        </is>
      </c>
      <c r="H1297" t="inlineStr">
        <is>
          <t>ABS25024</t>
        </is>
      </c>
      <c r="I1297" t="inlineStr">
        <is>
          <t>real estate</t>
        </is>
      </c>
      <c r="J1297" t="inlineStr">
        <is>
          <t>ABS25024.LUXOTTICA GEOSTRATEGY</t>
        </is>
      </c>
      <c r="K1297" t="inlineStr">
        <is>
          <t>EssilorLuxottica</t>
        </is>
      </c>
      <c r="L1297" t="inlineStr">
        <is>
          <t>M. Calabrese</t>
        </is>
      </c>
      <c r="M1297" t="inlineStr">
        <is>
          <t>V. Carcaterra</t>
        </is>
      </c>
      <c r="N1297" t="inlineStr">
        <is>
          <t>Not Available</t>
        </is>
      </c>
      <c r="O1297" t="inlineStr">
        <is>
          <t>Developer</t>
        </is>
      </c>
      <c r="P1297" t="n">
        <v>2020</v>
      </c>
      <c r="Q1297" t="n">
        <v>532</v>
      </c>
      <c r="R1297" t="inlineStr">
        <is>
          <t>PROPOSAL</t>
        </is>
      </c>
      <c r="S1297" t="n">
        <v>0.15</v>
      </c>
      <c r="T1297" t="n">
        <v>2025</v>
      </c>
      <c r="U1297" t="n">
        <v>60</v>
      </c>
      <c r="V1297" t="inlineStr"/>
      <c r="W1297" t="inlineStr"/>
      <c r="X1297" t="n">
        <v>15</v>
      </c>
      <c r="Y1297" t="n">
        <v>25</v>
      </c>
      <c r="Z1297" t="n">
        <v>0</v>
      </c>
      <c r="AA1297" t="n">
        <v>2</v>
      </c>
      <c r="AB1297" t="n">
        <v>25</v>
      </c>
      <c r="AC1297" t="n">
        <v>2</v>
      </c>
      <c r="AD1297" t="n">
        <v>2</v>
      </c>
      <c r="AE1297" t="n">
        <v>25</v>
      </c>
      <c r="AF1297" t="n">
        <v>2</v>
      </c>
      <c r="AG1297" t="n">
        <v>2</v>
      </c>
      <c r="AH1297" t="n">
        <v>0</v>
      </c>
      <c r="AI1297" t="n">
        <v>0</v>
      </c>
      <c r="AJ1297" t="n">
        <v>0.7142857142857143</v>
      </c>
      <c r="AK1297" t="n">
        <v>1.136363636363636</v>
      </c>
      <c r="AL1297" t="n">
        <v>0</v>
      </c>
      <c r="AM1297" t="n">
        <v>0.1</v>
      </c>
      <c r="AN1297" t="n">
        <v>1.08695652173913</v>
      </c>
      <c r="AO1297" t="n">
        <v>0.1666666666666667</v>
      </c>
      <c r="AP1297" t="n">
        <v>0.09523809523809523</v>
      </c>
      <c r="AQ1297" t="n">
        <v>1.08695652173913</v>
      </c>
      <c r="AR1297" t="n">
        <v>0.09523809523809523</v>
      </c>
      <c r="AS1297" t="n">
        <v>0.09090909090909091</v>
      </c>
      <c r="AT1297" t="inlineStr"/>
      <c r="AU1297" t="inlineStr"/>
    </row>
    <row r="1298">
      <c r="A1298" t="inlineStr">
        <is>
          <t>LEAD</t>
        </is>
      </c>
      <c r="B1298" t="inlineStr">
        <is>
          <t>PRJ</t>
        </is>
      </c>
      <c r="C1298" t="inlineStr">
        <is>
          <t>AGILE</t>
        </is>
      </c>
      <c r="D1298" t="n">
        <v>2025</v>
      </c>
      <c r="E1298" s="114" t="n">
        <v>45683</v>
      </c>
      <c r="F1298" s="114" t="n">
        <v>46022</v>
      </c>
      <c r="G1298" t="inlineStr">
        <is>
          <t>ABS25024</t>
        </is>
      </c>
      <c r="H1298" t="inlineStr">
        <is>
          <t>ABS25024</t>
        </is>
      </c>
      <c r="I1298" t="inlineStr">
        <is>
          <t>real estate</t>
        </is>
      </c>
      <c r="J1298" t="inlineStr">
        <is>
          <t>ABS25024.LUXOTTICA GEOSTRATEGY</t>
        </is>
      </c>
      <c r="K1298" t="inlineStr">
        <is>
          <t>EssilorLuxottica</t>
        </is>
      </c>
      <c r="L1298" t="inlineStr">
        <is>
          <t>M. Calabrese</t>
        </is>
      </c>
      <c r="M1298" t="inlineStr">
        <is>
          <t>Y. Cherednychenko</t>
        </is>
      </c>
      <c r="N1298" t="inlineStr">
        <is>
          <t>Not Available</t>
        </is>
      </c>
      <c r="O1298" t="inlineStr">
        <is>
          <t>Developer</t>
        </is>
      </c>
      <c r="P1298" t="n">
        <v>2020</v>
      </c>
      <c r="Q1298" t="n">
        <v>532</v>
      </c>
      <c r="R1298" t="inlineStr">
        <is>
          <t>PROPOSAL</t>
        </is>
      </c>
      <c r="S1298" t="n">
        <v>0.15</v>
      </c>
      <c r="T1298" t="n">
        <v>2025</v>
      </c>
      <c r="U1298" t="n">
        <v>15</v>
      </c>
      <c r="V1298" t="inlineStr"/>
      <c r="W1298" t="inlineStr"/>
      <c r="X1298" t="inlineStr"/>
      <c r="Y1298" t="n">
        <v>2</v>
      </c>
      <c r="Z1298" t="n">
        <v>0</v>
      </c>
      <c r="AA1298" t="n">
        <v>2</v>
      </c>
      <c r="AB1298" t="n">
        <v>2.5</v>
      </c>
      <c r="AC1298" t="n">
        <v>2</v>
      </c>
      <c r="AD1298" t="n">
        <v>2</v>
      </c>
      <c r="AE1298" t="n">
        <v>2.5</v>
      </c>
      <c r="AF1298" t="n">
        <v>2</v>
      </c>
      <c r="AG1298" t="n">
        <v>2</v>
      </c>
      <c r="AH1298" t="n">
        <v>0</v>
      </c>
      <c r="AI1298" t="n">
        <v>0</v>
      </c>
      <c r="AJ1298" t="n">
        <v>0</v>
      </c>
      <c r="AK1298" t="n">
        <v>0.09090909090909091</v>
      </c>
      <c r="AL1298" t="n">
        <v>0</v>
      </c>
      <c r="AM1298" t="n">
        <v>0.1</v>
      </c>
      <c r="AN1298" t="n">
        <v>0.108695652173913</v>
      </c>
      <c r="AO1298" t="n">
        <v>0.1666666666666667</v>
      </c>
      <c r="AP1298" t="n">
        <v>0.09523809523809523</v>
      </c>
      <c r="AQ1298" t="n">
        <v>0.108695652173913</v>
      </c>
      <c r="AR1298" t="n">
        <v>0.09523809523809523</v>
      </c>
      <c r="AS1298" t="n">
        <v>0.09090909090909091</v>
      </c>
      <c r="AT1298" t="inlineStr"/>
      <c r="AU1298" t="inlineStr"/>
    </row>
    <row r="1299">
      <c r="A1299" t="inlineStr">
        <is>
          <t>LEAD</t>
        </is>
      </c>
      <c r="B1299" t="inlineStr">
        <is>
          <t>PRJ</t>
        </is>
      </c>
      <c r="C1299" t="inlineStr">
        <is>
          <t>WATERFALL</t>
        </is>
      </c>
      <c r="D1299" t="n">
        <v>2025</v>
      </c>
      <c r="E1299" s="114" t="n">
        <v>45689</v>
      </c>
      <c r="F1299" s="114" t="n">
        <v>45838</v>
      </c>
      <c r="G1299" t="inlineStr"/>
      <c r="H1299" t="inlineStr"/>
      <c r="I1299" t="inlineStr">
        <is>
          <t>healthcare</t>
        </is>
      </c>
      <c r="J1299" t="inlineStr">
        <is>
          <t>AOFE - AZIENDA OSPEDALIERA FERRARA - AI 2025</t>
        </is>
      </c>
      <c r="K1299" t="inlineStr">
        <is>
          <t>AO FERRARA</t>
        </is>
      </c>
      <c r="L1299" t="inlineStr">
        <is>
          <t>M. Calabrese</t>
        </is>
      </c>
      <c r="M1299" t="inlineStr">
        <is>
          <t>F. Spacagna</t>
        </is>
      </c>
      <c r="N1299" t="inlineStr">
        <is>
          <t>Operations</t>
        </is>
      </c>
      <c r="O1299" t="inlineStr">
        <is>
          <t>Solution Architect</t>
        </is>
      </c>
      <c r="P1299" t="n">
        <v>150</v>
      </c>
      <c r="Q1299" t="n">
        <v>0</v>
      </c>
      <c r="R1299" t="inlineStr">
        <is>
          <t>PROPOSAL</t>
        </is>
      </c>
      <c r="S1299" t="n">
        <v>0</v>
      </c>
      <c r="T1299" t="n">
        <v>2025</v>
      </c>
      <c r="U1299" t="n">
        <v>25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n">
        <v>5</v>
      </c>
      <c r="AD1299" t="n">
        <v>5</v>
      </c>
      <c r="AE1299" t="n">
        <v>5</v>
      </c>
      <c r="AF1299" t="n">
        <v>5</v>
      </c>
      <c r="AG1299" t="n">
        <v>5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0.4166666666666667</v>
      </c>
      <c r="AP1299" t="n">
        <v>0.2380952380952381</v>
      </c>
      <c r="AQ1299" t="n">
        <v>0.2173913043478261</v>
      </c>
      <c r="AR1299" t="n">
        <v>0.2380952380952381</v>
      </c>
      <c r="AS1299" t="n">
        <v>0.2272727272727273</v>
      </c>
      <c r="AT1299" t="inlineStr"/>
      <c r="AU1299" t="inlineStr"/>
    </row>
    <row r="1300">
      <c r="A1300" t="inlineStr">
        <is>
          <t>LEAD</t>
        </is>
      </c>
      <c r="B1300" t="inlineStr">
        <is>
          <t>PRJ</t>
        </is>
      </c>
      <c r="C1300" t="inlineStr">
        <is>
          <t>WATERFALL</t>
        </is>
      </c>
      <c r="D1300" t="n">
        <v>2025</v>
      </c>
      <c r="E1300" s="114" t="n">
        <v>45689</v>
      </c>
      <c r="F1300" s="114" t="n">
        <v>45838</v>
      </c>
      <c r="G1300" t="inlineStr"/>
      <c r="H1300" t="inlineStr"/>
      <c r="I1300" t="inlineStr">
        <is>
          <t>healthcare</t>
        </is>
      </c>
      <c r="J1300" t="inlineStr">
        <is>
          <t>AOFE - AZIENDA OSPEDALIERA FERRARA - AI 2025</t>
        </is>
      </c>
      <c r="K1300" t="inlineStr">
        <is>
          <t>AO FERRARA</t>
        </is>
      </c>
      <c r="L1300" t="inlineStr">
        <is>
          <t>M. Calabrese</t>
        </is>
      </c>
      <c r="M1300" t="inlineStr">
        <is>
          <t>G. Sironi</t>
        </is>
      </c>
      <c r="N1300" t="inlineStr">
        <is>
          <t>Operations</t>
        </is>
      </c>
      <c r="O1300" t="inlineStr">
        <is>
          <t>Data Scientist</t>
        </is>
      </c>
      <c r="P1300" t="n">
        <v>150</v>
      </c>
      <c r="Q1300" t="n">
        <v>0</v>
      </c>
      <c r="R1300" t="inlineStr">
        <is>
          <t>PROPOSAL</t>
        </is>
      </c>
      <c r="S1300" t="n">
        <v>0</v>
      </c>
      <c r="T1300" t="n">
        <v>2025</v>
      </c>
      <c r="U1300" t="n">
        <v>25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n">
        <v>5</v>
      </c>
      <c r="AD1300" t="n">
        <v>5</v>
      </c>
      <c r="AE1300" t="n">
        <v>5</v>
      </c>
      <c r="AF1300" t="n">
        <v>5</v>
      </c>
      <c r="AG1300" t="n">
        <v>5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0.4166666666666667</v>
      </c>
      <c r="AP1300" t="n">
        <v>0.2380952380952381</v>
      </c>
      <c r="AQ1300" t="n">
        <v>0.2173913043478261</v>
      </c>
      <c r="AR1300" t="n">
        <v>0.2380952380952381</v>
      </c>
      <c r="AS1300" t="n">
        <v>0.2272727272727273</v>
      </c>
      <c r="AT1300" t="inlineStr"/>
      <c r="AU1300" t="inlineStr"/>
    </row>
    <row r="1301">
      <c r="A1301" t="inlineStr">
        <is>
          <t>LEAD</t>
        </is>
      </c>
      <c r="B1301" t="inlineStr">
        <is>
          <t>PRJ</t>
        </is>
      </c>
      <c r="C1301" t="inlineStr">
        <is>
          <t>WATERFALL</t>
        </is>
      </c>
      <c r="D1301" t="n">
        <v>2025</v>
      </c>
      <c r="E1301" s="114" t="n">
        <v>45689</v>
      </c>
      <c r="F1301" s="114" t="n">
        <v>45838</v>
      </c>
      <c r="G1301" t="inlineStr"/>
      <c r="H1301" t="inlineStr"/>
      <c r="I1301" t="inlineStr">
        <is>
          <t>healthcare</t>
        </is>
      </c>
      <c r="J1301" t="inlineStr">
        <is>
          <t>AOFE - AZIENDA OSPEDALIERA FERRARA - AI 2025</t>
        </is>
      </c>
      <c r="K1301" t="inlineStr">
        <is>
          <t>AO FERRARA</t>
        </is>
      </c>
      <c r="L1301" t="inlineStr">
        <is>
          <t>M. Calabrese</t>
        </is>
      </c>
      <c r="M1301" t="inlineStr">
        <is>
          <t>M. Calabrese</t>
        </is>
      </c>
      <c r="N1301" t="inlineStr">
        <is>
          <t>Delivery Projects</t>
        </is>
      </c>
      <c r="O1301" t="inlineStr">
        <is>
          <t>PM - Project Governance</t>
        </is>
      </c>
      <c r="P1301" t="n">
        <v>150</v>
      </c>
      <c r="Q1301" t="n">
        <v>0</v>
      </c>
      <c r="R1301" t="inlineStr">
        <is>
          <t>PROPOSAL</t>
        </is>
      </c>
      <c r="S1301" t="n">
        <v>0</v>
      </c>
      <c r="T1301" t="n">
        <v>2025</v>
      </c>
      <c r="U1301" t="n">
        <v>25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n">
        <v>5</v>
      </c>
      <c r="AD1301" t="n">
        <v>5</v>
      </c>
      <c r="AE1301" t="n">
        <v>5</v>
      </c>
      <c r="AF1301" t="n">
        <v>5</v>
      </c>
      <c r="AG1301" t="n">
        <v>5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0.4166666666666667</v>
      </c>
      <c r="AP1301" t="n">
        <v>0.2380952380952381</v>
      </c>
      <c r="AQ1301" t="n">
        <v>0.2173913043478261</v>
      </c>
      <c r="AR1301" t="n">
        <v>0.2380952380952381</v>
      </c>
      <c r="AS1301" t="n">
        <v>0.2272727272727273</v>
      </c>
      <c r="AT1301" t="inlineStr"/>
      <c r="AU1301" t="inlineStr"/>
    </row>
    <row r="1302">
      <c r="A1302" t="inlineStr">
        <is>
          <t>LEAD</t>
        </is>
      </c>
      <c r="B1302" t="inlineStr">
        <is>
          <t>PRJ</t>
        </is>
      </c>
      <c r="C1302" t="inlineStr">
        <is>
          <t>WATERFALL</t>
        </is>
      </c>
      <c r="D1302" t="n">
        <v>2025</v>
      </c>
      <c r="E1302" s="114" t="n">
        <v>45689</v>
      </c>
      <c r="F1302" s="114" t="n">
        <v>45838</v>
      </c>
      <c r="G1302" t="inlineStr"/>
      <c r="H1302" t="inlineStr"/>
      <c r="I1302" t="inlineStr">
        <is>
          <t>healthcare</t>
        </is>
      </c>
      <c r="J1302" t="inlineStr">
        <is>
          <t>AOFE - AZIENDA OSPEDALIERA FERRARA - AI 2025</t>
        </is>
      </c>
      <c r="K1302" t="inlineStr">
        <is>
          <t>AO FERRARA</t>
        </is>
      </c>
      <c r="L1302" t="inlineStr">
        <is>
          <t>M. Calabrese</t>
        </is>
      </c>
      <c r="M1302" t="inlineStr">
        <is>
          <t>M. Gomitoni</t>
        </is>
      </c>
      <c r="N1302" t="inlineStr">
        <is>
          <t>Operations</t>
        </is>
      </c>
      <c r="O1302" t="inlineStr">
        <is>
          <t>Data Scientist</t>
        </is>
      </c>
      <c r="P1302" t="n">
        <v>150</v>
      </c>
      <c r="Q1302" t="n">
        <v>0</v>
      </c>
      <c r="R1302" t="inlineStr">
        <is>
          <t>PROPOSAL</t>
        </is>
      </c>
      <c r="S1302" t="n">
        <v>0</v>
      </c>
      <c r="T1302" t="n">
        <v>2025</v>
      </c>
      <c r="U1302" t="n">
        <v>25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n">
        <v>5</v>
      </c>
      <c r="AD1302" t="n">
        <v>5</v>
      </c>
      <c r="AE1302" t="n">
        <v>5</v>
      </c>
      <c r="AF1302" t="n">
        <v>5</v>
      </c>
      <c r="AG1302" t="n">
        <v>5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0.4166666666666667</v>
      </c>
      <c r="AP1302" t="n">
        <v>0.2380952380952381</v>
      </c>
      <c r="AQ1302" t="n">
        <v>0.2173913043478261</v>
      </c>
      <c r="AR1302" t="n">
        <v>0.2380952380952381</v>
      </c>
      <c r="AS1302" t="n">
        <v>0.2272727272727273</v>
      </c>
      <c r="AT1302" t="inlineStr"/>
      <c r="AU1302" t="inlineStr"/>
    </row>
    <row r="1303">
      <c r="A1303" t="inlineStr">
        <is>
          <t>LEAD</t>
        </is>
      </c>
      <c r="B1303" t="inlineStr">
        <is>
          <t>PRJ</t>
        </is>
      </c>
      <c r="C1303" t="inlineStr">
        <is>
          <t>WATERFALL</t>
        </is>
      </c>
      <c r="D1303" t="n">
        <v>2025</v>
      </c>
      <c r="E1303" s="114" t="n">
        <v>45658</v>
      </c>
      <c r="F1303" s="114" t="n">
        <v>46022</v>
      </c>
      <c r="G1303" t="inlineStr"/>
      <c r="H1303" t="inlineStr"/>
      <c r="I1303" t="inlineStr">
        <is>
          <t>healthcare</t>
        </is>
      </c>
      <c r="J1303" t="inlineStr">
        <is>
          <t>AOFE - AZIENDA OSPEDALIERA FERRARA - PLANNING 2025</t>
        </is>
      </c>
      <c r="K1303" t="inlineStr">
        <is>
          <t>AO FERRARA</t>
        </is>
      </c>
      <c r="L1303" t="inlineStr">
        <is>
          <t>M. Calabrese</t>
        </is>
      </c>
      <c r="M1303" t="inlineStr">
        <is>
          <t>M. Calabrese</t>
        </is>
      </c>
      <c r="N1303" t="inlineStr">
        <is>
          <t>Delivery Projects</t>
        </is>
      </c>
      <c r="O1303" t="inlineStr">
        <is>
          <t>PM - Project Governance</t>
        </is>
      </c>
      <c r="P1303" t="n">
        <v>100</v>
      </c>
      <c r="Q1303" t="n">
        <v>0</v>
      </c>
      <c r="R1303" t="inlineStr">
        <is>
          <t>PROPOSAL</t>
        </is>
      </c>
      <c r="S1303" t="n">
        <v>0</v>
      </c>
      <c r="T1303" t="n">
        <v>2025</v>
      </c>
      <c r="U1303" t="n">
        <v>15</v>
      </c>
      <c r="V1303" t="inlineStr"/>
      <c r="W1303" t="inlineStr"/>
      <c r="X1303" t="inlineStr"/>
      <c r="Y1303" t="inlineStr"/>
      <c r="Z1303" t="inlineStr"/>
      <c r="AA1303" t="inlineStr"/>
      <c r="AB1303" t="n">
        <v>3</v>
      </c>
      <c r="AC1303" t="n">
        <v>3</v>
      </c>
      <c r="AD1303" t="n">
        <v>3</v>
      </c>
      <c r="AE1303" t="n">
        <v>3</v>
      </c>
      <c r="AF1303" t="n">
        <v>3</v>
      </c>
      <c r="AG1303" t="inlineStr"/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0.1304347826086956</v>
      </c>
      <c r="AO1303" t="n">
        <v>0.25</v>
      </c>
      <c r="AP1303" t="n">
        <v>0.1428571428571428</v>
      </c>
      <c r="AQ1303" t="n">
        <v>0.1304347826086956</v>
      </c>
      <c r="AR1303" t="n">
        <v>0.1428571428571428</v>
      </c>
      <c r="AS1303" t="n">
        <v>0</v>
      </c>
      <c r="AT1303" t="inlineStr"/>
      <c r="AU1303" t="inlineStr"/>
    </row>
    <row r="1304">
      <c r="A1304" t="inlineStr">
        <is>
          <t>LEAD</t>
        </is>
      </c>
      <c r="B1304" t="inlineStr">
        <is>
          <t>PRJ</t>
        </is>
      </c>
      <c r="C1304" t="inlineStr">
        <is>
          <t>WATERFALL</t>
        </is>
      </c>
      <c r="D1304" t="n">
        <v>2025</v>
      </c>
      <c r="E1304" s="114" t="n">
        <v>45658</v>
      </c>
      <c r="F1304" s="114" t="n">
        <v>46022</v>
      </c>
      <c r="G1304" t="inlineStr"/>
      <c r="H1304" t="inlineStr"/>
      <c r="I1304" t="inlineStr">
        <is>
          <t>healthcare</t>
        </is>
      </c>
      <c r="J1304" t="inlineStr">
        <is>
          <t>AOFE - AZIENDA OSPEDALIERA FERRARA - PLANNING 2025</t>
        </is>
      </c>
      <c r="K1304" t="inlineStr">
        <is>
          <t>AO FERRARA</t>
        </is>
      </c>
      <c r="L1304" t="inlineStr">
        <is>
          <t>M. Calabrese</t>
        </is>
      </c>
      <c r="M1304" t="inlineStr">
        <is>
          <t>R. Tortora</t>
        </is>
      </c>
      <c r="N1304" t="inlineStr">
        <is>
          <t>Operations</t>
        </is>
      </c>
      <c r="O1304" t="inlineStr">
        <is>
          <t>Technical Leader</t>
        </is>
      </c>
      <c r="P1304" t="n">
        <v>100</v>
      </c>
      <c r="Q1304" t="n">
        <v>0</v>
      </c>
      <c r="R1304" t="inlineStr">
        <is>
          <t>PROPOSAL</t>
        </is>
      </c>
      <c r="S1304" t="n">
        <v>0</v>
      </c>
      <c r="T1304" t="n">
        <v>2025</v>
      </c>
      <c r="U1304" t="n">
        <v>25</v>
      </c>
      <c r="V1304" t="inlineStr"/>
      <c r="W1304" t="inlineStr"/>
      <c r="X1304" t="inlineStr"/>
      <c r="Y1304" t="inlineStr"/>
      <c r="Z1304" t="inlineStr"/>
      <c r="AA1304" t="inlineStr"/>
      <c r="AB1304" t="n">
        <v>5</v>
      </c>
      <c r="AC1304" t="n">
        <v>5</v>
      </c>
      <c r="AD1304" t="n">
        <v>5</v>
      </c>
      <c r="AE1304" t="n">
        <v>5</v>
      </c>
      <c r="AF1304" t="n">
        <v>5</v>
      </c>
      <c r="AG1304" t="inlineStr"/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0.2173913043478261</v>
      </c>
      <c r="AO1304" t="n">
        <v>0.4166666666666667</v>
      </c>
      <c r="AP1304" t="n">
        <v>0.2380952380952381</v>
      </c>
      <c r="AQ1304" t="n">
        <v>0.2173913043478261</v>
      </c>
      <c r="AR1304" t="n">
        <v>0.2380952380952381</v>
      </c>
      <c r="AS1304" t="n">
        <v>0</v>
      </c>
      <c r="AT1304" t="inlineStr"/>
      <c r="AU1304" t="inlineStr"/>
    </row>
    <row r="1305">
      <c r="A1305" t="inlineStr">
        <is>
          <t>CONTRACT</t>
        </is>
      </c>
      <c r="B1305" t="inlineStr">
        <is>
          <t>PRJ</t>
        </is>
      </c>
      <c r="C1305" t="inlineStr">
        <is>
          <t>WATERFALL</t>
        </is>
      </c>
      <c r="D1305" t="n">
        <v>2025</v>
      </c>
      <c r="E1305" s="114" t="n">
        <v>45658</v>
      </c>
      <c r="F1305" s="114" t="n">
        <v>46022</v>
      </c>
      <c r="G1305" t="inlineStr">
        <is>
          <t>ABS25040</t>
        </is>
      </c>
      <c r="H1305" t="inlineStr">
        <is>
          <t>ABS24401</t>
        </is>
      </c>
      <c r="I1305" t="inlineStr">
        <is>
          <t>healthcare</t>
        </is>
      </c>
      <c r="J1305" t="inlineStr">
        <is>
          <t>AOFE DI FERRARA - OFFERTA AMS SAC ANNO 2025</t>
        </is>
      </c>
      <c r="K1305" t="inlineStr">
        <is>
          <t>AO FERRARA</t>
        </is>
      </c>
      <c r="L1305" t="inlineStr">
        <is>
          <t>M. Calabrese</t>
        </is>
      </c>
      <c r="M1305" t="inlineStr">
        <is>
          <t>A. Elia</t>
        </is>
      </c>
      <c r="N1305" t="inlineStr">
        <is>
          <t>UI</t>
        </is>
      </c>
      <c r="O1305" t="inlineStr">
        <is>
          <t>Front End</t>
        </is>
      </c>
      <c r="P1305" t="n">
        <v>300</v>
      </c>
      <c r="Q1305" t="n">
        <v>0</v>
      </c>
      <c r="R1305" t="inlineStr">
        <is>
          <t>TO START</t>
        </is>
      </c>
      <c r="S1305" t="n">
        <v>0.9</v>
      </c>
      <c r="T1305" t="n">
        <v>2025</v>
      </c>
      <c r="U1305" t="n">
        <v>15</v>
      </c>
      <c r="V1305" t="inlineStr"/>
      <c r="W1305" t="inlineStr"/>
      <c r="X1305" t="inlineStr"/>
      <c r="Y1305" t="inlineStr"/>
      <c r="Z1305" t="n">
        <v>2</v>
      </c>
      <c r="AA1305" t="n">
        <v>2</v>
      </c>
      <c r="AB1305" t="n">
        <v>2</v>
      </c>
      <c r="AC1305" t="n">
        <v>1</v>
      </c>
      <c r="AD1305" t="n">
        <v>2</v>
      </c>
      <c r="AE1305" t="n">
        <v>2</v>
      </c>
      <c r="AF1305" t="n">
        <v>2</v>
      </c>
      <c r="AG1305" t="n">
        <v>2</v>
      </c>
      <c r="AH1305" t="n">
        <v>0</v>
      </c>
      <c r="AI1305" t="n">
        <v>0</v>
      </c>
      <c r="AJ1305" t="n">
        <v>0</v>
      </c>
      <c r="AK1305" t="n">
        <v>0</v>
      </c>
      <c r="AL1305" t="n">
        <v>0.1</v>
      </c>
      <c r="AM1305" t="n">
        <v>0.1</v>
      </c>
      <c r="AN1305" t="n">
        <v>0.08695652173913043</v>
      </c>
      <c r="AO1305" t="n">
        <v>0.08333333333333333</v>
      </c>
      <c r="AP1305" t="n">
        <v>0.09523809523809523</v>
      </c>
      <c r="AQ1305" t="n">
        <v>0.08695652173913043</v>
      </c>
      <c r="AR1305" t="n">
        <v>0.09523809523809523</v>
      </c>
      <c r="AS1305" t="n">
        <v>0.09090909090909091</v>
      </c>
      <c r="AT1305" t="inlineStr"/>
      <c r="AU1305" t="inlineStr"/>
    </row>
    <row r="1306">
      <c r="A1306" t="inlineStr">
        <is>
          <t>CONTRACT</t>
        </is>
      </c>
      <c r="B1306" t="inlineStr">
        <is>
          <t>PRJ</t>
        </is>
      </c>
      <c r="C1306" t="inlineStr">
        <is>
          <t>WATERFALL</t>
        </is>
      </c>
      <c r="D1306" t="n">
        <v>2025</v>
      </c>
      <c r="E1306" s="114" t="n">
        <v>45658</v>
      </c>
      <c r="F1306" s="114" t="n">
        <v>46022</v>
      </c>
      <c r="G1306" t="inlineStr">
        <is>
          <t>ABS25040</t>
        </is>
      </c>
      <c r="H1306" t="inlineStr">
        <is>
          <t>ABS24401</t>
        </is>
      </c>
      <c r="I1306" t="inlineStr">
        <is>
          <t>healthcare</t>
        </is>
      </c>
      <c r="J1306" t="inlineStr">
        <is>
          <t>AOFE DI FERRARA - OFFERTA AMS SAC ANNO 2025</t>
        </is>
      </c>
      <c r="K1306" t="inlineStr">
        <is>
          <t>AO FERRARA</t>
        </is>
      </c>
      <c r="L1306" t="inlineStr">
        <is>
          <t>M. Calabrese</t>
        </is>
      </c>
      <c r="M1306" t="inlineStr">
        <is>
          <t>L. Lazzari</t>
        </is>
      </c>
      <c r="N1306" t="inlineStr">
        <is>
          <t>SAP ECC</t>
        </is>
      </c>
      <c r="O1306" t="inlineStr">
        <is>
          <t>Account Manager</t>
        </is>
      </c>
      <c r="P1306" t="n">
        <v>300</v>
      </c>
      <c r="Q1306" t="n">
        <v>0</v>
      </c>
      <c r="R1306" t="inlineStr">
        <is>
          <t>TO START</t>
        </is>
      </c>
      <c r="S1306" t="n">
        <v>0.9</v>
      </c>
      <c r="T1306" t="n">
        <v>2025</v>
      </c>
      <c r="U1306" t="n">
        <v>80</v>
      </c>
      <c r="V1306" t="inlineStr"/>
      <c r="W1306" t="inlineStr"/>
      <c r="X1306" t="inlineStr"/>
      <c r="Y1306" t="inlineStr"/>
      <c r="Z1306" t="n">
        <v>10</v>
      </c>
      <c r="AA1306" t="n">
        <v>10</v>
      </c>
      <c r="AB1306" t="n">
        <v>10</v>
      </c>
      <c r="AC1306" t="n">
        <v>10</v>
      </c>
      <c r="AD1306" t="n">
        <v>10</v>
      </c>
      <c r="AE1306" t="n">
        <v>10</v>
      </c>
      <c r="AF1306" t="n">
        <v>10</v>
      </c>
      <c r="AG1306" t="n">
        <v>10</v>
      </c>
      <c r="AH1306" t="n">
        <v>0</v>
      </c>
      <c r="AI1306" t="n">
        <v>0</v>
      </c>
      <c r="AJ1306" t="n">
        <v>0</v>
      </c>
      <c r="AK1306" t="n">
        <v>0</v>
      </c>
      <c r="AL1306" t="n">
        <v>0.5</v>
      </c>
      <c r="AM1306" t="n">
        <v>0.5</v>
      </c>
      <c r="AN1306" t="n">
        <v>0.4347826086956522</v>
      </c>
      <c r="AO1306" t="n">
        <v>0.8333333333333334</v>
      </c>
      <c r="AP1306" t="n">
        <v>0.4761904761904762</v>
      </c>
      <c r="AQ1306" t="n">
        <v>0.4347826086956522</v>
      </c>
      <c r="AR1306" t="n">
        <v>0.4761904761904762</v>
      </c>
      <c r="AS1306" t="n">
        <v>0.4545454545454545</v>
      </c>
      <c r="AT1306" t="inlineStr"/>
      <c r="AU1306" t="inlineStr"/>
    </row>
    <row r="1307">
      <c r="A1307" t="inlineStr">
        <is>
          <t>CONTRACT</t>
        </is>
      </c>
      <c r="B1307" t="inlineStr">
        <is>
          <t>PRJ</t>
        </is>
      </c>
      <c r="C1307" t="inlineStr">
        <is>
          <t>WATERFALL</t>
        </is>
      </c>
      <c r="D1307" t="n">
        <v>2025</v>
      </c>
      <c r="E1307" s="114" t="n">
        <v>45658</v>
      </c>
      <c r="F1307" s="114" t="n">
        <v>46022</v>
      </c>
      <c r="G1307" t="inlineStr">
        <is>
          <t>ABS25040</t>
        </is>
      </c>
      <c r="H1307" t="inlineStr">
        <is>
          <t>ABS24401</t>
        </is>
      </c>
      <c r="I1307" t="inlineStr">
        <is>
          <t>healthcare</t>
        </is>
      </c>
      <c r="J1307" t="inlineStr">
        <is>
          <t>AOFE DI FERRARA - OFFERTA AMS SAC ANNO 2025</t>
        </is>
      </c>
      <c r="K1307" t="inlineStr">
        <is>
          <t>AO FERRARA</t>
        </is>
      </c>
      <c r="L1307" t="inlineStr">
        <is>
          <t>M. Calabrese</t>
        </is>
      </c>
      <c r="M1307" t="inlineStr">
        <is>
          <t>M. Calabrese</t>
        </is>
      </c>
      <c r="N1307" t="inlineStr">
        <is>
          <t>Delivery Projects</t>
        </is>
      </c>
      <c r="O1307" t="inlineStr">
        <is>
          <t>PM - Project Governance</t>
        </is>
      </c>
      <c r="P1307" t="n">
        <v>300</v>
      </c>
      <c r="Q1307" t="n">
        <v>0</v>
      </c>
      <c r="R1307" t="inlineStr">
        <is>
          <t>TO START</t>
        </is>
      </c>
      <c r="S1307" t="n">
        <v>0.9</v>
      </c>
      <c r="T1307" t="n">
        <v>2025</v>
      </c>
      <c r="U1307" t="n">
        <v>40</v>
      </c>
      <c r="V1307" t="inlineStr"/>
      <c r="W1307" t="inlineStr"/>
      <c r="X1307" t="inlineStr"/>
      <c r="Y1307" t="inlineStr"/>
      <c r="Z1307" t="n">
        <v>5</v>
      </c>
      <c r="AA1307" t="n">
        <v>5</v>
      </c>
      <c r="AB1307" t="n">
        <v>5</v>
      </c>
      <c r="AC1307" t="n">
        <v>5</v>
      </c>
      <c r="AD1307" t="n">
        <v>5</v>
      </c>
      <c r="AE1307" t="n">
        <v>5</v>
      </c>
      <c r="AF1307" t="n">
        <v>5</v>
      </c>
      <c r="AG1307" t="n">
        <v>5</v>
      </c>
      <c r="AH1307" t="n">
        <v>0</v>
      </c>
      <c r="AI1307" t="n">
        <v>0</v>
      </c>
      <c r="AJ1307" t="n">
        <v>0</v>
      </c>
      <c r="AK1307" t="n">
        <v>0</v>
      </c>
      <c r="AL1307" t="n">
        <v>0.25</v>
      </c>
      <c r="AM1307" t="n">
        <v>0.25</v>
      </c>
      <c r="AN1307" t="n">
        <v>0.2173913043478261</v>
      </c>
      <c r="AO1307" t="n">
        <v>0.4166666666666667</v>
      </c>
      <c r="AP1307" t="n">
        <v>0.2380952380952381</v>
      </c>
      <c r="AQ1307" t="n">
        <v>0.2173913043478261</v>
      </c>
      <c r="AR1307" t="n">
        <v>0.2380952380952381</v>
      </c>
      <c r="AS1307" t="n">
        <v>0.2272727272727273</v>
      </c>
      <c r="AT1307" t="inlineStr"/>
      <c r="AU1307" t="inlineStr"/>
    </row>
    <row r="1308">
      <c r="A1308" t="inlineStr">
        <is>
          <t>CONTRACT</t>
        </is>
      </c>
      <c r="B1308" t="inlineStr">
        <is>
          <t>PRJ</t>
        </is>
      </c>
      <c r="C1308" t="inlineStr">
        <is>
          <t>WATERFALL</t>
        </is>
      </c>
      <c r="D1308" t="n">
        <v>2025</v>
      </c>
      <c r="E1308" s="114" t="n">
        <v>45658</v>
      </c>
      <c r="F1308" s="114" t="n">
        <v>46022</v>
      </c>
      <c r="G1308" t="inlineStr">
        <is>
          <t>ABS25040</t>
        </is>
      </c>
      <c r="H1308" t="inlineStr">
        <is>
          <t>ABS24401</t>
        </is>
      </c>
      <c r="I1308" t="inlineStr">
        <is>
          <t>healthcare</t>
        </is>
      </c>
      <c r="J1308" t="inlineStr">
        <is>
          <t>AOFE DI FERRARA - OFFERTA AMS SAC ANNO 2025</t>
        </is>
      </c>
      <c r="K1308" t="inlineStr">
        <is>
          <t>AO FERRARA</t>
        </is>
      </c>
      <c r="L1308" t="inlineStr">
        <is>
          <t>M. Calabrese</t>
        </is>
      </c>
      <c r="M1308" t="inlineStr">
        <is>
          <t>R. Tortora</t>
        </is>
      </c>
      <c r="N1308" t="inlineStr">
        <is>
          <t>Operations</t>
        </is>
      </c>
      <c r="O1308" t="inlineStr">
        <is>
          <t>Front End</t>
        </is>
      </c>
      <c r="P1308" t="n">
        <v>300</v>
      </c>
      <c r="Q1308" t="n">
        <v>0</v>
      </c>
      <c r="R1308" t="inlineStr">
        <is>
          <t>TO START</t>
        </is>
      </c>
      <c r="S1308" t="n">
        <v>0.9</v>
      </c>
      <c r="T1308" t="n">
        <v>2025</v>
      </c>
      <c r="U1308" t="n">
        <v>80</v>
      </c>
      <c r="V1308" t="inlineStr"/>
      <c r="W1308" t="inlineStr"/>
      <c r="X1308" t="inlineStr"/>
      <c r="Y1308" t="inlineStr"/>
      <c r="Z1308" t="n">
        <v>10</v>
      </c>
      <c r="AA1308" t="n">
        <v>10</v>
      </c>
      <c r="AB1308" t="n">
        <v>10</v>
      </c>
      <c r="AC1308" t="n">
        <v>10</v>
      </c>
      <c r="AD1308" t="n">
        <v>10</v>
      </c>
      <c r="AE1308" t="n">
        <v>10</v>
      </c>
      <c r="AF1308" t="n">
        <v>10</v>
      </c>
      <c r="AG1308" t="n">
        <v>10</v>
      </c>
      <c r="AH1308" t="n">
        <v>0</v>
      </c>
      <c r="AI1308" t="n">
        <v>0</v>
      </c>
      <c r="AJ1308" t="n">
        <v>0</v>
      </c>
      <c r="AK1308" t="n">
        <v>0</v>
      </c>
      <c r="AL1308" t="n">
        <v>0.5</v>
      </c>
      <c r="AM1308" t="n">
        <v>0.5</v>
      </c>
      <c r="AN1308" t="n">
        <v>0.4347826086956522</v>
      </c>
      <c r="AO1308" t="n">
        <v>0.8333333333333334</v>
      </c>
      <c r="AP1308" t="n">
        <v>0.4761904761904762</v>
      </c>
      <c r="AQ1308" t="n">
        <v>0.4347826086956522</v>
      </c>
      <c r="AR1308" t="n">
        <v>0.4761904761904762</v>
      </c>
      <c r="AS1308" t="n">
        <v>0.4545454545454545</v>
      </c>
      <c r="AT1308" t="inlineStr"/>
      <c r="AU1308" t="inlineStr"/>
    </row>
    <row r="1309">
      <c r="A1309" t="inlineStr">
        <is>
          <t>CONTRACT</t>
        </is>
      </c>
      <c r="B1309" t="inlineStr">
        <is>
          <t>PRJ</t>
        </is>
      </c>
      <c r="C1309" t="inlineStr">
        <is>
          <t>WATERFALL</t>
        </is>
      </c>
      <c r="D1309" t="n">
        <v>2025</v>
      </c>
      <c r="E1309" s="114" t="n">
        <v>45658</v>
      </c>
      <c r="F1309" s="114" t="n">
        <v>46022</v>
      </c>
      <c r="G1309" t="inlineStr">
        <is>
          <t>ABS25039</t>
        </is>
      </c>
      <c r="H1309" t="inlineStr">
        <is>
          <t>ABS24401</t>
        </is>
      </c>
      <c r="I1309" t="inlineStr">
        <is>
          <t>healthcare</t>
        </is>
      </c>
      <c r="J1309" t="inlineStr">
        <is>
          <t>AUSL DI FERRARA - OFFERTA AMS SAC ANNO 2025</t>
        </is>
      </c>
      <c r="K1309" t="inlineStr">
        <is>
          <t>AO FERRARA</t>
        </is>
      </c>
      <c r="L1309" t="inlineStr">
        <is>
          <t>M. Calabrese</t>
        </is>
      </c>
      <c r="M1309" t="inlineStr">
        <is>
          <t>A. Elia</t>
        </is>
      </c>
      <c r="N1309" t="inlineStr">
        <is>
          <t>UI</t>
        </is>
      </c>
      <c r="O1309" t="inlineStr">
        <is>
          <t>Front End</t>
        </is>
      </c>
      <c r="P1309" t="n">
        <v>300</v>
      </c>
      <c r="Q1309" t="n">
        <v>0</v>
      </c>
      <c r="R1309" t="inlineStr">
        <is>
          <t>TO START</t>
        </is>
      </c>
      <c r="S1309" t="n">
        <v>0.9</v>
      </c>
      <c r="T1309" t="n">
        <v>2025</v>
      </c>
      <c r="U1309" t="n">
        <v>15</v>
      </c>
      <c r="V1309" t="inlineStr"/>
      <c r="W1309" t="inlineStr"/>
      <c r="X1309" t="inlineStr"/>
      <c r="Y1309" t="inlineStr"/>
      <c r="Z1309" t="n">
        <v>2</v>
      </c>
      <c r="AA1309" t="n">
        <v>2</v>
      </c>
      <c r="AB1309" t="n">
        <v>2</v>
      </c>
      <c r="AC1309" t="n">
        <v>1</v>
      </c>
      <c r="AD1309" t="n">
        <v>2</v>
      </c>
      <c r="AE1309" t="n">
        <v>2</v>
      </c>
      <c r="AF1309" t="n">
        <v>2</v>
      </c>
      <c r="AG1309" t="n">
        <v>2</v>
      </c>
      <c r="AH1309" t="n">
        <v>0</v>
      </c>
      <c r="AI1309" t="n">
        <v>0</v>
      </c>
      <c r="AJ1309" t="n">
        <v>0</v>
      </c>
      <c r="AK1309" t="n">
        <v>0</v>
      </c>
      <c r="AL1309" t="n">
        <v>0.1</v>
      </c>
      <c r="AM1309" t="n">
        <v>0.1</v>
      </c>
      <c r="AN1309" t="n">
        <v>0.08695652173913043</v>
      </c>
      <c r="AO1309" t="n">
        <v>0.08333333333333333</v>
      </c>
      <c r="AP1309" t="n">
        <v>0.09523809523809523</v>
      </c>
      <c r="AQ1309" t="n">
        <v>0.08695652173913043</v>
      </c>
      <c r="AR1309" t="n">
        <v>0.09523809523809523</v>
      </c>
      <c r="AS1309" t="n">
        <v>0.09090909090909091</v>
      </c>
      <c r="AT1309" t="inlineStr"/>
      <c r="AU1309" t="inlineStr"/>
    </row>
    <row r="1310">
      <c r="A1310" t="inlineStr">
        <is>
          <t>CONTRACT</t>
        </is>
      </c>
      <c r="B1310" t="inlineStr">
        <is>
          <t>PRJ</t>
        </is>
      </c>
      <c r="C1310" t="inlineStr">
        <is>
          <t>WATERFALL</t>
        </is>
      </c>
      <c r="D1310" t="n">
        <v>2025</v>
      </c>
      <c r="E1310" s="114" t="n">
        <v>45658</v>
      </c>
      <c r="F1310" s="114" t="n">
        <v>46022</v>
      </c>
      <c r="G1310" t="inlineStr">
        <is>
          <t>ABS25039</t>
        </is>
      </c>
      <c r="H1310" t="inlineStr">
        <is>
          <t>ABS24401</t>
        </is>
      </c>
      <c r="I1310" t="inlineStr">
        <is>
          <t>healthcare</t>
        </is>
      </c>
      <c r="J1310" t="inlineStr">
        <is>
          <t>AUSL DI FERRARA - OFFERTA AMS SAC ANNO 2025</t>
        </is>
      </c>
      <c r="K1310" t="inlineStr">
        <is>
          <t>AO FERRARA</t>
        </is>
      </c>
      <c r="L1310" t="inlineStr">
        <is>
          <t>M. Calabrese</t>
        </is>
      </c>
      <c r="M1310" t="inlineStr">
        <is>
          <t>L. Lazzari</t>
        </is>
      </c>
      <c r="N1310" t="inlineStr">
        <is>
          <t>SAP ECC</t>
        </is>
      </c>
      <c r="O1310" t="inlineStr">
        <is>
          <t>Account Manager</t>
        </is>
      </c>
      <c r="P1310" t="n">
        <v>300</v>
      </c>
      <c r="Q1310" t="n">
        <v>0</v>
      </c>
      <c r="R1310" t="inlineStr">
        <is>
          <t>TO START</t>
        </is>
      </c>
      <c r="S1310" t="n">
        <v>0.9</v>
      </c>
      <c r="T1310" t="n">
        <v>2025</v>
      </c>
      <c r="U1310" t="n">
        <v>80</v>
      </c>
      <c r="V1310" t="inlineStr"/>
      <c r="W1310" t="inlineStr"/>
      <c r="X1310" t="inlineStr"/>
      <c r="Y1310" t="inlineStr"/>
      <c r="Z1310" t="n">
        <v>10</v>
      </c>
      <c r="AA1310" t="n">
        <v>10</v>
      </c>
      <c r="AB1310" t="n">
        <v>10</v>
      </c>
      <c r="AC1310" t="n">
        <v>10</v>
      </c>
      <c r="AD1310" t="n">
        <v>10</v>
      </c>
      <c r="AE1310" t="n">
        <v>10</v>
      </c>
      <c r="AF1310" t="n">
        <v>10</v>
      </c>
      <c r="AG1310" t="n">
        <v>10</v>
      </c>
      <c r="AH1310" t="n">
        <v>0</v>
      </c>
      <c r="AI1310" t="n">
        <v>0</v>
      </c>
      <c r="AJ1310" t="n">
        <v>0</v>
      </c>
      <c r="AK1310" t="n">
        <v>0</v>
      </c>
      <c r="AL1310" t="n">
        <v>0.5</v>
      </c>
      <c r="AM1310" t="n">
        <v>0.5</v>
      </c>
      <c r="AN1310" t="n">
        <v>0.4347826086956522</v>
      </c>
      <c r="AO1310" t="n">
        <v>0.8333333333333334</v>
      </c>
      <c r="AP1310" t="n">
        <v>0.4761904761904762</v>
      </c>
      <c r="AQ1310" t="n">
        <v>0.4347826086956522</v>
      </c>
      <c r="AR1310" t="n">
        <v>0.4761904761904762</v>
      </c>
      <c r="AS1310" t="n">
        <v>0.4545454545454545</v>
      </c>
      <c r="AT1310" t="inlineStr"/>
      <c r="AU1310" t="inlineStr"/>
    </row>
    <row r="1311">
      <c r="A1311" t="inlineStr">
        <is>
          <t>CONTRACT</t>
        </is>
      </c>
      <c r="B1311" t="inlineStr">
        <is>
          <t>PRJ</t>
        </is>
      </c>
      <c r="C1311" t="inlineStr">
        <is>
          <t>WATERFALL</t>
        </is>
      </c>
      <c r="D1311" t="n">
        <v>2025</v>
      </c>
      <c r="E1311" s="114" t="n">
        <v>45658</v>
      </c>
      <c r="F1311" s="114" t="n">
        <v>46022</v>
      </c>
      <c r="G1311" t="inlineStr">
        <is>
          <t>ABS25039</t>
        </is>
      </c>
      <c r="H1311" t="inlineStr">
        <is>
          <t>ABS24401</t>
        </is>
      </c>
      <c r="I1311" t="inlineStr">
        <is>
          <t>healthcare</t>
        </is>
      </c>
      <c r="J1311" t="inlineStr">
        <is>
          <t>AUSL DI FERRARA - OFFERTA AMS SAC ANNO 2025</t>
        </is>
      </c>
      <c r="K1311" t="inlineStr">
        <is>
          <t>AO FERRARA</t>
        </is>
      </c>
      <c r="L1311" t="inlineStr">
        <is>
          <t>M. Calabrese</t>
        </is>
      </c>
      <c r="M1311" t="inlineStr">
        <is>
          <t>M. Calabrese</t>
        </is>
      </c>
      <c r="N1311" t="inlineStr">
        <is>
          <t>Delivery Projects</t>
        </is>
      </c>
      <c r="O1311" t="inlineStr">
        <is>
          <t>PM - Project Governance</t>
        </is>
      </c>
      <c r="P1311" t="n">
        <v>300</v>
      </c>
      <c r="Q1311" t="n">
        <v>0</v>
      </c>
      <c r="R1311" t="inlineStr">
        <is>
          <t>TO START</t>
        </is>
      </c>
      <c r="S1311" t="n">
        <v>0.9</v>
      </c>
      <c r="T1311" t="n">
        <v>2025</v>
      </c>
      <c r="U1311" t="n">
        <v>40</v>
      </c>
      <c r="V1311" t="inlineStr"/>
      <c r="W1311" t="inlineStr"/>
      <c r="X1311" t="inlineStr"/>
      <c r="Y1311" t="inlineStr"/>
      <c r="Z1311" t="n">
        <v>5</v>
      </c>
      <c r="AA1311" t="n">
        <v>5</v>
      </c>
      <c r="AB1311" t="n">
        <v>5</v>
      </c>
      <c r="AC1311" t="n">
        <v>5</v>
      </c>
      <c r="AD1311" t="n">
        <v>5</v>
      </c>
      <c r="AE1311" t="n">
        <v>5</v>
      </c>
      <c r="AF1311" t="n">
        <v>5</v>
      </c>
      <c r="AG1311" t="n">
        <v>5</v>
      </c>
      <c r="AH1311" t="n">
        <v>0</v>
      </c>
      <c r="AI1311" t="n">
        <v>0</v>
      </c>
      <c r="AJ1311" t="n">
        <v>0</v>
      </c>
      <c r="AK1311" t="n">
        <v>0</v>
      </c>
      <c r="AL1311" t="n">
        <v>0.25</v>
      </c>
      <c r="AM1311" t="n">
        <v>0.25</v>
      </c>
      <c r="AN1311" t="n">
        <v>0.2173913043478261</v>
      </c>
      <c r="AO1311" t="n">
        <v>0.4166666666666667</v>
      </c>
      <c r="AP1311" t="n">
        <v>0.2380952380952381</v>
      </c>
      <c r="AQ1311" t="n">
        <v>0.2173913043478261</v>
      </c>
      <c r="AR1311" t="n">
        <v>0.2380952380952381</v>
      </c>
      <c r="AS1311" t="n">
        <v>0.2272727272727273</v>
      </c>
      <c r="AT1311" t="inlineStr"/>
      <c r="AU1311" t="inlineStr"/>
    </row>
    <row r="1312">
      <c r="A1312" t="inlineStr">
        <is>
          <t>CONTRACT</t>
        </is>
      </c>
      <c r="B1312" t="inlineStr">
        <is>
          <t>PRJ</t>
        </is>
      </c>
      <c r="C1312" t="inlineStr">
        <is>
          <t>WATERFALL</t>
        </is>
      </c>
      <c r="D1312" t="n">
        <v>2025</v>
      </c>
      <c r="E1312" s="114" t="n">
        <v>45658</v>
      </c>
      <c r="F1312" s="114" t="n">
        <v>46022</v>
      </c>
      <c r="G1312" t="inlineStr">
        <is>
          <t>ABS25039</t>
        </is>
      </c>
      <c r="H1312" t="inlineStr">
        <is>
          <t>ABS24401</t>
        </is>
      </c>
      <c r="I1312" t="inlineStr">
        <is>
          <t>healthcare</t>
        </is>
      </c>
      <c r="J1312" t="inlineStr">
        <is>
          <t>AUSL DI FERRARA - OFFERTA AMS SAC ANNO 2025</t>
        </is>
      </c>
      <c r="K1312" t="inlineStr">
        <is>
          <t>AO FERRARA</t>
        </is>
      </c>
      <c r="L1312" t="inlineStr">
        <is>
          <t>M. Calabrese</t>
        </is>
      </c>
      <c r="M1312" t="inlineStr">
        <is>
          <t>R. Tortora</t>
        </is>
      </c>
      <c r="N1312" t="inlineStr">
        <is>
          <t>Operations</t>
        </is>
      </c>
      <c r="O1312" t="inlineStr">
        <is>
          <t>Front End</t>
        </is>
      </c>
      <c r="P1312" t="n">
        <v>300</v>
      </c>
      <c r="Q1312" t="n">
        <v>0</v>
      </c>
      <c r="R1312" t="inlineStr">
        <is>
          <t>TO START</t>
        </is>
      </c>
      <c r="S1312" t="n">
        <v>0.9</v>
      </c>
      <c r="T1312" t="n">
        <v>2025</v>
      </c>
      <c r="U1312" t="n">
        <v>80</v>
      </c>
      <c r="V1312" t="inlineStr"/>
      <c r="W1312" t="inlineStr"/>
      <c r="X1312" t="inlineStr"/>
      <c r="Y1312" t="inlineStr"/>
      <c r="Z1312" t="n">
        <v>10</v>
      </c>
      <c r="AA1312" t="n">
        <v>10</v>
      </c>
      <c r="AB1312" t="n">
        <v>10</v>
      </c>
      <c r="AC1312" t="n">
        <v>10</v>
      </c>
      <c r="AD1312" t="n">
        <v>10</v>
      </c>
      <c r="AE1312" t="n">
        <v>10</v>
      </c>
      <c r="AF1312" t="n">
        <v>10</v>
      </c>
      <c r="AG1312" t="n">
        <v>10</v>
      </c>
      <c r="AH1312" t="n">
        <v>0</v>
      </c>
      <c r="AI1312" t="n">
        <v>0</v>
      </c>
      <c r="AJ1312" t="n">
        <v>0</v>
      </c>
      <c r="AK1312" t="n">
        <v>0</v>
      </c>
      <c r="AL1312" t="n">
        <v>0.5</v>
      </c>
      <c r="AM1312" t="n">
        <v>0.5</v>
      </c>
      <c r="AN1312" t="n">
        <v>0.4347826086956522</v>
      </c>
      <c r="AO1312" t="n">
        <v>0.8333333333333334</v>
      </c>
      <c r="AP1312" t="n">
        <v>0.4761904761904762</v>
      </c>
      <c r="AQ1312" t="n">
        <v>0.4347826086956522</v>
      </c>
      <c r="AR1312" t="n">
        <v>0.4761904761904762</v>
      </c>
      <c r="AS1312" t="n">
        <v>0.4545454545454545</v>
      </c>
      <c r="AT1312" t="inlineStr"/>
      <c r="AU1312" t="inlineStr"/>
    </row>
    <row r="1313">
      <c r="A1313" t="inlineStr">
        <is>
          <t>CONTRACT</t>
        </is>
      </c>
      <c r="B1313" t="inlineStr">
        <is>
          <t>PRJ</t>
        </is>
      </c>
      <c r="C1313" t="inlineStr"/>
      <c r="D1313" t="inlineStr">
        <is>
          <t>2024-2025</t>
        </is>
      </c>
      <c r="E1313" s="114" t="n">
        <v>45597</v>
      </c>
      <c r="F1313" s="114" t="n">
        <v>45473</v>
      </c>
      <c r="G1313" t="inlineStr">
        <is>
          <t>ABS24604</t>
        </is>
      </c>
      <c r="H1313" t="inlineStr"/>
      <c r="I1313" t="inlineStr">
        <is>
          <t>EPM</t>
        </is>
      </c>
      <c r="J1313" t="inlineStr">
        <is>
          <t>KPMG - Ferrero - Supporto + CR</t>
        </is>
      </c>
      <c r="K1313" t="inlineStr">
        <is>
          <t>FERRERO</t>
        </is>
      </c>
      <c r="L1313" t="inlineStr">
        <is>
          <t>M. COCCHI</t>
        </is>
      </c>
      <c r="M1313" t="inlineStr">
        <is>
          <t>A. Di Pietro</t>
        </is>
      </c>
      <c r="N1313" t="inlineStr">
        <is>
          <t>Operations</t>
        </is>
      </c>
      <c r="O1313" t="inlineStr">
        <is>
          <t>Back End</t>
        </is>
      </c>
      <c r="P1313" t="n">
        <v>110</v>
      </c>
      <c r="Q1313" t="n">
        <v>40</v>
      </c>
      <c r="R1313" t="inlineStr">
        <is>
          <t>ON GOING</t>
        </is>
      </c>
      <c r="S1313" t="n">
        <v>0.4</v>
      </c>
      <c r="T1313" t="n">
        <v>2025</v>
      </c>
      <c r="U1313" t="n">
        <v>2</v>
      </c>
      <c r="V1313" t="n">
        <v>19</v>
      </c>
      <c r="W1313" t="n">
        <v>15</v>
      </c>
      <c r="X1313" t="n">
        <v>1</v>
      </c>
      <c r="Y1313" t="n">
        <v>1</v>
      </c>
      <c r="Z1313" t="n">
        <v>1</v>
      </c>
      <c r="AA1313" t="n">
        <v>1</v>
      </c>
      <c r="AB1313" t="inlineStr"/>
      <c r="AC1313" t="inlineStr"/>
      <c r="AD1313" t="inlineStr"/>
      <c r="AE1313" t="inlineStr"/>
      <c r="AF1313" t="inlineStr"/>
      <c r="AG1313" t="inlineStr"/>
      <c r="AH1313" t="n">
        <v>1.055555555555556</v>
      </c>
      <c r="AI1313" t="n">
        <v>0.75</v>
      </c>
      <c r="AJ1313" t="n">
        <v>0.04761904761904762</v>
      </c>
      <c r="AK1313" t="n">
        <v>0.04545454545454546</v>
      </c>
      <c r="AL1313" t="n">
        <v>0.05</v>
      </c>
      <c r="AM1313" t="n">
        <v>0.05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inlineStr"/>
      <c r="AU1313" t="inlineStr"/>
    </row>
    <row r="1314">
      <c r="A1314" t="inlineStr">
        <is>
          <t>CONTRACT</t>
        </is>
      </c>
      <c r="B1314" t="inlineStr">
        <is>
          <t>PRJ</t>
        </is>
      </c>
      <c r="C1314" t="inlineStr"/>
      <c r="D1314" t="inlineStr">
        <is>
          <t>2024-2025</t>
        </is>
      </c>
      <c r="E1314" s="114" t="n">
        <v>45597</v>
      </c>
      <c r="F1314" s="114" t="n">
        <v>45473</v>
      </c>
      <c r="G1314" t="inlineStr">
        <is>
          <t>ABS24604</t>
        </is>
      </c>
      <c r="H1314" t="inlineStr"/>
      <c r="I1314" t="inlineStr">
        <is>
          <t>EPM</t>
        </is>
      </c>
      <c r="J1314" t="inlineStr">
        <is>
          <t>KPMG - Ferrero - Supporto + CR</t>
        </is>
      </c>
      <c r="K1314" t="inlineStr">
        <is>
          <t>FERRERO</t>
        </is>
      </c>
      <c r="L1314" t="inlineStr">
        <is>
          <t>M. COCCHI</t>
        </is>
      </c>
      <c r="M1314" t="inlineStr">
        <is>
          <t>F. Atanasio</t>
        </is>
      </c>
      <c r="N1314" t="inlineStr">
        <is>
          <t>Operations</t>
        </is>
      </c>
      <c r="O1314" t="inlineStr">
        <is>
          <t>Back End</t>
        </is>
      </c>
      <c r="P1314" t="n">
        <v>110</v>
      </c>
      <c r="Q1314" t="n">
        <v>40</v>
      </c>
      <c r="R1314" t="inlineStr">
        <is>
          <t>ON GOING</t>
        </is>
      </c>
      <c r="S1314" t="n">
        <v>0.4</v>
      </c>
      <c r="T1314" t="n">
        <v>2025</v>
      </c>
      <c r="U1314" t="n">
        <v>0</v>
      </c>
      <c r="V1314" t="n">
        <v>4</v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n">
        <v>0.2222222222222222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inlineStr"/>
      <c r="AU1314" t="inlineStr"/>
    </row>
    <row r="1315">
      <c r="A1315" t="inlineStr">
        <is>
          <t>CONTRACT</t>
        </is>
      </c>
      <c r="B1315" t="inlineStr">
        <is>
          <t>PRJ</t>
        </is>
      </c>
      <c r="C1315" t="inlineStr"/>
      <c r="D1315" t="inlineStr">
        <is>
          <t>2024-2025</t>
        </is>
      </c>
      <c r="E1315" s="114" t="n">
        <v>45597</v>
      </c>
      <c r="F1315" s="114" t="n">
        <v>45473</v>
      </c>
      <c r="G1315" t="inlineStr">
        <is>
          <t>ABS24604</t>
        </is>
      </c>
      <c r="H1315" t="inlineStr"/>
      <c r="I1315" t="inlineStr">
        <is>
          <t>EPM</t>
        </is>
      </c>
      <c r="J1315" t="inlineStr">
        <is>
          <t>KPMG - Ferrero - Supporto + CR</t>
        </is>
      </c>
      <c r="K1315" t="inlineStr">
        <is>
          <t>FERRERO</t>
        </is>
      </c>
      <c r="L1315" t="inlineStr">
        <is>
          <t>M. COCCHI</t>
        </is>
      </c>
      <c r="M1315" t="inlineStr">
        <is>
          <t>L. Mangili</t>
        </is>
      </c>
      <c r="N1315" t="inlineStr">
        <is>
          <t>Operations</t>
        </is>
      </c>
      <c r="O1315" t="inlineStr">
        <is>
          <t>Back End</t>
        </is>
      </c>
      <c r="P1315" t="n">
        <v>110</v>
      </c>
      <c r="Q1315" t="n">
        <v>40</v>
      </c>
      <c r="R1315" t="inlineStr">
        <is>
          <t>ON GOING</t>
        </is>
      </c>
      <c r="S1315" t="n">
        <v>0.4</v>
      </c>
      <c r="T1315" t="n">
        <v>2025</v>
      </c>
      <c r="U1315" t="n">
        <v>2</v>
      </c>
      <c r="V1315" t="n">
        <v>2</v>
      </c>
      <c r="W1315" t="n">
        <v>5</v>
      </c>
      <c r="X1315" t="n">
        <v>2</v>
      </c>
      <c r="Y1315" t="n">
        <v>5</v>
      </c>
      <c r="Z1315" t="n">
        <v>1</v>
      </c>
      <c r="AA1315" t="n">
        <v>1</v>
      </c>
      <c r="AB1315" t="inlineStr"/>
      <c r="AC1315" t="inlineStr"/>
      <c r="AD1315" t="inlineStr"/>
      <c r="AE1315" t="inlineStr"/>
      <c r="AF1315" t="inlineStr"/>
      <c r="AG1315" t="inlineStr"/>
      <c r="AH1315" t="n">
        <v>0.1111111111111111</v>
      </c>
      <c r="AI1315" t="n">
        <v>0.25</v>
      </c>
      <c r="AJ1315" t="n">
        <v>0.09523809523809523</v>
      </c>
      <c r="AK1315" t="n">
        <v>0.2272727272727273</v>
      </c>
      <c r="AL1315" t="n">
        <v>0.05</v>
      </c>
      <c r="AM1315" t="n">
        <v>0.05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inlineStr"/>
      <c r="AU1315" t="inlineStr"/>
    </row>
    <row r="1316">
      <c r="A1316" t="inlineStr">
        <is>
          <t>CONTRACT</t>
        </is>
      </c>
      <c r="B1316" t="inlineStr">
        <is>
          <t>PRJ</t>
        </is>
      </c>
      <c r="C1316" t="inlineStr"/>
      <c r="D1316" t="inlineStr">
        <is>
          <t>2024-2025</t>
        </is>
      </c>
      <c r="E1316" s="114" t="n">
        <v>45597</v>
      </c>
      <c r="F1316" s="114" t="n">
        <v>45473</v>
      </c>
      <c r="G1316" t="inlineStr">
        <is>
          <t>ABS24604</t>
        </is>
      </c>
      <c r="H1316" t="inlineStr"/>
      <c r="I1316" t="inlineStr">
        <is>
          <t>EPM</t>
        </is>
      </c>
      <c r="J1316" t="inlineStr">
        <is>
          <t>KPMG - Ferrero - Supporto + CR</t>
        </is>
      </c>
      <c r="K1316" t="inlineStr">
        <is>
          <t>FERRERO</t>
        </is>
      </c>
      <c r="L1316" t="inlineStr">
        <is>
          <t>M. COCCHI</t>
        </is>
      </c>
      <c r="M1316" t="inlineStr">
        <is>
          <t>M. Favalli</t>
        </is>
      </c>
      <c r="N1316" t="inlineStr">
        <is>
          <t>Operations</t>
        </is>
      </c>
      <c r="O1316" t="inlineStr">
        <is>
          <t>Back End</t>
        </is>
      </c>
      <c r="P1316" t="n">
        <v>110</v>
      </c>
      <c r="Q1316" t="n">
        <v>40</v>
      </c>
      <c r="R1316" t="inlineStr">
        <is>
          <t>ON GOING</t>
        </is>
      </c>
      <c r="S1316" t="n">
        <v>0.4</v>
      </c>
      <c r="T1316" t="n">
        <v>2025</v>
      </c>
      <c r="U1316" t="n">
        <v>0</v>
      </c>
      <c r="V1316" t="n">
        <v>3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n">
        <v>0.1666666666666667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inlineStr"/>
      <c r="AU1316" t="inlineStr"/>
    </row>
    <row r="1317">
      <c r="A1317" t="inlineStr">
        <is>
          <t>CONTRACT</t>
        </is>
      </c>
      <c r="B1317" t="inlineStr">
        <is>
          <t>PRJ</t>
        </is>
      </c>
      <c r="C1317" t="inlineStr"/>
      <c r="D1317" t="inlineStr">
        <is>
          <t>2024-2025</t>
        </is>
      </c>
      <c r="E1317" s="114" t="n">
        <v>45352</v>
      </c>
      <c r="F1317" s="114" t="n">
        <v>45565</v>
      </c>
      <c r="G1317" t="inlineStr">
        <is>
          <t>ABS24207</t>
        </is>
      </c>
      <c r="H1317" t="inlineStr">
        <is>
          <t>AKFWS</t>
        </is>
      </c>
      <c r="I1317" t="inlineStr">
        <is>
          <t>EPM</t>
        </is>
      </c>
      <c r="J1317" t="inlineStr">
        <is>
          <t>KPMG - Ferrero - Weekly Sales</t>
        </is>
      </c>
      <c r="K1317" t="inlineStr">
        <is>
          <t>FERRERO</t>
        </is>
      </c>
      <c r="L1317" t="inlineStr">
        <is>
          <t>M. COCCHI</t>
        </is>
      </c>
      <c r="M1317" t="inlineStr">
        <is>
          <t>L. Mangili</t>
        </is>
      </c>
      <c r="N1317" t="inlineStr">
        <is>
          <t>Operations</t>
        </is>
      </c>
      <c r="O1317" t="inlineStr">
        <is>
          <t>Back End</t>
        </is>
      </c>
      <c r="P1317" t="n">
        <v>305</v>
      </c>
      <c r="Q1317" t="n">
        <v>300</v>
      </c>
      <c r="R1317" t="inlineStr">
        <is>
          <t>ON GOING</t>
        </is>
      </c>
      <c r="S1317" t="n">
        <v>0.9</v>
      </c>
      <c r="T1317" t="n">
        <v>2025</v>
      </c>
      <c r="U1317" t="n">
        <v>0</v>
      </c>
      <c r="V1317" t="n">
        <v>7</v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n">
        <v>0.3888888888888889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inlineStr"/>
      <c r="AU1317" t="inlineStr"/>
    </row>
    <row r="1318">
      <c r="A1318" t="inlineStr">
        <is>
          <t>LEAD</t>
        </is>
      </c>
      <c r="B1318" t="inlineStr">
        <is>
          <t>PRJ</t>
        </is>
      </c>
      <c r="C1318" t="inlineStr"/>
      <c r="D1318" t="n">
        <v>2025</v>
      </c>
      <c r="E1318" s="114" t="n">
        <v>45778</v>
      </c>
      <c r="F1318" s="114" t="n">
        <v>46022</v>
      </c>
      <c r="G1318" t="inlineStr"/>
      <c r="H1318" t="inlineStr"/>
      <c r="I1318" t="inlineStr">
        <is>
          <t>EPM</t>
        </is>
      </c>
      <c r="J1318" t="inlineStr">
        <is>
          <t>KPMG - Vision Group - AMS</t>
        </is>
      </c>
      <c r="K1318" t="inlineStr">
        <is>
          <t>Vision Group</t>
        </is>
      </c>
      <c r="L1318" t="inlineStr">
        <is>
          <t>M. COCCHI</t>
        </is>
      </c>
      <c r="M1318" t="inlineStr">
        <is>
          <t>F. Atanasio</t>
        </is>
      </c>
      <c r="N1318" t="inlineStr">
        <is>
          <t>Operations</t>
        </is>
      </c>
      <c r="O1318" t="inlineStr">
        <is>
          <t xml:space="preserve">Back End </t>
        </is>
      </c>
      <c r="P1318" t="n">
        <v>60</v>
      </c>
      <c r="Q1318" t="n">
        <v>0</v>
      </c>
      <c r="R1318" t="inlineStr">
        <is>
          <t>PROPOSAL</t>
        </is>
      </c>
      <c r="S1318" t="n">
        <v>0</v>
      </c>
      <c r="T1318" t="n">
        <v>2025</v>
      </c>
      <c r="U1318" t="n">
        <v>30</v>
      </c>
      <c r="V1318" t="inlineStr"/>
      <c r="W1318" t="inlineStr"/>
      <c r="X1318" t="inlineStr"/>
      <c r="Y1318" t="inlineStr"/>
      <c r="Z1318" t="n">
        <v>4</v>
      </c>
      <c r="AA1318" t="n">
        <v>4</v>
      </c>
      <c r="AB1318" t="n">
        <v>4</v>
      </c>
      <c r="AC1318" t="n">
        <v>1</v>
      </c>
      <c r="AD1318" t="n">
        <v>5</v>
      </c>
      <c r="AE1318" t="n">
        <v>4</v>
      </c>
      <c r="AF1318" t="n">
        <v>4</v>
      </c>
      <c r="AG1318" t="n">
        <v>4</v>
      </c>
      <c r="AH1318" t="n">
        <v>0</v>
      </c>
      <c r="AI1318" t="n">
        <v>0</v>
      </c>
      <c r="AJ1318" t="n">
        <v>0</v>
      </c>
      <c r="AK1318" t="n">
        <v>0</v>
      </c>
      <c r="AL1318" t="n">
        <v>0.2</v>
      </c>
      <c r="AM1318" t="n">
        <v>0.2</v>
      </c>
      <c r="AN1318" t="n">
        <v>0.1739130434782609</v>
      </c>
      <c r="AO1318" t="n">
        <v>0.08333333333333333</v>
      </c>
      <c r="AP1318" t="n">
        <v>0.2380952380952381</v>
      </c>
      <c r="AQ1318" t="n">
        <v>0.1739130434782609</v>
      </c>
      <c r="AR1318" t="n">
        <v>0.1904761904761905</v>
      </c>
      <c r="AS1318" t="n">
        <v>0.1818181818181818</v>
      </c>
      <c r="AT1318" t="inlineStr"/>
      <c r="AU1318" t="inlineStr"/>
    </row>
    <row r="1319">
      <c r="A1319" t="inlineStr">
        <is>
          <t>LEAD</t>
        </is>
      </c>
      <c r="B1319" t="inlineStr">
        <is>
          <t>PRJ</t>
        </is>
      </c>
      <c r="C1319" t="inlineStr"/>
      <c r="D1319" t="n">
        <v>2025</v>
      </c>
      <c r="E1319" s="114" t="n">
        <v>45778</v>
      </c>
      <c r="F1319" s="114" t="n">
        <v>46022</v>
      </c>
      <c r="G1319" t="inlineStr"/>
      <c r="H1319" t="inlineStr"/>
      <c r="I1319" t="inlineStr">
        <is>
          <t>EPM</t>
        </is>
      </c>
      <c r="J1319" t="inlineStr">
        <is>
          <t>KPMG - Vision Group - AMS</t>
        </is>
      </c>
      <c r="K1319" t="inlineStr">
        <is>
          <t>Vision Group</t>
        </is>
      </c>
      <c r="L1319" t="inlineStr">
        <is>
          <t>M. COCCHI</t>
        </is>
      </c>
      <c r="M1319" t="inlineStr">
        <is>
          <t>L. Franco</t>
        </is>
      </c>
      <c r="N1319" t="inlineStr">
        <is>
          <t>Operations</t>
        </is>
      </c>
      <c r="O1319" t="inlineStr">
        <is>
          <t xml:space="preserve">Back End </t>
        </is>
      </c>
      <c r="P1319" t="n">
        <v>60</v>
      </c>
      <c r="Q1319" t="n">
        <v>0</v>
      </c>
      <c r="R1319" t="inlineStr">
        <is>
          <t>PROPOSAL</t>
        </is>
      </c>
      <c r="S1319" t="n">
        <v>0</v>
      </c>
      <c r="T1319" t="n">
        <v>2025</v>
      </c>
      <c r="U1319" t="n">
        <v>30</v>
      </c>
      <c r="V1319" t="inlineStr"/>
      <c r="W1319" t="inlineStr"/>
      <c r="X1319" t="inlineStr"/>
      <c r="Y1319" t="inlineStr"/>
      <c r="Z1319" t="n">
        <v>4</v>
      </c>
      <c r="AA1319" t="n">
        <v>4</v>
      </c>
      <c r="AB1319" t="n">
        <v>4</v>
      </c>
      <c r="AC1319" t="n">
        <v>1</v>
      </c>
      <c r="AD1319" t="n">
        <v>5</v>
      </c>
      <c r="AE1319" t="n">
        <v>4</v>
      </c>
      <c r="AF1319" t="n">
        <v>4</v>
      </c>
      <c r="AG1319" t="n">
        <v>4</v>
      </c>
      <c r="AH1319" t="n">
        <v>0</v>
      </c>
      <c r="AI1319" t="n">
        <v>0</v>
      </c>
      <c r="AJ1319" t="n">
        <v>0</v>
      </c>
      <c r="AK1319" t="n">
        <v>0</v>
      </c>
      <c r="AL1319" t="n">
        <v>0.2</v>
      </c>
      <c r="AM1319" t="n">
        <v>0.2</v>
      </c>
      <c r="AN1319" t="n">
        <v>0.1739130434782609</v>
      </c>
      <c r="AO1319" t="n">
        <v>0.08333333333333333</v>
      </c>
      <c r="AP1319" t="n">
        <v>0.2380952380952381</v>
      </c>
      <c r="AQ1319" t="n">
        <v>0.1739130434782609</v>
      </c>
      <c r="AR1319" t="n">
        <v>0.1904761904761905</v>
      </c>
      <c r="AS1319" t="n">
        <v>0.1818181818181818</v>
      </c>
      <c r="AT1319" t="inlineStr"/>
      <c r="AU1319" t="inlineStr"/>
    </row>
    <row r="1320">
      <c r="A1320" t="inlineStr">
        <is>
          <t>LEAD</t>
        </is>
      </c>
      <c r="B1320" t="inlineStr">
        <is>
          <t>PRJ</t>
        </is>
      </c>
      <c r="C1320" t="inlineStr"/>
      <c r="D1320" t="n">
        <v>2025</v>
      </c>
      <c r="E1320" s="114" t="n">
        <v>45658</v>
      </c>
      <c r="F1320" s="114" t="n">
        <v>45688</v>
      </c>
      <c r="G1320" t="inlineStr"/>
      <c r="H1320" t="inlineStr"/>
      <c r="I1320" t="inlineStr">
        <is>
          <t>EPM</t>
        </is>
      </c>
      <c r="J1320" t="inlineStr">
        <is>
          <t>KPMG - Vision Group - Consolidato Managerial / Store P&amp;L - 2025</t>
        </is>
      </c>
      <c r="K1320" t="inlineStr">
        <is>
          <t>Vision Group</t>
        </is>
      </c>
      <c r="L1320" t="inlineStr">
        <is>
          <t>M. COCCHI</t>
        </is>
      </c>
      <c r="M1320" t="inlineStr">
        <is>
          <t>A. Albanese</t>
        </is>
      </c>
      <c r="N1320" t="inlineStr">
        <is>
          <t>Delivery Projects</t>
        </is>
      </c>
      <c r="O1320" t="inlineStr">
        <is>
          <t>PM - Project Governance</t>
        </is>
      </c>
      <c r="P1320" t="n">
        <v>30</v>
      </c>
      <c r="Q1320" t="n">
        <v>0</v>
      </c>
      <c r="R1320" t="inlineStr">
        <is>
          <t>PROPOSAL</t>
        </is>
      </c>
      <c r="S1320" t="n">
        <v>0</v>
      </c>
      <c r="T1320" t="n">
        <v>2025</v>
      </c>
      <c r="U1320" t="n">
        <v>0</v>
      </c>
      <c r="V1320" t="n">
        <v>0.5</v>
      </c>
      <c r="W1320" t="n">
        <v>0.5</v>
      </c>
      <c r="X1320" t="n">
        <v>0.5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n">
        <v>0.02777777777777778</v>
      </c>
      <c r="AI1320" t="n">
        <v>0.025</v>
      </c>
      <c r="AJ1320" t="n">
        <v>0.02380952380952381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inlineStr"/>
      <c r="AU1320" t="inlineStr"/>
    </row>
    <row r="1321">
      <c r="A1321" t="inlineStr">
        <is>
          <t>LEAD</t>
        </is>
      </c>
      <c r="B1321" t="inlineStr">
        <is>
          <t>PRJ</t>
        </is>
      </c>
      <c r="C1321" t="inlineStr"/>
      <c r="D1321" t="n">
        <v>2025</v>
      </c>
      <c r="E1321" s="114" t="n">
        <v>45658</v>
      </c>
      <c r="F1321" s="114" t="n">
        <v>45688</v>
      </c>
      <c r="G1321" t="inlineStr"/>
      <c r="H1321" t="inlineStr"/>
      <c r="I1321" t="inlineStr">
        <is>
          <t>EPM</t>
        </is>
      </c>
      <c r="J1321" t="inlineStr">
        <is>
          <t>KPMG - Vision Group - Consolidato Managerial / Store P&amp;L - 2025</t>
        </is>
      </c>
      <c r="K1321" t="inlineStr">
        <is>
          <t>Vision Group</t>
        </is>
      </c>
      <c r="L1321" t="inlineStr">
        <is>
          <t>M. COCCHI</t>
        </is>
      </c>
      <c r="M1321" t="inlineStr">
        <is>
          <t>F. Atanasio</t>
        </is>
      </c>
      <c r="N1321" t="inlineStr">
        <is>
          <t>Operations</t>
        </is>
      </c>
      <c r="O1321" t="inlineStr">
        <is>
          <t xml:space="preserve">Back End </t>
        </is>
      </c>
      <c r="P1321" t="n">
        <v>30</v>
      </c>
      <c r="Q1321" t="n">
        <v>0</v>
      </c>
      <c r="R1321" t="inlineStr">
        <is>
          <t>PROPOSAL</t>
        </is>
      </c>
      <c r="S1321" t="n">
        <v>0</v>
      </c>
      <c r="T1321" t="n">
        <v>2025</v>
      </c>
      <c r="U1321" t="n">
        <v>0</v>
      </c>
      <c r="V1321" t="n">
        <v>2</v>
      </c>
      <c r="W1321" t="n">
        <v>6</v>
      </c>
      <c r="X1321" t="n">
        <v>5</v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n">
        <v>0.1111111111111111</v>
      </c>
      <c r="AI1321" t="n">
        <v>0.3</v>
      </c>
      <c r="AJ1321" t="n">
        <v>0.2380952380952381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inlineStr"/>
      <c r="AU1321" t="inlineStr"/>
    </row>
    <row r="1322">
      <c r="A1322" t="inlineStr">
        <is>
          <t>LEAD</t>
        </is>
      </c>
      <c r="B1322" t="inlineStr">
        <is>
          <t>PRJ</t>
        </is>
      </c>
      <c r="C1322" t="inlineStr"/>
      <c r="D1322" t="n">
        <v>2025</v>
      </c>
      <c r="E1322" s="114" t="n">
        <v>45658</v>
      </c>
      <c r="F1322" s="114" t="n">
        <v>45688</v>
      </c>
      <c r="G1322" t="inlineStr"/>
      <c r="H1322" t="inlineStr"/>
      <c r="I1322" t="inlineStr">
        <is>
          <t>EPM</t>
        </is>
      </c>
      <c r="J1322" t="inlineStr">
        <is>
          <t>KPMG - Vision Group - Consolidato Managerial / Store P&amp;L - 2025</t>
        </is>
      </c>
      <c r="K1322" t="inlineStr">
        <is>
          <t>Vision Group</t>
        </is>
      </c>
      <c r="L1322" t="inlineStr">
        <is>
          <t>M. COCCHI</t>
        </is>
      </c>
      <c r="M1322" t="inlineStr">
        <is>
          <t>L. Franco</t>
        </is>
      </c>
      <c r="N1322" t="inlineStr">
        <is>
          <t>Operations</t>
        </is>
      </c>
      <c r="O1322" t="inlineStr">
        <is>
          <t>Technical Leader</t>
        </is>
      </c>
      <c r="P1322" t="n">
        <v>30</v>
      </c>
      <c r="Q1322" t="n">
        <v>0</v>
      </c>
      <c r="R1322" t="inlineStr">
        <is>
          <t>PROPOSAL</t>
        </is>
      </c>
      <c r="S1322" t="n">
        <v>0</v>
      </c>
      <c r="T1322" t="n">
        <v>2025</v>
      </c>
      <c r="U1322" t="n">
        <v>0</v>
      </c>
      <c r="V1322" t="n">
        <v>2</v>
      </c>
      <c r="W1322" t="n">
        <v>6</v>
      </c>
      <c r="X1322" t="n">
        <v>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n">
        <v>0.1111111111111111</v>
      </c>
      <c r="AI1322" t="n">
        <v>0.3</v>
      </c>
      <c r="AJ1322" t="n">
        <v>0.2380952380952381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inlineStr"/>
      <c r="AU1322" t="inlineStr"/>
    </row>
    <row r="1323">
      <c r="A1323" t="inlineStr">
        <is>
          <t>LEAD</t>
        </is>
      </c>
      <c r="B1323" t="inlineStr">
        <is>
          <t>PRJ</t>
        </is>
      </c>
      <c r="C1323" t="inlineStr"/>
      <c r="D1323" t="n">
        <v>2025</v>
      </c>
      <c r="E1323" s="114" t="n">
        <v>45658</v>
      </c>
      <c r="F1323" s="114" t="n">
        <v>45688</v>
      </c>
      <c r="G1323" t="inlineStr"/>
      <c r="H1323" t="inlineStr"/>
      <c r="I1323" t="inlineStr">
        <is>
          <t>EPM</t>
        </is>
      </c>
      <c r="J1323" t="inlineStr">
        <is>
          <t>KPMG - Vision Group - Consolidato Managerial / Store P&amp;L - 2025</t>
        </is>
      </c>
      <c r="K1323" t="inlineStr">
        <is>
          <t>Vision Group</t>
        </is>
      </c>
      <c r="L1323" t="inlineStr">
        <is>
          <t>M. COCCHI</t>
        </is>
      </c>
      <c r="M1323" t="inlineStr">
        <is>
          <t>M. Favalli</t>
        </is>
      </c>
      <c r="N1323" t="inlineStr">
        <is>
          <t>Operations</t>
        </is>
      </c>
      <c r="O1323" t="inlineStr">
        <is>
          <t xml:space="preserve">Back End </t>
        </is>
      </c>
      <c r="P1323" t="n">
        <v>30</v>
      </c>
      <c r="Q1323" t="n">
        <v>0</v>
      </c>
      <c r="R1323" t="inlineStr">
        <is>
          <t>PROPOSAL</t>
        </is>
      </c>
      <c r="S1323" t="n">
        <v>0</v>
      </c>
      <c r="T1323" t="n">
        <v>2025</v>
      </c>
      <c r="U1323" t="n">
        <v>0</v>
      </c>
      <c r="V1323" t="n">
        <v>1</v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n">
        <v>0.05555555555555555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inlineStr"/>
      <c r="AU1323" t="inlineStr"/>
    </row>
    <row r="1324">
      <c r="A1324" t="inlineStr">
        <is>
          <t>LEAD</t>
        </is>
      </c>
      <c r="B1324" t="inlineStr">
        <is>
          <t>PRJ</t>
        </is>
      </c>
      <c r="C1324" t="inlineStr"/>
      <c r="D1324" t="n">
        <v>2025</v>
      </c>
      <c r="E1324" s="114" t="n">
        <v>45658</v>
      </c>
      <c r="F1324" s="114" t="n">
        <v>45688</v>
      </c>
      <c r="G1324" t="inlineStr"/>
      <c r="H1324" t="inlineStr"/>
      <c r="I1324" t="inlineStr">
        <is>
          <t>EPM</t>
        </is>
      </c>
      <c r="J1324" t="inlineStr">
        <is>
          <t>KPMG - Vision Group - Consolidato Managerial / Store P&amp;L - 2025</t>
        </is>
      </c>
      <c r="K1324" t="inlineStr">
        <is>
          <t>Vision Group</t>
        </is>
      </c>
      <c r="L1324" t="inlineStr">
        <is>
          <t>M. COCCHI</t>
        </is>
      </c>
      <c r="M1324" t="inlineStr">
        <is>
          <t>S. Preziosa</t>
        </is>
      </c>
      <c r="N1324" t="inlineStr">
        <is>
          <t>Delivery Projects</t>
        </is>
      </c>
      <c r="O1324" t="inlineStr">
        <is>
          <t>Analyst</t>
        </is>
      </c>
      <c r="P1324" t="n">
        <v>30</v>
      </c>
      <c r="Q1324" t="n">
        <v>0</v>
      </c>
      <c r="R1324" t="inlineStr">
        <is>
          <t>PROPOSAL</t>
        </is>
      </c>
      <c r="S1324" t="n">
        <v>0</v>
      </c>
      <c r="T1324" t="n">
        <v>2025</v>
      </c>
      <c r="U1324" t="n">
        <v>0</v>
      </c>
      <c r="V1324" t="n">
        <v>1</v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n">
        <v>0.05555555555555555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inlineStr"/>
      <c r="AU1324" t="inlineStr"/>
    </row>
    <row r="1325">
      <c r="A1325" t="inlineStr">
        <is>
          <t>PROSPECT</t>
        </is>
      </c>
      <c r="B1325" t="inlineStr">
        <is>
          <t>PRJ</t>
        </is>
      </c>
      <c r="C1325" t="inlineStr"/>
      <c r="D1325" t="n">
        <v>2025</v>
      </c>
      <c r="E1325" s="114" t="n">
        <v>45748</v>
      </c>
      <c r="F1325" s="114" t="n">
        <v>45930</v>
      </c>
      <c r="G1325" t="inlineStr"/>
      <c r="H1325" t="inlineStr"/>
      <c r="I1325" t="inlineStr">
        <is>
          <t>EPM</t>
        </is>
      </c>
      <c r="J1325" t="inlineStr">
        <is>
          <t>KPMG - Vision Group Pianificazione PBCS</t>
        </is>
      </c>
      <c r="K1325" t="inlineStr">
        <is>
          <t>Vision Group</t>
        </is>
      </c>
      <c r="L1325" t="inlineStr">
        <is>
          <t>M. COCCHI</t>
        </is>
      </c>
      <c r="M1325" t="inlineStr">
        <is>
          <t>A. Albanese</t>
        </is>
      </c>
      <c r="N1325" t="inlineStr">
        <is>
          <t>Delivery Projects</t>
        </is>
      </c>
      <c r="O1325" t="inlineStr">
        <is>
          <t>PM - Project Governance</t>
        </is>
      </c>
      <c r="P1325" t="n">
        <v>300</v>
      </c>
      <c r="Q1325" t="n">
        <v>0</v>
      </c>
      <c r="R1325" t="inlineStr">
        <is>
          <t>PROPOSAL</t>
        </is>
      </c>
      <c r="S1325" t="n">
        <v>0</v>
      </c>
      <c r="T1325" t="n">
        <v>2025</v>
      </c>
      <c r="U1325" t="n">
        <v>0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inlineStr"/>
      <c r="AU1325" t="inlineStr"/>
    </row>
    <row r="1326">
      <c r="A1326" t="inlineStr">
        <is>
          <t>PROSPECT</t>
        </is>
      </c>
      <c r="B1326" t="inlineStr">
        <is>
          <t>PRJ</t>
        </is>
      </c>
      <c r="C1326" t="inlineStr"/>
      <c r="D1326" t="n">
        <v>2025</v>
      </c>
      <c r="E1326" s="114" t="n">
        <v>45748</v>
      </c>
      <c r="F1326" s="114" t="n">
        <v>45930</v>
      </c>
      <c r="G1326" t="inlineStr"/>
      <c r="H1326" t="inlineStr"/>
      <c r="I1326" t="inlineStr">
        <is>
          <t>EPM</t>
        </is>
      </c>
      <c r="J1326" t="inlineStr">
        <is>
          <t>KPMG - Vision Group Pianificazione PBCS</t>
        </is>
      </c>
      <c r="K1326" t="inlineStr">
        <is>
          <t>Vision Group</t>
        </is>
      </c>
      <c r="L1326" t="inlineStr">
        <is>
          <t>M. COCCHI</t>
        </is>
      </c>
      <c r="M1326" t="inlineStr">
        <is>
          <t>F. Atanasio</t>
        </is>
      </c>
      <c r="N1326" t="inlineStr">
        <is>
          <t>Operations</t>
        </is>
      </c>
      <c r="O1326" t="inlineStr">
        <is>
          <t>Back End - Junior</t>
        </is>
      </c>
      <c r="P1326" t="n">
        <v>300</v>
      </c>
      <c r="Q1326" t="n">
        <v>0</v>
      </c>
      <c r="R1326" t="inlineStr">
        <is>
          <t>PROPOSAL</t>
        </is>
      </c>
      <c r="S1326" t="n">
        <v>0</v>
      </c>
      <c r="T1326" t="n">
        <v>2025</v>
      </c>
      <c r="U1326" t="n">
        <v>80</v>
      </c>
      <c r="V1326" t="inlineStr"/>
      <c r="W1326" t="inlineStr"/>
      <c r="X1326" t="inlineStr"/>
      <c r="Y1326" t="n">
        <v>1</v>
      </c>
      <c r="Z1326" t="n">
        <v>15</v>
      </c>
      <c r="AA1326" t="n">
        <v>15</v>
      </c>
      <c r="AB1326" t="n">
        <v>15</v>
      </c>
      <c r="AC1326" t="n">
        <v>5</v>
      </c>
      <c r="AD1326" t="n">
        <v>15</v>
      </c>
      <c r="AE1326" t="n">
        <v>15</v>
      </c>
      <c r="AF1326" t="inlineStr"/>
      <c r="AG1326" t="inlineStr"/>
      <c r="AH1326" t="n">
        <v>0</v>
      </c>
      <c r="AI1326" t="n">
        <v>0</v>
      </c>
      <c r="AJ1326" t="n">
        <v>0</v>
      </c>
      <c r="AK1326" t="n">
        <v>0.04545454545454546</v>
      </c>
      <c r="AL1326" t="n">
        <v>0.75</v>
      </c>
      <c r="AM1326" t="n">
        <v>0.75</v>
      </c>
      <c r="AN1326" t="n">
        <v>0.6521739130434783</v>
      </c>
      <c r="AO1326" t="n">
        <v>0.4166666666666667</v>
      </c>
      <c r="AP1326" t="n">
        <v>0.7142857142857143</v>
      </c>
      <c r="AQ1326" t="n">
        <v>0.6521739130434783</v>
      </c>
      <c r="AR1326" t="n">
        <v>0</v>
      </c>
      <c r="AS1326" t="n">
        <v>0</v>
      </c>
      <c r="AT1326" t="inlineStr"/>
      <c r="AU1326" t="inlineStr"/>
    </row>
    <row r="1327">
      <c r="A1327" t="inlineStr">
        <is>
          <t>PROSPECT</t>
        </is>
      </c>
      <c r="B1327" t="inlineStr">
        <is>
          <t>PRJ</t>
        </is>
      </c>
      <c r="C1327" t="inlineStr"/>
      <c r="D1327" t="n">
        <v>2025</v>
      </c>
      <c r="E1327" s="114" t="n">
        <v>45748</v>
      </c>
      <c r="F1327" s="114" t="n">
        <v>45930</v>
      </c>
      <c r="G1327" t="inlineStr"/>
      <c r="H1327" t="inlineStr"/>
      <c r="I1327" t="inlineStr">
        <is>
          <t>EPM</t>
        </is>
      </c>
      <c r="J1327" t="inlineStr">
        <is>
          <t>KPMG - Vision Group Pianificazione PBCS</t>
        </is>
      </c>
      <c r="K1327" t="inlineStr">
        <is>
          <t>Vision Group</t>
        </is>
      </c>
      <c r="L1327" t="inlineStr">
        <is>
          <t>M. COCCHI</t>
        </is>
      </c>
      <c r="M1327" t="inlineStr">
        <is>
          <t>L. Franco</t>
        </is>
      </c>
      <c r="N1327" t="inlineStr">
        <is>
          <t>Operations</t>
        </is>
      </c>
      <c r="O1327" t="inlineStr">
        <is>
          <t>Solution Architect</t>
        </is>
      </c>
      <c r="P1327" t="n">
        <v>300</v>
      </c>
      <c r="Q1327" t="n">
        <v>0</v>
      </c>
      <c r="R1327" t="inlineStr">
        <is>
          <t>PROPOSAL</t>
        </is>
      </c>
      <c r="S1327" t="n">
        <v>0</v>
      </c>
      <c r="T1327" t="n">
        <v>2025</v>
      </c>
      <c r="U1327" t="n">
        <v>42</v>
      </c>
      <c r="V1327" t="inlineStr"/>
      <c r="W1327" t="inlineStr"/>
      <c r="X1327" t="inlineStr"/>
      <c r="Y1327" t="n">
        <v>7</v>
      </c>
      <c r="Z1327" t="n">
        <v>7</v>
      </c>
      <c r="AA1327" t="n">
        <v>6</v>
      </c>
      <c r="AB1327" t="n">
        <v>8</v>
      </c>
      <c r="AC1327" t="n">
        <v>6</v>
      </c>
      <c r="AD1327" t="n">
        <v>7</v>
      </c>
      <c r="AE1327" t="n">
        <v>8</v>
      </c>
      <c r="AF1327" t="inlineStr"/>
      <c r="AG1327" t="inlineStr"/>
      <c r="AH1327" t="n">
        <v>0</v>
      </c>
      <c r="AI1327" t="n">
        <v>0</v>
      </c>
      <c r="AJ1327" t="n">
        <v>0</v>
      </c>
      <c r="AK1327" t="n">
        <v>0.3181818181818182</v>
      </c>
      <c r="AL1327" t="n">
        <v>0.35</v>
      </c>
      <c r="AM1327" t="n">
        <v>0.3</v>
      </c>
      <c r="AN1327" t="n">
        <v>0.3478260869565217</v>
      </c>
      <c r="AO1327" t="n">
        <v>0.5</v>
      </c>
      <c r="AP1327" t="n">
        <v>0.3333333333333333</v>
      </c>
      <c r="AQ1327" t="n">
        <v>0.3478260869565217</v>
      </c>
      <c r="AR1327" t="n">
        <v>0</v>
      </c>
      <c r="AS1327" t="n">
        <v>0</v>
      </c>
      <c r="AT1327" t="inlineStr"/>
      <c r="AU1327" t="inlineStr"/>
    </row>
    <row r="1328">
      <c r="A1328" t="inlineStr">
        <is>
          <t>PROSPECT</t>
        </is>
      </c>
      <c r="B1328" t="inlineStr">
        <is>
          <t>PRJ</t>
        </is>
      </c>
      <c r="C1328" t="inlineStr"/>
      <c r="D1328" t="n">
        <v>2025</v>
      </c>
      <c r="E1328" s="114" t="n">
        <v>45748</v>
      </c>
      <c r="F1328" s="114" t="n">
        <v>45930</v>
      </c>
      <c r="G1328" t="inlineStr"/>
      <c r="H1328" t="inlineStr"/>
      <c r="I1328" t="inlineStr">
        <is>
          <t>EPM</t>
        </is>
      </c>
      <c r="J1328" t="inlineStr">
        <is>
          <t>KPMG - Vision Group Pianificazione PBCS</t>
        </is>
      </c>
      <c r="K1328" t="inlineStr">
        <is>
          <t>Vision Group</t>
        </is>
      </c>
      <c r="L1328" t="inlineStr">
        <is>
          <t>M. COCCHI</t>
        </is>
      </c>
      <c r="M1328" t="inlineStr">
        <is>
          <t>L. Mangili</t>
        </is>
      </c>
      <c r="N1328" t="inlineStr">
        <is>
          <t>Operations</t>
        </is>
      </c>
      <c r="O1328" t="inlineStr">
        <is>
          <t xml:space="preserve">Back End </t>
        </is>
      </c>
      <c r="P1328" t="n">
        <v>300</v>
      </c>
      <c r="Q1328" t="n">
        <v>0</v>
      </c>
      <c r="R1328" t="inlineStr">
        <is>
          <t>PROPOSAL</t>
        </is>
      </c>
      <c r="S1328" t="n">
        <v>0</v>
      </c>
      <c r="T1328" t="n">
        <v>2025</v>
      </c>
      <c r="U1328" t="n">
        <v>10</v>
      </c>
      <c r="V1328" t="inlineStr"/>
      <c r="W1328" t="inlineStr"/>
      <c r="X1328" t="inlineStr"/>
      <c r="Y1328" t="n">
        <v>1</v>
      </c>
      <c r="Z1328" t="n">
        <v>1</v>
      </c>
      <c r="AA1328" t="n">
        <v>1</v>
      </c>
      <c r="AB1328" t="n">
        <v>1</v>
      </c>
      <c r="AC1328" t="n">
        <v>5</v>
      </c>
      <c r="AD1328" t="n">
        <v>1</v>
      </c>
      <c r="AE1328" t="n">
        <v>1</v>
      </c>
      <c r="AF1328" t="inlineStr"/>
      <c r="AG1328" t="inlineStr"/>
      <c r="AH1328" t="n">
        <v>0</v>
      </c>
      <c r="AI1328" t="n">
        <v>0</v>
      </c>
      <c r="AJ1328" t="n">
        <v>0</v>
      </c>
      <c r="AK1328" t="n">
        <v>0.04545454545454546</v>
      </c>
      <c r="AL1328" t="n">
        <v>0.05</v>
      </c>
      <c r="AM1328" t="n">
        <v>0.05</v>
      </c>
      <c r="AN1328" t="n">
        <v>0.04347826086956522</v>
      </c>
      <c r="AO1328" t="n">
        <v>0.4166666666666667</v>
      </c>
      <c r="AP1328" t="n">
        <v>0.04761904761904762</v>
      </c>
      <c r="AQ1328" t="n">
        <v>0.04347826086956522</v>
      </c>
      <c r="AR1328" t="n">
        <v>0</v>
      </c>
      <c r="AS1328" t="n">
        <v>0</v>
      </c>
      <c r="AT1328" t="inlineStr"/>
      <c r="AU1328" t="inlineStr"/>
    </row>
    <row r="1329">
      <c r="A1329" t="inlineStr">
        <is>
          <t>PROSPECT</t>
        </is>
      </c>
      <c r="B1329" t="inlineStr">
        <is>
          <t>PRJ</t>
        </is>
      </c>
      <c r="C1329" t="inlineStr"/>
      <c r="D1329" t="n">
        <v>2025</v>
      </c>
      <c r="E1329" s="114" t="n">
        <v>45748</v>
      </c>
      <c r="F1329" s="114" t="n">
        <v>45930</v>
      </c>
      <c r="G1329" t="inlineStr"/>
      <c r="H1329" t="inlineStr"/>
      <c r="I1329" t="inlineStr">
        <is>
          <t>EPM</t>
        </is>
      </c>
      <c r="J1329" t="inlineStr">
        <is>
          <t>KPMG - Vision Group Pianificazione PBCS</t>
        </is>
      </c>
      <c r="K1329" t="inlineStr">
        <is>
          <t>Vision Group</t>
        </is>
      </c>
      <c r="L1329" t="inlineStr">
        <is>
          <t>M. COCCHI</t>
        </is>
      </c>
      <c r="M1329" t="inlineStr">
        <is>
          <t>S. Preziosa</t>
        </is>
      </c>
      <c r="N1329" t="inlineStr">
        <is>
          <t>Delivery Projects</t>
        </is>
      </c>
      <c r="O1329" t="inlineStr">
        <is>
          <t>Analyst</t>
        </is>
      </c>
      <c r="P1329" t="n">
        <v>300</v>
      </c>
      <c r="Q1329" t="n">
        <v>0</v>
      </c>
      <c r="R1329" t="inlineStr">
        <is>
          <t>PROPOSAL</t>
        </is>
      </c>
      <c r="S1329" t="n">
        <v>0</v>
      </c>
      <c r="T1329" t="n">
        <v>2025</v>
      </c>
      <c r="U1329" t="n">
        <v>6</v>
      </c>
      <c r="V1329" t="inlineStr"/>
      <c r="W1329" t="inlineStr"/>
      <c r="X1329" t="inlineStr"/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inlineStr"/>
      <c r="AG1329" t="inlineStr"/>
      <c r="AH1329" t="n">
        <v>0</v>
      </c>
      <c r="AI1329" t="n">
        <v>0</v>
      </c>
      <c r="AJ1329" t="n">
        <v>0</v>
      </c>
      <c r="AK1329" t="n">
        <v>0.04545454545454546</v>
      </c>
      <c r="AL1329" t="n">
        <v>0.05</v>
      </c>
      <c r="AM1329" t="n">
        <v>0.05</v>
      </c>
      <c r="AN1329" t="n">
        <v>0.04347826086956522</v>
      </c>
      <c r="AO1329" t="n">
        <v>0.08333333333333333</v>
      </c>
      <c r="AP1329" t="n">
        <v>0.04761904761904762</v>
      </c>
      <c r="AQ1329" t="n">
        <v>0.04347826086956522</v>
      </c>
      <c r="AR1329" t="n">
        <v>0</v>
      </c>
      <c r="AS1329" t="n">
        <v>0</v>
      </c>
      <c r="AT1329" t="inlineStr"/>
      <c r="AU1329" t="inlineStr"/>
    </row>
    <row r="1330">
      <c r="A1330" t="inlineStr">
        <is>
          <t>CONTRACT</t>
        </is>
      </c>
      <c r="B1330" t="inlineStr">
        <is>
          <t>PRJ</t>
        </is>
      </c>
      <c r="C1330" t="inlineStr"/>
      <c r="D1330" t="inlineStr">
        <is>
          <t>2024-2025</t>
        </is>
      </c>
      <c r="E1330" s="114" t="n">
        <v>45580</v>
      </c>
      <c r="F1330" s="114" t="n">
        <v>45442</v>
      </c>
      <c r="G1330" t="inlineStr">
        <is>
          <t>ABS24025</t>
        </is>
      </c>
      <c r="H1330" t="inlineStr">
        <is>
          <t>ABS24025</t>
        </is>
      </c>
      <c r="I1330" t="inlineStr">
        <is>
          <t>EPM</t>
        </is>
      </c>
      <c r="J1330" t="inlineStr">
        <is>
          <t>Webuild - Migrazione HFM</t>
        </is>
      </c>
      <c r="K1330" t="inlineStr">
        <is>
          <t>WeBuild</t>
        </is>
      </c>
      <c r="L1330" t="inlineStr">
        <is>
          <t>M. COCCHI</t>
        </is>
      </c>
      <c r="M1330" t="inlineStr">
        <is>
          <t>A. Albanese</t>
        </is>
      </c>
      <c r="N1330" t="inlineStr">
        <is>
          <t>Delivery Projects</t>
        </is>
      </c>
      <c r="O1330" t="inlineStr">
        <is>
          <t>PM - Project Governance</t>
        </is>
      </c>
      <c r="P1330" t="n">
        <v>115</v>
      </c>
      <c r="Q1330" t="n">
        <v>15</v>
      </c>
      <c r="R1330" t="inlineStr">
        <is>
          <t>ON GOING</t>
        </is>
      </c>
      <c r="S1330" t="n">
        <v>0.05</v>
      </c>
      <c r="T1330" t="n">
        <v>2025</v>
      </c>
      <c r="U1330" t="n">
        <v>0</v>
      </c>
      <c r="V1330" t="n">
        <v>0.5</v>
      </c>
      <c r="W1330" t="n">
        <v>0.5</v>
      </c>
      <c r="X1330" t="n">
        <v>0.5</v>
      </c>
      <c r="Y1330" t="n">
        <v>0.5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n">
        <v>0.02777777777777778</v>
      </c>
      <c r="AI1330" t="n">
        <v>0.025</v>
      </c>
      <c r="AJ1330" t="n">
        <v>0.02380952380952381</v>
      </c>
      <c r="AK1330" t="n">
        <v>0.02272727272727273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inlineStr"/>
      <c r="AU1330" t="inlineStr"/>
    </row>
    <row r="1331">
      <c r="A1331" t="inlineStr">
        <is>
          <t>CONTRACT</t>
        </is>
      </c>
      <c r="B1331" t="inlineStr">
        <is>
          <t>PRJ</t>
        </is>
      </c>
      <c r="C1331" t="inlineStr"/>
      <c r="D1331" t="inlineStr">
        <is>
          <t>2024-2025</t>
        </is>
      </c>
      <c r="E1331" s="114" t="n">
        <v>45580</v>
      </c>
      <c r="F1331" s="114" t="n">
        <v>45442</v>
      </c>
      <c r="G1331" t="inlineStr">
        <is>
          <t>ABS24025</t>
        </is>
      </c>
      <c r="H1331" t="inlineStr">
        <is>
          <t>ABS24025</t>
        </is>
      </c>
      <c r="I1331" t="inlineStr">
        <is>
          <t>EPM</t>
        </is>
      </c>
      <c r="J1331" t="inlineStr">
        <is>
          <t>Webuild - Migrazione HFM</t>
        </is>
      </c>
      <c r="K1331" t="inlineStr">
        <is>
          <t>WeBuild</t>
        </is>
      </c>
      <c r="L1331" t="inlineStr">
        <is>
          <t>M. COCCHI</t>
        </is>
      </c>
      <c r="M1331" t="inlineStr">
        <is>
          <t>Esterno Oracle</t>
        </is>
      </c>
      <c r="N1331" t="inlineStr"/>
      <c r="O1331" t="inlineStr">
        <is>
          <t>PM - Project Governance</t>
        </is>
      </c>
      <c r="P1331" t="n">
        <v>115</v>
      </c>
      <c r="Q1331" t="n">
        <v>15</v>
      </c>
      <c r="R1331" t="inlineStr">
        <is>
          <t>ON GOING</t>
        </is>
      </c>
      <c r="S1331" t="n">
        <v>0.05</v>
      </c>
      <c r="T1331" t="n">
        <v>2025</v>
      </c>
      <c r="U1331" t="n">
        <v>0</v>
      </c>
      <c r="V1331" t="inlineStr"/>
      <c r="W1331" t="inlineStr"/>
      <c r="X1331" t="inlineStr"/>
      <c r="Y1331" t="n">
        <v>1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n">
        <v>0</v>
      </c>
      <c r="AI1331" t="n">
        <v>0</v>
      </c>
      <c r="AJ1331" t="n">
        <v>0</v>
      </c>
      <c r="AK1331" t="n">
        <v>0.04545454545454546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inlineStr"/>
      <c r="AU1331" t="inlineStr"/>
    </row>
    <row r="1332">
      <c r="A1332" t="inlineStr">
        <is>
          <t>CONTRACT</t>
        </is>
      </c>
      <c r="B1332" t="inlineStr">
        <is>
          <t>PRJ</t>
        </is>
      </c>
      <c r="C1332" t="inlineStr"/>
      <c r="D1332" t="inlineStr">
        <is>
          <t>2024-2025</t>
        </is>
      </c>
      <c r="E1332" s="114" t="n">
        <v>45580</v>
      </c>
      <c r="F1332" s="114" t="n">
        <v>45442</v>
      </c>
      <c r="G1332" t="inlineStr">
        <is>
          <t>ABS24025</t>
        </is>
      </c>
      <c r="H1332" t="inlineStr">
        <is>
          <t>ABS24025</t>
        </is>
      </c>
      <c r="I1332" t="inlineStr">
        <is>
          <t>EPM</t>
        </is>
      </c>
      <c r="J1332" t="inlineStr">
        <is>
          <t>Webuild - Migrazione HFM</t>
        </is>
      </c>
      <c r="K1332" t="inlineStr">
        <is>
          <t>WeBuild</t>
        </is>
      </c>
      <c r="L1332" t="inlineStr">
        <is>
          <t>M. COCCHI</t>
        </is>
      </c>
      <c r="M1332" t="inlineStr">
        <is>
          <t>F. De Pedis</t>
        </is>
      </c>
      <c r="N1332" t="inlineStr">
        <is>
          <t>Operations</t>
        </is>
      </c>
      <c r="O1332" t="inlineStr">
        <is>
          <t>Back End</t>
        </is>
      </c>
      <c r="P1332" t="n">
        <v>115</v>
      </c>
      <c r="Q1332" t="n">
        <v>15</v>
      </c>
      <c r="R1332" t="inlineStr">
        <is>
          <t>ON GOING</t>
        </is>
      </c>
      <c r="S1332" t="n">
        <v>0.05</v>
      </c>
      <c r="T1332" t="n">
        <v>2025</v>
      </c>
      <c r="U1332" t="n">
        <v>1</v>
      </c>
      <c r="V1332" t="n">
        <v>18</v>
      </c>
      <c r="W1332" t="n">
        <v>15</v>
      </c>
      <c r="X1332" t="n">
        <v>15</v>
      </c>
      <c r="Y1332" t="n">
        <v>2</v>
      </c>
      <c r="Z1332" t="n">
        <v>1</v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n">
        <v>1</v>
      </c>
      <c r="AI1332" t="n">
        <v>0.75</v>
      </c>
      <c r="AJ1332" t="n">
        <v>0.7142857142857143</v>
      </c>
      <c r="AK1332" t="n">
        <v>0.09090909090909091</v>
      </c>
      <c r="AL1332" t="n">
        <v>0.05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inlineStr"/>
      <c r="AU1332" t="inlineStr"/>
    </row>
    <row r="1333">
      <c r="A1333" t="inlineStr">
        <is>
          <t>CONTRACT</t>
        </is>
      </c>
      <c r="B1333" t="inlineStr">
        <is>
          <t>PRJ</t>
        </is>
      </c>
      <c r="C1333" t="inlineStr"/>
      <c r="D1333" t="inlineStr">
        <is>
          <t>2024-2025</t>
        </is>
      </c>
      <c r="E1333" s="114" t="n">
        <v>45580</v>
      </c>
      <c r="F1333" s="114" t="n">
        <v>45442</v>
      </c>
      <c r="G1333" t="inlineStr">
        <is>
          <t>ABS24025</t>
        </is>
      </c>
      <c r="H1333" t="inlineStr">
        <is>
          <t>ABS24025</t>
        </is>
      </c>
      <c r="I1333" t="inlineStr">
        <is>
          <t>EPM</t>
        </is>
      </c>
      <c r="J1333" t="inlineStr">
        <is>
          <t>Webuild - Migrazione HFM</t>
        </is>
      </c>
      <c r="K1333" t="inlineStr">
        <is>
          <t>WeBuild</t>
        </is>
      </c>
      <c r="L1333" t="inlineStr">
        <is>
          <t>M. COCCHI</t>
        </is>
      </c>
      <c r="M1333" t="inlineStr">
        <is>
          <t>I. Bressan</t>
        </is>
      </c>
      <c r="N1333" t="inlineStr">
        <is>
          <t>Operations</t>
        </is>
      </c>
      <c r="O1333" t="inlineStr">
        <is>
          <t>Technical Leader</t>
        </is>
      </c>
      <c r="P1333" t="n">
        <v>115</v>
      </c>
      <c r="Q1333" t="n">
        <v>15</v>
      </c>
      <c r="R1333" t="inlineStr">
        <is>
          <t>ON GOING</t>
        </is>
      </c>
      <c r="S1333" t="n">
        <v>0.05</v>
      </c>
      <c r="T1333" t="n">
        <v>2025</v>
      </c>
      <c r="U1333" t="n">
        <v>1</v>
      </c>
      <c r="V1333" t="n">
        <v>13</v>
      </c>
      <c r="W1333" t="n">
        <v>13</v>
      </c>
      <c r="X1333" t="n">
        <v>13</v>
      </c>
      <c r="Y1333" t="n">
        <v>2</v>
      </c>
      <c r="Z1333" t="n">
        <v>1</v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n">
        <v>0.7222222222222222</v>
      </c>
      <c r="AI1333" t="n">
        <v>0.65</v>
      </c>
      <c r="AJ1333" t="n">
        <v>0.6190476190476191</v>
      </c>
      <c r="AK1333" t="n">
        <v>0.09090909090909091</v>
      </c>
      <c r="AL1333" t="n">
        <v>0.05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inlineStr"/>
      <c r="AU1333" t="inlineStr"/>
    </row>
    <row r="1334">
      <c r="A1334" t="inlineStr">
        <is>
          <t>INTERNAL PRJ</t>
        </is>
      </c>
      <c r="B1334" t="inlineStr">
        <is>
          <t>PRJ</t>
        </is>
      </c>
      <c r="C1334" t="inlineStr"/>
      <c r="D1334" t="n">
        <v>2025</v>
      </c>
      <c r="E1334" s="114" t="n">
        <v>45658</v>
      </c>
      <c r="F1334" s="114" t="n">
        <v>46022</v>
      </c>
      <c r="G1334" t="inlineStr"/>
      <c r="H1334" t="inlineStr">
        <is>
          <t>ABS0008-2</t>
        </is>
      </c>
      <c r="I1334" t="inlineStr">
        <is>
          <t>LOGISTIC</t>
        </is>
      </c>
      <c r="J1334" t="inlineStr">
        <is>
          <t>Supporto Area Logistica</t>
        </is>
      </c>
      <c r="K1334" t="inlineStr">
        <is>
          <t>Abstract</t>
        </is>
      </c>
      <c r="L1334" t="inlineStr">
        <is>
          <t>M. Pallotti</t>
        </is>
      </c>
      <c r="M1334" t="inlineStr">
        <is>
          <t>C. Paz</t>
        </is>
      </c>
      <c r="N1334" t="inlineStr">
        <is>
          <t>Delivery Projects</t>
        </is>
      </c>
      <c r="O1334" t="inlineStr">
        <is>
          <t>PMO - Project Management Officer</t>
        </is>
      </c>
      <c r="P1334" t="n">
        <v>0</v>
      </c>
      <c r="Q1334" t="n">
        <v>0</v>
      </c>
      <c r="R1334" t="inlineStr">
        <is>
          <t>ON GOING</t>
        </is>
      </c>
      <c r="S1334" t="n">
        <v>0.25</v>
      </c>
      <c r="T1334" t="n">
        <v>2025</v>
      </c>
      <c r="U1334" t="n">
        <v>8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0.05555555555555555</v>
      </c>
      <c r="AI1334" t="n">
        <v>0.05</v>
      </c>
      <c r="AJ1334" t="n">
        <v>0.04761904761904762</v>
      </c>
      <c r="AK1334" t="n">
        <v>0.04545454545454546</v>
      </c>
      <c r="AL1334" t="n">
        <v>0.05</v>
      </c>
      <c r="AM1334" t="n">
        <v>0.05</v>
      </c>
      <c r="AN1334" t="n">
        <v>0.04347826086956522</v>
      </c>
      <c r="AO1334" t="n">
        <v>0.08333333333333333</v>
      </c>
      <c r="AP1334" t="n">
        <v>0.04761904761904762</v>
      </c>
      <c r="AQ1334" t="n">
        <v>0.04347826086956522</v>
      </c>
      <c r="AR1334" t="n">
        <v>0.04761904761904762</v>
      </c>
      <c r="AS1334" t="n">
        <v>0.04545454545454546</v>
      </c>
      <c r="AT1334" t="inlineStr"/>
      <c r="AU1334" t="inlineStr"/>
    </row>
    <row r="1335">
      <c r="A1335" t="inlineStr">
        <is>
          <t>LEAD</t>
        </is>
      </c>
      <c r="B1335" t="inlineStr">
        <is>
          <t>AMS</t>
        </is>
      </c>
      <c r="C1335" t="inlineStr">
        <is>
          <t>Waterfall</t>
        </is>
      </c>
      <c r="D1335" t="n">
        <v>2025</v>
      </c>
      <c r="E1335" s="114" t="n">
        <v>45658</v>
      </c>
      <c r="F1335" s="114" t="n">
        <v>46022</v>
      </c>
      <c r="G1335" t="inlineStr">
        <is>
          <t>ABS25033</t>
        </is>
      </c>
      <c r="H1335" t="inlineStr">
        <is>
          <t>ABS25033-18</t>
        </is>
      </c>
      <c r="I1335" t="inlineStr">
        <is>
          <t>HR</t>
        </is>
      </c>
      <c r="J1335" t="inlineStr">
        <is>
          <t>AMS - HR - Web App - 2025</t>
        </is>
      </c>
      <c r="K1335" t="inlineStr">
        <is>
          <t>EssilorLuxottica</t>
        </is>
      </c>
      <c r="L1335" t="inlineStr">
        <is>
          <t>N. GUERRERO</t>
        </is>
      </c>
      <c r="M1335" t="inlineStr">
        <is>
          <t>A. Ferrari</t>
        </is>
      </c>
      <c r="N1335" t="inlineStr">
        <is>
          <t>Operations</t>
        </is>
      </c>
      <c r="O1335" t="inlineStr">
        <is>
          <t>Data Engineering</t>
        </is>
      </c>
      <c r="P1335" t="n">
        <v>112</v>
      </c>
      <c r="Q1335" t="n">
        <v>0</v>
      </c>
      <c r="R1335" t="inlineStr">
        <is>
          <t>TO START</t>
        </is>
      </c>
      <c r="S1335" t="n">
        <v>0</v>
      </c>
      <c r="T1335" t="n">
        <v>2025</v>
      </c>
      <c r="U1335" t="n">
        <v>1</v>
      </c>
      <c r="V1335" t="n">
        <v>0.5</v>
      </c>
      <c r="W1335" t="n">
        <v>0.5</v>
      </c>
      <c r="X1335" t="n">
        <v>1</v>
      </c>
      <c r="Y1335" t="n">
        <v>1</v>
      </c>
      <c r="Z1335" t="n">
        <v>1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0.02777777777777778</v>
      </c>
      <c r="AI1335" t="n">
        <v>0.025</v>
      </c>
      <c r="AJ1335" t="n">
        <v>0.04761904761904762</v>
      </c>
      <c r="AK1335" t="n">
        <v>0.04545454545454546</v>
      </c>
      <c r="AL1335" t="n">
        <v>0.05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inlineStr"/>
      <c r="AU1335" t="inlineStr"/>
    </row>
    <row r="1336">
      <c r="A1336" t="inlineStr">
        <is>
          <t>LEAD</t>
        </is>
      </c>
      <c r="B1336" t="inlineStr">
        <is>
          <t>AMS</t>
        </is>
      </c>
      <c r="C1336" t="inlineStr">
        <is>
          <t>Waterfall</t>
        </is>
      </c>
      <c r="D1336" t="n">
        <v>2025</v>
      </c>
      <c r="E1336" s="114" t="n">
        <v>45658</v>
      </c>
      <c r="F1336" s="114" t="n">
        <v>46022</v>
      </c>
      <c r="G1336" t="inlineStr">
        <is>
          <t>ABS25033</t>
        </is>
      </c>
      <c r="H1336" t="inlineStr">
        <is>
          <t>ABS25033-18</t>
        </is>
      </c>
      <c r="I1336" t="inlineStr">
        <is>
          <t>HR</t>
        </is>
      </c>
      <c r="J1336" t="inlineStr">
        <is>
          <t>AMS - HR - Web App - 2025</t>
        </is>
      </c>
      <c r="K1336" t="inlineStr">
        <is>
          <t>EssilorLuxottica</t>
        </is>
      </c>
      <c r="L1336" t="inlineStr">
        <is>
          <t>N. GUERRERO</t>
        </is>
      </c>
      <c r="M1336" t="inlineStr">
        <is>
          <t>C. Di Lorenzo</t>
        </is>
      </c>
      <c r="N1336" t="inlineStr">
        <is>
          <t>Delivery Projects</t>
        </is>
      </c>
      <c r="O1336" t="inlineStr">
        <is>
          <t>Analyst</t>
        </is>
      </c>
      <c r="P1336" t="n">
        <v>112</v>
      </c>
      <c r="Q1336" t="n">
        <v>0</v>
      </c>
      <c r="R1336" t="inlineStr">
        <is>
          <t>TO START</t>
        </is>
      </c>
      <c r="S1336" t="n">
        <v>0</v>
      </c>
      <c r="T1336" t="n">
        <v>2025</v>
      </c>
      <c r="U1336" t="n">
        <v>4</v>
      </c>
      <c r="V1336" t="n">
        <v>0.5</v>
      </c>
      <c r="W1336" t="n">
        <v>0.5</v>
      </c>
      <c r="X1336" t="n">
        <v>0.5</v>
      </c>
      <c r="Y1336" t="n">
        <v>0.5</v>
      </c>
      <c r="Z1336" t="n">
        <v>0.5</v>
      </c>
      <c r="AA1336" t="n">
        <v>0.5</v>
      </c>
      <c r="AB1336" t="n">
        <v>0.5</v>
      </c>
      <c r="AC1336" t="n">
        <v>0.5</v>
      </c>
      <c r="AD1336" t="n">
        <v>0.5</v>
      </c>
      <c r="AE1336" t="n">
        <v>0.5</v>
      </c>
      <c r="AF1336" t="n">
        <v>0.5</v>
      </c>
      <c r="AG1336" t="n">
        <v>0.5</v>
      </c>
      <c r="AH1336" t="n">
        <v>0.02777777777777778</v>
      </c>
      <c r="AI1336" t="n">
        <v>0.025</v>
      </c>
      <c r="AJ1336" t="n">
        <v>0.02380952380952381</v>
      </c>
      <c r="AK1336" t="n">
        <v>0.02272727272727273</v>
      </c>
      <c r="AL1336" t="n">
        <v>0.025</v>
      </c>
      <c r="AM1336" t="n">
        <v>0.025</v>
      </c>
      <c r="AN1336" t="n">
        <v>0.02173913043478261</v>
      </c>
      <c r="AO1336" t="n">
        <v>0.04166666666666666</v>
      </c>
      <c r="AP1336" t="n">
        <v>0.02380952380952381</v>
      </c>
      <c r="AQ1336" t="n">
        <v>0.02173913043478261</v>
      </c>
      <c r="AR1336" t="n">
        <v>0.02380952380952381</v>
      </c>
      <c r="AS1336" t="n">
        <v>0.02272727272727273</v>
      </c>
      <c r="AT1336" t="inlineStr"/>
      <c r="AU1336" t="inlineStr"/>
    </row>
    <row r="1337">
      <c r="A1337" t="inlineStr">
        <is>
          <t>LEAD</t>
        </is>
      </c>
      <c r="B1337" t="inlineStr">
        <is>
          <t>AMS</t>
        </is>
      </c>
      <c r="C1337" t="inlineStr">
        <is>
          <t>Waterfall</t>
        </is>
      </c>
      <c r="D1337" t="n">
        <v>2025</v>
      </c>
      <c r="E1337" s="114" t="n">
        <v>45658</v>
      </c>
      <c r="F1337" s="114" t="n">
        <v>46022</v>
      </c>
      <c r="G1337" t="inlineStr">
        <is>
          <t>ABS25033</t>
        </is>
      </c>
      <c r="H1337" t="inlineStr">
        <is>
          <t>ABS25033-18</t>
        </is>
      </c>
      <c r="I1337" t="inlineStr">
        <is>
          <t>HR</t>
        </is>
      </c>
      <c r="J1337" t="inlineStr">
        <is>
          <t>AMS - HR - Web App - 2025</t>
        </is>
      </c>
      <c r="K1337" t="inlineStr">
        <is>
          <t>EssilorLuxottica</t>
        </is>
      </c>
      <c r="L1337" t="inlineStr">
        <is>
          <t>N. GUERRERO</t>
        </is>
      </c>
      <c r="M1337" t="inlineStr">
        <is>
          <t>L. Carloni</t>
        </is>
      </c>
      <c r="N1337" t="inlineStr">
        <is>
          <t>Operations</t>
        </is>
      </c>
      <c r="O1337" t="inlineStr">
        <is>
          <t>Data Engineering</t>
        </is>
      </c>
      <c r="P1337" t="n">
        <v>112</v>
      </c>
      <c r="Q1337" t="n">
        <v>0</v>
      </c>
      <c r="R1337" t="inlineStr">
        <is>
          <t>TO START</t>
        </is>
      </c>
      <c r="S1337" t="n">
        <v>0</v>
      </c>
      <c r="T1337" t="n">
        <v>2025</v>
      </c>
      <c r="U1337" t="n">
        <v>7</v>
      </c>
      <c r="V1337" t="n">
        <v>0.5</v>
      </c>
      <c r="W1337" t="n">
        <v>0.5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0.5</v>
      </c>
      <c r="AD1337" t="n">
        <v>1</v>
      </c>
      <c r="AE1337" t="n">
        <v>1</v>
      </c>
      <c r="AF1337" t="n">
        <v>1</v>
      </c>
      <c r="AG1337" t="n">
        <v>0.5</v>
      </c>
      <c r="AH1337" t="n">
        <v>0.02777777777777778</v>
      </c>
      <c r="AI1337" t="n">
        <v>0.025</v>
      </c>
      <c r="AJ1337" t="n">
        <v>0.04761904761904762</v>
      </c>
      <c r="AK1337" t="n">
        <v>0.04545454545454546</v>
      </c>
      <c r="AL1337" t="n">
        <v>0.05</v>
      </c>
      <c r="AM1337" t="n">
        <v>0.05</v>
      </c>
      <c r="AN1337" t="n">
        <v>0.04347826086956522</v>
      </c>
      <c r="AO1337" t="n">
        <v>0.04166666666666666</v>
      </c>
      <c r="AP1337" t="n">
        <v>0.04761904761904762</v>
      </c>
      <c r="AQ1337" t="n">
        <v>0.04347826086956522</v>
      </c>
      <c r="AR1337" t="n">
        <v>0.04761904761904762</v>
      </c>
      <c r="AS1337" t="n">
        <v>0.02272727272727273</v>
      </c>
      <c r="AT1337" t="inlineStr"/>
      <c r="AU1337" t="inlineStr"/>
    </row>
    <row r="1338">
      <c r="A1338" t="inlineStr">
        <is>
          <t>LEAD</t>
        </is>
      </c>
      <c r="B1338" t="inlineStr">
        <is>
          <t>AMS</t>
        </is>
      </c>
      <c r="C1338" t="inlineStr">
        <is>
          <t>Waterfall</t>
        </is>
      </c>
      <c r="D1338" t="n">
        <v>2025</v>
      </c>
      <c r="E1338" s="114" t="n">
        <v>45658</v>
      </c>
      <c r="F1338" s="114" t="n">
        <v>46022</v>
      </c>
      <c r="G1338" t="inlineStr">
        <is>
          <t>ABS25033</t>
        </is>
      </c>
      <c r="H1338" t="inlineStr">
        <is>
          <t>ABS25033-18</t>
        </is>
      </c>
      <c r="I1338" t="inlineStr">
        <is>
          <t>HR</t>
        </is>
      </c>
      <c r="J1338" t="inlineStr">
        <is>
          <t>AMS - HR - Web App - 2025</t>
        </is>
      </c>
      <c r="K1338" t="inlineStr">
        <is>
          <t>EssilorLuxottica</t>
        </is>
      </c>
      <c r="L1338" t="inlineStr">
        <is>
          <t>N. GUERRERO</t>
        </is>
      </c>
      <c r="M1338" t="inlineStr">
        <is>
          <t>M. Mannarino</t>
        </is>
      </c>
      <c r="N1338" t="inlineStr">
        <is>
          <t>Operations</t>
        </is>
      </c>
      <c r="O1338" t="inlineStr">
        <is>
          <t>Data Engineering</t>
        </is>
      </c>
      <c r="P1338" t="n">
        <v>112</v>
      </c>
      <c r="Q1338" t="n">
        <v>0</v>
      </c>
      <c r="R1338" t="inlineStr">
        <is>
          <t>TO START</t>
        </is>
      </c>
      <c r="S1338" t="n">
        <v>0</v>
      </c>
      <c r="T1338" t="n">
        <v>2025</v>
      </c>
      <c r="U1338" t="n">
        <v>0</v>
      </c>
      <c r="V1338" t="n">
        <v>1</v>
      </c>
      <c r="W1338" t="n">
        <v>1</v>
      </c>
      <c r="X1338" t="n">
        <v>1</v>
      </c>
      <c r="Y1338" t="n">
        <v>1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0.05555555555555555</v>
      </c>
      <c r="AI1338" t="n">
        <v>0.05</v>
      </c>
      <c r="AJ1338" t="n">
        <v>0.04761904761904762</v>
      </c>
      <c r="AK1338" t="n">
        <v>0.04545454545454546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inlineStr"/>
      <c r="AU1338" t="inlineStr"/>
    </row>
    <row r="1339">
      <c r="A1339" t="inlineStr">
        <is>
          <t>LEAD</t>
        </is>
      </c>
      <c r="B1339" t="inlineStr">
        <is>
          <t>AMS</t>
        </is>
      </c>
      <c r="C1339" t="inlineStr">
        <is>
          <t>Waterfall</t>
        </is>
      </c>
      <c r="D1339" t="n">
        <v>2025</v>
      </c>
      <c r="E1339" s="114" t="n">
        <v>45658</v>
      </c>
      <c r="F1339" s="114" t="n">
        <v>46022</v>
      </c>
      <c r="G1339" t="inlineStr">
        <is>
          <t>ABS25033</t>
        </is>
      </c>
      <c r="H1339" t="inlineStr">
        <is>
          <t>ABS25033-18</t>
        </is>
      </c>
      <c r="I1339" t="inlineStr">
        <is>
          <t>HR</t>
        </is>
      </c>
      <c r="J1339" t="inlineStr">
        <is>
          <t>AMS - HR - Web App - 2025</t>
        </is>
      </c>
      <c r="K1339" t="inlineStr">
        <is>
          <t>EssilorLuxottica</t>
        </is>
      </c>
      <c r="L1339" t="inlineStr">
        <is>
          <t>N. GUERRERO</t>
        </is>
      </c>
      <c r="M1339" t="inlineStr">
        <is>
          <t>M. Porcu</t>
        </is>
      </c>
      <c r="N1339" t="inlineStr">
        <is>
          <t>Operations</t>
        </is>
      </c>
      <c r="O1339" t="inlineStr">
        <is>
          <t>Technical Leader</t>
        </is>
      </c>
      <c r="P1339" t="n">
        <v>112</v>
      </c>
      <c r="Q1339" t="n">
        <v>0</v>
      </c>
      <c r="R1339" t="inlineStr">
        <is>
          <t>TO START</t>
        </is>
      </c>
      <c r="S1339" t="n">
        <v>0</v>
      </c>
      <c r="T1339" t="n">
        <v>2025</v>
      </c>
      <c r="U1339" t="n">
        <v>14</v>
      </c>
      <c r="V1339" t="n">
        <v>2</v>
      </c>
      <c r="W1339" t="n">
        <v>2</v>
      </c>
      <c r="X1339" t="n">
        <v>2</v>
      </c>
      <c r="Y1339" t="n">
        <v>2</v>
      </c>
      <c r="Z1339" t="n">
        <v>2</v>
      </c>
      <c r="AA1339" t="n">
        <v>2</v>
      </c>
      <c r="AB1339" t="n">
        <v>2</v>
      </c>
      <c r="AC1339" t="n">
        <v>1</v>
      </c>
      <c r="AD1339" t="n">
        <v>2</v>
      </c>
      <c r="AE1339" t="n">
        <v>2</v>
      </c>
      <c r="AF1339" t="n">
        <v>2</v>
      </c>
      <c r="AG1339" t="n">
        <v>1</v>
      </c>
      <c r="AH1339" t="n">
        <v>0.1111111111111111</v>
      </c>
      <c r="AI1339" t="n">
        <v>0.1</v>
      </c>
      <c r="AJ1339" t="n">
        <v>0.09523809523809523</v>
      </c>
      <c r="AK1339" t="n">
        <v>0.09090909090909091</v>
      </c>
      <c r="AL1339" t="n">
        <v>0.1</v>
      </c>
      <c r="AM1339" t="n">
        <v>0.1</v>
      </c>
      <c r="AN1339" t="n">
        <v>0.08695652173913043</v>
      </c>
      <c r="AO1339" t="n">
        <v>0.08333333333333333</v>
      </c>
      <c r="AP1339" t="n">
        <v>0.09523809523809523</v>
      </c>
      <c r="AQ1339" t="n">
        <v>0.08695652173913043</v>
      </c>
      <c r="AR1339" t="n">
        <v>0.09523809523809523</v>
      </c>
      <c r="AS1339" t="n">
        <v>0.04545454545454546</v>
      </c>
      <c r="AT1339" t="inlineStr"/>
      <c r="AU1339" t="inlineStr"/>
    </row>
    <row r="1340">
      <c r="A1340" t="inlineStr">
        <is>
          <t>LEAD</t>
        </is>
      </c>
      <c r="B1340" t="inlineStr">
        <is>
          <t>AMS</t>
        </is>
      </c>
      <c r="C1340" t="inlineStr">
        <is>
          <t>Waterfall</t>
        </is>
      </c>
      <c r="D1340" t="n">
        <v>2025</v>
      </c>
      <c r="E1340" s="114" t="n">
        <v>45658</v>
      </c>
      <c r="F1340" s="114" t="n">
        <v>46022</v>
      </c>
      <c r="G1340" t="inlineStr">
        <is>
          <t>ABS25033</t>
        </is>
      </c>
      <c r="H1340" t="inlineStr">
        <is>
          <t>ABS25033-18</t>
        </is>
      </c>
      <c r="I1340" t="inlineStr">
        <is>
          <t>HR</t>
        </is>
      </c>
      <c r="J1340" t="inlineStr">
        <is>
          <t>AMS - HR - Web App - 2025</t>
        </is>
      </c>
      <c r="K1340" t="inlineStr">
        <is>
          <t>EssilorLuxottica</t>
        </is>
      </c>
      <c r="L1340" t="inlineStr">
        <is>
          <t>N. GUERRERO</t>
        </is>
      </c>
      <c r="M1340" t="inlineStr">
        <is>
          <t>M. Toci</t>
        </is>
      </c>
      <c r="N1340" t="inlineStr">
        <is>
          <t>Operations</t>
        </is>
      </c>
      <c r="O1340" t="inlineStr">
        <is>
          <t>Back End</t>
        </is>
      </c>
      <c r="P1340" t="n">
        <v>112</v>
      </c>
      <c r="Q1340" t="n">
        <v>0</v>
      </c>
      <c r="R1340" t="inlineStr">
        <is>
          <t>TO START</t>
        </is>
      </c>
      <c r="S1340" t="n">
        <v>0</v>
      </c>
      <c r="T1340" t="n">
        <v>2025</v>
      </c>
      <c r="U1340" t="n">
        <v>12.5</v>
      </c>
      <c r="V1340" t="n">
        <v>2</v>
      </c>
      <c r="W1340" t="n">
        <v>2</v>
      </c>
      <c r="X1340" t="n">
        <v>1.5</v>
      </c>
      <c r="Y1340" t="n">
        <v>1.5</v>
      </c>
      <c r="Z1340" t="n">
        <v>2</v>
      </c>
      <c r="AA1340" t="n">
        <v>1.5</v>
      </c>
      <c r="AB1340" t="n">
        <v>2</v>
      </c>
      <c r="AC1340" t="n">
        <v>1</v>
      </c>
      <c r="AD1340" t="n">
        <v>1</v>
      </c>
      <c r="AE1340" t="n">
        <v>2</v>
      </c>
      <c r="AF1340" t="n">
        <v>2</v>
      </c>
      <c r="AG1340" t="n">
        <v>1</v>
      </c>
      <c r="AH1340" t="n">
        <v>0.1111111111111111</v>
      </c>
      <c r="AI1340" t="n">
        <v>0.1</v>
      </c>
      <c r="AJ1340" t="n">
        <v>0.07142857142857142</v>
      </c>
      <c r="AK1340" t="n">
        <v>0.06818181818181818</v>
      </c>
      <c r="AL1340" t="n">
        <v>0.1</v>
      </c>
      <c r="AM1340" t="n">
        <v>0.075</v>
      </c>
      <c r="AN1340" t="n">
        <v>0.08695652173913043</v>
      </c>
      <c r="AO1340" t="n">
        <v>0.08333333333333333</v>
      </c>
      <c r="AP1340" t="n">
        <v>0.04761904761904762</v>
      </c>
      <c r="AQ1340" t="n">
        <v>0.08695652173913043</v>
      </c>
      <c r="AR1340" t="n">
        <v>0.09523809523809523</v>
      </c>
      <c r="AS1340" t="n">
        <v>0.04545454545454546</v>
      </c>
      <c r="AT1340" t="inlineStr"/>
      <c r="AU1340" t="inlineStr"/>
    </row>
    <row r="1341">
      <c r="A1341" t="inlineStr">
        <is>
          <t>LEAD</t>
        </is>
      </c>
      <c r="B1341" t="inlineStr">
        <is>
          <t>AMS</t>
        </is>
      </c>
      <c r="C1341" t="inlineStr">
        <is>
          <t>Waterfall</t>
        </is>
      </c>
      <c r="D1341" t="n">
        <v>2025</v>
      </c>
      <c r="E1341" s="114" t="n">
        <v>45658</v>
      </c>
      <c r="F1341" s="114" t="n">
        <v>46022</v>
      </c>
      <c r="G1341" t="inlineStr">
        <is>
          <t>ABS25033</t>
        </is>
      </c>
      <c r="H1341" t="inlineStr">
        <is>
          <t>ABS25033-18</t>
        </is>
      </c>
      <c r="I1341" t="inlineStr">
        <is>
          <t>HR</t>
        </is>
      </c>
      <c r="J1341" t="inlineStr">
        <is>
          <t>AMS - HR - Web App - 2025</t>
        </is>
      </c>
      <c r="K1341" t="inlineStr">
        <is>
          <t>EssilorLuxottica</t>
        </is>
      </c>
      <c r="L1341" t="inlineStr">
        <is>
          <t>N. GUERRERO</t>
        </is>
      </c>
      <c r="M1341" t="inlineStr">
        <is>
          <t>N. GUERRERO</t>
        </is>
      </c>
      <c r="N1341" t="inlineStr">
        <is>
          <t>Delivery AMS</t>
        </is>
      </c>
      <c r="O1341" t="inlineStr">
        <is>
          <t>PM - Project Governance</t>
        </is>
      </c>
      <c r="P1341" t="n">
        <v>112</v>
      </c>
      <c r="Q1341" t="n">
        <v>0</v>
      </c>
      <c r="R1341" t="inlineStr">
        <is>
          <t>TO START</t>
        </is>
      </c>
      <c r="S1341" t="n">
        <v>0</v>
      </c>
      <c r="T1341" t="n">
        <v>2025</v>
      </c>
      <c r="U1341" t="n">
        <v>10.5</v>
      </c>
      <c r="V1341" t="n">
        <v>1.5</v>
      </c>
      <c r="W1341" t="n">
        <v>1.5</v>
      </c>
      <c r="X1341" t="n">
        <v>1.5</v>
      </c>
      <c r="Y1341" t="n">
        <v>1.5</v>
      </c>
      <c r="Z1341" t="n">
        <v>1.5</v>
      </c>
      <c r="AA1341" t="n">
        <v>1.5</v>
      </c>
      <c r="AB1341" t="n">
        <v>1.5</v>
      </c>
      <c r="AC1341" t="n">
        <v>0.5</v>
      </c>
      <c r="AD1341" t="n">
        <v>1.5</v>
      </c>
      <c r="AE1341" t="n">
        <v>1.5</v>
      </c>
      <c r="AF1341" t="n">
        <v>1.5</v>
      </c>
      <c r="AG1341" t="n">
        <v>1</v>
      </c>
      <c r="AH1341" t="n">
        <v>0.08333333333333333</v>
      </c>
      <c r="AI1341" t="n">
        <v>0.075</v>
      </c>
      <c r="AJ1341" t="n">
        <v>0.07142857142857142</v>
      </c>
      <c r="AK1341" t="n">
        <v>0.06818181818181818</v>
      </c>
      <c r="AL1341" t="n">
        <v>0.075</v>
      </c>
      <c r="AM1341" t="n">
        <v>0.075</v>
      </c>
      <c r="AN1341" t="n">
        <v>0.06521739130434782</v>
      </c>
      <c r="AO1341" t="n">
        <v>0.04166666666666666</v>
      </c>
      <c r="AP1341" t="n">
        <v>0.07142857142857142</v>
      </c>
      <c r="AQ1341" t="n">
        <v>0.06521739130434782</v>
      </c>
      <c r="AR1341" t="n">
        <v>0.07142857142857142</v>
      </c>
      <c r="AS1341" t="n">
        <v>0.04545454545454546</v>
      </c>
      <c r="AT1341" t="inlineStr"/>
      <c r="AU1341" t="inlineStr"/>
    </row>
    <row r="1342">
      <c r="A1342" t="inlineStr">
        <is>
          <t>LEAD</t>
        </is>
      </c>
      <c r="B1342" t="inlineStr">
        <is>
          <t>AMS</t>
        </is>
      </c>
      <c r="C1342" t="inlineStr">
        <is>
          <t>Waterfall</t>
        </is>
      </c>
      <c r="D1342" t="n">
        <v>2025</v>
      </c>
      <c r="E1342" s="114" t="n">
        <v>45658</v>
      </c>
      <c r="F1342" s="114" t="n">
        <v>46022</v>
      </c>
      <c r="G1342" t="inlineStr">
        <is>
          <t>ABS25033</t>
        </is>
      </c>
      <c r="H1342" t="inlineStr">
        <is>
          <t>ABS25033-18</t>
        </is>
      </c>
      <c r="I1342" t="inlineStr">
        <is>
          <t>HR</t>
        </is>
      </c>
      <c r="J1342" t="inlineStr">
        <is>
          <t>AMS - HR - Web App - 2025</t>
        </is>
      </c>
      <c r="K1342" t="inlineStr">
        <is>
          <t>EssilorLuxottica</t>
        </is>
      </c>
      <c r="L1342" t="inlineStr">
        <is>
          <t>N. GUERRERO</t>
        </is>
      </c>
      <c r="M1342" t="inlineStr">
        <is>
          <t>R. Marasca</t>
        </is>
      </c>
      <c r="N1342" t="inlineStr">
        <is>
          <t>Delivery Projects</t>
        </is>
      </c>
      <c r="O1342" t="inlineStr">
        <is>
          <t>Analyst</t>
        </is>
      </c>
      <c r="P1342" t="n">
        <v>112</v>
      </c>
      <c r="Q1342" t="n">
        <v>0</v>
      </c>
      <c r="R1342" t="inlineStr">
        <is>
          <t>TO START</t>
        </is>
      </c>
      <c r="S1342" t="n">
        <v>0</v>
      </c>
      <c r="T1342" t="n">
        <v>2025</v>
      </c>
      <c r="U1342" t="n">
        <v>4</v>
      </c>
      <c r="V1342" t="n">
        <v>0.5</v>
      </c>
      <c r="W1342" t="n">
        <v>0.5</v>
      </c>
      <c r="X1342" t="n">
        <v>0.5</v>
      </c>
      <c r="Y1342" t="n">
        <v>0.5</v>
      </c>
      <c r="Z1342" t="n">
        <v>0.5</v>
      </c>
      <c r="AA1342" t="n">
        <v>0.5</v>
      </c>
      <c r="AB1342" t="n">
        <v>0.5</v>
      </c>
      <c r="AC1342" t="n">
        <v>0.5</v>
      </c>
      <c r="AD1342" t="n">
        <v>0.5</v>
      </c>
      <c r="AE1342" t="n">
        <v>0.5</v>
      </c>
      <c r="AF1342" t="n">
        <v>0.5</v>
      </c>
      <c r="AG1342" t="n">
        <v>0.5</v>
      </c>
      <c r="AH1342" t="n">
        <v>0.02777777777777778</v>
      </c>
      <c r="AI1342" t="n">
        <v>0.025</v>
      </c>
      <c r="AJ1342" t="n">
        <v>0.02380952380952381</v>
      </c>
      <c r="AK1342" t="n">
        <v>0.02272727272727273</v>
      </c>
      <c r="AL1342" t="n">
        <v>0.025</v>
      </c>
      <c r="AM1342" t="n">
        <v>0.025</v>
      </c>
      <c r="AN1342" t="n">
        <v>0.02173913043478261</v>
      </c>
      <c r="AO1342" t="n">
        <v>0.04166666666666666</v>
      </c>
      <c r="AP1342" t="n">
        <v>0.02380952380952381</v>
      </c>
      <c r="AQ1342" t="n">
        <v>0.02173913043478261</v>
      </c>
      <c r="AR1342" t="n">
        <v>0.02380952380952381</v>
      </c>
      <c r="AS1342" t="n">
        <v>0.02272727272727273</v>
      </c>
      <c r="AT1342" t="inlineStr"/>
      <c r="AU1342" t="inlineStr"/>
    </row>
    <row r="1343">
      <c r="A1343" t="inlineStr">
        <is>
          <t>LEAD</t>
        </is>
      </c>
      <c r="B1343" t="inlineStr">
        <is>
          <t>AMS</t>
        </is>
      </c>
      <c r="C1343" t="inlineStr">
        <is>
          <t>Waterfall</t>
        </is>
      </c>
      <c r="D1343" t="n">
        <v>2025</v>
      </c>
      <c r="E1343" s="114" t="n">
        <v>45658</v>
      </c>
      <c r="F1343" s="114" t="n">
        <v>46022</v>
      </c>
      <c r="G1343" t="inlineStr">
        <is>
          <t>ABS25033</t>
        </is>
      </c>
      <c r="H1343" t="inlineStr">
        <is>
          <t>ABS25033-18</t>
        </is>
      </c>
      <c r="I1343" t="inlineStr">
        <is>
          <t>HR</t>
        </is>
      </c>
      <c r="J1343" t="inlineStr">
        <is>
          <t>AMS - HR - Web App - 2025</t>
        </is>
      </c>
      <c r="K1343" t="inlineStr">
        <is>
          <t>EssilorLuxottica</t>
        </is>
      </c>
      <c r="L1343" t="inlineStr">
        <is>
          <t>N. GUERRERO</t>
        </is>
      </c>
      <c r="M1343" t="inlineStr">
        <is>
          <t>S. Beltrami</t>
        </is>
      </c>
      <c r="N1343" t="inlineStr">
        <is>
          <t>Operations</t>
        </is>
      </c>
      <c r="O1343" t="inlineStr">
        <is>
          <t>Front End</t>
        </is>
      </c>
      <c r="P1343" t="n">
        <v>112</v>
      </c>
      <c r="Q1343" t="n">
        <v>0</v>
      </c>
      <c r="R1343" t="inlineStr">
        <is>
          <t>TO START</t>
        </is>
      </c>
      <c r="S1343" t="n">
        <v>0</v>
      </c>
      <c r="T1343" t="n">
        <v>2025</v>
      </c>
      <c r="U1343" t="n">
        <v>11</v>
      </c>
      <c r="V1343" t="n">
        <v>1</v>
      </c>
      <c r="W1343" t="n">
        <v>1.5</v>
      </c>
      <c r="X1343" t="n">
        <v>1.5</v>
      </c>
      <c r="Y1343" t="n">
        <v>1.5</v>
      </c>
      <c r="Z1343" t="n">
        <v>1.5</v>
      </c>
      <c r="AA1343" t="n">
        <v>2</v>
      </c>
      <c r="AB1343" t="n">
        <v>1.5</v>
      </c>
      <c r="AC1343" t="n">
        <v>0.5</v>
      </c>
      <c r="AD1343" t="n">
        <v>1</v>
      </c>
      <c r="AE1343" t="n">
        <v>1.5</v>
      </c>
      <c r="AF1343" t="n">
        <v>1.5</v>
      </c>
      <c r="AG1343" t="n">
        <v>1.5</v>
      </c>
      <c r="AH1343" t="n">
        <v>0.05555555555555555</v>
      </c>
      <c r="AI1343" t="n">
        <v>0.075</v>
      </c>
      <c r="AJ1343" t="n">
        <v>0.07142857142857142</v>
      </c>
      <c r="AK1343" t="n">
        <v>0.06818181818181818</v>
      </c>
      <c r="AL1343" t="n">
        <v>0.075</v>
      </c>
      <c r="AM1343" t="n">
        <v>0.1</v>
      </c>
      <c r="AN1343" t="n">
        <v>0.06521739130434782</v>
      </c>
      <c r="AO1343" t="n">
        <v>0.04166666666666666</v>
      </c>
      <c r="AP1343" t="n">
        <v>0.04761904761904762</v>
      </c>
      <c r="AQ1343" t="n">
        <v>0.06521739130434782</v>
      </c>
      <c r="AR1343" t="n">
        <v>0.07142857142857142</v>
      </c>
      <c r="AS1343" t="n">
        <v>0.06818181818181818</v>
      </c>
      <c r="AT1343" t="inlineStr"/>
      <c r="AU1343" t="inlineStr"/>
    </row>
    <row r="1344">
      <c r="A1344" t="inlineStr">
        <is>
          <t>A CONSUMO</t>
        </is>
      </c>
      <c r="B1344" t="inlineStr">
        <is>
          <t>AMS</t>
        </is>
      </c>
      <c r="C1344" t="inlineStr">
        <is>
          <t>Waterfall</t>
        </is>
      </c>
      <c r="D1344" t="n">
        <v>2025</v>
      </c>
      <c r="E1344" s="114" t="n">
        <v>45658</v>
      </c>
      <c r="F1344" s="114" t="n">
        <v>46022</v>
      </c>
      <c r="G1344" t="inlineStr"/>
      <c r="H1344" t="inlineStr">
        <is>
          <t>ABS25033-9</t>
        </is>
      </c>
      <c r="I1344" t="inlineStr">
        <is>
          <t>HR</t>
        </is>
      </c>
      <c r="J1344" t="inlineStr">
        <is>
          <t>CR - HR - Web App - 2025</t>
        </is>
      </c>
      <c r="K1344" t="inlineStr">
        <is>
          <t>EssilorLuxottica</t>
        </is>
      </c>
      <c r="L1344" t="inlineStr">
        <is>
          <t>N. GUERRERO</t>
        </is>
      </c>
      <c r="M1344" t="inlineStr">
        <is>
          <t>A. Ferrari</t>
        </is>
      </c>
      <c r="N1344" t="inlineStr">
        <is>
          <t>Operations</t>
        </is>
      </c>
      <c r="O1344" t="inlineStr">
        <is>
          <t>Data Engineering</t>
        </is>
      </c>
      <c r="P1344" t="n">
        <v>200</v>
      </c>
      <c r="Q1344" t="n">
        <v>0</v>
      </c>
      <c r="R1344" t="inlineStr">
        <is>
          <t>TO START</t>
        </is>
      </c>
      <c r="S1344" t="n">
        <v>0</v>
      </c>
      <c r="T1344" t="n">
        <v>2025</v>
      </c>
      <c r="U1344" t="n">
        <v>1.5</v>
      </c>
      <c r="V1344" t="n">
        <v>0</v>
      </c>
      <c r="W1344" t="n">
        <v>0</v>
      </c>
      <c r="X1344" t="n">
        <v>0</v>
      </c>
      <c r="Y1344" t="n">
        <v>1.5</v>
      </c>
      <c r="Z1344" t="n">
        <v>1.5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0.06818181818181818</v>
      </c>
      <c r="AL1344" t="n">
        <v>0.075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inlineStr"/>
      <c r="AU1344" t="inlineStr"/>
    </row>
    <row r="1345">
      <c r="A1345" t="inlineStr">
        <is>
          <t>A CONSUMO</t>
        </is>
      </c>
      <c r="B1345" t="inlineStr">
        <is>
          <t>AMS</t>
        </is>
      </c>
      <c r="C1345" t="inlineStr">
        <is>
          <t>Waterfall</t>
        </is>
      </c>
      <c r="D1345" t="n">
        <v>2025</v>
      </c>
      <c r="E1345" s="114" t="n">
        <v>45658</v>
      </c>
      <c r="F1345" s="114" t="n">
        <v>46022</v>
      </c>
      <c r="G1345" t="inlineStr"/>
      <c r="H1345" t="inlineStr">
        <is>
          <t>ABS25033-9</t>
        </is>
      </c>
      <c r="I1345" t="inlineStr">
        <is>
          <t>HR</t>
        </is>
      </c>
      <c r="J1345" t="inlineStr">
        <is>
          <t>CR - HR - Web App - 2025</t>
        </is>
      </c>
      <c r="K1345" t="inlineStr">
        <is>
          <t>EssilorLuxottica</t>
        </is>
      </c>
      <c r="L1345" t="inlineStr">
        <is>
          <t>N. GUERRERO</t>
        </is>
      </c>
      <c r="M1345" t="inlineStr">
        <is>
          <t>A. Nastasi</t>
        </is>
      </c>
      <c r="N1345" t="inlineStr">
        <is>
          <t>Operations</t>
        </is>
      </c>
      <c r="O1345" t="inlineStr">
        <is>
          <t>Data Management</t>
        </is>
      </c>
      <c r="P1345" t="n">
        <v>200</v>
      </c>
      <c r="Q1345" t="n">
        <v>0</v>
      </c>
      <c r="R1345" t="inlineStr">
        <is>
          <t>TO START</t>
        </is>
      </c>
      <c r="S1345" t="n">
        <v>0</v>
      </c>
      <c r="T1345" t="n">
        <v>2025</v>
      </c>
      <c r="U1345" t="n">
        <v>8</v>
      </c>
      <c r="V1345" t="n">
        <v>1</v>
      </c>
      <c r="W1345" t="n">
        <v>2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0.05555555555555555</v>
      </c>
      <c r="AI1345" t="n">
        <v>0.1</v>
      </c>
      <c r="AJ1345" t="n">
        <v>0.04761904761904762</v>
      </c>
      <c r="AK1345" t="n">
        <v>0.04545454545454546</v>
      </c>
      <c r="AL1345" t="n">
        <v>0.05</v>
      </c>
      <c r="AM1345" t="n">
        <v>0.05</v>
      </c>
      <c r="AN1345" t="n">
        <v>0.04347826086956522</v>
      </c>
      <c r="AO1345" t="n">
        <v>0.08333333333333333</v>
      </c>
      <c r="AP1345" t="n">
        <v>0.04761904761904762</v>
      </c>
      <c r="AQ1345" t="n">
        <v>0.04347826086956522</v>
      </c>
      <c r="AR1345" t="n">
        <v>0.04761904761904762</v>
      </c>
      <c r="AS1345" t="n">
        <v>0.04545454545454546</v>
      </c>
      <c r="AT1345" t="inlineStr"/>
      <c r="AU1345" t="inlineStr"/>
    </row>
    <row r="1346">
      <c r="A1346" t="inlineStr">
        <is>
          <t>A CONSUMO</t>
        </is>
      </c>
      <c r="B1346" t="inlineStr">
        <is>
          <t>AMS</t>
        </is>
      </c>
      <c r="C1346" t="inlineStr">
        <is>
          <t>Waterfall</t>
        </is>
      </c>
      <c r="D1346" t="n">
        <v>2025</v>
      </c>
      <c r="E1346" s="114" t="n">
        <v>45658</v>
      </c>
      <c r="F1346" s="114" t="n">
        <v>46022</v>
      </c>
      <c r="G1346" t="inlineStr"/>
      <c r="H1346" t="inlineStr">
        <is>
          <t>ABS25033-9</t>
        </is>
      </c>
      <c r="I1346" t="inlineStr">
        <is>
          <t>HR</t>
        </is>
      </c>
      <c r="J1346" t="inlineStr">
        <is>
          <t>CR - HR - Web App - 2025</t>
        </is>
      </c>
      <c r="K1346" t="inlineStr">
        <is>
          <t>EssilorLuxottica</t>
        </is>
      </c>
      <c r="L1346" t="inlineStr">
        <is>
          <t>N. GUERRERO</t>
        </is>
      </c>
      <c r="M1346" t="inlineStr">
        <is>
          <t>C. Di Lorenzo</t>
        </is>
      </c>
      <c r="N1346" t="inlineStr">
        <is>
          <t>Delivery Projects</t>
        </is>
      </c>
      <c r="O1346" t="inlineStr">
        <is>
          <t>Analyst</t>
        </is>
      </c>
      <c r="P1346" t="n">
        <v>200</v>
      </c>
      <c r="Q1346" t="n">
        <v>0</v>
      </c>
      <c r="R1346" t="inlineStr">
        <is>
          <t>TO START</t>
        </is>
      </c>
      <c r="S1346" t="n">
        <v>0</v>
      </c>
      <c r="T1346" t="n">
        <v>2025</v>
      </c>
      <c r="U1346" t="n">
        <v>18.5</v>
      </c>
      <c r="V1346" t="n">
        <v>2</v>
      </c>
      <c r="W1346" t="n">
        <v>2</v>
      </c>
      <c r="X1346" t="n">
        <v>3</v>
      </c>
      <c r="Y1346" t="n">
        <v>2.5</v>
      </c>
      <c r="Z1346" t="n">
        <v>3</v>
      </c>
      <c r="AA1346" t="n">
        <v>2.5</v>
      </c>
      <c r="AB1346" t="n">
        <v>3</v>
      </c>
      <c r="AC1346" t="n">
        <v>1</v>
      </c>
      <c r="AD1346" t="n">
        <v>2.5</v>
      </c>
      <c r="AE1346" t="n">
        <v>3</v>
      </c>
      <c r="AF1346" t="n">
        <v>2.5</v>
      </c>
      <c r="AG1346" t="n">
        <v>1</v>
      </c>
      <c r="AH1346" t="n">
        <v>0.1111111111111111</v>
      </c>
      <c r="AI1346" t="n">
        <v>0.1</v>
      </c>
      <c r="AJ1346" t="n">
        <v>0.1428571428571428</v>
      </c>
      <c r="AK1346" t="n">
        <v>0.1136363636363636</v>
      </c>
      <c r="AL1346" t="n">
        <v>0.15</v>
      </c>
      <c r="AM1346" t="n">
        <v>0.125</v>
      </c>
      <c r="AN1346" t="n">
        <v>0.1304347826086956</v>
      </c>
      <c r="AO1346" t="n">
        <v>0.08333333333333333</v>
      </c>
      <c r="AP1346" t="n">
        <v>0.119047619047619</v>
      </c>
      <c r="AQ1346" t="n">
        <v>0.1304347826086956</v>
      </c>
      <c r="AR1346" t="n">
        <v>0.119047619047619</v>
      </c>
      <c r="AS1346" t="n">
        <v>0.04545454545454546</v>
      </c>
      <c r="AT1346" t="inlineStr"/>
      <c r="AU1346" t="inlineStr"/>
    </row>
    <row r="1347">
      <c r="A1347" t="inlineStr">
        <is>
          <t>A CONSUMO</t>
        </is>
      </c>
      <c r="B1347" t="inlineStr">
        <is>
          <t>AMS</t>
        </is>
      </c>
      <c r="C1347" t="inlineStr">
        <is>
          <t>Waterfall</t>
        </is>
      </c>
      <c r="D1347" t="n">
        <v>2025</v>
      </c>
      <c r="E1347" s="114" t="n">
        <v>45658</v>
      </c>
      <c r="F1347" s="114" t="n">
        <v>46022</v>
      </c>
      <c r="G1347" t="inlineStr"/>
      <c r="H1347" t="inlineStr">
        <is>
          <t>ABS25033-9</t>
        </is>
      </c>
      <c r="I1347" t="inlineStr">
        <is>
          <t>HR</t>
        </is>
      </c>
      <c r="J1347" t="inlineStr">
        <is>
          <t>CR - HR - Web App - 2025</t>
        </is>
      </c>
      <c r="K1347" t="inlineStr">
        <is>
          <t>EssilorLuxottica</t>
        </is>
      </c>
      <c r="L1347" t="inlineStr">
        <is>
          <t>N. GUERRERO</t>
        </is>
      </c>
      <c r="M1347" t="inlineStr">
        <is>
          <t>L. Cariglia</t>
        </is>
      </c>
      <c r="N1347" t="inlineStr">
        <is>
          <t>Operations</t>
        </is>
      </c>
      <c r="O1347" t="inlineStr">
        <is>
          <t>Technical Leader</t>
        </is>
      </c>
      <c r="P1347" t="n">
        <v>200</v>
      </c>
      <c r="Q1347" t="n">
        <v>0</v>
      </c>
      <c r="R1347" t="inlineStr">
        <is>
          <t>TO START</t>
        </is>
      </c>
      <c r="S1347" t="n">
        <v>0</v>
      </c>
      <c r="T1347" t="n">
        <v>2025</v>
      </c>
      <c r="U1347" t="n">
        <v>8</v>
      </c>
      <c r="V1347" t="n">
        <v>2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0.1111111111111111</v>
      </c>
      <c r="AI1347" t="n">
        <v>0.05</v>
      </c>
      <c r="AJ1347" t="n">
        <v>0.04761904761904762</v>
      </c>
      <c r="AK1347" t="n">
        <v>0.04545454545454546</v>
      </c>
      <c r="AL1347" t="n">
        <v>0.05</v>
      </c>
      <c r="AM1347" t="n">
        <v>0.05</v>
      </c>
      <c r="AN1347" t="n">
        <v>0.04347826086956522</v>
      </c>
      <c r="AO1347" t="n">
        <v>0.08333333333333333</v>
      </c>
      <c r="AP1347" t="n">
        <v>0.04761904761904762</v>
      </c>
      <c r="AQ1347" t="n">
        <v>0.04347826086956522</v>
      </c>
      <c r="AR1347" t="n">
        <v>0.04761904761904762</v>
      </c>
      <c r="AS1347" t="n">
        <v>0.04545454545454546</v>
      </c>
      <c r="AT1347" t="inlineStr"/>
      <c r="AU1347" t="inlineStr"/>
    </row>
    <row r="1348">
      <c r="A1348" t="inlineStr">
        <is>
          <t>A CONSUMO</t>
        </is>
      </c>
      <c r="B1348" t="inlineStr">
        <is>
          <t>AMS</t>
        </is>
      </c>
      <c r="C1348" t="inlineStr">
        <is>
          <t>Waterfall</t>
        </is>
      </c>
      <c r="D1348" t="n">
        <v>2025</v>
      </c>
      <c r="E1348" s="114" t="n">
        <v>45658</v>
      </c>
      <c r="F1348" s="114" t="n">
        <v>46022</v>
      </c>
      <c r="G1348" t="inlineStr"/>
      <c r="H1348" t="inlineStr">
        <is>
          <t>ABS25033-9</t>
        </is>
      </c>
      <c r="I1348" t="inlineStr">
        <is>
          <t>HR</t>
        </is>
      </c>
      <c r="J1348" t="inlineStr">
        <is>
          <t>CR - HR - Web App - 2025</t>
        </is>
      </c>
      <c r="K1348" t="inlineStr">
        <is>
          <t>EssilorLuxottica</t>
        </is>
      </c>
      <c r="L1348" t="inlineStr">
        <is>
          <t>N. GUERRERO</t>
        </is>
      </c>
      <c r="M1348" t="inlineStr">
        <is>
          <t>L. Carloni</t>
        </is>
      </c>
      <c r="N1348" t="inlineStr">
        <is>
          <t>Operations</t>
        </is>
      </c>
      <c r="O1348" t="inlineStr">
        <is>
          <t>Data Engineering</t>
        </is>
      </c>
      <c r="P1348" t="n">
        <v>200</v>
      </c>
      <c r="Q1348" t="n">
        <v>0</v>
      </c>
      <c r="R1348" t="inlineStr">
        <is>
          <t>TO START</t>
        </is>
      </c>
      <c r="S1348" t="n">
        <v>0</v>
      </c>
      <c r="T1348" t="n">
        <v>2025</v>
      </c>
      <c r="U1348" t="n">
        <v>14</v>
      </c>
      <c r="V1348" t="n">
        <v>0</v>
      </c>
      <c r="W1348" t="n">
        <v>0</v>
      </c>
      <c r="X1348" t="n">
        <v>0</v>
      </c>
      <c r="Y1348" t="n">
        <v>2</v>
      </c>
      <c r="Z1348" t="n">
        <v>2</v>
      </c>
      <c r="AA1348" t="n">
        <v>2</v>
      </c>
      <c r="AB1348" t="n">
        <v>2</v>
      </c>
      <c r="AC1348" t="n">
        <v>1</v>
      </c>
      <c r="AD1348" t="n">
        <v>2</v>
      </c>
      <c r="AE1348" t="n">
        <v>2</v>
      </c>
      <c r="AF1348" t="n">
        <v>2</v>
      </c>
      <c r="AG1348" t="n">
        <v>1</v>
      </c>
      <c r="AH1348" t="n">
        <v>0</v>
      </c>
      <c r="AI1348" t="n">
        <v>0</v>
      </c>
      <c r="AJ1348" t="n">
        <v>0</v>
      </c>
      <c r="AK1348" t="n">
        <v>0.09090909090909091</v>
      </c>
      <c r="AL1348" t="n">
        <v>0.1</v>
      </c>
      <c r="AM1348" t="n">
        <v>0.1</v>
      </c>
      <c r="AN1348" t="n">
        <v>0.08695652173913043</v>
      </c>
      <c r="AO1348" t="n">
        <v>0.08333333333333333</v>
      </c>
      <c r="AP1348" t="n">
        <v>0.09523809523809523</v>
      </c>
      <c r="AQ1348" t="n">
        <v>0.08695652173913043</v>
      </c>
      <c r="AR1348" t="n">
        <v>0.09523809523809523</v>
      </c>
      <c r="AS1348" t="n">
        <v>0.04545454545454546</v>
      </c>
      <c r="AT1348" t="inlineStr"/>
      <c r="AU1348" t="inlineStr"/>
    </row>
    <row r="1349">
      <c r="A1349" t="inlineStr">
        <is>
          <t>A CONSUMO</t>
        </is>
      </c>
      <c r="B1349" t="inlineStr">
        <is>
          <t>AMS</t>
        </is>
      </c>
      <c r="C1349" t="inlineStr">
        <is>
          <t>Waterfall</t>
        </is>
      </c>
      <c r="D1349" t="n">
        <v>2025</v>
      </c>
      <c r="E1349" s="114" t="n">
        <v>45658</v>
      </c>
      <c r="F1349" s="114" t="n">
        <v>46022</v>
      </c>
      <c r="G1349" t="inlineStr"/>
      <c r="H1349" t="inlineStr">
        <is>
          <t>ABS25033-9</t>
        </is>
      </c>
      <c r="I1349" t="inlineStr">
        <is>
          <t>HR</t>
        </is>
      </c>
      <c r="J1349" t="inlineStr">
        <is>
          <t>CR - HR - Web App - 2025</t>
        </is>
      </c>
      <c r="K1349" t="inlineStr">
        <is>
          <t>EssilorLuxottica</t>
        </is>
      </c>
      <c r="L1349" t="inlineStr">
        <is>
          <t>N. GUERRERO</t>
        </is>
      </c>
      <c r="M1349" t="inlineStr">
        <is>
          <t>M. Mannarino</t>
        </is>
      </c>
      <c r="N1349" t="inlineStr">
        <is>
          <t>Operations</t>
        </is>
      </c>
      <c r="O1349" t="inlineStr">
        <is>
          <t>Data Engineering</t>
        </is>
      </c>
      <c r="P1349" t="n">
        <v>200</v>
      </c>
      <c r="Q1349" t="n">
        <v>0</v>
      </c>
      <c r="R1349" t="inlineStr">
        <is>
          <t>ON GOING</t>
        </is>
      </c>
      <c r="S1349" t="n">
        <v>0</v>
      </c>
      <c r="T1349" t="n">
        <v>2025</v>
      </c>
      <c r="U1349" t="n">
        <v>0</v>
      </c>
      <c r="V1349" t="n">
        <v>1</v>
      </c>
      <c r="W1349" t="n">
        <v>1</v>
      </c>
      <c r="X1349" t="n">
        <v>1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0.05555555555555555</v>
      </c>
      <c r="AI1349" t="n">
        <v>0.05</v>
      </c>
      <c r="AJ1349" t="n">
        <v>0.04761904761904762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inlineStr"/>
      <c r="AU1349" t="inlineStr"/>
    </row>
    <row r="1350">
      <c r="A1350" t="inlineStr">
        <is>
          <t>A CONSUMO</t>
        </is>
      </c>
      <c r="B1350" t="inlineStr">
        <is>
          <t>AMS</t>
        </is>
      </c>
      <c r="C1350" t="inlineStr">
        <is>
          <t>Waterfall</t>
        </is>
      </c>
      <c r="D1350" t="n">
        <v>2025</v>
      </c>
      <c r="E1350" s="114" t="n">
        <v>45658</v>
      </c>
      <c r="F1350" s="114" t="n">
        <v>46022</v>
      </c>
      <c r="G1350" t="inlineStr"/>
      <c r="H1350" t="inlineStr">
        <is>
          <t>ABS25033-9</t>
        </is>
      </c>
      <c r="I1350" t="inlineStr">
        <is>
          <t>HR</t>
        </is>
      </c>
      <c r="J1350" t="inlineStr">
        <is>
          <t>CR - HR - Web App - 2025</t>
        </is>
      </c>
      <c r="K1350" t="inlineStr">
        <is>
          <t>EssilorLuxottica</t>
        </is>
      </c>
      <c r="L1350" t="inlineStr">
        <is>
          <t>N. GUERRERO</t>
        </is>
      </c>
      <c r="M1350" t="inlineStr">
        <is>
          <t>M. Porcu</t>
        </is>
      </c>
      <c r="N1350" t="inlineStr">
        <is>
          <t>Operations</t>
        </is>
      </c>
      <c r="O1350" t="inlineStr">
        <is>
          <t>Technical Leader</t>
        </is>
      </c>
      <c r="P1350" t="n">
        <v>200</v>
      </c>
      <c r="Q1350" t="n">
        <v>0</v>
      </c>
      <c r="R1350" t="inlineStr">
        <is>
          <t>TO START</t>
        </is>
      </c>
      <c r="S1350" t="n">
        <v>0</v>
      </c>
      <c r="T1350" t="n">
        <v>2025</v>
      </c>
      <c r="U1350" t="n">
        <v>14</v>
      </c>
      <c r="V1350" t="n">
        <v>2</v>
      </c>
      <c r="W1350" t="n">
        <v>3</v>
      </c>
      <c r="X1350" t="n">
        <v>3</v>
      </c>
      <c r="Y1350" t="n">
        <v>2</v>
      </c>
      <c r="Z1350" t="n">
        <v>2</v>
      </c>
      <c r="AA1350" t="n">
        <v>2</v>
      </c>
      <c r="AB1350" t="n">
        <v>2</v>
      </c>
      <c r="AC1350" t="n">
        <v>1</v>
      </c>
      <c r="AD1350" t="n">
        <v>2</v>
      </c>
      <c r="AE1350" t="n">
        <v>2</v>
      </c>
      <c r="AF1350" t="n">
        <v>2</v>
      </c>
      <c r="AG1350" t="n">
        <v>1</v>
      </c>
      <c r="AH1350" t="n">
        <v>0.1111111111111111</v>
      </c>
      <c r="AI1350" t="n">
        <v>0.15</v>
      </c>
      <c r="AJ1350" t="n">
        <v>0.1428571428571428</v>
      </c>
      <c r="AK1350" t="n">
        <v>0.09090909090909091</v>
      </c>
      <c r="AL1350" t="n">
        <v>0.1</v>
      </c>
      <c r="AM1350" t="n">
        <v>0.1</v>
      </c>
      <c r="AN1350" t="n">
        <v>0.08695652173913043</v>
      </c>
      <c r="AO1350" t="n">
        <v>0.08333333333333333</v>
      </c>
      <c r="AP1350" t="n">
        <v>0.09523809523809523</v>
      </c>
      <c r="AQ1350" t="n">
        <v>0.08695652173913043</v>
      </c>
      <c r="AR1350" t="n">
        <v>0.09523809523809523</v>
      </c>
      <c r="AS1350" t="n">
        <v>0.04545454545454546</v>
      </c>
      <c r="AT1350" t="inlineStr"/>
      <c r="AU1350" t="inlineStr"/>
    </row>
    <row r="1351">
      <c r="A1351" t="inlineStr">
        <is>
          <t>A CONSUMO</t>
        </is>
      </c>
      <c r="B1351" t="inlineStr">
        <is>
          <t>AMS</t>
        </is>
      </c>
      <c r="C1351" t="inlineStr">
        <is>
          <t>Waterfall</t>
        </is>
      </c>
      <c r="D1351" t="n">
        <v>2025</v>
      </c>
      <c r="E1351" s="114" t="n">
        <v>45658</v>
      </c>
      <c r="F1351" s="114" t="n">
        <v>46022</v>
      </c>
      <c r="G1351" t="inlineStr"/>
      <c r="H1351" t="inlineStr">
        <is>
          <t>ABS25033-9</t>
        </is>
      </c>
      <c r="I1351" t="inlineStr">
        <is>
          <t>HR</t>
        </is>
      </c>
      <c r="J1351" t="inlineStr">
        <is>
          <t>CR - HR - Web App - 2025</t>
        </is>
      </c>
      <c r="K1351" t="inlineStr">
        <is>
          <t>EssilorLuxottica</t>
        </is>
      </c>
      <c r="L1351" t="inlineStr">
        <is>
          <t>N. GUERRERO</t>
        </is>
      </c>
      <c r="M1351" t="inlineStr">
        <is>
          <t>M. Toci</t>
        </is>
      </c>
      <c r="N1351" t="inlineStr">
        <is>
          <t>Operations</t>
        </is>
      </c>
      <c r="O1351" t="inlineStr">
        <is>
          <t>Back End</t>
        </is>
      </c>
      <c r="P1351" t="n">
        <v>200</v>
      </c>
      <c r="Q1351" t="n">
        <v>0</v>
      </c>
      <c r="R1351" t="inlineStr">
        <is>
          <t>TO START</t>
        </is>
      </c>
      <c r="S1351" t="n">
        <v>0</v>
      </c>
      <c r="T1351" t="n">
        <v>2025</v>
      </c>
      <c r="U1351" t="n">
        <v>22.5</v>
      </c>
      <c r="V1351" t="n">
        <v>3</v>
      </c>
      <c r="W1351" t="n">
        <v>3.5</v>
      </c>
      <c r="X1351" t="n">
        <v>3.5</v>
      </c>
      <c r="Y1351" t="n">
        <v>3.5</v>
      </c>
      <c r="Z1351" t="n">
        <v>3.5</v>
      </c>
      <c r="AA1351" t="n">
        <v>3.5</v>
      </c>
      <c r="AB1351" t="n">
        <v>3.5</v>
      </c>
      <c r="AC1351" t="n">
        <v>0.5</v>
      </c>
      <c r="AD1351" t="n">
        <v>3.5</v>
      </c>
      <c r="AE1351" t="n">
        <v>3.5</v>
      </c>
      <c r="AF1351" t="n">
        <v>3.5</v>
      </c>
      <c r="AG1351" t="n">
        <v>1</v>
      </c>
      <c r="AH1351" t="n">
        <v>0.1666666666666667</v>
      </c>
      <c r="AI1351" t="n">
        <v>0.175</v>
      </c>
      <c r="AJ1351" t="n">
        <v>0.1666666666666667</v>
      </c>
      <c r="AK1351" t="n">
        <v>0.1590909090909091</v>
      </c>
      <c r="AL1351" t="n">
        <v>0.175</v>
      </c>
      <c r="AM1351" t="n">
        <v>0.175</v>
      </c>
      <c r="AN1351" t="n">
        <v>0.1521739130434783</v>
      </c>
      <c r="AO1351" t="n">
        <v>0.04166666666666666</v>
      </c>
      <c r="AP1351" t="n">
        <v>0.1666666666666667</v>
      </c>
      <c r="AQ1351" t="n">
        <v>0.1521739130434783</v>
      </c>
      <c r="AR1351" t="n">
        <v>0.1666666666666667</v>
      </c>
      <c r="AS1351" t="n">
        <v>0.04545454545454546</v>
      </c>
      <c r="AT1351" t="inlineStr"/>
      <c r="AU1351" t="inlineStr"/>
    </row>
    <row r="1352">
      <c r="A1352" t="inlineStr">
        <is>
          <t>A CONSUMO</t>
        </is>
      </c>
      <c r="B1352" t="inlineStr">
        <is>
          <t>AMS</t>
        </is>
      </c>
      <c r="C1352" t="inlineStr">
        <is>
          <t>Waterfall</t>
        </is>
      </c>
      <c r="D1352" t="n">
        <v>2025</v>
      </c>
      <c r="E1352" s="114" t="n">
        <v>45658</v>
      </c>
      <c r="F1352" s="114" t="n">
        <v>46022</v>
      </c>
      <c r="G1352" t="inlineStr"/>
      <c r="H1352" t="inlineStr">
        <is>
          <t>ABS25033-9</t>
        </is>
      </c>
      <c r="I1352" t="inlineStr">
        <is>
          <t>HR</t>
        </is>
      </c>
      <c r="J1352" t="inlineStr">
        <is>
          <t>CR - HR - Web App - 2025</t>
        </is>
      </c>
      <c r="K1352" t="inlineStr">
        <is>
          <t>EssilorLuxottica</t>
        </is>
      </c>
      <c r="L1352" t="inlineStr">
        <is>
          <t>N. GUERRERO</t>
        </is>
      </c>
      <c r="M1352" t="inlineStr">
        <is>
          <t>N. GUERRERO</t>
        </is>
      </c>
      <c r="N1352" t="inlineStr">
        <is>
          <t>Delivery AMS</t>
        </is>
      </c>
      <c r="O1352" t="inlineStr">
        <is>
          <t>PM - Project Governance</t>
        </is>
      </c>
      <c r="P1352" t="n">
        <v>200</v>
      </c>
      <c r="Q1352" t="n">
        <v>0</v>
      </c>
      <c r="R1352" t="inlineStr">
        <is>
          <t>TO START</t>
        </is>
      </c>
      <c r="S1352" t="n">
        <v>0</v>
      </c>
      <c r="T1352" t="n">
        <v>2025</v>
      </c>
      <c r="U1352" t="n">
        <v>9.5</v>
      </c>
      <c r="V1352" t="n">
        <v>1</v>
      </c>
      <c r="W1352" t="n">
        <v>1.5</v>
      </c>
      <c r="X1352" t="n">
        <v>1.5</v>
      </c>
      <c r="Y1352" t="n">
        <v>1.5</v>
      </c>
      <c r="Z1352" t="n">
        <v>1.5</v>
      </c>
      <c r="AA1352" t="n">
        <v>1.5</v>
      </c>
      <c r="AB1352" t="n">
        <v>1.5</v>
      </c>
      <c r="AC1352" t="n">
        <v>0.5</v>
      </c>
      <c r="AD1352" t="n">
        <v>1.5</v>
      </c>
      <c r="AE1352" t="n">
        <v>1.5</v>
      </c>
      <c r="AF1352" t="n">
        <v>1</v>
      </c>
      <c r="AG1352" t="n">
        <v>0.5</v>
      </c>
      <c r="AH1352" t="n">
        <v>0.05555555555555555</v>
      </c>
      <c r="AI1352" t="n">
        <v>0.075</v>
      </c>
      <c r="AJ1352" t="n">
        <v>0.07142857142857142</v>
      </c>
      <c r="AK1352" t="n">
        <v>0.06818181818181818</v>
      </c>
      <c r="AL1352" t="n">
        <v>0.075</v>
      </c>
      <c r="AM1352" t="n">
        <v>0.075</v>
      </c>
      <c r="AN1352" t="n">
        <v>0.06521739130434782</v>
      </c>
      <c r="AO1352" t="n">
        <v>0.04166666666666666</v>
      </c>
      <c r="AP1352" t="n">
        <v>0.07142857142857142</v>
      </c>
      <c r="AQ1352" t="n">
        <v>0.06521739130434782</v>
      </c>
      <c r="AR1352" t="n">
        <v>0.04761904761904762</v>
      </c>
      <c r="AS1352" t="n">
        <v>0.02272727272727273</v>
      </c>
      <c r="AT1352" t="inlineStr"/>
      <c r="AU1352" t="inlineStr"/>
    </row>
    <row r="1353">
      <c r="A1353" t="inlineStr">
        <is>
          <t>A CONSUMO</t>
        </is>
      </c>
      <c r="B1353" t="inlineStr">
        <is>
          <t>AMS</t>
        </is>
      </c>
      <c r="C1353" t="inlineStr">
        <is>
          <t>Waterfall</t>
        </is>
      </c>
      <c r="D1353" t="n">
        <v>2025</v>
      </c>
      <c r="E1353" s="114" t="n">
        <v>45658</v>
      </c>
      <c r="F1353" s="114" t="n">
        <v>46022</v>
      </c>
      <c r="G1353" t="inlineStr"/>
      <c r="H1353" t="inlineStr">
        <is>
          <t>ABS25033-9</t>
        </is>
      </c>
      <c r="I1353" t="inlineStr">
        <is>
          <t>HR</t>
        </is>
      </c>
      <c r="J1353" t="inlineStr">
        <is>
          <t>CR - HR - Web App - 2025</t>
        </is>
      </c>
      <c r="K1353" t="inlineStr">
        <is>
          <t>EssilorLuxottica</t>
        </is>
      </c>
      <c r="L1353" t="inlineStr">
        <is>
          <t>N. GUERRERO</t>
        </is>
      </c>
      <c r="M1353" t="inlineStr">
        <is>
          <t>R. Marasca</t>
        </is>
      </c>
      <c r="N1353" t="inlineStr">
        <is>
          <t>Delivery Projects</t>
        </is>
      </c>
      <c r="O1353" t="inlineStr">
        <is>
          <t>Analyst</t>
        </is>
      </c>
      <c r="P1353" t="n">
        <v>200</v>
      </c>
      <c r="Q1353" t="n">
        <v>0</v>
      </c>
      <c r="R1353" t="inlineStr">
        <is>
          <t>TO START</t>
        </is>
      </c>
      <c r="S1353" t="n">
        <v>0</v>
      </c>
      <c r="T1353" t="n">
        <v>2025</v>
      </c>
      <c r="U1353" t="n">
        <v>7</v>
      </c>
      <c r="V1353" t="n">
        <v>1</v>
      </c>
      <c r="W1353" t="n">
        <v>0.5</v>
      </c>
      <c r="X1353" t="n">
        <v>0.5</v>
      </c>
      <c r="Y1353" t="n">
        <v>1</v>
      </c>
      <c r="Z1353" t="n">
        <v>1</v>
      </c>
      <c r="AA1353" t="n">
        <v>1</v>
      </c>
      <c r="AB1353" t="n">
        <v>1</v>
      </c>
      <c r="AC1353" t="n">
        <v>0.5</v>
      </c>
      <c r="AD1353" t="n">
        <v>1</v>
      </c>
      <c r="AE1353" t="n">
        <v>1</v>
      </c>
      <c r="AF1353" t="n">
        <v>1</v>
      </c>
      <c r="AG1353" t="n">
        <v>0.5</v>
      </c>
      <c r="AH1353" t="n">
        <v>0.05555555555555555</v>
      </c>
      <c r="AI1353" t="n">
        <v>0.025</v>
      </c>
      <c r="AJ1353" t="n">
        <v>0.02380952380952381</v>
      </c>
      <c r="AK1353" t="n">
        <v>0.04545454545454546</v>
      </c>
      <c r="AL1353" t="n">
        <v>0.05</v>
      </c>
      <c r="AM1353" t="n">
        <v>0.05</v>
      </c>
      <c r="AN1353" t="n">
        <v>0.04347826086956522</v>
      </c>
      <c r="AO1353" t="n">
        <v>0.04166666666666666</v>
      </c>
      <c r="AP1353" t="n">
        <v>0.04761904761904762</v>
      </c>
      <c r="AQ1353" t="n">
        <v>0.04347826086956522</v>
      </c>
      <c r="AR1353" t="n">
        <v>0.04761904761904762</v>
      </c>
      <c r="AS1353" t="n">
        <v>0.02272727272727273</v>
      </c>
      <c r="AT1353" t="inlineStr"/>
      <c r="AU1353" t="inlineStr"/>
    </row>
    <row r="1354">
      <c r="A1354" t="inlineStr">
        <is>
          <t>A CONSUMO</t>
        </is>
      </c>
      <c r="B1354" t="inlineStr">
        <is>
          <t>AMS</t>
        </is>
      </c>
      <c r="C1354" t="inlineStr">
        <is>
          <t>Waterfall</t>
        </is>
      </c>
      <c r="D1354" t="n">
        <v>2025</v>
      </c>
      <c r="E1354" s="114" t="n">
        <v>45658</v>
      </c>
      <c r="F1354" s="114" t="n">
        <v>46022</v>
      </c>
      <c r="G1354" t="inlineStr"/>
      <c r="H1354" t="inlineStr">
        <is>
          <t>ABS25033-9</t>
        </is>
      </c>
      <c r="I1354" t="inlineStr">
        <is>
          <t>HR</t>
        </is>
      </c>
      <c r="J1354" t="inlineStr">
        <is>
          <t>CR - HR - Web App - 2025</t>
        </is>
      </c>
      <c r="K1354" t="inlineStr">
        <is>
          <t>EssilorLuxottica</t>
        </is>
      </c>
      <c r="L1354" t="inlineStr">
        <is>
          <t>N. GUERRERO</t>
        </is>
      </c>
      <c r="M1354" t="inlineStr">
        <is>
          <t>T. Wu</t>
        </is>
      </c>
      <c r="N1354" t="inlineStr">
        <is>
          <t>Not Available</t>
        </is>
      </c>
      <c r="O1354" t="inlineStr">
        <is>
          <t>Analyst</t>
        </is>
      </c>
      <c r="P1354" t="n">
        <v>200</v>
      </c>
      <c r="Q1354" t="n">
        <v>0</v>
      </c>
      <c r="R1354" t="inlineStr">
        <is>
          <t>TO START</t>
        </is>
      </c>
      <c r="S1354" t="n">
        <v>0</v>
      </c>
      <c r="T1354" t="n">
        <v>2025</v>
      </c>
      <c r="U1354" t="n">
        <v>0</v>
      </c>
      <c r="V1354" t="n">
        <v>1</v>
      </c>
      <c r="W1354" t="n">
        <v>0.5</v>
      </c>
      <c r="X1354" t="n">
        <v>0.5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0.05555555555555555</v>
      </c>
      <c r="AI1354" t="n">
        <v>0.025</v>
      </c>
      <c r="AJ1354" t="n">
        <v>0.02380952380952381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inlineStr"/>
      <c r="AU1354" t="inlineStr"/>
    </row>
    <row r="1355">
      <c r="A1355" t="inlineStr">
        <is>
          <t>A CONSUMO</t>
        </is>
      </c>
      <c r="B1355" t="inlineStr">
        <is>
          <t>AMS</t>
        </is>
      </c>
      <c r="C1355" t="inlineStr">
        <is>
          <t>Waterfall</t>
        </is>
      </c>
      <c r="D1355" t="n">
        <v>2025</v>
      </c>
      <c r="E1355" s="114" t="n">
        <v>45658</v>
      </c>
      <c r="F1355" s="114" t="n">
        <v>46022</v>
      </c>
      <c r="G1355" t="inlineStr"/>
      <c r="H1355" t="inlineStr">
        <is>
          <t>ABS25033-9</t>
        </is>
      </c>
      <c r="I1355" t="inlineStr">
        <is>
          <t>HR</t>
        </is>
      </c>
      <c r="J1355" t="inlineStr">
        <is>
          <t>CR - HR - Web App - 2025</t>
        </is>
      </c>
      <c r="K1355" t="inlineStr">
        <is>
          <t>EssilorLuxottica</t>
        </is>
      </c>
      <c r="L1355" t="inlineStr">
        <is>
          <t>N. GUERRERO</t>
        </is>
      </c>
      <c r="M1355" t="inlineStr">
        <is>
          <t>S. Beltrami</t>
        </is>
      </c>
      <c r="N1355" t="inlineStr">
        <is>
          <t>Operations</t>
        </is>
      </c>
      <c r="O1355" t="inlineStr">
        <is>
          <t>Front End</t>
        </is>
      </c>
      <c r="P1355" t="n">
        <v>200</v>
      </c>
      <c r="Q1355" t="n">
        <v>0</v>
      </c>
      <c r="R1355" t="inlineStr">
        <is>
          <t>TO START</t>
        </is>
      </c>
      <c r="S1355" t="n">
        <v>0</v>
      </c>
      <c r="T1355" t="n">
        <v>2025</v>
      </c>
      <c r="U1355" t="n">
        <v>18.5</v>
      </c>
      <c r="V1355" t="n">
        <v>1</v>
      </c>
      <c r="W1355" t="n">
        <v>3</v>
      </c>
      <c r="X1355" t="n">
        <v>3</v>
      </c>
      <c r="Y1355" t="n">
        <v>3</v>
      </c>
      <c r="Z1355" t="n">
        <v>3</v>
      </c>
      <c r="AA1355" t="n">
        <v>2.5</v>
      </c>
      <c r="AB1355" t="n">
        <v>3</v>
      </c>
      <c r="AC1355" t="n">
        <v>0.5</v>
      </c>
      <c r="AD1355" t="n">
        <v>3</v>
      </c>
      <c r="AE1355" t="n">
        <v>3</v>
      </c>
      <c r="AF1355" t="n">
        <v>2.5</v>
      </c>
      <c r="AG1355" t="n">
        <v>1</v>
      </c>
      <c r="AH1355" t="n">
        <v>0.05555555555555555</v>
      </c>
      <c r="AI1355" t="n">
        <v>0.15</v>
      </c>
      <c r="AJ1355" t="n">
        <v>0.1428571428571428</v>
      </c>
      <c r="AK1355" t="n">
        <v>0.1363636363636364</v>
      </c>
      <c r="AL1355" t="n">
        <v>0.15</v>
      </c>
      <c r="AM1355" t="n">
        <v>0.125</v>
      </c>
      <c r="AN1355" t="n">
        <v>0.1304347826086956</v>
      </c>
      <c r="AO1355" t="n">
        <v>0.04166666666666666</v>
      </c>
      <c r="AP1355" t="n">
        <v>0.1428571428571428</v>
      </c>
      <c r="AQ1355" t="n">
        <v>0.1304347826086956</v>
      </c>
      <c r="AR1355" t="n">
        <v>0.119047619047619</v>
      </c>
      <c r="AS1355" t="n">
        <v>0.04545454545454546</v>
      </c>
      <c r="AT1355" t="inlineStr"/>
      <c r="AU1355" t="inlineStr"/>
    </row>
    <row r="1356">
      <c r="A1356" t="inlineStr">
        <is>
          <t>CONTRACT</t>
        </is>
      </c>
      <c r="B1356" t="inlineStr">
        <is>
          <t>AMS</t>
        </is>
      </c>
      <c r="C1356" t="inlineStr">
        <is>
          <t>Waterfall</t>
        </is>
      </c>
      <c r="D1356" t="n">
        <v>2025</v>
      </c>
      <c r="E1356" s="114" t="n">
        <v>45658</v>
      </c>
      <c r="F1356" s="114" t="n">
        <v>45838</v>
      </c>
      <c r="G1356" t="inlineStr">
        <is>
          <t>ABS25XXX</t>
        </is>
      </c>
      <c r="H1356" t="inlineStr">
        <is>
          <t>ABS25XXX</t>
        </is>
      </c>
      <c r="I1356" t="inlineStr">
        <is>
          <t>HR</t>
        </is>
      </c>
      <c r="J1356" t="inlineStr">
        <is>
          <t>HR Reporting AMS H1 2025</t>
        </is>
      </c>
      <c r="K1356" t="inlineStr">
        <is>
          <t>EssilorLuxottica</t>
        </is>
      </c>
      <c r="L1356" t="inlineStr">
        <is>
          <t>N. GUERRERO</t>
        </is>
      </c>
      <c r="M1356" t="inlineStr">
        <is>
          <t>A. De Sanctis</t>
        </is>
      </c>
      <c r="N1356" t="inlineStr">
        <is>
          <t>Operations</t>
        </is>
      </c>
      <c r="O1356" t="inlineStr">
        <is>
          <t>Data Management</t>
        </is>
      </c>
      <c r="P1356" t="n">
        <v>0</v>
      </c>
      <c r="Q1356" t="n">
        <v>0</v>
      </c>
      <c r="R1356" t="inlineStr">
        <is>
          <t>TO START</t>
        </is>
      </c>
      <c r="S1356" t="n">
        <v>0</v>
      </c>
      <c r="T1356" t="n">
        <v>2025</v>
      </c>
      <c r="U1356" t="n">
        <v>24</v>
      </c>
      <c r="V1356" t="n">
        <v>18</v>
      </c>
      <c r="W1356" t="n">
        <v>2</v>
      </c>
      <c r="X1356" t="n">
        <v>21</v>
      </c>
      <c r="Y1356" t="n">
        <v>22</v>
      </c>
      <c r="Z1356" t="n">
        <v>22</v>
      </c>
      <c r="AA1356" t="n">
        <v>2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  <c r="AI1356" t="n">
        <v>0.1</v>
      </c>
      <c r="AJ1356" t="n">
        <v>1</v>
      </c>
      <c r="AK1356" t="n">
        <v>1</v>
      </c>
      <c r="AL1356" t="n">
        <v>1.1</v>
      </c>
      <c r="AM1356" t="n">
        <v>0.1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inlineStr"/>
      <c r="AU1356" t="inlineStr"/>
    </row>
    <row r="1357">
      <c r="A1357" t="inlineStr">
        <is>
          <t>CONTRACT</t>
        </is>
      </c>
      <c r="B1357" t="inlineStr">
        <is>
          <t>AMS</t>
        </is>
      </c>
      <c r="C1357" t="inlineStr">
        <is>
          <t>Waterfall</t>
        </is>
      </c>
      <c r="D1357" t="n">
        <v>2025</v>
      </c>
      <c r="E1357" s="114" t="n">
        <v>45658</v>
      </c>
      <c r="F1357" s="114" t="n">
        <v>45838</v>
      </c>
      <c r="G1357" t="inlineStr">
        <is>
          <t>ABS25XXX</t>
        </is>
      </c>
      <c r="H1357" t="inlineStr">
        <is>
          <t>ABS25XXX</t>
        </is>
      </c>
      <c r="I1357" t="inlineStr">
        <is>
          <t>HR</t>
        </is>
      </c>
      <c r="J1357" t="inlineStr">
        <is>
          <t>HR Reporting AMS H1 2025</t>
        </is>
      </c>
      <c r="K1357" t="inlineStr">
        <is>
          <t>EssilorLuxottica</t>
        </is>
      </c>
      <c r="L1357" t="inlineStr">
        <is>
          <t>N. GUERRERO</t>
        </is>
      </c>
      <c r="M1357" t="inlineStr">
        <is>
          <t>A. Nastasi</t>
        </is>
      </c>
      <c r="N1357" t="inlineStr">
        <is>
          <t>Operations</t>
        </is>
      </c>
      <c r="O1357" t="inlineStr">
        <is>
          <t>Data Management</t>
        </is>
      </c>
      <c r="P1357" t="n">
        <v>0</v>
      </c>
      <c r="Q1357" t="n">
        <v>0</v>
      </c>
      <c r="R1357" t="inlineStr">
        <is>
          <t>TO START</t>
        </is>
      </c>
      <c r="S1357" t="n">
        <v>0</v>
      </c>
      <c r="T1357" t="n">
        <v>2025</v>
      </c>
      <c r="U1357" t="n">
        <v>17</v>
      </c>
      <c r="V1357" t="n">
        <v>12</v>
      </c>
      <c r="W1357" t="n">
        <v>13</v>
      </c>
      <c r="X1357" t="n">
        <v>9</v>
      </c>
      <c r="Y1357" t="n">
        <v>9</v>
      </c>
      <c r="Z1357" t="n">
        <v>9</v>
      </c>
      <c r="AA1357" t="n">
        <v>8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0.6666666666666666</v>
      </c>
      <c r="AI1357" t="n">
        <v>0.65</v>
      </c>
      <c r="AJ1357" t="n">
        <v>0.4285714285714285</v>
      </c>
      <c r="AK1357" t="n">
        <v>0.4090909090909091</v>
      </c>
      <c r="AL1357" t="n">
        <v>0.45</v>
      </c>
      <c r="AM1357" t="n">
        <v>0.4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inlineStr"/>
      <c r="AU1357" t="inlineStr"/>
    </row>
    <row r="1358">
      <c r="A1358" t="inlineStr">
        <is>
          <t>CONTRACT</t>
        </is>
      </c>
      <c r="B1358" t="inlineStr">
        <is>
          <t>AMS</t>
        </is>
      </c>
      <c r="C1358" t="inlineStr">
        <is>
          <t>Waterfall</t>
        </is>
      </c>
      <c r="D1358" t="n">
        <v>2025</v>
      </c>
      <c r="E1358" s="114" t="n">
        <v>45658</v>
      </c>
      <c r="F1358" s="114" t="n">
        <v>45838</v>
      </c>
      <c r="G1358" t="inlineStr">
        <is>
          <t>ABS25XXX</t>
        </is>
      </c>
      <c r="H1358" t="inlineStr">
        <is>
          <t>ABS25XXX</t>
        </is>
      </c>
      <c r="I1358" t="inlineStr">
        <is>
          <t>HR</t>
        </is>
      </c>
      <c r="J1358" t="inlineStr">
        <is>
          <t>HR Reporting AMS H1 2025</t>
        </is>
      </c>
      <c r="K1358" t="inlineStr">
        <is>
          <t>EssilorLuxottica</t>
        </is>
      </c>
      <c r="L1358" t="inlineStr">
        <is>
          <t>N. GUERRERO</t>
        </is>
      </c>
      <c r="M1358" t="inlineStr">
        <is>
          <t>D. De Pecol</t>
        </is>
      </c>
      <c r="N1358" t="inlineStr"/>
      <c r="O1358" t="inlineStr">
        <is>
          <t>Data Management</t>
        </is>
      </c>
      <c r="P1358" t="n">
        <v>0</v>
      </c>
      <c r="Q1358" t="n">
        <v>0</v>
      </c>
      <c r="R1358" t="inlineStr">
        <is>
          <t>ON GOING</t>
        </is>
      </c>
      <c r="S1358" t="n">
        <v>0</v>
      </c>
      <c r="T1358" t="n">
        <v>2025</v>
      </c>
      <c r="U1358" t="n">
        <v>0</v>
      </c>
      <c r="V1358" t="n">
        <v>0</v>
      </c>
      <c r="W1358" t="n">
        <v>0</v>
      </c>
      <c r="X1358" t="n">
        <v>9</v>
      </c>
      <c r="Y1358" t="n">
        <v>1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0.4285714285714285</v>
      </c>
      <c r="AK1358" t="n">
        <v>0.04545454545454546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inlineStr"/>
      <c r="AU1358" t="inlineStr"/>
    </row>
    <row r="1359">
      <c r="A1359" t="inlineStr">
        <is>
          <t>CONTRACT</t>
        </is>
      </c>
      <c r="B1359" t="inlineStr">
        <is>
          <t>AMS</t>
        </is>
      </c>
      <c r="C1359" t="inlineStr">
        <is>
          <t>Waterfall</t>
        </is>
      </c>
      <c r="D1359" t="n">
        <v>2025</v>
      </c>
      <c r="E1359" s="114" t="n">
        <v>45658</v>
      </c>
      <c r="F1359" s="114" t="n">
        <v>45838</v>
      </c>
      <c r="G1359" t="inlineStr">
        <is>
          <t>ABS25XXX</t>
        </is>
      </c>
      <c r="H1359" t="inlineStr">
        <is>
          <t>ABS25XXX</t>
        </is>
      </c>
      <c r="I1359" t="inlineStr">
        <is>
          <t>HR</t>
        </is>
      </c>
      <c r="J1359" t="inlineStr">
        <is>
          <t>HR Reporting AMS H1 2025</t>
        </is>
      </c>
      <c r="K1359" t="inlineStr">
        <is>
          <t>EssilorLuxottica</t>
        </is>
      </c>
      <c r="L1359" t="inlineStr">
        <is>
          <t>N. GUERRERO</t>
        </is>
      </c>
      <c r="M1359" t="inlineStr">
        <is>
          <t>G. Cataldo</t>
        </is>
      </c>
      <c r="N1359" t="inlineStr">
        <is>
          <t>Operations</t>
        </is>
      </c>
      <c r="O1359" t="inlineStr">
        <is>
          <t>Data Management</t>
        </is>
      </c>
      <c r="P1359" t="n">
        <v>0</v>
      </c>
      <c r="Q1359" t="n">
        <v>0</v>
      </c>
      <c r="R1359" t="inlineStr">
        <is>
          <t>TO START</t>
        </is>
      </c>
      <c r="S1359" t="n">
        <v>0</v>
      </c>
      <c r="T1359" t="n">
        <v>2025</v>
      </c>
      <c r="U1359" t="n">
        <v>4</v>
      </c>
      <c r="V1359" t="n">
        <v>1</v>
      </c>
      <c r="W1359" t="n">
        <v>2</v>
      </c>
      <c r="X1359" t="n">
        <v>2</v>
      </c>
      <c r="Y1359" t="n">
        <v>2</v>
      </c>
      <c r="Z1359" t="n">
        <v>2</v>
      </c>
      <c r="AA1359" t="n">
        <v>2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0.05555555555555555</v>
      </c>
      <c r="AI1359" t="n">
        <v>0.1</v>
      </c>
      <c r="AJ1359" t="n">
        <v>0.09523809523809523</v>
      </c>
      <c r="AK1359" t="n">
        <v>0.09090909090909091</v>
      </c>
      <c r="AL1359" t="n">
        <v>0.1</v>
      </c>
      <c r="AM1359" t="n">
        <v>0.1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inlineStr"/>
      <c r="AU1359" t="inlineStr"/>
    </row>
    <row r="1360">
      <c r="A1360" t="inlineStr">
        <is>
          <t>CONTRACT</t>
        </is>
      </c>
      <c r="B1360" t="inlineStr">
        <is>
          <t>AMS</t>
        </is>
      </c>
      <c r="C1360" t="inlineStr">
        <is>
          <t>Waterfall</t>
        </is>
      </c>
      <c r="D1360" t="n">
        <v>2025</v>
      </c>
      <c r="E1360" s="114" t="n">
        <v>45658</v>
      </c>
      <c r="F1360" s="114" t="n">
        <v>45838</v>
      </c>
      <c r="G1360" t="inlineStr">
        <is>
          <t>ABS25XXX</t>
        </is>
      </c>
      <c r="H1360" t="inlineStr">
        <is>
          <t>ABS25XXX</t>
        </is>
      </c>
      <c r="I1360" t="inlineStr">
        <is>
          <t>HR</t>
        </is>
      </c>
      <c r="J1360" t="inlineStr">
        <is>
          <t>HR Reporting AMS H1 2025</t>
        </is>
      </c>
      <c r="K1360" t="inlineStr">
        <is>
          <t>EssilorLuxottica</t>
        </is>
      </c>
      <c r="L1360" t="inlineStr">
        <is>
          <t>N. GUERRERO</t>
        </is>
      </c>
      <c r="M1360" t="inlineStr">
        <is>
          <t>G. Galati</t>
        </is>
      </c>
      <c r="N1360" t="inlineStr">
        <is>
          <t>Delivery AMS</t>
        </is>
      </c>
      <c r="O1360" t="inlineStr">
        <is>
          <t>Data Management</t>
        </is>
      </c>
      <c r="P1360" t="n">
        <v>0</v>
      </c>
      <c r="Q1360" t="n">
        <v>0</v>
      </c>
      <c r="R1360" t="inlineStr">
        <is>
          <t>TO START</t>
        </is>
      </c>
      <c r="S1360" t="n">
        <v>0</v>
      </c>
      <c r="T1360" t="n">
        <v>2025</v>
      </c>
      <c r="U1360" t="n">
        <v>14</v>
      </c>
      <c r="V1360" t="n">
        <v>7</v>
      </c>
      <c r="W1360" t="n">
        <v>7</v>
      </c>
      <c r="X1360" t="n">
        <v>7</v>
      </c>
      <c r="Y1360" t="n">
        <v>7</v>
      </c>
      <c r="Z1360" t="n">
        <v>7</v>
      </c>
      <c r="AA1360" t="n">
        <v>7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0.3888888888888889</v>
      </c>
      <c r="AI1360" t="n">
        <v>0.35</v>
      </c>
      <c r="AJ1360" t="n">
        <v>0.3333333333333333</v>
      </c>
      <c r="AK1360" t="n">
        <v>0.3181818181818182</v>
      </c>
      <c r="AL1360" t="n">
        <v>0.35</v>
      </c>
      <c r="AM1360" t="n">
        <v>0.35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inlineStr"/>
      <c r="AU1360" t="inlineStr"/>
    </row>
    <row r="1361">
      <c r="A1361" t="inlineStr">
        <is>
          <t>CONTRACT</t>
        </is>
      </c>
      <c r="B1361" t="inlineStr">
        <is>
          <t>AMS</t>
        </is>
      </c>
      <c r="C1361" t="inlineStr">
        <is>
          <t>Waterfall</t>
        </is>
      </c>
      <c r="D1361" t="n">
        <v>2025</v>
      </c>
      <c r="E1361" s="114" t="n">
        <v>45658</v>
      </c>
      <c r="F1361" s="114" t="n">
        <v>45838</v>
      </c>
      <c r="G1361" t="inlineStr">
        <is>
          <t>ABS25XXX</t>
        </is>
      </c>
      <c r="H1361" t="inlineStr">
        <is>
          <t>ABS25XXX</t>
        </is>
      </c>
      <c r="I1361" t="inlineStr">
        <is>
          <t>HR</t>
        </is>
      </c>
      <c r="J1361" t="inlineStr">
        <is>
          <t>HR Reporting AMS H1 2025</t>
        </is>
      </c>
      <c r="K1361" t="inlineStr">
        <is>
          <t>EssilorLuxottica</t>
        </is>
      </c>
      <c r="L1361" t="inlineStr">
        <is>
          <t>N. GUERRERO</t>
        </is>
      </c>
      <c r="M1361" t="inlineStr">
        <is>
          <t>G. Mordà</t>
        </is>
      </c>
      <c r="N1361" t="inlineStr">
        <is>
          <t>Operations</t>
        </is>
      </c>
      <c r="O1361" t="inlineStr">
        <is>
          <t>Data Management</t>
        </is>
      </c>
      <c r="P1361" t="n">
        <v>0</v>
      </c>
      <c r="Q1361" t="n">
        <v>0</v>
      </c>
      <c r="R1361" t="inlineStr">
        <is>
          <t>ON GOING</t>
        </is>
      </c>
      <c r="S1361" t="n">
        <v>0</v>
      </c>
      <c r="T1361" t="n">
        <v>2025</v>
      </c>
      <c r="U1361" t="n">
        <v>28</v>
      </c>
      <c r="V1361" t="n">
        <v>13</v>
      </c>
      <c r="W1361" t="n">
        <v>14</v>
      </c>
      <c r="X1361" t="n">
        <v>15</v>
      </c>
      <c r="Y1361" t="n">
        <v>14</v>
      </c>
      <c r="Z1361" t="n">
        <v>15</v>
      </c>
      <c r="AA1361" t="n">
        <v>13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0.7222222222222222</v>
      </c>
      <c r="AI1361" t="n">
        <v>0.7</v>
      </c>
      <c r="AJ1361" t="n">
        <v>0.7142857142857143</v>
      </c>
      <c r="AK1361" t="n">
        <v>0.6363636363636364</v>
      </c>
      <c r="AL1361" t="n">
        <v>0.75</v>
      </c>
      <c r="AM1361" t="n">
        <v>0.65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inlineStr"/>
      <c r="AU1361" t="inlineStr"/>
    </row>
    <row r="1362">
      <c r="A1362" t="inlineStr">
        <is>
          <t>CONTRACT</t>
        </is>
      </c>
      <c r="B1362" t="inlineStr">
        <is>
          <t>AMS</t>
        </is>
      </c>
      <c r="C1362" t="inlineStr">
        <is>
          <t>Waterfall</t>
        </is>
      </c>
      <c r="D1362" t="n">
        <v>2025</v>
      </c>
      <c r="E1362" s="114" t="n">
        <v>45658</v>
      </c>
      <c r="F1362" s="114" t="n">
        <v>45838</v>
      </c>
      <c r="G1362" t="inlineStr">
        <is>
          <t>ABS25XXX</t>
        </is>
      </c>
      <c r="H1362" t="inlineStr">
        <is>
          <t>ABS25XXX</t>
        </is>
      </c>
      <c r="I1362" t="inlineStr">
        <is>
          <t>HR</t>
        </is>
      </c>
      <c r="J1362" t="inlineStr">
        <is>
          <t>HR Reporting AMS H1 2025</t>
        </is>
      </c>
      <c r="K1362" t="inlineStr">
        <is>
          <t>EssilorLuxottica</t>
        </is>
      </c>
      <c r="L1362" t="inlineStr">
        <is>
          <t>N. GUERRERO</t>
        </is>
      </c>
      <c r="M1362" t="inlineStr">
        <is>
          <t>I. Bressan</t>
        </is>
      </c>
      <c r="N1362" t="inlineStr">
        <is>
          <t>Operations</t>
        </is>
      </c>
      <c r="O1362" t="inlineStr">
        <is>
          <t>Back End</t>
        </is>
      </c>
      <c r="P1362" t="n">
        <v>0</v>
      </c>
      <c r="Q1362" t="n">
        <v>0</v>
      </c>
      <c r="R1362" t="inlineStr">
        <is>
          <t>TO START</t>
        </is>
      </c>
      <c r="S1362" t="n">
        <v>0</v>
      </c>
      <c r="T1362" t="n">
        <v>2025</v>
      </c>
      <c r="U1362" t="n">
        <v>0.5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0.01388888888888889</v>
      </c>
      <c r="AI1362" t="n">
        <v>0.0125</v>
      </c>
      <c r="AJ1362" t="n">
        <v>0.0119047619047619</v>
      </c>
      <c r="AK1362" t="n">
        <v>0.01136363636363636</v>
      </c>
      <c r="AL1362" t="n">
        <v>0.0125</v>
      </c>
      <c r="AM1362" t="n">
        <v>0.0125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inlineStr"/>
      <c r="AU1362" t="inlineStr"/>
    </row>
    <row r="1363">
      <c r="A1363" t="inlineStr">
        <is>
          <t>CONTRACT</t>
        </is>
      </c>
      <c r="B1363" t="inlineStr">
        <is>
          <t>AMS</t>
        </is>
      </c>
      <c r="C1363" t="inlineStr">
        <is>
          <t>Waterfall</t>
        </is>
      </c>
      <c r="D1363" t="n">
        <v>2025</v>
      </c>
      <c r="E1363" s="114" t="n">
        <v>45658</v>
      </c>
      <c r="F1363" s="114" t="n">
        <v>45838</v>
      </c>
      <c r="G1363" t="inlineStr">
        <is>
          <t>ABS25XXX</t>
        </is>
      </c>
      <c r="H1363" t="inlineStr">
        <is>
          <t>ABS25XXX</t>
        </is>
      </c>
      <c r="I1363" t="inlineStr">
        <is>
          <t>HR</t>
        </is>
      </c>
      <c r="J1363" t="inlineStr">
        <is>
          <t>HR Reporting AMS H1 2025</t>
        </is>
      </c>
      <c r="K1363" t="inlineStr">
        <is>
          <t>EssilorLuxottica</t>
        </is>
      </c>
      <c r="L1363" t="inlineStr">
        <is>
          <t>N. GUERRERO</t>
        </is>
      </c>
      <c r="M1363" t="inlineStr">
        <is>
          <t>L. Cariglia</t>
        </is>
      </c>
      <c r="N1363" t="inlineStr">
        <is>
          <t>Operations</t>
        </is>
      </c>
      <c r="O1363" t="inlineStr">
        <is>
          <t>Data Management</t>
        </is>
      </c>
      <c r="P1363" t="n">
        <v>0</v>
      </c>
      <c r="Q1363" t="n">
        <v>0</v>
      </c>
      <c r="R1363" t="inlineStr">
        <is>
          <t>TO START</t>
        </is>
      </c>
      <c r="S1363" t="n">
        <v>0</v>
      </c>
      <c r="T1363" t="n">
        <v>2025</v>
      </c>
      <c r="U1363" t="n">
        <v>12</v>
      </c>
      <c r="V1363" t="n">
        <v>6</v>
      </c>
      <c r="W1363" t="n">
        <v>6</v>
      </c>
      <c r="X1363" t="n">
        <v>6</v>
      </c>
      <c r="Y1363" t="n">
        <v>6</v>
      </c>
      <c r="Z1363" t="n">
        <v>6</v>
      </c>
      <c r="AA1363" t="n">
        <v>6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0.3333333333333333</v>
      </c>
      <c r="AI1363" t="n">
        <v>0.3</v>
      </c>
      <c r="AJ1363" t="n">
        <v>0.2857142857142857</v>
      </c>
      <c r="AK1363" t="n">
        <v>0.2727272727272727</v>
      </c>
      <c r="AL1363" t="n">
        <v>0.3</v>
      </c>
      <c r="AM1363" t="n">
        <v>0.3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inlineStr"/>
      <c r="AU1363" t="inlineStr"/>
    </row>
    <row r="1364">
      <c r="A1364" t="inlineStr">
        <is>
          <t>CONTRACT</t>
        </is>
      </c>
      <c r="B1364" t="inlineStr">
        <is>
          <t>AMS</t>
        </is>
      </c>
      <c r="C1364" t="inlineStr">
        <is>
          <t>Waterfall</t>
        </is>
      </c>
      <c r="D1364" t="n">
        <v>2025</v>
      </c>
      <c r="E1364" s="114" t="n">
        <v>45658</v>
      </c>
      <c r="F1364" s="114" t="n">
        <v>45838</v>
      </c>
      <c r="G1364" t="inlineStr">
        <is>
          <t>ABS25XXX</t>
        </is>
      </c>
      <c r="H1364" t="inlineStr">
        <is>
          <t>ABS25XXX</t>
        </is>
      </c>
      <c r="I1364" t="inlineStr">
        <is>
          <t>HR</t>
        </is>
      </c>
      <c r="J1364" t="inlineStr">
        <is>
          <t>HR Reporting AMS H1 2025</t>
        </is>
      </c>
      <c r="K1364" t="inlineStr">
        <is>
          <t>EssilorLuxottica</t>
        </is>
      </c>
      <c r="L1364" t="inlineStr">
        <is>
          <t>N. GUERRERO</t>
        </is>
      </c>
      <c r="M1364" t="inlineStr">
        <is>
          <t>M. Migliorati</t>
        </is>
      </c>
      <c r="N1364" t="inlineStr">
        <is>
          <t>Operations</t>
        </is>
      </c>
      <c r="O1364" t="inlineStr">
        <is>
          <t>Front End</t>
        </is>
      </c>
      <c r="P1364" t="n">
        <v>0</v>
      </c>
      <c r="Q1364" t="n">
        <v>0</v>
      </c>
      <c r="R1364" t="inlineStr">
        <is>
          <t>TO START</t>
        </is>
      </c>
      <c r="S1364" t="n">
        <v>0</v>
      </c>
      <c r="T1364" t="n">
        <v>2025</v>
      </c>
      <c r="U1364" t="n">
        <v>34</v>
      </c>
      <c r="V1364" t="n">
        <v>19</v>
      </c>
      <c r="W1364" t="n">
        <v>2</v>
      </c>
      <c r="X1364" t="n">
        <v>0</v>
      </c>
      <c r="Y1364" t="n">
        <v>0</v>
      </c>
      <c r="Z1364" t="n">
        <v>18</v>
      </c>
      <c r="AA1364" t="n">
        <v>16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1.055555555555556</v>
      </c>
      <c r="AI1364" t="n">
        <v>0.1</v>
      </c>
      <c r="AJ1364" t="n">
        <v>0</v>
      </c>
      <c r="AK1364" t="n">
        <v>0</v>
      </c>
      <c r="AL1364" t="n">
        <v>0.9</v>
      </c>
      <c r="AM1364" t="n">
        <v>0.8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inlineStr"/>
      <c r="AU1364" t="inlineStr"/>
    </row>
    <row r="1365">
      <c r="A1365" t="inlineStr">
        <is>
          <t>CONTRACT</t>
        </is>
      </c>
      <c r="B1365" t="inlineStr">
        <is>
          <t>AMS</t>
        </is>
      </c>
      <c r="C1365" t="inlineStr">
        <is>
          <t>Waterfall</t>
        </is>
      </c>
      <c r="D1365" t="n">
        <v>2025</v>
      </c>
      <c r="E1365" s="114" t="n">
        <v>45658</v>
      </c>
      <c r="F1365" s="114" t="n">
        <v>45838</v>
      </c>
      <c r="G1365" t="inlineStr">
        <is>
          <t>ABS25XXX</t>
        </is>
      </c>
      <c r="H1365" t="inlineStr">
        <is>
          <t>ABS25XXX</t>
        </is>
      </c>
      <c r="I1365" t="inlineStr">
        <is>
          <t>HR</t>
        </is>
      </c>
      <c r="J1365" t="inlineStr">
        <is>
          <t>HR Reporting AMS H1 2025</t>
        </is>
      </c>
      <c r="K1365" t="inlineStr">
        <is>
          <t>EssilorLuxottica</t>
        </is>
      </c>
      <c r="L1365" t="inlineStr">
        <is>
          <t>N. GUERRERO</t>
        </is>
      </c>
      <c r="M1365" t="inlineStr">
        <is>
          <t>M. Vimercati</t>
        </is>
      </c>
      <c r="N1365" t="inlineStr">
        <is>
          <t>Operations</t>
        </is>
      </c>
      <c r="O1365" t="inlineStr">
        <is>
          <t>Data Management</t>
        </is>
      </c>
      <c r="P1365" t="n">
        <v>0</v>
      </c>
      <c r="Q1365" t="n">
        <v>0</v>
      </c>
      <c r="R1365" t="inlineStr">
        <is>
          <t>TO START</t>
        </is>
      </c>
      <c r="S1365" t="n">
        <v>0</v>
      </c>
      <c r="T1365" t="n">
        <v>2025</v>
      </c>
      <c r="U1365" t="n">
        <v>2</v>
      </c>
      <c r="V1365" t="n">
        <v>2</v>
      </c>
      <c r="W1365" t="n">
        <v>2</v>
      </c>
      <c r="X1365" t="n">
        <v>2</v>
      </c>
      <c r="Y1365" t="n">
        <v>2</v>
      </c>
      <c r="Z1365" t="n">
        <v>1</v>
      </c>
      <c r="AA1365" t="n">
        <v>1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0.1111111111111111</v>
      </c>
      <c r="AI1365" t="n">
        <v>0.1</v>
      </c>
      <c r="AJ1365" t="n">
        <v>0.09523809523809523</v>
      </c>
      <c r="AK1365" t="n">
        <v>0.09090909090909091</v>
      </c>
      <c r="AL1365" t="n">
        <v>0.05</v>
      </c>
      <c r="AM1365" t="n">
        <v>0.05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inlineStr"/>
      <c r="AU1365" t="inlineStr"/>
    </row>
    <row r="1366">
      <c r="A1366" t="inlineStr">
        <is>
          <t>CONTRACT</t>
        </is>
      </c>
      <c r="B1366" t="inlineStr">
        <is>
          <t>AMS</t>
        </is>
      </c>
      <c r="C1366" t="inlineStr">
        <is>
          <t>Waterfall</t>
        </is>
      </c>
      <c r="D1366" t="n">
        <v>2025</v>
      </c>
      <c r="E1366" s="114" t="n">
        <v>45658</v>
      </c>
      <c r="F1366" s="114" t="n">
        <v>45838</v>
      </c>
      <c r="G1366" t="inlineStr">
        <is>
          <t>ABS25XXX</t>
        </is>
      </c>
      <c r="H1366" t="inlineStr">
        <is>
          <t>ABS25XXX</t>
        </is>
      </c>
      <c r="I1366" t="inlineStr">
        <is>
          <t>HR</t>
        </is>
      </c>
      <c r="J1366" t="inlineStr">
        <is>
          <t>HR Reporting AMS H1 2025</t>
        </is>
      </c>
      <c r="K1366" t="inlineStr">
        <is>
          <t>EssilorLuxottica</t>
        </is>
      </c>
      <c r="L1366" t="inlineStr">
        <is>
          <t>N. GUERRERO</t>
        </is>
      </c>
      <c r="M1366" t="inlineStr">
        <is>
          <t>N. GUERRERO</t>
        </is>
      </c>
      <c r="N1366" t="inlineStr">
        <is>
          <t>Delivery AMS</t>
        </is>
      </c>
      <c r="O1366" t="inlineStr">
        <is>
          <t>PM - Project Governance</t>
        </is>
      </c>
      <c r="P1366" t="n">
        <v>0</v>
      </c>
      <c r="Q1366" t="n">
        <v>0</v>
      </c>
      <c r="R1366" t="inlineStr">
        <is>
          <t>TO START</t>
        </is>
      </c>
      <c r="S1366" t="n">
        <v>0</v>
      </c>
      <c r="T1366" t="n">
        <v>2025</v>
      </c>
      <c r="U1366" t="n">
        <v>36</v>
      </c>
      <c r="V1366" t="n">
        <v>18</v>
      </c>
      <c r="W1366" t="n">
        <v>19</v>
      </c>
      <c r="X1366" t="n">
        <v>20</v>
      </c>
      <c r="Y1366" t="n">
        <v>19</v>
      </c>
      <c r="Z1366" t="n">
        <v>19</v>
      </c>
      <c r="AA1366" t="n">
        <v>17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</v>
      </c>
      <c r="AI1366" t="n">
        <v>0.95</v>
      </c>
      <c r="AJ1366" t="n">
        <v>0.9523809523809523</v>
      </c>
      <c r="AK1366" t="n">
        <v>0.8636363636363636</v>
      </c>
      <c r="AL1366" t="n">
        <v>0.95</v>
      </c>
      <c r="AM1366" t="n">
        <v>0.85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inlineStr"/>
      <c r="AU1366" t="inlineStr"/>
    </row>
    <row r="1367">
      <c r="A1367" t="inlineStr">
        <is>
          <t>CONTRACT</t>
        </is>
      </c>
      <c r="B1367" t="inlineStr">
        <is>
          <t>AMS</t>
        </is>
      </c>
      <c r="C1367" t="inlineStr">
        <is>
          <t>Waterfall</t>
        </is>
      </c>
      <c r="D1367" t="n">
        <v>2025</v>
      </c>
      <c r="E1367" s="114" t="n">
        <v>45658</v>
      </c>
      <c r="F1367" s="114" t="n">
        <v>45838</v>
      </c>
      <c r="G1367" t="inlineStr">
        <is>
          <t>ABS25XXX</t>
        </is>
      </c>
      <c r="H1367" t="inlineStr">
        <is>
          <t>ABS25XXX</t>
        </is>
      </c>
      <c r="I1367" t="inlineStr">
        <is>
          <t>HR</t>
        </is>
      </c>
      <c r="J1367" t="inlineStr">
        <is>
          <t>HR Reporting AMS H1 2025</t>
        </is>
      </c>
      <c r="K1367" t="inlineStr">
        <is>
          <t>EssilorLuxottica</t>
        </is>
      </c>
      <c r="L1367" t="inlineStr">
        <is>
          <t>N. GUERRERO</t>
        </is>
      </c>
      <c r="M1367" t="inlineStr">
        <is>
          <t>R. Bondi</t>
        </is>
      </c>
      <c r="N1367" t="inlineStr">
        <is>
          <t>Operations</t>
        </is>
      </c>
      <c r="O1367" t="inlineStr">
        <is>
          <t>Data Management</t>
        </is>
      </c>
      <c r="P1367" t="n">
        <v>0</v>
      </c>
      <c r="Q1367" t="n">
        <v>0</v>
      </c>
      <c r="R1367" t="inlineStr">
        <is>
          <t>ON GOING</t>
        </is>
      </c>
      <c r="S1367" t="n">
        <v>0</v>
      </c>
      <c r="T1367" t="n">
        <v>2025</v>
      </c>
      <c r="U1367" t="n">
        <v>4</v>
      </c>
      <c r="V1367" t="n">
        <v>0</v>
      </c>
      <c r="W1367" t="n">
        <v>0</v>
      </c>
      <c r="X1367" t="n">
        <v>9</v>
      </c>
      <c r="Y1367" t="n">
        <v>1</v>
      </c>
      <c r="Z1367" t="n">
        <v>2</v>
      </c>
      <c r="AA1367" t="n">
        <v>2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0.4285714285714285</v>
      </c>
      <c r="AK1367" t="n">
        <v>0.04545454545454546</v>
      </c>
      <c r="AL1367" t="n">
        <v>0.1</v>
      </c>
      <c r="AM1367" t="n">
        <v>0.1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inlineStr"/>
      <c r="AU1367" t="inlineStr"/>
    </row>
    <row r="1368">
      <c r="A1368" t="inlineStr">
        <is>
          <t>CONTRACT</t>
        </is>
      </c>
      <c r="B1368" t="inlineStr">
        <is>
          <t>AMS</t>
        </is>
      </c>
      <c r="C1368" t="inlineStr">
        <is>
          <t>Waterfall</t>
        </is>
      </c>
      <c r="D1368" t="n">
        <v>2025</v>
      </c>
      <c r="E1368" s="114" t="n">
        <v>45658</v>
      </c>
      <c r="F1368" s="114" t="n">
        <v>45838</v>
      </c>
      <c r="G1368" t="inlineStr">
        <is>
          <t>ABS25XXX</t>
        </is>
      </c>
      <c r="H1368" t="inlineStr">
        <is>
          <t>ABS25XXX</t>
        </is>
      </c>
      <c r="I1368" t="inlineStr">
        <is>
          <t>HR</t>
        </is>
      </c>
      <c r="J1368" t="inlineStr">
        <is>
          <t>HR Reporting AMS H1 2025</t>
        </is>
      </c>
      <c r="K1368" t="inlineStr">
        <is>
          <t>EssilorLuxottica</t>
        </is>
      </c>
      <c r="L1368" t="inlineStr">
        <is>
          <t>N. GUERRERO</t>
        </is>
      </c>
      <c r="M1368" t="inlineStr">
        <is>
          <t>R. Marasca</t>
        </is>
      </c>
      <c r="N1368" t="inlineStr">
        <is>
          <t>Delivery Projects</t>
        </is>
      </c>
      <c r="O1368" t="inlineStr">
        <is>
          <t>Data Integrator</t>
        </is>
      </c>
      <c r="P1368" t="n">
        <v>0</v>
      </c>
      <c r="Q1368" t="n">
        <v>0</v>
      </c>
      <c r="R1368" t="inlineStr">
        <is>
          <t>TO START</t>
        </is>
      </c>
      <c r="S1368" t="n">
        <v>0</v>
      </c>
      <c r="T1368" t="n">
        <v>2025</v>
      </c>
      <c r="U1368" t="n">
        <v>2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0.05555555555555555</v>
      </c>
      <c r="AI1368" t="n">
        <v>0.05</v>
      </c>
      <c r="AJ1368" t="n">
        <v>0.04761904761904762</v>
      </c>
      <c r="AK1368" t="n">
        <v>0.04545454545454546</v>
      </c>
      <c r="AL1368" t="n">
        <v>0.05</v>
      </c>
      <c r="AM1368" t="n">
        <v>0.05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inlineStr"/>
      <c r="AU1368" t="inlineStr"/>
    </row>
    <row r="1369">
      <c r="A1369" t="inlineStr">
        <is>
          <t>CONTRACT</t>
        </is>
      </c>
      <c r="B1369" t="inlineStr">
        <is>
          <t>AMS</t>
        </is>
      </c>
      <c r="C1369" t="inlineStr">
        <is>
          <t>Waterfall</t>
        </is>
      </c>
      <c r="D1369" t="n">
        <v>2025</v>
      </c>
      <c r="E1369" s="114" t="n">
        <v>45658</v>
      </c>
      <c r="F1369" s="114" t="n">
        <v>45838</v>
      </c>
      <c r="G1369" t="inlineStr">
        <is>
          <t>ABS25XXX</t>
        </is>
      </c>
      <c r="H1369" t="inlineStr">
        <is>
          <t>ABS25XXX</t>
        </is>
      </c>
      <c r="I1369" t="inlineStr">
        <is>
          <t>HR</t>
        </is>
      </c>
      <c r="J1369" t="inlineStr">
        <is>
          <t>HR Reporting AMS H1 2025</t>
        </is>
      </c>
      <c r="K1369" t="inlineStr">
        <is>
          <t>EssilorLuxottica</t>
        </is>
      </c>
      <c r="L1369" t="inlineStr">
        <is>
          <t>N. GUERRERO</t>
        </is>
      </c>
      <c r="M1369" t="inlineStr">
        <is>
          <t>T. Wu</t>
        </is>
      </c>
      <c r="N1369" t="inlineStr">
        <is>
          <t>Not Available</t>
        </is>
      </c>
      <c r="O1369" t="inlineStr">
        <is>
          <t>Analyst</t>
        </is>
      </c>
      <c r="P1369" t="n">
        <v>0</v>
      </c>
      <c r="Q1369" t="n">
        <v>0</v>
      </c>
      <c r="R1369" t="inlineStr">
        <is>
          <t>TO START</t>
        </is>
      </c>
      <c r="S1369" t="n">
        <v>0</v>
      </c>
      <c r="T1369" t="n">
        <v>2025</v>
      </c>
      <c r="U1369" t="n">
        <v>0</v>
      </c>
      <c r="V1369" t="n">
        <v>0</v>
      </c>
      <c r="W1369" t="n">
        <v>2</v>
      </c>
      <c r="X1369" t="n">
        <v>2</v>
      </c>
      <c r="Y1369" t="n">
        <v>2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0.1</v>
      </c>
      <c r="AJ1369" t="n">
        <v>0.09523809523809523</v>
      </c>
      <c r="AK1369" t="n">
        <v>0.09090909090909091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inlineStr"/>
      <c r="AU1369" t="inlineStr"/>
    </row>
    <row r="1370">
      <c r="A1370" t="inlineStr">
        <is>
          <t>CONTRACT</t>
        </is>
      </c>
      <c r="B1370" t="inlineStr">
        <is>
          <t>AMS</t>
        </is>
      </c>
      <c r="C1370" t="inlineStr">
        <is>
          <t>Waterfall</t>
        </is>
      </c>
      <c r="D1370" t="n">
        <v>2025</v>
      </c>
      <c r="E1370" s="114" t="n">
        <v>45658</v>
      </c>
      <c r="F1370" s="114" t="n">
        <v>45838</v>
      </c>
      <c r="G1370" t="inlineStr">
        <is>
          <t>ABS25XXX</t>
        </is>
      </c>
      <c r="H1370" t="inlineStr">
        <is>
          <t>ABS25XXX</t>
        </is>
      </c>
      <c r="I1370" t="inlineStr">
        <is>
          <t>HR</t>
        </is>
      </c>
      <c r="J1370" t="inlineStr">
        <is>
          <t>HR Reporting AMS H1 2025</t>
        </is>
      </c>
      <c r="K1370" t="inlineStr">
        <is>
          <t>EssilorLuxottica</t>
        </is>
      </c>
      <c r="L1370" t="inlineStr">
        <is>
          <t>N. GUERRERO</t>
        </is>
      </c>
      <c r="M1370" t="inlineStr">
        <is>
          <t>L. Colombo</t>
        </is>
      </c>
      <c r="N1370" t="inlineStr">
        <is>
          <t>Not Available</t>
        </is>
      </c>
      <c r="O1370" t="inlineStr">
        <is>
          <t>Analyst</t>
        </is>
      </c>
      <c r="P1370" t="n">
        <v>0</v>
      </c>
      <c r="Q1370" t="n">
        <v>0</v>
      </c>
      <c r="R1370" t="inlineStr">
        <is>
          <t>TO START</t>
        </is>
      </c>
      <c r="S1370" t="n">
        <v>0</v>
      </c>
      <c r="T1370" t="n">
        <v>2025</v>
      </c>
      <c r="U1370" t="n">
        <v>0</v>
      </c>
      <c r="V1370" t="n">
        <v>0</v>
      </c>
      <c r="W1370" t="n">
        <v>5</v>
      </c>
      <c r="X1370" t="n">
        <v>5</v>
      </c>
      <c r="Y1370" t="n">
        <v>5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0.25</v>
      </c>
      <c r="AJ1370" t="n">
        <v>0.2380952380952381</v>
      </c>
      <c r="AK1370" t="n">
        <v>0.2272727272727273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inlineStr"/>
      <c r="AU1370" t="inlineStr"/>
    </row>
    <row r="1371">
      <c r="A1371" t="inlineStr">
        <is>
          <t>CONTRACT</t>
        </is>
      </c>
      <c r="B1371" t="inlineStr">
        <is>
          <t>AMS</t>
        </is>
      </c>
      <c r="C1371" t="inlineStr">
        <is>
          <t>Waterfall</t>
        </is>
      </c>
      <c r="D1371" t="n">
        <v>2025</v>
      </c>
      <c r="E1371" s="114" t="n">
        <v>45658</v>
      </c>
      <c r="F1371" s="114" t="n">
        <v>45838</v>
      </c>
      <c r="G1371" t="inlineStr">
        <is>
          <t>ABS25XXX</t>
        </is>
      </c>
      <c r="H1371" t="inlineStr">
        <is>
          <t>ABS25XXX</t>
        </is>
      </c>
      <c r="I1371" t="inlineStr">
        <is>
          <t>HR</t>
        </is>
      </c>
      <c r="J1371" t="inlineStr">
        <is>
          <t>HR Reporting AMS H1 2025</t>
        </is>
      </c>
      <c r="K1371" t="inlineStr">
        <is>
          <t>EssilorLuxottica</t>
        </is>
      </c>
      <c r="L1371" t="inlineStr">
        <is>
          <t>N. GUERRERO</t>
        </is>
      </c>
      <c r="M1371" t="inlineStr">
        <is>
          <t>K. Dadaian</t>
        </is>
      </c>
      <c r="N1371" t="inlineStr">
        <is>
          <t>Delivery Projects</t>
        </is>
      </c>
      <c r="O1371" t="inlineStr">
        <is>
          <t>Analyst</t>
        </is>
      </c>
      <c r="P1371" t="n">
        <v>0</v>
      </c>
      <c r="Q1371" t="n">
        <v>0</v>
      </c>
      <c r="R1371" t="inlineStr">
        <is>
          <t>TO START</t>
        </is>
      </c>
      <c r="S1371" t="n">
        <v>0</v>
      </c>
      <c r="T1371" t="n">
        <v>2025</v>
      </c>
      <c r="U1371" t="n">
        <v>38</v>
      </c>
      <c r="V1371" t="n">
        <v>0</v>
      </c>
      <c r="W1371" t="n">
        <v>0</v>
      </c>
      <c r="X1371" t="n">
        <v>0</v>
      </c>
      <c r="Y1371" t="n">
        <v>0</v>
      </c>
      <c r="Z1371" t="n">
        <v>18</v>
      </c>
      <c r="AA1371" t="n">
        <v>20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0.9</v>
      </c>
      <c r="AM1371" t="n">
        <v>1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inlineStr"/>
      <c r="AU1371" t="inlineStr"/>
    </row>
    <row r="1372">
      <c r="A1372" t="inlineStr">
        <is>
          <t>CONTRACT</t>
        </is>
      </c>
      <c r="B1372" t="inlineStr">
        <is>
          <t>AMS</t>
        </is>
      </c>
      <c r="C1372" t="inlineStr">
        <is>
          <t>Waterfall</t>
        </is>
      </c>
      <c r="D1372" t="n">
        <v>2025</v>
      </c>
      <c r="E1372" s="114" t="n">
        <v>45839</v>
      </c>
      <c r="F1372" s="114" t="n">
        <v>46022</v>
      </c>
      <c r="G1372" t="inlineStr"/>
      <c r="H1372" t="inlineStr"/>
      <c r="I1372" t="inlineStr">
        <is>
          <t>HR</t>
        </is>
      </c>
      <c r="J1372" t="inlineStr">
        <is>
          <t>HR Reporting AMS H2 2025</t>
        </is>
      </c>
      <c r="K1372" t="inlineStr">
        <is>
          <t>EssilorLuxottica</t>
        </is>
      </c>
      <c r="L1372" t="inlineStr">
        <is>
          <t>N. GUERRERO</t>
        </is>
      </c>
      <c r="M1372" t="inlineStr">
        <is>
          <t>A. De Sanctis</t>
        </is>
      </c>
      <c r="N1372" t="inlineStr">
        <is>
          <t>Operations</t>
        </is>
      </c>
      <c r="O1372" t="inlineStr">
        <is>
          <t>Data Management</t>
        </is>
      </c>
      <c r="P1372" t="n">
        <v>0</v>
      </c>
      <c r="Q1372" t="n">
        <v>0</v>
      </c>
      <c r="R1372" t="inlineStr">
        <is>
          <t>TO START</t>
        </is>
      </c>
      <c r="S1372" t="n">
        <v>0</v>
      </c>
      <c r="T1372" t="n">
        <v>2025</v>
      </c>
      <c r="U1372" t="n">
        <v>112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22</v>
      </c>
      <c r="AC1372" t="n">
        <v>8</v>
      </c>
      <c r="AD1372" t="n">
        <v>21</v>
      </c>
      <c r="AE1372" t="n">
        <v>23</v>
      </c>
      <c r="AF1372" t="n">
        <v>21</v>
      </c>
      <c r="AG1372" t="n">
        <v>17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0.9565217391304348</v>
      </c>
      <c r="AO1372" t="n">
        <v>0.6666666666666666</v>
      </c>
      <c r="AP1372" t="n">
        <v>1</v>
      </c>
      <c r="AQ1372" t="n">
        <v>1</v>
      </c>
      <c r="AR1372" t="n">
        <v>1</v>
      </c>
      <c r="AS1372" t="n">
        <v>0.7727272727272727</v>
      </c>
      <c r="AT1372" t="inlineStr"/>
      <c r="AU1372" t="inlineStr"/>
    </row>
    <row r="1373">
      <c r="A1373" t="inlineStr">
        <is>
          <t>CONTRACT</t>
        </is>
      </c>
      <c r="B1373" t="inlineStr">
        <is>
          <t>AMS</t>
        </is>
      </c>
      <c r="C1373" t="inlineStr">
        <is>
          <t>Waterfall</t>
        </is>
      </c>
      <c r="D1373" t="n">
        <v>2025</v>
      </c>
      <c r="E1373" s="114" t="n">
        <v>45839</v>
      </c>
      <c r="F1373" s="114" t="n">
        <v>46022</v>
      </c>
      <c r="G1373" t="inlineStr"/>
      <c r="H1373" t="inlineStr"/>
      <c r="I1373" t="inlineStr">
        <is>
          <t>HR</t>
        </is>
      </c>
      <c r="J1373" t="inlineStr">
        <is>
          <t>HR Reporting AMS H2 2025</t>
        </is>
      </c>
      <c r="K1373" t="inlineStr">
        <is>
          <t>EssilorLuxottica</t>
        </is>
      </c>
      <c r="L1373" t="inlineStr">
        <is>
          <t>N. GUERRERO</t>
        </is>
      </c>
      <c r="M1373" t="inlineStr">
        <is>
          <t>A. Nastasi</t>
        </is>
      </c>
      <c r="N1373" t="inlineStr">
        <is>
          <t>Operations</t>
        </is>
      </c>
      <c r="O1373" t="inlineStr">
        <is>
          <t>Data Management</t>
        </is>
      </c>
      <c r="P1373" t="n">
        <v>0</v>
      </c>
      <c r="Q1373" t="n">
        <v>0</v>
      </c>
      <c r="R1373" t="inlineStr">
        <is>
          <t>TO START</t>
        </is>
      </c>
      <c r="S1373" t="n">
        <v>0</v>
      </c>
      <c r="T1373" t="n">
        <v>2025</v>
      </c>
      <c r="U1373" t="n">
        <v>52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12</v>
      </c>
      <c r="AC1373" t="n">
        <v>2</v>
      </c>
      <c r="AD1373" t="n">
        <v>12</v>
      </c>
      <c r="AE1373" t="n">
        <v>12</v>
      </c>
      <c r="AF1373" t="n">
        <v>11</v>
      </c>
      <c r="AG1373" t="n">
        <v>3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0.5217391304347826</v>
      </c>
      <c r="AO1373" t="n">
        <v>0.1666666666666667</v>
      </c>
      <c r="AP1373" t="n">
        <v>0.5714285714285714</v>
      </c>
      <c r="AQ1373" t="n">
        <v>0.5217391304347826</v>
      </c>
      <c r="AR1373" t="n">
        <v>0.5238095238095238</v>
      </c>
      <c r="AS1373" t="n">
        <v>0.1363636363636364</v>
      </c>
      <c r="AT1373" t="inlineStr"/>
      <c r="AU1373" t="inlineStr"/>
    </row>
    <row r="1374">
      <c r="A1374" t="inlineStr">
        <is>
          <t>CONTRACT</t>
        </is>
      </c>
      <c r="B1374" t="inlineStr">
        <is>
          <t>AMS</t>
        </is>
      </c>
      <c r="C1374" t="inlineStr">
        <is>
          <t>Waterfall</t>
        </is>
      </c>
      <c r="D1374" t="n">
        <v>2025</v>
      </c>
      <c r="E1374" s="114" t="n">
        <v>45839</v>
      </c>
      <c r="F1374" s="114" t="n">
        <v>46022</v>
      </c>
      <c r="G1374" t="inlineStr"/>
      <c r="H1374" t="inlineStr"/>
      <c r="I1374" t="inlineStr">
        <is>
          <t>HR</t>
        </is>
      </c>
      <c r="J1374" t="inlineStr">
        <is>
          <t>HR Reporting AMS H2 2025</t>
        </is>
      </c>
      <c r="K1374" t="inlineStr">
        <is>
          <t>EssilorLuxottica</t>
        </is>
      </c>
      <c r="L1374" t="inlineStr">
        <is>
          <t>N. GUERRERO</t>
        </is>
      </c>
      <c r="M1374" t="inlineStr">
        <is>
          <t>D. De Pecol</t>
        </is>
      </c>
      <c r="N1374" t="inlineStr"/>
      <c r="O1374" t="inlineStr">
        <is>
          <t>Data Management</t>
        </is>
      </c>
      <c r="P1374" t="n">
        <v>0</v>
      </c>
      <c r="Q1374" t="n">
        <v>0</v>
      </c>
      <c r="R1374" t="inlineStr">
        <is>
          <t>TO START</t>
        </is>
      </c>
      <c r="S1374" t="n">
        <v>0</v>
      </c>
      <c r="T1374" t="n">
        <v>2025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inlineStr"/>
      <c r="AU1374" t="inlineStr"/>
    </row>
    <row r="1375">
      <c r="A1375" t="inlineStr">
        <is>
          <t>CONTRACT</t>
        </is>
      </c>
      <c r="B1375" t="inlineStr">
        <is>
          <t>AMS</t>
        </is>
      </c>
      <c r="C1375" t="inlineStr">
        <is>
          <t>Waterfall</t>
        </is>
      </c>
      <c r="D1375" t="n">
        <v>2025</v>
      </c>
      <c r="E1375" s="114" t="n">
        <v>45839</v>
      </c>
      <c r="F1375" s="114" t="n">
        <v>46022</v>
      </c>
      <c r="G1375" t="inlineStr"/>
      <c r="H1375" t="inlineStr"/>
      <c r="I1375" t="inlineStr">
        <is>
          <t>HR</t>
        </is>
      </c>
      <c r="J1375" t="inlineStr">
        <is>
          <t>HR Reporting AMS H2 2025</t>
        </is>
      </c>
      <c r="K1375" t="inlineStr">
        <is>
          <t>EssilorLuxottica</t>
        </is>
      </c>
      <c r="L1375" t="inlineStr">
        <is>
          <t>N. GUERRERO</t>
        </is>
      </c>
      <c r="M1375" t="inlineStr">
        <is>
          <t>G. Cataldo</t>
        </is>
      </c>
      <c r="N1375" t="inlineStr">
        <is>
          <t>Operations</t>
        </is>
      </c>
      <c r="O1375" t="inlineStr">
        <is>
          <t>Data Management</t>
        </is>
      </c>
      <c r="P1375" t="n">
        <v>0</v>
      </c>
      <c r="Q1375" t="n">
        <v>0</v>
      </c>
      <c r="R1375" t="inlineStr">
        <is>
          <t>TO START</t>
        </is>
      </c>
      <c r="S1375" t="n">
        <v>0</v>
      </c>
      <c r="T1375" t="n">
        <v>2025</v>
      </c>
      <c r="U1375" t="n">
        <v>10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2</v>
      </c>
      <c r="AC1375" t="n">
        <v>1</v>
      </c>
      <c r="AD1375" t="n">
        <v>2</v>
      </c>
      <c r="AE1375" t="n">
        <v>2</v>
      </c>
      <c r="AF1375" t="n">
        <v>2</v>
      </c>
      <c r="AG1375" t="n">
        <v>1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0.08695652173913043</v>
      </c>
      <c r="AO1375" t="n">
        <v>0.08333333333333333</v>
      </c>
      <c r="AP1375" t="n">
        <v>0.09523809523809523</v>
      </c>
      <c r="AQ1375" t="n">
        <v>0.08695652173913043</v>
      </c>
      <c r="AR1375" t="n">
        <v>0.09523809523809523</v>
      </c>
      <c r="AS1375" t="n">
        <v>0.04545454545454546</v>
      </c>
      <c r="AT1375" t="inlineStr"/>
      <c r="AU1375" t="inlineStr"/>
    </row>
    <row r="1376">
      <c r="A1376" t="inlineStr">
        <is>
          <t>CONTRACT</t>
        </is>
      </c>
      <c r="B1376" t="inlineStr">
        <is>
          <t>AMS</t>
        </is>
      </c>
      <c r="C1376" t="inlineStr">
        <is>
          <t>Waterfall</t>
        </is>
      </c>
      <c r="D1376" t="n">
        <v>2025</v>
      </c>
      <c r="E1376" s="114" t="n">
        <v>45839</v>
      </c>
      <c r="F1376" s="114" t="n">
        <v>46022</v>
      </c>
      <c r="G1376" t="inlineStr"/>
      <c r="H1376" t="inlineStr"/>
      <c r="I1376" t="inlineStr">
        <is>
          <t>HR</t>
        </is>
      </c>
      <c r="J1376" t="inlineStr">
        <is>
          <t>HR Reporting AMS H2 2025</t>
        </is>
      </c>
      <c r="K1376" t="inlineStr">
        <is>
          <t>EssilorLuxottica</t>
        </is>
      </c>
      <c r="L1376" t="inlineStr">
        <is>
          <t>N. GUERRERO</t>
        </is>
      </c>
      <c r="M1376" t="inlineStr">
        <is>
          <t>G. Galati</t>
        </is>
      </c>
      <c r="N1376" t="inlineStr">
        <is>
          <t>Delivery AMS</t>
        </is>
      </c>
      <c r="O1376" t="inlineStr">
        <is>
          <t>Data Management</t>
        </is>
      </c>
      <c r="P1376" t="n">
        <v>0</v>
      </c>
      <c r="Q1376" t="n">
        <v>0</v>
      </c>
      <c r="R1376" t="inlineStr">
        <is>
          <t>TO START</t>
        </is>
      </c>
      <c r="S1376" t="n">
        <v>0</v>
      </c>
      <c r="T1376" t="n">
        <v>2025</v>
      </c>
      <c r="U1376" t="n">
        <v>37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7</v>
      </c>
      <c r="AC1376" t="n">
        <v>2</v>
      </c>
      <c r="AD1376" t="n">
        <v>7</v>
      </c>
      <c r="AE1376" t="n">
        <v>7</v>
      </c>
      <c r="AF1376" t="n">
        <v>7</v>
      </c>
      <c r="AG1376" t="n">
        <v>7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0.3043478260869565</v>
      </c>
      <c r="AO1376" t="n">
        <v>0.1666666666666667</v>
      </c>
      <c r="AP1376" t="n">
        <v>0.3333333333333333</v>
      </c>
      <c r="AQ1376" t="n">
        <v>0.3043478260869565</v>
      </c>
      <c r="AR1376" t="n">
        <v>0.3333333333333333</v>
      </c>
      <c r="AS1376" t="n">
        <v>0.3181818181818182</v>
      </c>
      <c r="AT1376" t="inlineStr"/>
      <c r="AU1376" t="inlineStr"/>
    </row>
    <row r="1377">
      <c r="A1377" t="inlineStr">
        <is>
          <t>CONTRACT</t>
        </is>
      </c>
      <c r="B1377" t="inlineStr">
        <is>
          <t>AMS</t>
        </is>
      </c>
      <c r="C1377" t="inlineStr">
        <is>
          <t>Waterfall</t>
        </is>
      </c>
      <c r="D1377" t="n">
        <v>2025</v>
      </c>
      <c r="E1377" s="114" t="n">
        <v>45839</v>
      </c>
      <c r="F1377" s="114" t="n">
        <v>46022</v>
      </c>
      <c r="G1377" t="inlineStr"/>
      <c r="H1377" t="inlineStr"/>
      <c r="I1377" t="inlineStr">
        <is>
          <t>HR</t>
        </is>
      </c>
      <c r="J1377" t="inlineStr">
        <is>
          <t>HR Reporting AMS H2 2025</t>
        </is>
      </c>
      <c r="K1377" t="inlineStr">
        <is>
          <t>EssilorLuxottica</t>
        </is>
      </c>
      <c r="L1377" t="inlineStr">
        <is>
          <t>N. GUERRERO</t>
        </is>
      </c>
      <c r="M1377" t="inlineStr">
        <is>
          <t>G. Mordà</t>
        </is>
      </c>
      <c r="N1377" t="inlineStr">
        <is>
          <t>Operations</t>
        </is>
      </c>
      <c r="O1377" t="inlineStr">
        <is>
          <t>Data Management</t>
        </is>
      </c>
      <c r="P1377" t="n">
        <v>0</v>
      </c>
      <c r="Q1377" t="n">
        <v>0</v>
      </c>
      <c r="R1377" t="inlineStr">
        <is>
          <t>TO START</t>
        </is>
      </c>
      <c r="S1377" t="n">
        <v>0</v>
      </c>
      <c r="T1377" t="n">
        <v>2025</v>
      </c>
      <c r="U1377" t="n">
        <v>78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17</v>
      </c>
      <c r="AC1377" t="n">
        <v>3</v>
      </c>
      <c r="AD1377" t="n">
        <v>16</v>
      </c>
      <c r="AE1377" t="n">
        <v>17</v>
      </c>
      <c r="AF1377" t="n">
        <v>14</v>
      </c>
      <c r="AG1377" t="n">
        <v>11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0.7391304347826086</v>
      </c>
      <c r="AO1377" t="n">
        <v>0.25</v>
      </c>
      <c r="AP1377" t="n">
        <v>0.7619047619047619</v>
      </c>
      <c r="AQ1377" t="n">
        <v>0.7391304347826086</v>
      </c>
      <c r="AR1377" t="n">
        <v>0.6666666666666666</v>
      </c>
      <c r="AS1377" t="n">
        <v>0.5</v>
      </c>
      <c r="AT1377" t="inlineStr"/>
      <c r="AU1377" t="inlineStr"/>
    </row>
    <row r="1378">
      <c r="A1378" t="inlineStr">
        <is>
          <t>CONTRACT</t>
        </is>
      </c>
      <c r="B1378" t="inlineStr">
        <is>
          <t>AMS</t>
        </is>
      </c>
      <c r="C1378" t="inlineStr">
        <is>
          <t>Waterfall</t>
        </is>
      </c>
      <c r="D1378" t="n">
        <v>2025</v>
      </c>
      <c r="E1378" s="114" t="n">
        <v>45839</v>
      </c>
      <c r="F1378" s="114" t="n">
        <v>46022</v>
      </c>
      <c r="G1378" t="inlineStr"/>
      <c r="H1378" t="inlineStr"/>
      <c r="I1378" t="inlineStr">
        <is>
          <t>HR</t>
        </is>
      </c>
      <c r="J1378" t="inlineStr">
        <is>
          <t>HR Reporting AMS H2 2025</t>
        </is>
      </c>
      <c r="K1378" t="inlineStr">
        <is>
          <t>EssilorLuxottica</t>
        </is>
      </c>
      <c r="L1378" t="inlineStr">
        <is>
          <t>N. GUERRERO</t>
        </is>
      </c>
      <c r="M1378" t="inlineStr">
        <is>
          <t>I. Bressan</t>
        </is>
      </c>
      <c r="N1378" t="inlineStr">
        <is>
          <t>Operations</t>
        </is>
      </c>
      <c r="O1378" t="inlineStr">
        <is>
          <t>Back End</t>
        </is>
      </c>
      <c r="P1378" t="n">
        <v>0</v>
      </c>
      <c r="Q1378" t="n">
        <v>0</v>
      </c>
      <c r="R1378" t="inlineStr">
        <is>
          <t>TO START</t>
        </is>
      </c>
      <c r="S1378" t="n">
        <v>0</v>
      </c>
      <c r="T1378" t="n">
        <v>2025</v>
      </c>
      <c r="U1378" t="n">
        <v>1.5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0.25</v>
      </c>
      <c r="AC1378" t="n">
        <v>0.25</v>
      </c>
      <c r="AD1378" t="n">
        <v>0.25</v>
      </c>
      <c r="AE1378" t="n">
        <v>0.25</v>
      </c>
      <c r="AF1378" t="n">
        <v>0.25</v>
      </c>
      <c r="AG1378" t="n">
        <v>0.25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0.0108695652173913</v>
      </c>
      <c r="AO1378" t="n">
        <v>0.02083333333333333</v>
      </c>
      <c r="AP1378" t="n">
        <v>0.0119047619047619</v>
      </c>
      <c r="AQ1378" t="n">
        <v>0.0108695652173913</v>
      </c>
      <c r="AR1378" t="n">
        <v>0.0119047619047619</v>
      </c>
      <c r="AS1378" t="n">
        <v>0.01136363636363636</v>
      </c>
      <c r="AT1378" t="inlineStr"/>
      <c r="AU1378" t="inlineStr"/>
    </row>
    <row r="1379">
      <c r="A1379" t="inlineStr">
        <is>
          <t>CONTRACT</t>
        </is>
      </c>
      <c r="B1379" t="inlineStr">
        <is>
          <t>AMS</t>
        </is>
      </c>
      <c r="C1379" t="inlineStr">
        <is>
          <t>Waterfall</t>
        </is>
      </c>
      <c r="D1379" t="n">
        <v>2025</v>
      </c>
      <c r="E1379" s="114" t="n">
        <v>45839</v>
      </c>
      <c r="F1379" s="114" t="n">
        <v>46022</v>
      </c>
      <c r="G1379" t="inlineStr"/>
      <c r="H1379" t="inlineStr"/>
      <c r="I1379" t="inlineStr">
        <is>
          <t>HR</t>
        </is>
      </c>
      <c r="J1379" t="inlineStr">
        <is>
          <t>HR Reporting AMS H2 2025</t>
        </is>
      </c>
      <c r="K1379" t="inlineStr">
        <is>
          <t>EssilorLuxottica</t>
        </is>
      </c>
      <c r="L1379" t="inlineStr">
        <is>
          <t>N. GUERRERO</t>
        </is>
      </c>
      <c r="M1379" t="inlineStr">
        <is>
          <t>L. Cariglia</t>
        </is>
      </c>
      <c r="N1379" t="inlineStr">
        <is>
          <t>Operations</t>
        </is>
      </c>
      <c r="O1379" t="inlineStr">
        <is>
          <t>Data Management</t>
        </is>
      </c>
      <c r="P1379" t="n">
        <v>0</v>
      </c>
      <c r="Q1379" t="n">
        <v>0</v>
      </c>
      <c r="R1379" t="inlineStr">
        <is>
          <t>TO START</t>
        </is>
      </c>
      <c r="S1379" t="n">
        <v>0</v>
      </c>
      <c r="T1379" t="n">
        <v>2025</v>
      </c>
      <c r="U1379" t="n">
        <v>31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6</v>
      </c>
      <c r="AC1379" t="n">
        <v>2</v>
      </c>
      <c r="AD1379" t="n">
        <v>6</v>
      </c>
      <c r="AE1379" t="n">
        <v>6</v>
      </c>
      <c r="AF1379" t="n">
        <v>6</v>
      </c>
      <c r="AG1379" t="n">
        <v>5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0.2608695652173913</v>
      </c>
      <c r="AO1379" t="n">
        <v>0.1666666666666667</v>
      </c>
      <c r="AP1379" t="n">
        <v>0.2857142857142857</v>
      </c>
      <c r="AQ1379" t="n">
        <v>0.2608695652173913</v>
      </c>
      <c r="AR1379" t="n">
        <v>0.2857142857142857</v>
      </c>
      <c r="AS1379" t="n">
        <v>0.2272727272727273</v>
      </c>
      <c r="AT1379" t="inlineStr"/>
      <c r="AU1379" t="inlineStr"/>
    </row>
    <row r="1380">
      <c r="A1380" t="inlineStr">
        <is>
          <t>CONTRACT</t>
        </is>
      </c>
      <c r="B1380" t="inlineStr">
        <is>
          <t>AMS</t>
        </is>
      </c>
      <c r="C1380" t="inlineStr">
        <is>
          <t>Waterfall</t>
        </is>
      </c>
      <c r="D1380" t="n">
        <v>2025</v>
      </c>
      <c r="E1380" s="114" t="n">
        <v>45839</v>
      </c>
      <c r="F1380" s="114" t="n">
        <v>46022</v>
      </c>
      <c r="G1380" t="inlineStr"/>
      <c r="H1380" t="inlineStr"/>
      <c r="I1380" t="inlineStr">
        <is>
          <t>HR</t>
        </is>
      </c>
      <c r="J1380" t="inlineStr">
        <is>
          <t>HR Reporting AMS H2 2025</t>
        </is>
      </c>
      <c r="K1380" t="inlineStr">
        <is>
          <t>EssilorLuxottica</t>
        </is>
      </c>
      <c r="L1380" t="inlineStr">
        <is>
          <t>N. GUERRERO</t>
        </is>
      </c>
      <c r="M1380" t="inlineStr">
        <is>
          <t>M. Migliorati</t>
        </is>
      </c>
      <c r="N1380" t="inlineStr">
        <is>
          <t>Operations</t>
        </is>
      </c>
      <c r="O1380" t="inlineStr">
        <is>
          <t>Front End</t>
        </is>
      </c>
      <c r="P1380" t="n">
        <v>0</v>
      </c>
      <c r="Q1380" t="n">
        <v>0</v>
      </c>
      <c r="R1380" t="inlineStr">
        <is>
          <t>TO START</t>
        </is>
      </c>
      <c r="S1380" t="n">
        <v>0</v>
      </c>
      <c r="T1380" t="n">
        <v>2025</v>
      </c>
      <c r="U1380" t="n">
        <v>91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19</v>
      </c>
      <c r="AC1380" t="n">
        <v>1</v>
      </c>
      <c r="AD1380" t="n">
        <v>17</v>
      </c>
      <c r="AE1380" t="n">
        <v>19</v>
      </c>
      <c r="AF1380" t="n">
        <v>17</v>
      </c>
      <c r="AG1380" t="n">
        <v>18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0.8260869565217391</v>
      </c>
      <c r="AO1380" t="n">
        <v>0.08333333333333333</v>
      </c>
      <c r="AP1380" t="n">
        <v>0.8095238095238095</v>
      </c>
      <c r="AQ1380" t="n">
        <v>0.8260869565217391</v>
      </c>
      <c r="AR1380" t="n">
        <v>0.8095238095238095</v>
      </c>
      <c r="AS1380" t="n">
        <v>0.8181818181818182</v>
      </c>
      <c r="AT1380" t="inlineStr"/>
      <c r="AU1380" t="inlineStr"/>
    </row>
    <row r="1381">
      <c r="A1381" t="inlineStr">
        <is>
          <t>CONTRACT</t>
        </is>
      </c>
      <c r="B1381" t="inlineStr">
        <is>
          <t>AMS</t>
        </is>
      </c>
      <c r="C1381" t="inlineStr">
        <is>
          <t>Waterfall</t>
        </is>
      </c>
      <c r="D1381" t="n">
        <v>2025</v>
      </c>
      <c r="E1381" s="114" t="n">
        <v>45839</v>
      </c>
      <c r="F1381" s="114" t="n">
        <v>46022</v>
      </c>
      <c r="G1381" t="inlineStr"/>
      <c r="H1381" t="inlineStr"/>
      <c r="I1381" t="inlineStr">
        <is>
          <t>HR</t>
        </is>
      </c>
      <c r="J1381" t="inlineStr">
        <is>
          <t>HR Reporting AMS H2 2025</t>
        </is>
      </c>
      <c r="K1381" t="inlineStr">
        <is>
          <t>EssilorLuxottica</t>
        </is>
      </c>
      <c r="L1381" t="inlineStr">
        <is>
          <t>N. GUERRERO</t>
        </is>
      </c>
      <c r="M1381" t="inlineStr">
        <is>
          <t>M. Vimercati</t>
        </is>
      </c>
      <c r="N1381" t="inlineStr">
        <is>
          <t>Operations</t>
        </is>
      </c>
      <c r="O1381" t="inlineStr">
        <is>
          <t>Data Management</t>
        </is>
      </c>
      <c r="P1381" t="n">
        <v>0</v>
      </c>
      <c r="Q1381" t="n">
        <v>0</v>
      </c>
      <c r="R1381" t="inlineStr">
        <is>
          <t>TO START</t>
        </is>
      </c>
      <c r="S1381" t="n">
        <v>0</v>
      </c>
      <c r="T1381" t="n">
        <v>2025</v>
      </c>
      <c r="U1381" t="n">
        <v>5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0</v>
      </c>
      <c r="AD1381" t="n">
        <v>1</v>
      </c>
      <c r="AE1381" t="n">
        <v>1</v>
      </c>
      <c r="AF1381" t="n">
        <v>1</v>
      </c>
      <c r="AG1381" t="n">
        <v>1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0.04347826086956522</v>
      </c>
      <c r="AO1381" t="n">
        <v>0</v>
      </c>
      <c r="AP1381" t="n">
        <v>0.04761904761904762</v>
      </c>
      <c r="AQ1381" t="n">
        <v>0.04347826086956522</v>
      </c>
      <c r="AR1381" t="n">
        <v>0.04761904761904762</v>
      </c>
      <c r="AS1381" t="n">
        <v>0.04545454545454546</v>
      </c>
      <c r="AT1381" t="inlineStr"/>
      <c r="AU1381" t="inlineStr"/>
    </row>
    <row r="1382">
      <c r="A1382" t="inlineStr">
        <is>
          <t>CONTRACT</t>
        </is>
      </c>
      <c r="B1382" t="inlineStr">
        <is>
          <t>AMS</t>
        </is>
      </c>
      <c r="C1382" t="inlineStr">
        <is>
          <t>Waterfall</t>
        </is>
      </c>
      <c r="D1382" t="n">
        <v>2025</v>
      </c>
      <c r="E1382" s="114" t="n">
        <v>45839</v>
      </c>
      <c r="F1382" s="114" t="n">
        <v>46022</v>
      </c>
      <c r="G1382" t="inlineStr"/>
      <c r="H1382" t="inlineStr"/>
      <c r="I1382" t="inlineStr">
        <is>
          <t>HR</t>
        </is>
      </c>
      <c r="J1382" t="inlineStr">
        <is>
          <t>HR Reporting AMS H2 2025</t>
        </is>
      </c>
      <c r="K1382" t="inlineStr">
        <is>
          <t>EssilorLuxottica</t>
        </is>
      </c>
      <c r="L1382" t="inlineStr">
        <is>
          <t>N. GUERRERO</t>
        </is>
      </c>
      <c r="M1382" t="inlineStr">
        <is>
          <t>N. GUERRERO</t>
        </is>
      </c>
      <c r="N1382" t="inlineStr">
        <is>
          <t>Delivery AMS</t>
        </is>
      </c>
      <c r="O1382" t="inlineStr">
        <is>
          <t>PM - Project Governance</t>
        </is>
      </c>
      <c r="P1382" t="n">
        <v>0</v>
      </c>
      <c r="Q1382" t="n">
        <v>0</v>
      </c>
      <c r="R1382" t="inlineStr">
        <is>
          <t>TO START</t>
        </is>
      </c>
      <c r="S1382" t="n">
        <v>0</v>
      </c>
      <c r="T1382" t="n">
        <v>2025</v>
      </c>
      <c r="U1382" t="n">
        <v>103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20</v>
      </c>
      <c r="AC1382" t="n">
        <v>7</v>
      </c>
      <c r="AD1382" t="n">
        <v>20</v>
      </c>
      <c r="AE1382" t="n">
        <v>21</v>
      </c>
      <c r="AF1382" t="n">
        <v>19</v>
      </c>
      <c r="AG1382" t="n">
        <v>16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0.8695652173913043</v>
      </c>
      <c r="AO1382" t="n">
        <v>0.5833333333333334</v>
      </c>
      <c r="AP1382" t="n">
        <v>0.9523809523809523</v>
      </c>
      <c r="AQ1382" t="n">
        <v>0.9130434782608695</v>
      </c>
      <c r="AR1382" t="n">
        <v>0.9047619047619048</v>
      </c>
      <c r="AS1382" t="n">
        <v>0.7272727272727273</v>
      </c>
      <c r="AT1382" t="inlineStr"/>
      <c r="AU1382" t="inlineStr"/>
    </row>
    <row r="1383">
      <c r="A1383" t="inlineStr">
        <is>
          <t>CONTRACT</t>
        </is>
      </c>
      <c r="B1383" t="inlineStr">
        <is>
          <t>AMS</t>
        </is>
      </c>
      <c r="C1383" t="inlineStr">
        <is>
          <t>Waterfall</t>
        </is>
      </c>
      <c r="D1383" t="n">
        <v>2025</v>
      </c>
      <c r="E1383" s="114" t="n">
        <v>45839</v>
      </c>
      <c r="F1383" s="114" t="n">
        <v>46022</v>
      </c>
      <c r="G1383" t="inlineStr"/>
      <c r="H1383" t="inlineStr"/>
      <c r="I1383" t="inlineStr">
        <is>
          <t>HR</t>
        </is>
      </c>
      <c r="J1383" t="inlineStr">
        <is>
          <t>HR Reporting AMS H2 2025</t>
        </is>
      </c>
      <c r="K1383" t="inlineStr">
        <is>
          <t>EssilorLuxottica</t>
        </is>
      </c>
      <c r="L1383" t="inlineStr">
        <is>
          <t>N. GUERRERO</t>
        </is>
      </c>
      <c r="M1383" t="inlineStr">
        <is>
          <t>R. Bondi</t>
        </is>
      </c>
      <c r="N1383" t="inlineStr">
        <is>
          <t>Operations</t>
        </is>
      </c>
      <c r="O1383" t="inlineStr">
        <is>
          <t>Data Management</t>
        </is>
      </c>
      <c r="P1383" t="n">
        <v>0</v>
      </c>
      <c r="Q1383" t="n">
        <v>0</v>
      </c>
      <c r="R1383" t="inlineStr">
        <is>
          <t>TO START</t>
        </is>
      </c>
      <c r="S1383" t="n">
        <v>0</v>
      </c>
      <c r="T1383" t="n">
        <v>2025</v>
      </c>
      <c r="U1383" t="n">
        <v>11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2</v>
      </c>
      <c r="AC1383" t="n">
        <v>1</v>
      </c>
      <c r="AD1383" t="n">
        <v>2</v>
      </c>
      <c r="AE1383" t="n">
        <v>2</v>
      </c>
      <c r="AF1383" t="n">
        <v>2</v>
      </c>
      <c r="AG1383" t="n">
        <v>2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0.08695652173913043</v>
      </c>
      <c r="AO1383" t="n">
        <v>0.08333333333333333</v>
      </c>
      <c r="AP1383" t="n">
        <v>0.09523809523809523</v>
      </c>
      <c r="AQ1383" t="n">
        <v>0.08695652173913043</v>
      </c>
      <c r="AR1383" t="n">
        <v>0.09523809523809523</v>
      </c>
      <c r="AS1383" t="n">
        <v>0.09090909090909091</v>
      </c>
      <c r="AT1383" t="inlineStr"/>
      <c r="AU1383" t="inlineStr"/>
    </row>
    <row r="1384">
      <c r="A1384" t="inlineStr">
        <is>
          <t>CONTRACT</t>
        </is>
      </c>
      <c r="B1384" t="inlineStr">
        <is>
          <t>AMS</t>
        </is>
      </c>
      <c r="C1384" t="inlineStr">
        <is>
          <t>Waterfall</t>
        </is>
      </c>
      <c r="D1384" t="n">
        <v>2025</v>
      </c>
      <c r="E1384" s="114" t="n">
        <v>45839</v>
      </c>
      <c r="F1384" s="114" t="n">
        <v>46022</v>
      </c>
      <c r="G1384" t="inlineStr"/>
      <c r="H1384" t="inlineStr"/>
      <c r="I1384" t="inlineStr">
        <is>
          <t>HR</t>
        </is>
      </c>
      <c r="J1384" t="inlineStr">
        <is>
          <t>HR Reporting AMS H2 2025</t>
        </is>
      </c>
      <c r="K1384" t="inlineStr">
        <is>
          <t>EssilorLuxottica</t>
        </is>
      </c>
      <c r="L1384" t="inlineStr">
        <is>
          <t>N. GUERRERO</t>
        </is>
      </c>
      <c r="M1384" t="inlineStr">
        <is>
          <t>R. Marasca</t>
        </is>
      </c>
      <c r="N1384" t="inlineStr">
        <is>
          <t>Delivery Projects</t>
        </is>
      </c>
      <c r="O1384" t="inlineStr">
        <is>
          <t>Data Integrator</t>
        </is>
      </c>
      <c r="P1384" t="n">
        <v>0</v>
      </c>
      <c r="Q1384" t="n">
        <v>0</v>
      </c>
      <c r="R1384" t="inlineStr">
        <is>
          <t>TO START</t>
        </is>
      </c>
      <c r="S1384" t="n">
        <v>0</v>
      </c>
      <c r="T1384" t="n">
        <v>2025</v>
      </c>
      <c r="U1384" t="n">
        <v>9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2</v>
      </c>
      <c r="AC1384" t="n">
        <v>1</v>
      </c>
      <c r="AD1384" t="n">
        <v>2</v>
      </c>
      <c r="AE1384" t="n">
        <v>1.5</v>
      </c>
      <c r="AF1384" t="n">
        <v>1.5</v>
      </c>
      <c r="AG1384" t="n">
        <v>1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0.08695652173913043</v>
      </c>
      <c r="AO1384" t="n">
        <v>0.08333333333333333</v>
      </c>
      <c r="AP1384" t="n">
        <v>0.09523809523809523</v>
      </c>
      <c r="AQ1384" t="n">
        <v>0.06521739130434782</v>
      </c>
      <c r="AR1384" t="n">
        <v>0.07142857142857142</v>
      </c>
      <c r="AS1384" t="n">
        <v>0.04545454545454546</v>
      </c>
      <c r="AT1384" t="inlineStr"/>
      <c r="AU1384" t="inlineStr"/>
    </row>
    <row r="1385">
      <c r="A1385" t="inlineStr">
        <is>
          <t>CONTRACT</t>
        </is>
      </c>
      <c r="B1385" t="inlineStr">
        <is>
          <t>AMS</t>
        </is>
      </c>
      <c r="C1385" t="inlineStr">
        <is>
          <t>Waterfall</t>
        </is>
      </c>
      <c r="D1385" t="n">
        <v>2025</v>
      </c>
      <c r="E1385" s="114" t="n">
        <v>45839</v>
      </c>
      <c r="F1385" s="114" t="n">
        <v>46022</v>
      </c>
      <c r="G1385" t="inlineStr"/>
      <c r="H1385" t="inlineStr"/>
      <c r="I1385" t="inlineStr">
        <is>
          <t>HR</t>
        </is>
      </c>
      <c r="J1385" t="inlineStr">
        <is>
          <t>HR Reporting AMS H2 2025</t>
        </is>
      </c>
      <c r="K1385" t="inlineStr">
        <is>
          <t>EssilorLuxottica</t>
        </is>
      </c>
      <c r="L1385" t="inlineStr">
        <is>
          <t>N. GUERRERO</t>
        </is>
      </c>
      <c r="M1385" t="inlineStr">
        <is>
          <t>K. Dadaian</t>
        </is>
      </c>
      <c r="N1385" t="inlineStr">
        <is>
          <t>Delivery Projects</t>
        </is>
      </c>
      <c r="O1385" t="inlineStr">
        <is>
          <t>Analyst</t>
        </is>
      </c>
      <c r="P1385" t="n">
        <v>0</v>
      </c>
      <c r="Q1385" t="n">
        <v>0</v>
      </c>
      <c r="R1385" t="inlineStr">
        <is>
          <t>TO START</t>
        </is>
      </c>
      <c r="S1385" t="n">
        <v>0</v>
      </c>
      <c r="T1385" t="n">
        <v>2025</v>
      </c>
      <c r="U1385" t="n">
        <v>116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23</v>
      </c>
      <c r="AC1385" t="n">
        <v>10</v>
      </c>
      <c r="AD1385" t="n">
        <v>22</v>
      </c>
      <c r="AE1385" t="n">
        <v>22</v>
      </c>
      <c r="AF1385" t="n">
        <v>21</v>
      </c>
      <c r="AG1385" t="n">
        <v>18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1</v>
      </c>
      <c r="AO1385" t="n">
        <v>0.8333333333333334</v>
      </c>
      <c r="AP1385" t="n">
        <v>1.047619047619048</v>
      </c>
      <c r="AQ1385" t="n">
        <v>0.9565217391304348</v>
      </c>
      <c r="AR1385" t="n">
        <v>1</v>
      </c>
      <c r="AS1385" t="n">
        <v>0.8181818181818182</v>
      </c>
      <c r="AT1385" t="inlineStr"/>
      <c r="AU1385" t="inlineStr"/>
    </row>
    <row r="1386">
      <c r="A1386" t="inlineStr">
        <is>
          <t>INTERNAL PRJ</t>
        </is>
      </c>
      <c r="B1386" t="inlineStr">
        <is>
          <t>PRJ</t>
        </is>
      </c>
      <c r="C1386" t="inlineStr"/>
      <c r="D1386" t="n">
        <v>2025</v>
      </c>
      <c r="E1386" s="114" t="n">
        <v>45658</v>
      </c>
      <c r="F1386" s="114" t="n">
        <v>46022</v>
      </c>
      <c r="G1386" t="inlineStr"/>
      <c r="H1386" t="inlineStr">
        <is>
          <t>IAA</t>
        </is>
      </c>
      <c r="I1386" t="inlineStr">
        <is>
          <t>OTHER</t>
        </is>
      </c>
      <c r="J1386" t="inlineStr">
        <is>
          <t>CC - supporto CC Leader come Deputy</t>
        </is>
      </c>
      <c r="K1386" t="inlineStr"/>
      <c r="L1386" t="inlineStr">
        <is>
          <t>O. Sagazio</t>
        </is>
      </c>
      <c r="M1386" t="inlineStr">
        <is>
          <t>P. Anzellotti</t>
        </is>
      </c>
      <c r="N1386" t="inlineStr">
        <is>
          <t>Operations</t>
        </is>
      </c>
      <c r="O1386" t="inlineStr">
        <is>
          <t>PM - Project Governance</t>
        </is>
      </c>
      <c r="P1386" t="n">
        <v>0</v>
      </c>
      <c r="Q1386" t="n">
        <v>0</v>
      </c>
      <c r="R1386" t="inlineStr">
        <is>
          <t>ON GOING</t>
        </is>
      </c>
      <c r="S1386" t="n">
        <v>0</v>
      </c>
      <c r="T1386" t="n">
        <v>2025</v>
      </c>
      <c r="U1386" t="n">
        <v>17</v>
      </c>
      <c r="V1386" t="n">
        <v>3</v>
      </c>
      <c r="W1386" t="n">
        <v>3</v>
      </c>
      <c r="X1386" t="n">
        <v>3</v>
      </c>
      <c r="Y1386" t="inlineStr"/>
      <c r="Z1386" t="inlineStr"/>
      <c r="AA1386" t="n">
        <v>3</v>
      </c>
      <c r="AB1386" t="n">
        <v>3</v>
      </c>
      <c r="AC1386" t="n">
        <v>1</v>
      </c>
      <c r="AD1386" t="n">
        <v>3</v>
      </c>
      <c r="AE1386" t="n">
        <v>3</v>
      </c>
      <c r="AF1386" t="n">
        <v>3</v>
      </c>
      <c r="AG1386" t="n">
        <v>1</v>
      </c>
      <c r="AH1386" t="n">
        <v>0.1666666666666667</v>
      </c>
      <c r="AI1386" t="n">
        <v>0.15</v>
      </c>
      <c r="AJ1386" t="n">
        <v>0.1428571428571428</v>
      </c>
      <c r="AK1386" t="n">
        <v>0</v>
      </c>
      <c r="AL1386" t="n">
        <v>0</v>
      </c>
      <c r="AM1386" t="n">
        <v>0.15</v>
      </c>
      <c r="AN1386" t="n">
        <v>0.1304347826086956</v>
      </c>
      <c r="AO1386" t="n">
        <v>0.08333333333333333</v>
      </c>
      <c r="AP1386" t="n">
        <v>0.1428571428571428</v>
      </c>
      <c r="AQ1386" t="n">
        <v>0.1304347826086956</v>
      </c>
      <c r="AR1386" t="n">
        <v>0.1428571428571428</v>
      </c>
      <c r="AS1386" t="n">
        <v>0.04545454545454546</v>
      </c>
      <c r="AT1386" t="inlineStr"/>
      <c r="AU1386" t="inlineStr"/>
    </row>
    <row r="1387">
      <c r="A1387" t="inlineStr">
        <is>
          <t>CONTRACT</t>
        </is>
      </c>
      <c r="B1387" t="inlineStr">
        <is>
          <t>AMS</t>
        </is>
      </c>
      <c r="C1387" t="inlineStr">
        <is>
          <t>Agile</t>
        </is>
      </c>
      <c r="D1387" t="n">
        <v>2025</v>
      </c>
      <c r="E1387" s="114" t="n">
        <v>45717</v>
      </c>
      <c r="F1387" s="114" t="n">
        <v>45758</v>
      </c>
      <c r="G1387" t="inlineStr"/>
      <c r="H1387" t="inlineStr"/>
      <c r="I1387" t="inlineStr">
        <is>
          <t>HR</t>
        </is>
      </c>
      <c r="J1387" t="inlineStr">
        <is>
          <t>A3198544L - BSD  Integrazione gestione Buoni Nuance</t>
        </is>
      </c>
      <c r="K1387" t="inlineStr">
        <is>
          <t>EssilorLuxottica</t>
        </is>
      </c>
      <c r="L1387" t="inlineStr">
        <is>
          <t>P. Anzellotti</t>
        </is>
      </c>
      <c r="M1387" t="inlineStr">
        <is>
          <t>A. Lorena</t>
        </is>
      </c>
      <c r="N1387" t="inlineStr">
        <is>
          <t>Operations</t>
        </is>
      </c>
      <c r="O1387" t="inlineStr">
        <is>
          <t>Front End</t>
        </is>
      </c>
      <c r="P1387" t="n">
        <v>28</v>
      </c>
      <c r="Q1387" t="n">
        <v>0</v>
      </c>
      <c r="R1387" t="inlineStr">
        <is>
          <t>To Start</t>
        </is>
      </c>
      <c r="S1387" t="n">
        <v>1</v>
      </c>
      <c r="T1387" t="n">
        <v>2025</v>
      </c>
      <c r="U1387" t="n">
        <v>0</v>
      </c>
      <c r="V1387" t="inlineStr"/>
      <c r="W1387" t="inlineStr"/>
      <c r="X1387" t="n">
        <v>5</v>
      </c>
      <c r="Y1387" t="n">
        <v>1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n">
        <v>0</v>
      </c>
      <c r="AI1387" t="n">
        <v>0</v>
      </c>
      <c r="AJ1387" t="n">
        <v>0.2380952380952381</v>
      </c>
      <c r="AK1387" t="n">
        <v>0.04545454545454546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inlineStr"/>
      <c r="AU1387" t="inlineStr"/>
    </row>
    <row r="1388">
      <c r="A1388" t="inlineStr">
        <is>
          <t>CONTRACT</t>
        </is>
      </c>
      <c r="B1388" t="inlineStr">
        <is>
          <t>AMS</t>
        </is>
      </c>
      <c r="C1388" t="inlineStr">
        <is>
          <t>Agile</t>
        </is>
      </c>
      <c r="D1388" t="n">
        <v>2025</v>
      </c>
      <c r="E1388" s="114" t="n">
        <v>45717</v>
      </c>
      <c r="F1388" s="114" t="n">
        <v>45758</v>
      </c>
      <c r="G1388" t="inlineStr"/>
      <c r="H1388" t="inlineStr">
        <is>
          <t>ABS0008-169</t>
        </is>
      </c>
      <c r="I1388" t="inlineStr">
        <is>
          <t>HR</t>
        </is>
      </c>
      <c r="J1388" t="inlineStr">
        <is>
          <t>A3198544L - BSD  Integrazione gestione Buoni Nuance</t>
        </is>
      </c>
      <c r="K1388" t="inlineStr">
        <is>
          <t>EssilorLuxottica</t>
        </is>
      </c>
      <c r="L1388" t="inlineStr">
        <is>
          <t>P. Anzellotti</t>
        </is>
      </c>
      <c r="M1388" t="inlineStr">
        <is>
          <t>G. De Feo</t>
        </is>
      </c>
      <c r="N1388" t="inlineStr">
        <is>
          <t>Operations</t>
        </is>
      </c>
      <c r="O1388" t="inlineStr">
        <is>
          <t>PMO - Project Management Officer</t>
        </is>
      </c>
      <c r="P1388" t="n">
        <v>28</v>
      </c>
      <c r="Q1388" t="n">
        <v>0</v>
      </c>
      <c r="R1388" t="inlineStr">
        <is>
          <t>CLOSED</t>
        </is>
      </c>
      <c r="S1388" t="n">
        <v>1</v>
      </c>
      <c r="T1388" t="n">
        <v>2025</v>
      </c>
      <c r="U1388" t="n">
        <v>0</v>
      </c>
      <c r="V1388" t="inlineStr"/>
      <c r="W1388" t="inlineStr"/>
      <c r="X1388" t="n">
        <v>2</v>
      </c>
      <c r="Y1388" t="n">
        <v>1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n">
        <v>0</v>
      </c>
      <c r="AI1388" t="n">
        <v>0</v>
      </c>
      <c r="AJ1388" t="n">
        <v>0.09523809523809523</v>
      </c>
      <c r="AK1388" t="n">
        <v>0.04545454545454546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inlineStr"/>
      <c r="AU1388" t="inlineStr"/>
    </row>
    <row r="1389">
      <c r="A1389" t="inlineStr">
        <is>
          <t>CONTRACT</t>
        </is>
      </c>
      <c r="B1389" t="inlineStr">
        <is>
          <t>AMS</t>
        </is>
      </c>
      <c r="C1389" t="inlineStr">
        <is>
          <t>Agile</t>
        </is>
      </c>
      <c r="D1389" t="n">
        <v>2025</v>
      </c>
      <c r="E1389" s="114" t="n">
        <v>45717</v>
      </c>
      <c r="F1389" s="114" t="n">
        <v>45758</v>
      </c>
      <c r="G1389" t="inlineStr"/>
      <c r="H1389" t="inlineStr"/>
      <c r="I1389" t="inlineStr">
        <is>
          <t>HR</t>
        </is>
      </c>
      <c r="J1389" t="inlineStr">
        <is>
          <t>A3198544L - BSD  Integrazione gestione Buoni Nuance</t>
        </is>
      </c>
      <c r="K1389" t="inlineStr">
        <is>
          <t>EssilorLuxottica</t>
        </is>
      </c>
      <c r="L1389" t="inlineStr">
        <is>
          <t>P. Anzellotti</t>
        </is>
      </c>
      <c r="M1389" t="inlineStr">
        <is>
          <t>G. TARTAGLIA</t>
        </is>
      </c>
      <c r="N1389" t="inlineStr">
        <is>
          <t>Operations</t>
        </is>
      </c>
      <c r="O1389" t="inlineStr">
        <is>
          <t>Back End</t>
        </is>
      </c>
      <c r="P1389" t="n">
        <v>28</v>
      </c>
      <c r="Q1389" t="n">
        <v>0</v>
      </c>
      <c r="R1389" t="inlineStr">
        <is>
          <t>To Start</t>
        </is>
      </c>
      <c r="S1389" t="n">
        <v>1</v>
      </c>
      <c r="T1389" t="n">
        <v>2025</v>
      </c>
      <c r="U1389" t="n">
        <v>0</v>
      </c>
      <c r="V1389" t="inlineStr"/>
      <c r="W1389" t="inlineStr"/>
      <c r="X1389" t="n">
        <v>5</v>
      </c>
      <c r="Y1389" t="n">
        <v>1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n">
        <v>0</v>
      </c>
      <c r="AI1389" t="n">
        <v>0</v>
      </c>
      <c r="AJ1389" t="n">
        <v>0.2380952380952381</v>
      </c>
      <c r="AK1389" t="n">
        <v>0.04545454545454546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inlineStr"/>
      <c r="AU1389" t="inlineStr"/>
    </row>
    <row r="1390">
      <c r="A1390" t="inlineStr">
        <is>
          <t>CONTRACT</t>
        </is>
      </c>
      <c r="B1390" t="inlineStr">
        <is>
          <t>PRJ</t>
        </is>
      </c>
      <c r="C1390" t="inlineStr">
        <is>
          <t>Agile</t>
        </is>
      </c>
      <c r="D1390" t="n">
        <v>2025</v>
      </c>
      <c r="E1390" s="114" t="n">
        <v>45717</v>
      </c>
      <c r="F1390" s="114" t="n">
        <v>45758</v>
      </c>
      <c r="G1390" t="inlineStr"/>
      <c r="H1390" t="inlineStr"/>
      <c r="I1390" t="inlineStr">
        <is>
          <t>HR</t>
        </is>
      </c>
      <c r="J1390" t="inlineStr">
        <is>
          <t>A3198544L - BSD  Integrazione gestione Buoni Nuance</t>
        </is>
      </c>
      <c r="K1390" t="inlineStr">
        <is>
          <t>EssilorLuxottica</t>
        </is>
      </c>
      <c r="L1390" t="inlineStr">
        <is>
          <t>P. Anzellotti</t>
        </is>
      </c>
      <c r="M1390" t="inlineStr">
        <is>
          <t>P. Anzellotti</t>
        </is>
      </c>
      <c r="N1390" t="inlineStr">
        <is>
          <t>Operations</t>
        </is>
      </c>
      <c r="O1390" t="inlineStr">
        <is>
          <t>Technical Leader</t>
        </is>
      </c>
      <c r="P1390" t="n">
        <v>28</v>
      </c>
      <c r="Q1390" t="n">
        <v>0</v>
      </c>
      <c r="R1390" t="inlineStr">
        <is>
          <t>To Start</t>
        </is>
      </c>
      <c r="S1390" t="n">
        <v>1</v>
      </c>
      <c r="T1390" t="n">
        <v>2025</v>
      </c>
      <c r="U1390" t="n">
        <v>0</v>
      </c>
      <c r="V1390" t="inlineStr"/>
      <c r="W1390" t="inlineStr"/>
      <c r="X1390" t="n">
        <v>3</v>
      </c>
      <c r="Y1390" t="n">
        <v>1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n">
        <v>0</v>
      </c>
      <c r="AI1390" t="n">
        <v>0</v>
      </c>
      <c r="AJ1390" t="n">
        <v>0.1428571428571428</v>
      </c>
      <c r="AK1390" t="n">
        <v>0.04545454545454546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inlineStr"/>
      <c r="AU1390" t="inlineStr"/>
    </row>
    <row r="1391">
      <c r="A1391" t="inlineStr">
        <is>
          <t>CONTRACT</t>
        </is>
      </c>
      <c r="B1391" t="inlineStr">
        <is>
          <t>AMS</t>
        </is>
      </c>
      <c r="C1391" t="inlineStr">
        <is>
          <t>Agile</t>
        </is>
      </c>
      <c r="D1391" t="n">
        <v>2025</v>
      </c>
      <c r="E1391" s="114" t="n">
        <v>45717</v>
      </c>
      <c r="F1391" s="114" t="n">
        <v>45758</v>
      </c>
      <c r="G1391" t="inlineStr"/>
      <c r="H1391" t="inlineStr"/>
      <c r="I1391" t="inlineStr">
        <is>
          <t>HR</t>
        </is>
      </c>
      <c r="J1391" t="inlineStr">
        <is>
          <t>A3198544L - BSD  Integrazione gestione Buoni Nuance</t>
        </is>
      </c>
      <c r="K1391" t="inlineStr">
        <is>
          <t>EssilorLuxottica</t>
        </is>
      </c>
      <c r="L1391" t="inlineStr">
        <is>
          <t>P. Anzellotti</t>
        </is>
      </c>
      <c r="M1391" t="inlineStr">
        <is>
          <t>S. Delle Fave</t>
        </is>
      </c>
      <c r="N1391" t="inlineStr">
        <is>
          <t>Operations</t>
        </is>
      </c>
      <c r="O1391" t="inlineStr">
        <is>
          <t>Front End</t>
        </is>
      </c>
      <c r="P1391" t="n">
        <v>28</v>
      </c>
      <c r="Q1391" t="n">
        <v>0</v>
      </c>
      <c r="R1391" t="inlineStr">
        <is>
          <t>To Start</t>
        </is>
      </c>
      <c r="S1391" t="n">
        <v>1</v>
      </c>
      <c r="T1391" t="n">
        <v>2025</v>
      </c>
      <c r="U1391" t="n">
        <v>2</v>
      </c>
      <c r="V1391" t="inlineStr"/>
      <c r="W1391" t="inlineStr"/>
      <c r="X1391" t="inlineStr"/>
      <c r="Y1391" t="n">
        <v>1</v>
      </c>
      <c r="Z1391" t="n">
        <v>2</v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n">
        <v>0</v>
      </c>
      <c r="AI1391" t="n">
        <v>0</v>
      </c>
      <c r="AJ1391" t="n">
        <v>0</v>
      </c>
      <c r="AK1391" t="n">
        <v>0.04545454545454546</v>
      </c>
      <c r="AL1391" t="n">
        <v>0.1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inlineStr"/>
      <c r="AU1391" t="inlineStr"/>
    </row>
    <row r="1392">
      <c r="A1392" t="inlineStr">
        <is>
          <t>PROSPECT</t>
        </is>
      </c>
      <c r="B1392" t="inlineStr">
        <is>
          <t>AMS</t>
        </is>
      </c>
      <c r="C1392" t="inlineStr">
        <is>
          <t>Agile</t>
        </is>
      </c>
      <c r="D1392" t="n">
        <v>2025</v>
      </c>
      <c r="E1392" s="114" t="n">
        <v>45717</v>
      </c>
      <c r="F1392" s="114" t="n">
        <v>45758</v>
      </c>
      <c r="G1392" t="inlineStr"/>
      <c r="H1392" t="inlineStr"/>
      <c r="I1392" t="inlineStr">
        <is>
          <t>HR</t>
        </is>
      </c>
      <c r="J1392" t="inlineStr">
        <is>
          <t>BSD - Blocco utilizzo stesso N. Ordine + Codice LSA su stesso Buono Sconto</t>
        </is>
      </c>
      <c r="K1392" t="inlineStr">
        <is>
          <t>EssilorLuxottica</t>
        </is>
      </c>
      <c r="L1392" t="inlineStr">
        <is>
          <t>P. Anzellotti</t>
        </is>
      </c>
      <c r="M1392" t="inlineStr">
        <is>
          <t>A. Lorena</t>
        </is>
      </c>
      <c r="N1392" t="inlineStr">
        <is>
          <t>Operations</t>
        </is>
      </c>
      <c r="O1392" t="inlineStr">
        <is>
          <t>Front End</t>
        </is>
      </c>
      <c r="P1392" t="n">
        <v>10</v>
      </c>
      <c r="Q1392" t="n">
        <v>0</v>
      </c>
      <c r="R1392" t="inlineStr">
        <is>
          <t>To Start</t>
        </is>
      </c>
      <c r="S1392" t="n">
        <v>1</v>
      </c>
      <c r="T1392" t="n">
        <v>2025</v>
      </c>
      <c r="U1392" t="n">
        <v>2</v>
      </c>
      <c r="V1392" t="inlineStr"/>
      <c r="W1392" t="inlineStr"/>
      <c r="X1392" t="inlineStr"/>
      <c r="Y1392" t="n">
        <v>1</v>
      </c>
      <c r="Z1392" t="n">
        <v>2</v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n">
        <v>0</v>
      </c>
      <c r="AI1392" t="n">
        <v>0</v>
      </c>
      <c r="AJ1392" t="n">
        <v>0</v>
      </c>
      <c r="AK1392" t="n">
        <v>0.04545454545454546</v>
      </c>
      <c r="AL1392" t="n">
        <v>0.1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inlineStr"/>
      <c r="AU1392" t="inlineStr"/>
    </row>
    <row r="1393">
      <c r="A1393" t="inlineStr">
        <is>
          <t>PROSPECT</t>
        </is>
      </c>
      <c r="B1393" t="inlineStr">
        <is>
          <t>AMS</t>
        </is>
      </c>
      <c r="C1393" t="inlineStr">
        <is>
          <t>Agile</t>
        </is>
      </c>
      <c r="D1393" t="n">
        <v>2025</v>
      </c>
      <c r="E1393" s="114" t="n">
        <v>45717</v>
      </c>
      <c r="F1393" s="114" t="n">
        <v>45758</v>
      </c>
      <c r="G1393" t="inlineStr"/>
      <c r="H1393" t="inlineStr"/>
      <c r="I1393" t="inlineStr">
        <is>
          <t>HR</t>
        </is>
      </c>
      <c r="J1393" t="inlineStr">
        <is>
          <t>BSD - Blocco utilizzo stesso N. Ordine + Codice LSA su stesso Buono Sconto</t>
        </is>
      </c>
      <c r="K1393" t="inlineStr">
        <is>
          <t>EssilorLuxottica</t>
        </is>
      </c>
      <c r="L1393" t="inlineStr">
        <is>
          <t>P. Anzellotti</t>
        </is>
      </c>
      <c r="M1393" t="inlineStr">
        <is>
          <t>G. De Feo</t>
        </is>
      </c>
      <c r="N1393" t="inlineStr">
        <is>
          <t>Operations</t>
        </is>
      </c>
      <c r="O1393" t="inlineStr">
        <is>
          <t>PMO - Project Management Officer</t>
        </is>
      </c>
      <c r="P1393" t="n">
        <v>10</v>
      </c>
      <c r="Q1393" t="n">
        <v>0</v>
      </c>
      <c r="R1393" t="inlineStr">
        <is>
          <t>To Start</t>
        </is>
      </c>
      <c r="S1393" t="n">
        <v>1</v>
      </c>
      <c r="T1393" t="n">
        <v>2025</v>
      </c>
      <c r="U1393" t="n">
        <v>1</v>
      </c>
      <c r="V1393" t="inlineStr"/>
      <c r="W1393" t="inlineStr"/>
      <c r="X1393" t="inlineStr"/>
      <c r="Y1393" t="inlineStr"/>
      <c r="Z1393" t="inlineStr"/>
      <c r="AA1393" t="n">
        <v>1</v>
      </c>
      <c r="AB1393" t="n">
        <v>1</v>
      </c>
      <c r="AC1393" t="inlineStr"/>
      <c r="AD1393" t="inlineStr"/>
      <c r="AE1393" t="inlineStr"/>
      <c r="AF1393" t="inlineStr"/>
      <c r="AG1393" t="inlineStr"/>
      <c r="AH1393" t="n">
        <v>0</v>
      </c>
      <c r="AI1393" t="n">
        <v>0</v>
      </c>
      <c r="AJ1393" t="n">
        <v>0</v>
      </c>
      <c r="AK1393" t="n">
        <v>0.04545454545454546</v>
      </c>
      <c r="AL1393" t="n">
        <v>0.05</v>
      </c>
      <c r="AM1393" t="inlineStr"/>
      <c r="AN1393" t="inlineStr"/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inlineStr"/>
      <c r="AU1393" t="inlineStr"/>
    </row>
    <row r="1394">
      <c r="A1394" t="inlineStr">
        <is>
          <t>PROSPECT</t>
        </is>
      </c>
      <c r="B1394" t="inlineStr">
        <is>
          <t>AMS</t>
        </is>
      </c>
      <c r="C1394" t="inlineStr">
        <is>
          <t>Agile</t>
        </is>
      </c>
      <c r="D1394" t="n">
        <v>2025</v>
      </c>
      <c r="E1394" s="114" t="n">
        <v>45717</v>
      </c>
      <c r="F1394" s="114" t="n">
        <v>45758</v>
      </c>
      <c r="G1394" t="inlineStr"/>
      <c r="H1394" t="inlineStr"/>
      <c r="I1394" t="inlineStr">
        <is>
          <t>HR</t>
        </is>
      </c>
      <c r="J1394" t="inlineStr">
        <is>
          <t>BSD - Blocco utilizzo stesso N. Ordine + Codice LSA su stesso Buono Sconto</t>
        </is>
      </c>
      <c r="K1394" t="inlineStr">
        <is>
          <t>EssilorLuxottica</t>
        </is>
      </c>
      <c r="L1394" t="inlineStr">
        <is>
          <t>P. Anzellotti</t>
        </is>
      </c>
      <c r="M1394" t="inlineStr">
        <is>
          <t>G. TARTAGLIA</t>
        </is>
      </c>
      <c r="N1394" t="inlineStr">
        <is>
          <t>Operations</t>
        </is>
      </c>
      <c r="O1394" t="inlineStr">
        <is>
          <t>Back End</t>
        </is>
      </c>
      <c r="P1394" t="n">
        <v>10</v>
      </c>
      <c r="Q1394" t="n">
        <v>0</v>
      </c>
      <c r="R1394" t="inlineStr">
        <is>
          <t>To Start</t>
        </is>
      </c>
      <c r="S1394" t="n">
        <v>1</v>
      </c>
      <c r="T1394" t="n">
        <v>2025</v>
      </c>
      <c r="U1394" t="n">
        <v>2</v>
      </c>
      <c r="V1394" t="inlineStr"/>
      <c r="W1394" t="inlineStr"/>
      <c r="X1394" t="inlineStr"/>
      <c r="Y1394" t="n">
        <v>1</v>
      </c>
      <c r="Z1394" t="n">
        <v>2</v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n">
        <v>0</v>
      </c>
      <c r="AI1394" t="n">
        <v>0</v>
      </c>
      <c r="AJ1394" t="n">
        <v>0</v>
      </c>
      <c r="AK1394" t="n">
        <v>0.04545454545454546</v>
      </c>
      <c r="AL1394" t="n">
        <v>0.1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inlineStr"/>
      <c r="AU1394" t="inlineStr"/>
    </row>
    <row r="1395">
      <c r="A1395" t="inlineStr">
        <is>
          <t>PROSPECT</t>
        </is>
      </c>
      <c r="B1395" t="inlineStr">
        <is>
          <t>AMS</t>
        </is>
      </c>
      <c r="C1395" t="inlineStr">
        <is>
          <t>Agile</t>
        </is>
      </c>
      <c r="D1395" t="n">
        <v>2025</v>
      </c>
      <c r="E1395" s="114" t="n">
        <v>45717</v>
      </c>
      <c r="F1395" s="114" t="n">
        <v>45758</v>
      </c>
      <c r="G1395" t="inlineStr"/>
      <c r="H1395" t="inlineStr"/>
      <c r="I1395" t="inlineStr">
        <is>
          <t>HR</t>
        </is>
      </c>
      <c r="J1395" t="inlineStr">
        <is>
          <t>BSD - Blocco utilizzo stesso N. Ordine + Codice LSA su stesso Buono Sconto</t>
        </is>
      </c>
      <c r="K1395" t="inlineStr">
        <is>
          <t>EssilorLuxottica</t>
        </is>
      </c>
      <c r="L1395" t="inlineStr">
        <is>
          <t>P. Anzellotti</t>
        </is>
      </c>
      <c r="M1395" t="inlineStr">
        <is>
          <t>P. Anzellotti</t>
        </is>
      </c>
      <c r="N1395" t="inlineStr">
        <is>
          <t>Operations</t>
        </is>
      </c>
      <c r="O1395" t="inlineStr">
        <is>
          <t>Technical Leader</t>
        </is>
      </c>
      <c r="P1395" t="n">
        <v>10</v>
      </c>
      <c r="Q1395" t="n">
        <v>0</v>
      </c>
      <c r="R1395" t="inlineStr">
        <is>
          <t>To Start</t>
        </is>
      </c>
      <c r="S1395" t="n">
        <v>1</v>
      </c>
      <c r="T1395" t="n">
        <v>2025</v>
      </c>
      <c r="U1395" t="n">
        <v>2</v>
      </c>
      <c r="V1395" t="inlineStr"/>
      <c r="W1395" t="inlineStr"/>
      <c r="X1395" t="inlineStr"/>
      <c r="Y1395" t="n">
        <v>1</v>
      </c>
      <c r="Z1395" t="n">
        <v>2</v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n">
        <v>0</v>
      </c>
      <c r="AI1395" t="n">
        <v>0</v>
      </c>
      <c r="AJ1395" t="n">
        <v>0</v>
      </c>
      <c r="AK1395" t="n">
        <v>0.04545454545454546</v>
      </c>
      <c r="AL1395" t="n">
        <v>0.1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inlineStr"/>
      <c r="AU1395" t="inlineStr"/>
    </row>
    <row r="1396">
      <c r="A1396" t="inlineStr">
        <is>
          <t>CONTRACT</t>
        </is>
      </c>
      <c r="B1396" t="inlineStr">
        <is>
          <t>PRJ</t>
        </is>
      </c>
      <c r="C1396" t="inlineStr">
        <is>
          <t>Agile</t>
        </is>
      </c>
      <c r="D1396" t="n">
        <v>2025</v>
      </c>
      <c r="E1396" s="114" t="n">
        <v>45664</v>
      </c>
      <c r="F1396" s="114" t="n">
        <v>45703</v>
      </c>
      <c r="G1396" t="inlineStr"/>
      <c r="H1396" t="inlineStr"/>
      <c r="I1396" t="inlineStr">
        <is>
          <t>HR</t>
        </is>
      </c>
      <c r="J1396" t="inlineStr">
        <is>
          <t>Buoni Sconto Digitali - LSA CR</t>
        </is>
      </c>
      <c r="K1396" t="inlineStr">
        <is>
          <t>EssilorLuxottica</t>
        </is>
      </c>
      <c r="L1396" t="inlineStr">
        <is>
          <t>P. Anzellotti</t>
        </is>
      </c>
      <c r="M1396" t="inlineStr">
        <is>
          <t>A. Lorena</t>
        </is>
      </c>
      <c r="N1396" t="inlineStr">
        <is>
          <t>Operations</t>
        </is>
      </c>
      <c r="O1396" t="inlineStr">
        <is>
          <t>Front End</t>
        </is>
      </c>
      <c r="P1396" t="n">
        <v>20</v>
      </c>
      <c r="Q1396" t="n">
        <v>0</v>
      </c>
      <c r="R1396" t="inlineStr">
        <is>
          <t>To Start</t>
        </is>
      </c>
      <c r="S1396" t="n">
        <v>1</v>
      </c>
      <c r="T1396" t="n">
        <v>2025</v>
      </c>
      <c r="U1396" t="n">
        <v>0</v>
      </c>
      <c r="V1396" t="n">
        <v>3</v>
      </c>
      <c r="W1396" t="n">
        <v>3</v>
      </c>
      <c r="X1396" t="n">
        <v>4</v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n">
        <v>0.1666666666666667</v>
      </c>
      <c r="AI1396" t="n">
        <v>0.15</v>
      </c>
      <c r="AJ1396" t="n">
        <v>0.1904761904761905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inlineStr"/>
      <c r="AU1396" t="inlineStr"/>
    </row>
    <row r="1397">
      <c r="A1397" t="inlineStr">
        <is>
          <t>CONTRACT</t>
        </is>
      </c>
      <c r="B1397" t="inlineStr">
        <is>
          <t>PRJ</t>
        </is>
      </c>
      <c r="C1397" t="inlineStr">
        <is>
          <t>Agile</t>
        </is>
      </c>
      <c r="D1397" t="n">
        <v>2025</v>
      </c>
      <c r="E1397" s="114" t="n">
        <v>45664</v>
      </c>
      <c r="F1397" s="114" t="n">
        <v>45703</v>
      </c>
      <c r="G1397" t="inlineStr"/>
      <c r="H1397" t="inlineStr">
        <is>
          <t>ABS0008-59</t>
        </is>
      </c>
      <c r="I1397" t="inlineStr">
        <is>
          <t>HR</t>
        </is>
      </c>
      <c r="J1397" t="inlineStr">
        <is>
          <t>Buoni Sconto Digitali - LSA CR</t>
        </is>
      </c>
      <c r="K1397" t="inlineStr">
        <is>
          <t>EssilorLuxottica</t>
        </is>
      </c>
      <c r="L1397" t="inlineStr">
        <is>
          <t>P. Anzellotti</t>
        </is>
      </c>
      <c r="M1397" t="inlineStr">
        <is>
          <t>G. De Feo</t>
        </is>
      </c>
      <c r="N1397" t="inlineStr">
        <is>
          <t>Operations</t>
        </is>
      </c>
      <c r="O1397" t="inlineStr">
        <is>
          <t>PM - Project Governance</t>
        </is>
      </c>
      <c r="P1397" t="n">
        <v>20</v>
      </c>
      <c r="Q1397" t="n">
        <v>0</v>
      </c>
      <c r="R1397" t="inlineStr">
        <is>
          <t>CLOSED</t>
        </is>
      </c>
      <c r="S1397" t="n">
        <v>1</v>
      </c>
      <c r="T1397" t="n">
        <v>2025</v>
      </c>
      <c r="U1397" t="n">
        <v>0</v>
      </c>
      <c r="V1397" t="n">
        <v>1</v>
      </c>
      <c r="W1397" t="n">
        <v>1</v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n">
        <v>0.05555555555555555</v>
      </c>
      <c r="AI1397" t="n">
        <v>0.05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inlineStr"/>
      <c r="AU1397" t="inlineStr"/>
    </row>
    <row r="1398">
      <c r="A1398" t="inlineStr">
        <is>
          <t>CONTRACT</t>
        </is>
      </c>
      <c r="B1398" t="inlineStr">
        <is>
          <t>PRJ</t>
        </is>
      </c>
      <c r="C1398" t="inlineStr">
        <is>
          <t>Agile</t>
        </is>
      </c>
      <c r="D1398" t="n">
        <v>2025</v>
      </c>
      <c r="E1398" s="114" t="n">
        <v>45664</v>
      </c>
      <c r="F1398" s="114" t="n">
        <v>45703</v>
      </c>
      <c r="G1398" t="inlineStr"/>
      <c r="H1398" t="inlineStr"/>
      <c r="I1398" t="inlineStr">
        <is>
          <t>HR</t>
        </is>
      </c>
      <c r="J1398" t="inlineStr">
        <is>
          <t>Buoni Sconto Digitali - LSA CR</t>
        </is>
      </c>
      <c r="K1398" t="inlineStr">
        <is>
          <t>EssilorLuxottica</t>
        </is>
      </c>
      <c r="L1398" t="inlineStr">
        <is>
          <t>P. Anzellotti</t>
        </is>
      </c>
      <c r="M1398" t="inlineStr">
        <is>
          <t>G. TARTAGLIA</t>
        </is>
      </c>
      <c r="N1398" t="inlineStr">
        <is>
          <t>Operations</t>
        </is>
      </c>
      <c r="O1398" t="inlineStr">
        <is>
          <t>Back End</t>
        </is>
      </c>
      <c r="P1398" t="n">
        <v>20</v>
      </c>
      <c r="Q1398" t="n">
        <v>0</v>
      </c>
      <c r="R1398" t="inlineStr">
        <is>
          <t>To Start</t>
        </is>
      </c>
      <c r="S1398" t="n">
        <v>1</v>
      </c>
      <c r="T1398" t="n">
        <v>2025</v>
      </c>
      <c r="U1398" t="n">
        <v>0</v>
      </c>
      <c r="V1398" t="n">
        <v>6</v>
      </c>
      <c r="W1398" t="n">
        <v>4</v>
      </c>
      <c r="X1398" t="n">
        <v>4</v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n">
        <v>0.3333333333333333</v>
      </c>
      <c r="AI1398" t="n">
        <v>0.2</v>
      </c>
      <c r="AJ1398" t="n">
        <v>0.1904761904761905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inlineStr"/>
      <c r="AU1398" t="inlineStr"/>
    </row>
    <row r="1399">
      <c r="A1399" t="inlineStr">
        <is>
          <t>CONTRACT</t>
        </is>
      </c>
      <c r="B1399" t="inlineStr">
        <is>
          <t>PRJ</t>
        </is>
      </c>
      <c r="C1399" t="inlineStr">
        <is>
          <t>Agile</t>
        </is>
      </c>
      <c r="D1399" t="n">
        <v>2025</v>
      </c>
      <c r="E1399" s="114" t="n">
        <v>45664</v>
      </c>
      <c r="F1399" s="114" t="n">
        <v>45703</v>
      </c>
      <c r="G1399" t="inlineStr"/>
      <c r="H1399" t="inlineStr"/>
      <c r="I1399" t="inlineStr">
        <is>
          <t>HR</t>
        </is>
      </c>
      <c r="J1399" t="inlineStr">
        <is>
          <t>Buoni Sconto Digitali - LSA CR</t>
        </is>
      </c>
      <c r="K1399" t="inlineStr">
        <is>
          <t>EssilorLuxottica</t>
        </is>
      </c>
      <c r="L1399" t="inlineStr">
        <is>
          <t>P. Anzellotti</t>
        </is>
      </c>
      <c r="M1399" t="inlineStr">
        <is>
          <t>P. Anzellotti</t>
        </is>
      </c>
      <c r="N1399" t="inlineStr">
        <is>
          <t>Operations</t>
        </is>
      </c>
      <c r="O1399" t="inlineStr">
        <is>
          <t>Technical Leader</t>
        </is>
      </c>
      <c r="P1399" t="n">
        <v>20</v>
      </c>
      <c r="Q1399" t="n">
        <v>0</v>
      </c>
      <c r="R1399" t="inlineStr">
        <is>
          <t>To Start</t>
        </is>
      </c>
      <c r="S1399" t="n">
        <v>1</v>
      </c>
      <c r="T1399" t="n">
        <v>2025</v>
      </c>
      <c r="U1399" t="n">
        <v>0</v>
      </c>
      <c r="V1399" t="n">
        <v>3</v>
      </c>
      <c r="W1399" t="n">
        <v>3</v>
      </c>
      <c r="X1399" t="n">
        <v>3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n">
        <v>0.1666666666666667</v>
      </c>
      <c r="AI1399" t="n">
        <v>0.15</v>
      </c>
      <c r="AJ1399" t="n">
        <v>0.1428571428571428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inlineStr"/>
      <c r="AU1399" t="inlineStr"/>
    </row>
    <row r="1400">
      <c r="A1400" t="inlineStr">
        <is>
          <t>CDC/AREA MANAGEMENT</t>
        </is>
      </c>
      <c r="B1400" t="inlineStr">
        <is>
          <t>CDC GOVERNANCE</t>
        </is>
      </c>
      <c r="C1400" t="inlineStr"/>
      <c r="D1400" t="n">
        <v>2025</v>
      </c>
      <c r="E1400" s="114" t="n">
        <v>45658</v>
      </c>
      <c r="F1400" s="114" t="n">
        <v>46022</v>
      </c>
      <c r="G1400" t="inlineStr"/>
      <c r="H1400" t="inlineStr">
        <is>
          <t>ATD</t>
        </is>
      </c>
      <c r="I1400" t="inlineStr">
        <is>
          <t>OTHER</t>
        </is>
      </c>
      <c r="J1400" t="inlineStr">
        <is>
          <t>Carrier Manager Activities</t>
        </is>
      </c>
      <c r="K1400" t="inlineStr">
        <is>
          <t>Abstract</t>
        </is>
      </c>
      <c r="L1400" t="inlineStr">
        <is>
          <t>P. Pieroni</t>
        </is>
      </c>
      <c r="M1400" t="inlineStr">
        <is>
          <t>A. Di Pietro</t>
        </is>
      </c>
      <c r="N1400" t="inlineStr">
        <is>
          <t>Operations</t>
        </is>
      </c>
      <c r="O1400" t="inlineStr">
        <is>
          <t>PM - Project Governance</t>
        </is>
      </c>
      <c r="P1400" t="n">
        <v>0</v>
      </c>
      <c r="Q1400" t="n">
        <v>0</v>
      </c>
      <c r="R1400" t="inlineStr">
        <is>
          <t>ON GOING</t>
        </is>
      </c>
      <c r="S1400" t="n">
        <v>0</v>
      </c>
      <c r="T1400" t="n">
        <v>2025</v>
      </c>
      <c r="U1400" t="n">
        <v>4</v>
      </c>
      <c r="V1400" t="n">
        <v>0.5</v>
      </c>
      <c r="W1400" t="n">
        <v>0.5</v>
      </c>
      <c r="X1400" t="n">
        <v>0.5</v>
      </c>
      <c r="Y1400" t="n">
        <v>0.5</v>
      </c>
      <c r="Z1400" t="n">
        <v>0.5</v>
      </c>
      <c r="AA1400" t="n">
        <v>0.5</v>
      </c>
      <c r="AB1400" t="n">
        <v>0.5</v>
      </c>
      <c r="AC1400" t="n">
        <v>0.5</v>
      </c>
      <c r="AD1400" t="n">
        <v>0.5</v>
      </c>
      <c r="AE1400" t="n">
        <v>0.5</v>
      </c>
      <c r="AF1400" t="n">
        <v>0.5</v>
      </c>
      <c r="AG1400" t="n">
        <v>0.5</v>
      </c>
      <c r="AH1400" t="n">
        <v>0.02777777777777778</v>
      </c>
      <c r="AI1400" t="n">
        <v>0.025</v>
      </c>
      <c r="AJ1400" t="n">
        <v>0.02380952380952381</v>
      </c>
      <c r="AK1400" t="n">
        <v>0.02272727272727273</v>
      </c>
      <c r="AL1400" t="n">
        <v>0.025</v>
      </c>
      <c r="AM1400" t="n">
        <v>0.025</v>
      </c>
      <c r="AN1400" t="n">
        <v>0.02173913043478261</v>
      </c>
      <c r="AO1400" t="n">
        <v>0.04166666666666666</v>
      </c>
      <c r="AP1400" t="n">
        <v>0.02380952380952381</v>
      </c>
      <c r="AQ1400" t="n">
        <v>0.02173913043478261</v>
      </c>
      <c r="AR1400" t="n">
        <v>0.02380952380952381</v>
      </c>
      <c r="AS1400" t="n">
        <v>0.02272727272727273</v>
      </c>
      <c r="AT1400" t="inlineStr"/>
      <c r="AU1400" t="inlineStr"/>
    </row>
    <row r="1401">
      <c r="A1401" t="inlineStr">
        <is>
          <t>CDC/AREA MANAGEMENT</t>
        </is>
      </c>
      <c r="B1401" t="inlineStr">
        <is>
          <t>CDC GOVERNANCE</t>
        </is>
      </c>
      <c r="C1401" t="inlineStr"/>
      <c r="D1401" t="n">
        <v>2025</v>
      </c>
      <c r="E1401" s="114" t="n">
        <v>45658</v>
      </c>
      <c r="F1401" s="114" t="n">
        <v>46022</v>
      </c>
      <c r="G1401" t="inlineStr"/>
      <c r="H1401" t="inlineStr">
        <is>
          <t>ATD</t>
        </is>
      </c>
      <c r="I1401" t="inlineStr">
        <is>
          <t>OTHER</t>
        </is>
      </c>
      <c r="J1401" t="inlineStr">
        <is>
          <t>Carrier Manager Activities</t>
        </is>
      </c>
      <c r="K1401" t="inlineStr">
        <is>
          <t>Abstract</t>
        </is>
      </c>
      <c r="L1401" t="inlineStr">
        <is>
          <t>P. Pieroni</t>
        </is>
      </c>
      <c r="M1401" t="inlineStr">
        <is>
          <t>I. Bressan</t>
        </is>
      </c>
      <c r="N1401" t="inlineStr">
        <is>
          <t>Operations</t>
        </is>
      </c>
      <c r="O1401" t="inlineStr">
        <is>
          <t>PM - Project Governance</t>
        </is>
      </c>
      <c r="P1401" t="n">
        <v>0</v>
      </c>
      <c r="Q1401" t="n">
        <v>0</v>
      </c>
      <c r="R1401" t="inlineStr">
        <is>
          <t>ON GOING</t>
        </is>
      </c>
      <c r="S1401" t="n">
        <v>0</v>
      </c>
      <c r="T1401" t="n">
        <v>2025</v>
      </c>
      <c r="U1401" t="n">
        <v>4</v>
      </c>
      <c r="V1401" t="n">
        <v>0.5</v>
      </c>
      <c r="W1401" t="n">
        <v>0.5</v>
      </c>
      <c r="X1401" t="n">
        <v>0.5</v>
      </c>
      <c r="Y1401" t="n">
        <v>0.5</v>
      </c>
      <c r="Z1401" t="n">
        <v>0.5</v>
      </c>
      <c r="AA1401" t="n">
        <v>0.5</v>
      </c>
      <c r="AB1401" t="n">
        <v>0.5</v>
      </c>
      <c r="AC1401" t="n">
        <v>0.5</v>
      </c>
      <c r="AD1401" t="n">
        <v>0.5</v>
      </c>
      <c r="AE1401" t="n">
        <v>0.5</v>
      </c>
      <c r="AF1401" t="n">
        <v>0.5</v>
      </c>
      <c r="AG1401" t="n">
        <v>0.5</v>
      </c>
      <c r="AH1401" t="n">
        <v>0.02777777777777778</v>
      </c>
      <c r="AI1401" t="n">
        <v>0.025</v>
      </c>
      <c r="AJ1401" t="n">
        <v>0.02380952380952381</v>
      </c>
      <c r="AK1401" t="n">
        <v>0.02272727272727273</v>
      </c>
      <c r="AL1401" t="n">
        <v>0.025</v>
      </c>
      <c r="AM1401" t="n">
        <v>0.025</v>
      </c>
      <c r="AN1401" t="n">
        <v>0.02173913043478261</v>
      </c>
      <c r="AO1401" t="n">
        <v>0.04166666666666666</v>
      </c>
      <c r="AP1401" t="n">
        <v>0.02380952380952381</v>
      </c>
      <c r="AQ1401" t="n">
        <v>0.02173913043478261</v>
      </c>
      <c r="AR1401" t="n">
        <v>0.02380952380952381</v>
      </c>
      <c r="AS1401" t="n">
        <v>0.02272727272727273</v>
      </c>
      <c r="AT1401" t="inlineStr"/>
      <c r="AU1401" t="inlineStr"/>
    </row>
    <row r="1402">
      <c r="A1402" t="inlineStr">
        <is>
          <t>CDC/AREA MANAGEMENT</t>
        </is>
      </c>
      <c r="B1402" t="inlineStr">
        <is>
          <t>CDC GOVERNANCE</t>
        </is>
      </c>
      <c r="C1402" t="inlineStr"/>
      <c r="D1402" t="n">
        <v>2025</v>
      </c>
      <c r="E1402" s="114" t="n">
        <v>45658</v>
      </c>
      <c r="F1402" s="114" t="n">
        <v>46022</v>
      </c>
      <c r="G1402" t="inlineStr"/>
      <c r="H1402" t="inlineStr">
        <is>
          <t>ATD</t>
        </is>
      </c>
      <c r="I1402" t="inlineStr">
        <is>
          <t>OTHER</t>
        </is>
      </c>
      <c r="J1402" t="inlineStr">
        <is>
          <t>Carrier Manager Activities</t>
        </is>
      </c>
      <c r="K1402" t="inlineStr">
        <is>
          <t>Abstract</t>
        </is>
      </c>
      <c r="L1402" t="inlineStr">
        <is>
          <t>P. Pieroni</t>
        </is>
      </c>
      <c r="M1402" t="inlineStr">
        <is>
          <t>L. Franco</t>
        </is>
      </c>
      <c r="N1402" t="inlineStr">
        <is>
          <t>Operations</t>
        </is>
      </c>
      <c r="O1402" t="inlineStr">
        <is>
          <t>PM - Project Governance</t>
        </is>
      </c>
      <c r="P1402" t="n">
        <v>0</v>
      </c>
      <c r="Q1402" t="n">
        <v>0</v>
      </c>
      <c r="R1402" t="inlineStr">
        <is>
          <t>ON GOING</t>
        </is>
      </c>
      <c r="S1402" t="n">
        <v>0</v>
      </c>
      <c r="T1402" t="n">
        <v>2025</v>
      </c>
      <c r="U1402" t="n">
        <v>4</v>
      </c>
      <c r="V1402" t="n">
        <v>0.5</v>
      </c>
      <c r="W1402" t="n">
        <v>0.5</v>
      </c>
      <c r="X1402" t="n">
        <v>0.5</v>
      </c>
      <c r="Y1402" t="n">
        <v>0.5</v>
      </c>
      <c r="Z1402" t="n">
        <v>0.5</v>
      </c>
      <c r="AA1402" t="n">
        <v>0.5</v>
      </c>
      <c r="AB1402" t="n">
        <v>0.5</v>
      </c>
      <c r="AC1402" t="n">
        <v>0.5</v>
      </c>
      <c r="AD1402" t="n">
        <v>0.5</v>
      </c>
      <c r="AE1402" t="n">
        <v>0.5</v>
      </c>
      <c r="AF1402" t="n">
        <v>0.5</v>
      </c>
      <c r="AG1402" t="n">
        <v>0.5</v>
      </c>
      <c r="AH1402" t="n">
        <v>0.02777777777777778</v>
      </c>
      <c r="AI1402" t="n">
        <v>0.025</v>
      </c>
      <c r="AJ1402" t="n">
        <v>0.02380952380952381</v>
      </c>
      <c r="AK1402" t="n">
        <v>0.02272727272727273</v>
      </c>
      <c r="AL1402" t="n">
        <v>0.025</v>
      </c>
      <c r="AM1402" t="n">
        <v>0.025</v>
      </c>
      <c r="AN1402" t="n">
        <v>0.02173913043478261</v>
      </c>
      <c r="AO1402" t="n">
        <v>0.04166666666666666</v>
      </c>
      <c r="AP1402" t="n">
        <v>0.02380952380952381</v>
      </c>
      <c r="AQ1402" t="n">
        <v>0.02173913043478261</v>
      </c>
      <c r="AR1402" t="n">
        <v>0.02380952380952381</v>
      </c>
      <c r="AS1402" t="n">
        <v>0.02272727272727273</v>
      </c>
      <c r="AT1402" t="inlineStr"/>
      <c r="AU1402" t="inlineStr"/>
    </row>
    <row r="1403">
      <c r="A1403" t="inlineStr">
        <is>
          <t>CDC/AREA MANAGEMENT</t>
        </is>
      </c>
      <c r="B1403" t="inlineStr">
        <is>
          <t>CDC GOVERNANCE</t>
        </is>
      </c>
      <c r="C1403" t="inlineStr"/>
      <c r="D1403" t="n">
        <v>2025</v>
      </c>
      <c r="E1403" s="114" t="n">
        <v>45658</v>
      </c>
      <c r="F1403" s="114" t="n">
        <v>46022</v>
      </c>
      <c r="G1403" t="inlineStr"/>
      <c r="H1403" t="inlineStr">
        <is>
          <t>ATD</t>
        </is>
      </c>
      <c r="I1403" t="inlineStr">
        <is>
          <t>OTHER</t>
        </is>
      </c>
      <c r="J1403" t="inlineStr">
        <is>
          <t>Carrier Manager Activities</t>
        </is>
      </c>
      <c r="K1403" t="inlineStr">
        <is>
          <t>Abstract</t>
        </is>
      </c>
      <c r="L1403" t="inlineStr">
        <is>
          <t>P. Pieroni</t>
        </is>
      </c>
      <c r="M1403" t="inlineStr">
        <is>
          <t>N. Fragale</t>
        </is>
      </c>
      <c r="N1403" t="inlineStr">
        <is>
          <t>Operations</t>
        </is>
      </c>
      <c r="O1403" t="inlineStr">
        <is>
          <t>PM - Project Governance</t>
        </is>
      </c>
      <c r="P1403" t="n">
        <v>0</v>
      </c>
      <c r="Q1403" t="n">
        <v>0</v>
      </c>
      <c r="R1403" t="inlineStr">
        <is>
          <t>ON GOING</t>
        </is>
      </c>
      <c r="S1403" t="n">
        <v>0</v>
      </c>
      <c r="T1403" t="n">
        <v>2025</v>
      </c>
      <c r="U1403" t="n">
        <v>4</v>
      </c>
      <c r="V1403" t="n">
        <v>0.5</v>
      </c>
      <c r="W1403" t="n">
        <v>0.5</v>
      </c>
      <c r="X1403" t="n">
        <v>0.5</v>
      </c>
      <c r="Y1403" t="n">
        <v>0.5</v>
      </c>
      <c r="Z1403" t="n">
        <v>0.5</v>
      </c>
      <c r="AA1403" t="n">
        <v>0.5</v>
      </c>
      <c r="AB1403" t="n">
        <v>0.5</v>
      </c>
      <c r="AC1403" t="n">
        <v>0.5</v>
      </c>
      <c r="AD1403" t="n">
        <v>0.5</v>
      </c>
      <c r="AE1403" t="n">
        <v>0.5</v>
      </c>
      <c r="AF1403" t="n">
        <v>0.5</v>
      </c>
      <c r="AG1403" t="n">
        <v>0.5</v>
      </c>
      <c r="AH1403" t="n">
        <v>0.02777777777777778</v>
      </c>
      <c r="AI1403" t="n">
        <v>0.025</v>
      </c>
      <c r="AJ1403" t="n">
        <v>0.02380952380952381</v>
      </c>
      <c r="AK1403" t="n">
        <v>0.02272727272727273</v>
      </c>
      <c r="AL1403" t="n">
        <v>0.025</v>
      </c>
      <c r="AM1403" t="n">
        <v>0.025</v>
      </c>
      <c r="AN1403" t="n">
        <v>0.02173913043478261</v>
      </c>
      <c r="AO1403" t="n">
        <v>0.04166666666666666</v>
      </c>
      <c r="AP1403" t="n">
        <v>0.02380952380952381</v>
      </c>
      <c r="AQ1403" t="n">
        <v>0.02173913043478261</v>
      </c>
      <c r="AR1403" t="n">
        <v>0.02380952380952381</v>
      </c>
      <c r="AS1403" t="n">
        <v>0.02272727272727273</v>
      </c>
      <c r="AT1403" t="inlineStr"/>
      <c r="AU1403" t="inlineStr"/>
    </row>
    <row r="1404">
      <c r="A1404" t="inlineStr">
        <is>
          <t>CDC/AREA MANAGEMENT</t>
        </is>
      </c>
      <c r="B1404" t="inlineStr">
        <is>
          <t>CDC GOVERNANCE</t>
        </is>
      </c>
      <c r="C1404" t="inlineStr"/>
      <c r="D1404" t="n">
        <v>2025</v>
      </c>
      <c r="E1404" s="114" t="n">
        <v>45658</v>
      </c>
      <c r="F1404" s="114" t="n">
        <v>46022</v>
      </c>
      <c r="G1404" t="inlineStr"/>
      <c r="H1404" t="inlineStr">
        <is>
          <t>ATD</t>
        </is>
      </c>
      <c r="I1404" t="inlineStr">
        <is>
          <t>EPM</t>
        </is>
      </c>
      <c r="J1404" t="inlineStr">
        <is>
          <t>Carrier Manager Activities</t>
        </is>
      </c>
      <c r="K1404" t="inlineStr">
        <is>
          <t>Abstract</t>
        </is>
      </c>
      <c r="L1404" t="inlineStr">
        <is>
          <t>P. Pieroni</t>
        </is>
      </c>
      <c r="M1404" t="inlineStr">
        <is>
          <t>P. Pieroni</t>
        </is>
      </c>
      <c r="N1404" t="inlineStr">
        <is>
          <t>Operations</t>
        </is>
      </c>
      <c r="O1404" t="inlineStr">
        <is>
          <t>PM - Project Governance</t>
        </is>
      </c>
      <c r="P1404" t="n">
        <v>0</v>
      </c>
      <c r="Q1404" t="n">
        <v>0</v>
      </c>
      <c r="R1404" t="inlineStr">
        <is>
          <t>ON GOING</t>
        </is>
      </c>
      <c r="S1404" t="n">
        <v>0</v>
      </c>
      <c r="T1404" t="n">
        <v>2025</v>
      </c>
      <c r="U1404" t="n">
        <v>8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0.05555555555555555</v>
      </c>
      <c r="AI1404" t="n">
        <v>0.05</v>
      </c>
      <c r="AJ1404" t="n">
        <v>0.04761904761904762</v>
      </c>
      <c r="AK1404" t="n">
        <v>0.04545454545454546</v>
      </c>
      <c r="AL1404" t="n">
        <v>0.05</v>
      </c>
      <c r="AM1404" t="n">
        <v>0.05</v>
      </c>
      <c r="AN1404" t="n">
        <v>0.04347826086956522</v>
      </c>
      <c r="AO1404" t="n">
        <v>0.08333333333333333</v>
      </c>
      <c r="AP1404" t="n">
        <v>0.04761904761904762</v>
      </c>
      <c r="AQ1404" t="n">
        <v>0.04347826086956522</v>
      </c>
      <c r="AR1404" t="n">
        <v>0.04761904761904762</v>
      </c>
      <c r="AS1404" t="n">
        <v>0.04545454545454546</v>
      </c>
      <c r="AT1404" t="inlineStr"/>
      <c r="AU1404" t="inlineStr"/>
    </row>
    <row r="1405">
      <c r="A1405" t="inlineStr">
        <is>
          <t>CDC/AREA MANAGEMENT</t>
        </is>
      </c>
      <c r="B1405" t="inlineStr">
        <is>
          <t>CDC GOVERNANCE</t>
        </is>
      </c>
      <c r="C1405" t="inlineStr"/>
      <c r="D1405" t="n">
        <v>2025</v>
      </c>
      <c r="E1405" s="114" t="n">
        <v>45658</v>
      </c>
      <c r="F1405" s="114" t="n">
        <v>46022</v>
      </c>
      <c r="G1405" t="inlineStr"/>
      <c r="H1405" t="inlineStr">
        <is>
          <t>ABS0007</t>
        </is>
      </c>
      <c r="I1405" t="inlineStr">
        <is>
          <t>PRACTICE DI</t>
        </is>
      </c>
      <c r="J1405" t="inlineStr">
        <is>
          <t>CDC/AREA MANAGEMENT</t>
        </is>
      </c>
      <c r="K1405" t="inlineStr">
        <is>
          <t>Abstract</t>
        </is>
      </c>
      <c r="L1405" t="inlineStr">
        <is>
          <t>P. Pieroni</t>
        </is>
      </c>
      <c r="M1405" t="inlineStr">
        <is>
          <t>P. Pieroni</t>
        </is>
      </c>
      <c r="N1405" t="inlineStr">
        <is>
          <t>Operations</t>
        </is>
      </c>
      <c r="O1405" t="inlineStr">
        <is>
          <t>PM - Project Governance</t>
        </is>
      </c>
      <c r="P1405" t="n">
        <v>55</v>
      </c>
      <c r="Q1405" t="n">
        <v>0</v>
      </c>
      <c r="R1405" t="inlineStr">
        <is>
          <t>ON GOING</t>
        </is>
      </c>
      <c r="S1405" t="n">
        <v>1</v>
      </c>
      <c r="T1405" t="n">
        <v>2025</v>
      </c>
      <c r="U1405" t="n">
        <v>35</v>
      </c>
      <c r="V1405" t="n">
        <v>5</v>
      </c>
      <c r="W1405" t="n">
        <v>5</v>
      </c>
      <c r="X1405" t="n">
        <v>5</v>
      </c>
      <c r="Y1405" t="n">
        <v>5</v>
      </c>
      <c r="Z1405" t="n">
        <v>5</v>
      </c>
      <c r="AA1405" t="n">
        <v>5</v>
      </c>
      <c r="AB1405" t="n">
        <v>5</v>
      </c>
      <c r="AC1405" t="inlineStr"/>
      <c r="AD1405" t="n">
        <v>5</v>
      </c>
      <c r="AE1405" t="n">
        <v>5</v>
      </c>
      <c r="AF1405" t="n">
        <v>5</v>
      </c>
      <c r="AG1405" t="n">
        <v>5</v>
      </c>
      <c r="AH1405" t="n">
        <v>0.2777777777777778</v>
      </c>
      <c r="AI1405" t="n">
        <v>0.25</v>
      </c>
      <c r="AJ1405" t="n">
        <v>0.2380952380952381</v>
      </c>
      <c r="AK1405" t="n">
        <v>0.2272727272727273</v>
      </c>
      <c r="AL1405" t="n">
        <v>0.25</v>
      </c>
      <c r="AM1405" t="n">
        <v>0.25</v>
      </c>
      <c r="AN1405" t="n">
        <v>0.2173913043478261</v>
      </c>
      <c r="AO1405" t="n">
        <v>0</v>
      </c>
      <c r="AP1405" t="n">
        <v>0.2380952380952381</v>
      </c>
      <c r="AQ1405" t="n">
        <v>0.2173913043478261</v>
      </c>
      <c r="AR1405" t="n">
        <v>0.2380952380952381</v>
      </c>
      <c r="AS1405" t="n">
        <v>0.2272727272727273</v>
      </c>
      <c r="AT1405" t="inlineStr"/>
      <c r="AU1405" t="inlineStr"/>
    </row>
    <row r="1406">
      <c r="A1406" t="inlineStr">
        <is>
          <t>CONTRACT</t>
        </is>
      </c>
      <c r="B1406" t="inlineStr">
        <is>
          <t>AMS</t>
        </is>
      </c>
      <c r="C1406" t="inlineStr">
        <is>
          <t>Waterfall</t>
        </is>
      </c>
      <c r="D1406" t="n">
        <v>2025</v>
      </c>
      <c r="E1406" s="114" t="n">
        <v>45658</v>
      </c>
      <c r="F1406" s="114" t="n">
        <v>46022</v>
      </c>
      <c r="G1406" t="inlineStr">
        <is>
          <t>ABS25018</t>
        </is>
      </c>
      <c r="H1406" t="inlineStr">
        <is>
          <t>ABS25018</t>
        </is>
      </c>
      <c r="I1406" t="inlineStr">
        <is>
          <t>RETAIL</t>
        </is>
      </c>
      <c r="J1406" t="inlineStr">
        <is>
          <t>BULLSEYE AMS 2025</t>
        </is>
      </c>
      <c r="K1406" t="inlineStr">
        <is>
          <t>EssilorLuxottica</t>
        </is>
      </c>
      <c r="L1406" t="inlineStr">
        <is>
          <t>T. Porzio</t>
        </is>
      </c>
      <c r="M1406" t="inlineStr">
        <is>
          <t>A. Nastasi</t>
        </is>
      </c>
      <c r="N1406" t="inlineStr">
        <is>
          <t>Operations</t>
        </is>
      </c>
      <c r="O1406" t="inlineStr">
        <is>
          <t>Data Management - SQL</t>
        </is>
      </c>
      <c r="P1406" t="n">
        <v>200</v>
      </c>
      <c r="Q1406" t="n">
        <v>64</v>
      </c>
      <c r="R1406" t="inlineStr">
        <is>
          <t>ON GOING</t>
        </is>
      </c>
      <c r="S1406" t="n">
        <v>0</v>
      </c>
      <c r="T1406" t="n">
        <v>2025</v>
      </c>
      <c r="U1406" t="n">
        <v>27</v>
      </c>
      <c r="V1406" t="n">
        <v>0.5</v>
      </c>
      <c r="W1406" t="n">
        <v>0.5</v>
      </c>
      <c r="X1406" t="n">
        <v>1</v>
      </c>
      <c r="Y1406" t="n">
        <v>4</v>
      </c>
      <c r="Z1406" t="n">
        <v>4</v>
      </c>
      <c r="AA1406" t="n">
        <v>4</v>
      </c>
      <c r="AB1406" t="n">
        <v>4</v>
      </c>
      <c r="AC1406" t="n">
        <v>1</v>
      </c>
      <c r="AD1406" t="n">
        <v>4</v>
      </c>
      <c r="AE1406" t="n">
        <v>4</v>
      </c>
      <c r="AF1406" t="n">
        <v>4</v>
      </c>
      <c r="AG1406" t="n">
        <v>2</v>
      </c>
      <c r="AH1406" t="n">
        <v>0.02777777777777778</v>
      </c>
      <c r="AI1406" t="n">
        <v>0.025</v>
      </c>
      <c r="AJ1406" t="n">
        <v>0.04761904761904762</v>
      </c>
      <c r="AK1406" t="n">
        <v>0.1818181818181818</v>
      </c>
      <c r="AL1406" t="n">
        <v>0.2</v>
      </c>
      <c r="AM1406" t="n">
        <v>0.2</v>
      </c>
      <c r="AN1406" t="n">
        <v>0.1739130434782609</v>
      </c>
      <c r="AO1406" t="n">
        <v>0.08333333333333333</v>
      </c>
      <c r="AP1406" t="n">
        <v>0.1904761904761905</v>
      </c>
      <c r="AQ1406" t="n">
        <v>0.1739130434782609</v>
      </c>
      <c r="AR1406" t="n">
        <v>0.1904761904761905</v>
      </c>
      <c r="AS1406" t="n">
        <v>0.09090909090909091</v>
      </c>
      <c r="AT1406" t="inlineStr"/>
      <c r="AU1406" t="inlineStr"/>
    </row>
    <row r="1407">
      <c r="A1407" t="inlineStr">
        <is>
          <t>CONTRACT</t>
        </is>
      </c>
      <c r="B1407" t="inlineStr">
        <is>
          <t>AMS</t>
        </is>
      </c>
      <c r="C1407" t="inlineStr">
        <is>
          <t>Waterfall</t>
        </is>
      </c>
      <c r="D1407" t="n">
        <v>2025</v>
      </c>
      <c r="E1407" s="114" t="n">
        <v>45658</v>
      </c>
      <c r="F1407" s="114" t="n">
        <v>46022</v>
      </c>
      <c r="G1407" t="inlineStr">
        <is>
          <t>ABS25018</t>
        </is>
      </c>
      <c r="H1407" t="inlineStr">
        <is>
          <t>ABS25018</t>
        </is>
      </c>
      <c r="I1407" t="inlineStr">
        <is>
          <t>RETAIL</t>
        </is>
      </c>
      <c r="J1407" t="inlineStr">
        <is>
          <t>BULLSEYE AMS 2025</t>
        </is>
      </c>
      <c r="K1407" t="inlineStr">
        <is>
          <t>EssilorLuxottica</t>
        </is>
      </c>
      <c r="L1407" t="inlineStr">
        <is>
          <t>T. Porzio</t>
        </is>
      </c>
      <c r="M1407" t="inlineStr">
        <is>
          <t>A. PIROLA</t>
        </is>
      </c>
      <c r="N1407" t="inlineStr">
        <is>
          <t>Operations</t>
        </is>
      </c>
      <c r="O1407" t="inlineStr">
        <is>
          <t>Front End</t>
        </is>
      </c>
      <c r="P1407" t="n">
        <v>200</v>
      </c>
      <c r="Q1407" t="n">
        <v>64</v>
      </c>
      <c r="R1407" t="inlineStr">
        <is>
          <t>ON GOING</t>
        </is>
      </c>
      <c r="S1407" t="n">
        <v>0</v>
      </c>
      <c r="T1407" t="n">
        <v>2025</v>
      </c>
      <c r="U1407" t="n">
        <v>8</v>
      </c>
      <c r="V1407" t="n">
        <v>0.5</v>
      </c>
      <c r="W1407" t="n">
        <v>0.5</v>
      </c>
      <c r="X1407" t="n">
        <v>0.5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0.02777777777777778</v>
      </c>
      <c r="AI1407" t="n">
        <v>0.025</v>
      </c>
      <c r="AJ1407" t="n">
        <v>0.02380952380952381</v>
      </c>
      <c r="AK1407" t="n">
        <v>0.04545454545454546</v>
      </c>
      <c r="AL1407" t="n">
        <v>0.05</v>
      </c>
      <c r="AM1407" t="n">
        <v>0.05</v>
      </c>
      <c r="AN1407" t="n">
        <v>0.04347826086956522</v>
      </c>
      <c r="AO1407" t="n">
        <v>0.08333333333333333</v>
      </c>
      <c r="AP1407" t="n">
        <v>0.04761904761904762</v>
      </c>
      <c r="AQ1407" t="n">
        <v>0.04347826086956522</v>
      </c>
      <c r="AR1407" t="n">
        <v>0.04761904761904762</v>
      </c>
      <c r="AS1407" t="n">
        <v>0.04545454545454546</v>
      </c>
      <c r="AT1407" t="inlineStr"/>
      <c r="AU1407" t="inlineStr"/>
    </row>
    <row r="1408">
      <c r="A1408" t="inlineStr">
        <is>
          <t>CONTRACT</t>
        </is>
      </c>
      <c r="B1408" t="inlineStr">
        <is>
          <t>AMS</t>
        </is>
      </c>
      <c r="C1408" t="inlineStr">
        <is>
          <t>Waterfall</t>
        </is>
      </c>
      <c r="D1408" t="n">
        <v>2025</v>
      </c>
      <c r="E1408" s="114" t="n">
        <v>45658</v>
      </c>
      <c r="F1408" s="114" t="n">
        <v>46022</v>
      </c>
      <c r="G1408" t="inlineStr">
        <is>
          <t>ABS25018</t>
        </is>
      </c>
      <c r="H1408" t="inlineStr">
        <is>
          <t>ABS25018</t>
        </is>
      </c>
      <c r="I1408" t="inlineStr">
        <is>
          <t>RETAIL</t>
        </is>
      </c>
      <c r="J1408" t="inlineStr">
        <is>
          <t>BULLSEYE AMS 2025</t>
        </is>
      </c>
      <c r="K1408" t="inlineStr">
        <is>
          <t>EssilorLuxottica</t>
        </is>
      </c>
      <c r="L1408" t="inlineStr">
        <is>
          <t>T. Porzio</t>
        </is>
      </c>
      <c r="M1408" t="inlineStr">
        <is>
          <t>A. Vladi</t>
        </is>
      </c>
      <c r="N1408" t="inlineStr">
        <is>
          <t>Operations</t>
        </is>
      </c>
      <c r="O1408" t="inlineStr">
        <is>
          <t>Data Management</t>
        </is>
      </c>
      <c r="P1408" t="n">
        <v>200</v>
      </c>
      <c r="Q1408" t="n">
        <v>64</v>
      </c>
      <c r="R1408" t="inlineStr">
        <is>
          <t>ON GOING</t>
        </is>
      </c>
      <c r="S1408" t="n">
        <v>0</v>
      </c>
      <c r="T1408" t="n">
        <v>2025</v>
      </c>
      <c r="U1408" t="n">
        <v>27</v>
      </c>
      <c r="V1408" t="n">
        <v>3</v>
      </c>
      <c r="W1408" t="n">
        <v>4</v>
      </c>
      <c r="X1408" t="n">
        <v>5</v>
      </c>
      <c r="Y1408" t="n">
        <v>5</v>
      </c>
      <c r="Z1408" t="n">
        <v>4</v>
      </c>
      <c r="AA1408" t="n">
        <v>4</v>
      </c>
      <c r="AB1408" t="n">
        <v>4</v>
      </c>
      <c r="AC1408" t="n">
        <v>1</v>
      </c>
      <c r="AD1408" t="n">
        <v>4</v>
      </c>
      <c r="AE1408" t="n">
        <v>4</v>
      </c>
      <c r="AF1408" t="n">
        <v>4</v>
      </c>
      <c r="AG1408" t="n">
        <v>2</v>
      </c>
      <c r="AH1408" t="n">
        <v>0.1666666666666667</v>
      </c>
      <c r="AI1408" t="n">
        <v>0.2</v>
      </c>
      <c r="AJ1408" t="n">
        <v>0.2380952380952381</v>
      </c>
      <c r="AK1408" t="n">
        <v>0.2272727272727273</v>
      </c>
      <c r="AL1408" t="n">
        <v>0.2</v>
      </c>
      <c r="AM1408" t="n">
        <v>0.2</v>
      </c>
      <c r="AN1408" t="n">
        <v>0.1739130434782609</v>
      </c>
      <c r="AO1408" t="n">
        <v>0.08333333333333333</v>
      </c>
      <c r="AP1408" t="n">
        <v>0.1904761904761905</v>
      </c>
      <c r="AQ1408" t="n">
        <v>0.1739130434782609</v>
      </c>
      <c r="AR1408" t="n">
        <v>0.1904761904761905</v>
      </c>
      <c r="AS1408" t="n">
        <v>0.09090909090909091</v>
      </c>
      <c r="AT1408" t="inlineStr"/>
      <c r="AU1408" t="inlineStr"/>
    </row>
    <row r="1409">
      <c r="A1409" t="inlineStr">
        <is>
          <t>CONTRACT</t>
        </is>
      </c>
      <c r="B1409" t="inlineStr">
        <is>
          <t>AMS</t>
        </is>
      </c>
      <c r="C1409" t="inlineStr">
        <is>
          <t>Waterfall</t>
        </is>
      </c>
      <c r="D1409" t="n">
        <v>2025</v>
      </c>
      <c r="E1409" s="114" t="n">
        <v>45658</v>
      </c>
      <c r="F1409" s="114" t="n">
        <v>46022</v>
      </c>
      <c r="G1409" t="inlineStr">
        <is>
          <t>ABS25018</t>
        </is>
      </c>
      <c r="H1409" t="inlineStr">
        <is>
          <t>ABS25018</t>
        </is>
      </c>
      <c r="I1409" t="inlineStr">
        <is>
          <t>RETAIL</t>
        </is>
      </c>
      <c r="J1409" t="inlineStr">
        <is>
          <t>BULLSEYE AMS 2025</t>
        </is>
      </c>
      <c r="K1409" t="inlineStr">
        <is>
          <t>EssilorLuxottica</t>
        </is>
      </c>
      <c r="L1409" t="inlineStr">
        <is>
          <t>T. Porzio</t>
        </is>
      </c>
      <c r="M1409" t="inlineStr">
        <is>
          <t>F. D'Alberto</t>
        </is>
      </c>
      <c r="N1409" t="inlineStr">
        <is>
          <t>Operations</t>
        </is>
      </c>
      <c r="O1409" t="inlineStr">
        <is>
          <t>Data Management - SQL</t>
        </is>
      </c>
      <c r="P1409" t="n">
        <v>200</v>
      </c>
      <c r="Q1409" t="n">
        <v>64</v>
      </c>
      <c r="R1409" t="inlineStr">
        <is>
          <t>ON GOING</t>
        </is>
      </c>
      <c r="S1409" t="n">
        <v>0</v>
      </c>
      <c r="T1409" t="n">
        <v>2025</v>
      </c>
      <c r="U1409" t="n">
        <v>13</v>
      </c>
      <c r="V1409" t="n">
        <v>3</v>
      </c>
      <c r="W1409" t="n">
        <v>4</v>
      </c>
      <c r="X1409" t="n">
        <v>4</v>
      </c>
      <c r="Y1409" t="n">
        <v>0</v>
      </c>
      <c r="Z1409" t="n">
        <v>0</v>
      </c>
      <c r="AA1409" t="n">
        <v>1</v>
      </c>
      <c r="AB1409" t="n">
        <v>1</v>
      </c>
      <c r="AC1409" t="n">
        <v>3</v>
      </c>
      <c r="AD1409" t="n">
        <v>1</v>
      </c>
      <c r="AE1409" t="n">
        <v>1</v>
      </c>
      <c r="AF1409" t="n">
        <v>1</v>
      </c>
      <c r="AG1409" t="n">
        <v>5</v>
      </c>
      <c r="AH1409" t="n">
        <v>0.1666666666666667</v>
      </c>
      <c r="AI1409" t="n">
        <v>0.2</v>
      </c>
      <c r="AJ1409" t="n">
        <v>0.1904761904761905</v>
      </c>
      <c r="AK1409" t="n">
        <v>0</v>
      </c>
      <c r="AL1409" t="n">
        <v>0</v>
      </c>
      <c r="AM1409" t="n">
        <v>0.05</v>
      </c>
      <c r="AN1409" t="n">
        <v>0.04347826086956522</v>
      </c>
      <c r="AO1409" t="n">
        <v>0.25</v>
      </c>
      <c r="AP1409" t="n">
        <v>0.04761904761904762</v>
      </c>
      <c r="AQ1409" t="n">
        <v>0.04347826086956522</v>
      </c>
      <c r="AR1409" t="n">
        <v>0.04761904761904762</v>
      </c>
      <c r="AS1409" t="n">
        <v>0.2272727272727273</v>
      </c>
      <c r="AT1409" t="inlineStr"/>
      <c r="AU1409" t="inlineStr"/>
    </row>
    <row r="1410">
      <c r="A1410" t="inlineStr">
        <is>
          <t>CONTRACT</t>
        </is>
      </c>
      <c r="B1410" t="inlineStr">
        <is>
          <t>AMS</t>
        </is>
      </c>
      <c r="C1410" t="inlineStr">
        <is>
          <t>Waterfall</t>
        </is>
      </c>
      <c r="D1410" t="n">
        <v>2025</v>
      </c>
      <c r="E1410" s="114" t="n">
        <v>45658</v>
      </c>
      <c r="F1410" s="114" t="n">
        <v>46022</v>
      </c>
      <c r="G1410" t="inlineStr">
        <is>
          <t>ABS25018</t>
        </is>
      </c>
      <c r="H1410" t="inlineStr">
        <is>
          <t>ABS25018</t>
        </is>
      </c>
      <c r="I1410" t="inlineStr">
        <is>
          <t>RETAIL</t>
        </is>
      </c>
      <c r="J1410" t="inlineStr">
        <is>
          <t>BULLSEYE AMS 2025</t>
        </is>
      </c>
      <c r="K1410" t="inlineStr">
        <is>
          <t>EssilorLuxottica</t>
        </is>
      </c>
      <c r="L1410" t="inlineStr">
        <is>
          <t>T. Porzio</t>
        </is>
      </c>
      <c r="M1410" t="inlineStr">
        <is>
          <t>F. Spacagna</t>
        </is>
      </c>
      <c r="N1410" t="inlineStr">
        <is>
          <t>Operations</t>
        </is>
      </c>
      <c r="O1410" t="inlineStr">
        <is>
          <t>Back End</t>
        </is>
      </c>
      <c r="P1410" t="n">
        <v>200</v>
      </c>
      <c r="Q1410" t="n">
        <v>64</v>
      </c>
      <c r="R1410" t="inlineStr">
        <is>
          <t>ON GOING</t>
        </is>
      </c>
      <c r="S1410" t="n">
        <v>0</v>
      </c>
      <c r="T1410" t="n">
        <v>2025</v>
      </c>
      <c r="U1410" t="n">
        <v>7</v>
      </c>
      <c r="V1410" t="n">
        <v>0.5</v>
      </c>
      <c r="W1410" t="n">
        <v>0.5</v>
      </c>
      <c r="X1410" t="n">
        <v>0.5</v>
      </c>
      <c r="Y1410" t="n">
        <v>0.5</v>
      </c>
      <c r="Z1410" t="n">
        <v>1</v>
      </c>
      <c r="AA1410" t="n">
        <v>1</v>
      </c>
      <c r="AB1410" t="n">
        <v>1</v>
      </c>
      <c r="AC1410" t="n">
        <v>0.5</v>
      </c>
      <c r="AD1410" t="n">
        <v>1</v>
      </c>
      <c r="AE1410" t="n">
        <v>1</v>
      </c>
      <c r="AF1410" t="n">
        <v>1</v>
      </c>
      <c r="AG1410" t="n">
        <v>0.5</v>
      </c>
      <c r="AH1410" t="n">
        <v>0.02777777777777778</v>
      </c>
      <c r="AI1410" t="n">
        <v>0.025</v>
      </c>
      <c r="AJ1410" t="n">
        <v>0.02380952380952381</v>
      </c>
      <c r="AK1410" t="n">
        <v>0.02272727272727273</v>
      </c>
      <c r="AL1410" t="n">
        <v>0.05</v>
      </c>
      <c r="AM1410" t="n">
        <v>0.05</v>
      </c>
      <c r="AN1410" t="n">
        <v>0.04347826086956522</v>
      </c>
      <c r="AO1410" t="n">
        <v>0.04166666666666666</v>
      </c>
      <c r="AP1410" t="n">
        <v>0.04761904761904762</v>
      </c>
      <c r="AQ1410" t="n">
        <v>0.04347826086956522</v>
      </c>
      <c r="AR1410" t="n">
        <v>0.04761904761904762</v>
      </c>
      <c r="AS1410" t="n">
        <v>0.02272727272727273</v>
      </c>
      <c r="AT1410" t="inlineStr"/>
      <c r="AU1410" t="inlineStr"/>
    </row>
    <row r="1411">
      <c r="A1411" t="inlineStr">
        <is>
          <t>CONTRACT</t>
        </is>
      </c>
      <c r="B1411" t="inlineStr">
        <is>
          <t>AMS</t>
        </is>
      </c>
      <c r="C1411" t="inlineStr">
        <is>
          <t>Waterfall</t>
        </is>
      </c>
      <c r="D1411" t="n">
        <v>2025</v>
      </c>
      <c r="E1411" s="114" t="n">
        <v>45658</v>
      </c>
      <c r="F1411" s="114" t="n">
        <v>46022</v>
      </c>
      <c r="G1411" t="inlineStr">
        <is>
          <t>ABS25018</t>
        </is>
      </c>
      <c r="H1411" t="inlineStr">
        <is>
          <t>ABS25018</t>
        </is>
      </c>
      <c r="I1411" t="inlineStr">
        <is>
          <t>RETAIL</t>
        </is>
      </c>
      <c r="J1411" t="inlineStr">
        <is>
          <t>BULLSEYE AMS 2025</t>
        </is>
      </c>
      <c r="K1411" t="inlineStr">
        <is>
          <t>EssilorLuxottica</t>
        </is>
      </c>
      <c r="L1411" t="inlineStr">
        <is>
          <t>T. Porzio</t>
        </is>
      </c>
      <c r="M1411" t="inlineStr">
        <is>
          <t>M. Vianelli</t>
        </is>
      </c>
      <c r="N1411" t="inlineStr">
        <is>
          <t>Delivery Projects</t>
        </is>
      </c>
      <c r="O1411" t="inlineStr">
        <is>
          <t>Analyst</t>
        </is>
      </c>
      <c r="P1411" t="n">
        <v>200</v>
      </c>
      <c r="Q1411" t="n">
        <v>64</v>
      </c>
      <c r="R1411" t="inlineStr">
        <is>
          <t>ON GOING</t>
        </is>
      </c>
      <c r="S1411" t="n">
        <v>0</v>
      </c>
      <c r="T1411" t="n">
        <v>2025</v>
      </c>
      <c r="U1411" t="n">
        <v>17</v>
      </c>
      <c r="V1411" t="n">
        <v>1</v>
      </c>
      <c r="W1411" t="n">
        <v>2</v>
      </c>
      <c r="X1411" t="n">
        <v>2</v>
      </c>
      <c r="Y1411" t="n">
        <v>2</v>
      </c>
      <c r="Z1411" t="n">
        <v>4</v>
      </c>
      <c r="AA1411" t="n">
        <v>2</v>
      </c>
      <c r="AB1411" t="n">
        <v>2</v>
      </c>
      <c r="AC1411" t="n">
        <v>1</v>
      </c>
      <c r="AD1411" t="n">
        <v>2</v>
      </c>
      <c r="AE1411" t="n">
        <v>2</v>
      </c>
      <c r="AF1411" t="n">
        <v>2</v>
      </c>
      <c r="AG1411" t="n">
        <v>2</v>
      </c>
      <c r="AH1411" t="n">
        <v>0.05555555555555555</v>
      </c>
      <c r="AI1411" t="n">
        <v>0.1</v>
      </c>
      <c r="AJ1411" t="n">
        <v>0.09523809523809523</v>
      </c>
      <c r="AK1411" t="n">
        <v>0.09090909090909091</v>
      </c>
      <c r="AL1411" t="n">
        <v>0.2</v>
      </c>
      <c r="AM1411" t="n">
        <v>0.1</v>
      </c>
      <c r="AN1411" t="n">
        <v>0.08695652173913043</v>
      </c>
      <c r="AO1411" t="n">
        <v>0.08333333333333333</v>
      </c>
      <c r="AP1411" t="n">
        <v>0.09523809523809523</v>
      </c>
      <c r="AQ1411" t="n">
        <v>0.08695652173913043</v>
      </c>
      <c r="AR1411" t="n">
        <v>0.09523809523809523</v>
      </c>
      <c r="AS1411" t="n">
        <v>0.09090909090909091</v>
      </c>
      <c r="AT1411" t="inlineStr"/>
      <c r="AU1411" t="inlineStr"/>
    </row>
    <row r="1412">
      <c r="A1412" t="inlineStr">
        <is>
          <t>CONTRACT</t>
        </is>
      </c>
      <c r="B1412" t="inlineStr">
        <is>
          <t>AMS</t>
        </is>
      </c>
      <c r="C1412" t="inlineStr">
        <is>
          <t>Waterfall</t>
        </is>
      </c>
      <c r="D1412" t="n">
        <v>2025</v>
      </c>
      <c r="E1412" s="114" t="n">
        <v>45658</v>
      </c>
      <c r="F1412" s="114" t="n">
        <v>46022</v>
      </c>
      <c r="G1412" t="inlineStr">
        <is>
          <t>ABS25018</t>
        </is>
      </c>
      <c r="H1412" t="inlineStr">
        <is>
          <t>ABS25018</t>
        </is>
      </c>
      <c r="I1412" t="inlineStr">
        <is>
          <t>RETAIL</t>
        </is>
      </c>
      <c r="J1412" t="inlineStr">
        <is>
          <t>BULLSEYE AMS 2025</t>
        </is>
      </c>
      <c r="K1412" t="inlineStr">
        <is>
          <t>EssilorLuxottica</t>
        </is>
      </c>
      <c r="L1412" t="inlineStr">
        <is>
          <t>T. Porzio</t>
        </is>
      </c>
      <c r="M1412" t="inlineStr">
        <is>
          <t>T. Porzio</t>
        </is>
      </c>
      <c r="N1412" t="inlineStr">
        <is>
          <t>Delivery AMS</t>
        </is>
      </c>
      <c r="O1412" t="inlineStr">
        <is>
          <t>PM - Project Governance</t>
        </is>
      </c>
      <c r="P1412" t="n">
        <v>200</v>
      </c>
      <c r="Q1412" t="n">
        <v>64</v>
      </c>
      <c r="R1412" t="inlineStr">
        <is>
          <t>ON GOING</t>
        </is>
      </c>
      <c r="S1412" t="n">
        <v>0</v>
      </c>
      <c r="T1412" t="n">
        <v>2025</v>
      </c>
      <c r="U1412" t="n">
        <v>15</v>
      </c>
      <c r="V1412" t="n">
        <v>3</v>
      </c>
      <c r="W1412" t="n">
        <v>2</v>
      </c>
      <c r="X1412" t="n">
        <v>2</v>
      </c>
      <c r="Y1412" t="n">
        <v>2</v>
      </c>
      <c r="Z1412" t="n">
        <v>2</v>
      </c>
      <c r="AA1412" t="n">
        <v>2</v>
      </c>
      <c r="AB1412" t="n">
        <v>2</v>
      </c>
      <c r="AC1412" t="n">
        <v>1</v>
      </c>
      <c r="AD1412" t="n">
        <v>2</v>
      </c>
      <c r="AE1412" t="n">
        <v>2</v>
      </c>
      <c r="AF1412" t="n">
        <v>2</v>
      </c>
      <c r="AG1412" t="n">
        <v>2</v>
      </c>
      <c r="AH1412" t="n">
        <v>0.1666666666666667</v>
      </c>
      <c r="AI1412" t="n">
        <v>0.1</v>
      </c>
      <c r="AJ1412" t="n">
        <v>0.09523809523809523</v>
      </c>
      <c r="AK1412" t="n">
        <v>0.09090909090909091</v>
      </c>
      <c r="AL1412" t="n">
        <v>0.1</v>
      </c>
      <c r="AM1412" t="n">
        <v>0.1</v>
      </c>
      <c r="AN1412" t="n">
        <v>0.08695652173913043</v>
      </c>
      <c r="AO1412" t="n">
        <v>0.08333333333333333</v>
      </c>
      <c r="AP1412" t="n">
        <v>0.09523809523809523</v>
      </c>
      <c r="AQ1412" t="n">
        <v>0.08695652173913043</v>
      </c>
      <c r="AR1412" t="n">
        <v>0.09523809523809523</v>
      </c>
      <c r="AS1412" t="n">
        <v>0.09090909090909091</v>
      </c>
      <c r="AT1412" t="inlineStr"/>
      <c r="AU1412" t="inlineStr"/>
    </row>
    <row r="1413">
      <c r="A1413" t="inlineStr">
        <is>
          <t>A CONSUMO</t>
        </is>
      </c>
      <c r="B1413" t="inlineStr">
        <is>
          <t>AMS</t>
        </is>
      </c>
      <c r="C1413" t="inlineStr">
        <is>
          <t>Waterfall</t>
        </is>
      </c>
      <c r="D1413" t="n">
        <v>2025</v>
      </c>
      <c r="E1413" s="114" t="n">
        <v>45658</v>
      </c>
      <c r="F1413" s="114" t="n">
        <v>45838</v>
      </c>
      <c r="G1413" t="inlineStr">
        <is>
          <t>ABS25019</t>
        </is>
      </c>
      <c r="H1413" t="inlineStr">
        <is>
          <t>ABS25019</t>
        </is>
      </c>
      <c r="I1413" t="inlineStr">
        <is>
          <t>RETAIL</t>
        </is>
      </c>
      <c r="J1413" t="inlineStr">
        <is>
          <t>BULLSEYE ENHANCEMENTS PLUS 5 2025 1H</t>
        </is>
      </c>
      <c r="K1413" t="inlineStr">
        <is>
          <t>EssilorLuxottica</t>
        </is>
      </c>
      <c r="L1413" t="inlineStr">
        <is>
          <t>T. Porzio</t>
        </is>
      </c>
      <c r="M1413" t="inlineStr">
        <is>
          <t>A. Ferrari</t>
        </is>
      </c>
      <c r="N1413" t="inlineStr">
        <is>
          <t>Operations</t>
        </is>
      </c>
      <c r="O1413" t="inlineStr">
        <is>
          <t>Back End</t>
        </is>
      </c>
      <c r="P1413" t="n">
        <v>100</v>
      </c>
      <c r="Q1413" t="n">
        <v>0</v>
      </c>
      <c r="R1413" t="inlineStr">
        <is>
          <t>ON GOING</t>
        </is>
      </c>
      <c r="S1413" t="n">
        <v>0</v>
      </c>
      <c r="T1413" t="n">
        <v>2025</v>
      </c>
      <c r="U1413" t="n">
        <v>4</v>
      </c>
      <c r="V1413" t="n">
        <v>2</v>
      </c>
      <c r="W1413" t="n">
        <v>2</v>
      </c>
      <c r="X1413" t="n">
        <v>2</v>
      </c>
      <c r="Y1413" t="n">
        <v>2</v>
      </c>
      <c r="Z1413" t="n">
        <v>2</v>
      </c>
      <c r="AA1413" t="n">
        <v>2</v>
      </c>
      <c r="AB1413" t="inlineStr"/>
      <c r="AC1413" t="inlineStr"/>
      <c r="AD1413" t="inlineStr"/>
      <c r="AE1413" t="inlineStr"/>
      <c r="AF1413" t="inlineStr"/>
      <c r="AG1413" t="inlineStr"/>
      <c r="AH1413" t="n">
        <v>0.1111111111111111</v>
      </c>
      <c r="AI1413" t="n">
        <v>0.1</v>
      </c>
      <c r="AJ1413" t="n">
        <v>0.09523809523809523</v>
      </c>
      <c r="AK1413" t="n">
        <v>0.09090909090909091</v>
      </c>
      <c r="AL1413" t="n">
        <v>0.1</v>
      </c>
      <c r="AM1413" t="n">
        <v>0.1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inlineStr"/>
      <c r="AU1413" t="inlineStr"/>
    </row>
    <row r="1414">
      <c r="A1414" t="inlineStr">
        <is>
          <t>A CONSUMO</t>
        </is>
      </c>
      <c r="B1414" t="inlineStr">
        <is>
          <t>AMS</t>
        </is>
      </c>
      <c r="C1414" t="inlineStr">
        <is>
          <t>Waterfall</t>
        </is>
      </c>
      <c r="D1414" t="n">
        <v>2025</v>
      </c>
      <c r="E1414" s="114" t="n">
        <v>45658</v>
      </c>
      <c r="F1414" s="114" t="n">
        <v>45838</v>
      </c>
      <c r="G1414" t="inlineStr">
        <is>
          <t>ABS25019</t>
        </is>
      </c>
      <c r="H1414" t="inlineStr">
        <is>
          <t>ABS25019</t>
        </is>
      </c>
      <c r="I1414" t="inlineStr">
        <is>
          <t>RETAIL</t>
        </is>
      </c>
      <c r="J1414" t="inlineStr">
        <is>
          <t>BULLSEYE ENHANCEMENTS PLUS 5 2025 1H</t>
        </is>
      </c>
      <c r="K1414" t="inlineStr">
        <is>
          <t>EssilorLuxottica</t>
        </is>
      </c>
      <c r="L1414" t="inlineStr">
        <is>
          <t>T. Porzio</t>
        </is>
      </c>
      <c r="M1414" t="inlineStr">
        <is>
          <t>A. Lorena</t>
        </is>
      </c>
      <c r="N1414" t="inlineStr">
        <is>
          <t>Operations</t>
        </is>
      </c>
      <c r="O1414" t="inlineStr">
        <is>
          <t>Front End</t>
        </is>
      </c>
      <c r="P1414" t="n">
        <v>100</v>
      </c>
      <c r="Q1414" t="n">
        <v>0</v>
      </c>
      <c r="R1414" t="inlineStr">
        <is>
          <t>ON GOING</t>
        </is>
      </c>
      <c r="S1414" t="n">
        <v>0</v>
      </c>
      <c r="T1414" t="n">
        <v>2025</v>
      </c>
      <c r="U1414" t="n">
        <v>2</v>
      </c>
      <c r="V1414" t="n">
        <v>1</v>
      </c>
      <c r="W1414" t="n">
        <v>1</v>
      </c>
      <c r="X1414" t="n">
        <v>1</v>
      </c>
      <c r="Y1414" t="n">
        <v>2</v>
      </c>
      <c r="Z1414" t="n">
        <v>1</v>
      </c>
      <c r="AA1414" t="n">
        <v>1</v>
      </c>
      <c r="AB1414" t="inlineStr"/>
      <c r="AC1414" t="inlineStr"/>
      <c r="AD1414" t="inlineStr"/>
      <c r="AE1414" t="inlineStr"/>
      <c r="AF1414" t="inlineStr"/>
      <c r="AG1414" t="inlineStr"/>
      <c r="AH1414" t="n">
        <v>0.05555555555555555</v>
      </c>
      <c r="AI1414" t="n">
        <v>0.05</v>
      </c>
      <c r="AJ1414" t="n">
        <v>0.04761904761904762</v>
      </c>
      <c r="AK1414" t="n">
        <v>0.09090909090909091</v>
      </c>
      <c r="AL1414" t="n">
        <v>0.05</v>
      </c>
      <c r="AM1414" t="n">
        <v>0.05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inlineStr"/>
      <c r="AU1414" t="inlineStr"/>
    </row>
    <row r="1415">
      <c r="A1415" t="inlineStr">
        <is>
          <t>A CONSUMO</t>
        </is>
      </c>
      <c r="B1415" t="inlineStr">
        <is>
          <t>AMS</t>
        </is>
      </c>
      <c r="C1415" t="inlineStr">
        <is>
          <t>Waterfall</t>
        </is>
      </c>
      <c r="D1415" t="n">
        <v>2025</v>
      </c>
      <c r="E1415" s="114" t="n">
        <v>45658</v>
      </c>
      <c r="F1415" s="114" t="n">
        <v>45838</v>
      </c>
      <c r="G1415" t="inlineStr">
        <is>
          <t>ABS25019</t>
        </is>
      </c>
      <c r="H1415" t="inlineStr">
        <is>
          <t>ABS25019</t>
        </is>
      </c>
      <c r="I1415" t="inlineStr">
        <is>
          <t>RETAIL</t>
        </is>
      </c>
      <c r="J1415" t="inlineStr">
        <is>
          <t>BULLSEYE ENHANCEMENTS PLUS 5 2025 1H</t>
        </is>
      </c>
      <c r="K1415" t="inlineStr">
        <is>
          <t>EssilorLuxottica</t>
        </is>
      </c>
      <c r="L1415" t="inlineStr">
        <is>
          <t>T. Porzio</t>
        </is>
      </c>
      <c r="M1415" t="inlineStr">
        <is>
          <t>A. PIROLA</t>
        </is>
      </c>
      <c r="N1415" t="inlineStr">
        <is>
          <t>Operations</t>
        </is>
      </c>
      <c r="O1415" t="inlineStr">
        <is>
          <t>Front End</t>
        </is>
      </c>
      <c r="P1415" t="n">
        <v>100</v>
      </c>
      <c r="Q1415" t="n">
        <v>0</v>
      </c>
      <c r="R1415" t="inlineStr">
        <is>
          <t>ON GOING</t>
        </is>
      </c>
      <c r="S1415" t="n">
        <v>0</v>
      </c>
      <c r="T1415" t="n">
        <v>2025</v>
      </c>
      <c r="U1415" t="n">
        <v>4</v>
      </c>
      <c r="V1415" t="n">
        <v>1</v>
      </c>
      <c r="W1415" t="n">
        <v>1</v>
      </c>
      <c r="X1415" t="n">
        <v>1</v>
      </c>
      <c r="Y1415" t="n">
        <v>2</v>
      </c>
      <c r="Z1415" t="n">
        <v>2</v>
      </c>
      <c r="AA1415" t="n">
        <v>2</v>
      </c>
      <c r="AB1415" t="inlineStr"/>
      <c r="AC1415" t="inlineStr"/>
      <c r="AD1415" t="inlineStr"/>
      <c r="AE1415" t="inlineStr"/>
      <c r="AF1415" t="inlineStr"/>
      <c r="AG1415" t="inlineStr"/>
      <c r="AH1415" t="n">
        <v>0.05555555555555555</v>
      </c>
      <c r="AI1415" t="n">
        <v>0.05</v>
      </c>
      <c r="AJ1415" t="n">
        <v>0.04761904761904762</v>
      </c>
      <c r="AK1415" t="n">
        <v>0.09090909090909091</v>
      </c>
      <c r="AL1415" t="n">
        <v>0.1</v>
      </c>
      <c r="AM1415" t="n">
        <v>0.1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inlineStr"/>
      <c r="AU1415" t="inlineStr"/>
    </row>
    <row r="1416">
      <c r="A1416" t="inlineStr">
        <is>
          <t>A CONSUMO</t>
        </is>
      </c>
      <c r="B1416" t="inlineStr">
        <is>
          <t>AMS</t>
        </is>
      </c>
      <c r="C1416" t="inlineStr">
        <is>
          <t>Waterfall</t>
        </is>
      </c>
      <c r="D1416" t="n">
        <v>2025</v>
      </c>
      <c r="E1416" s="114" t="n">
        <v>45658</v>
      </c>
      <c r="F1416" s="114" t="n">
        <v>45838</v>
      </c>
      <c r="G1416" t="inlineStr">
        <is>
          <t>ABS25019</t>
        </is>
      </c>
      <c r="H1416" t="inlineStr">
        <is>
          <t>ABS25019</t>
        </is>
      </c>
      <c r="I1416" t="inlineStr">
        <is>
          <t>RETAIL</t>
        </is>
      </c>
      <c r="J1416" t="inlineStr">
        <is>
          <t>BULLSEYE ENHANCEMENTS PLUS 5 2025 1H</t>
        </is>
      </c>
      <c r="K1416" t="inlineStr">
        <is>
          <t>EssilorLuxottica</t>
        </is>
      </c>
      <c r="L1416" t="inlineStr">
        <is>
          <t>T. Porzio</t>
        </is>
      </c>
      <c r="M1416" t="inlineStr">
        <is>
          <t>A. Vladi</t>
        </is>
      </c>
      <c r="N1416" t="inlineStr">
        <is>
          <t>Operations</t>
        </is>
      </c>
      <c r="O1416" t="inlineStr">
        <is>
          <t>Team Leadership</t>
        </is>
      </c>
      <c r="P1416" t="n">
        <v>100</v>
      </c>
      <c r="Q1416" t="n">
        <v>0</v>
      </c>
      <c r="R1416" t="inlineStr">
        <is>
          <t>ON GOING</t>
        </is>
      </c>
      <c r="S1416" t="n">
        <v>0</v>
      </c>
      <c r="T1416" t="n">
        <v>2025</v>
      </c>
      <c r="U1416" t="n">
        <v>4</v>
      </c>
      <c r="V1416" t="n">
        <v>2</v>
      </c>
      <c r="W1416" t="n">
        <v>2</v>
      </c>
      <c r="X1416" t="n">
        <v>2</v>
      </c>
      <c r="Y1416" t="n">
        <v>2</v>
      </c>
      <c r="Z1416" t="n">
        <v>2</v>
      </c>
      <c r="AA1416" t="n">
        <v>2</v>
      </c>
      <c r="AB1416" t="inlineStr"/>
      <c r="AC1416" t="inlineStr"/>
      <c r="AD1416" t="inlineStr"/>
      <c r="AE1416" t="inlineStr"/>
      <c r="AF1416" t="inlineStr"/>
      <c r="AG1416" t="inlineStr"/>
      <c r="AH1416" t="n">
        <v>0.1111111111111111</v>
      </c>
      <c r="AI1416" t="n">
        <v>0.1</v>
      </c>
      <c r="AJ1416" t="n">
        <v>0.09523809523809523</v>
      </c>
      <c r="AK1416" t="n">
        <v>0.09090909090909091</v>
      </c>
      <c r="AL1416" t="n">
        <v>0.1</v>
      </c>
      <c r="AM1416" t="n">
        <v>0.1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inlineStr"/>
      <c r="AU1416" t="inlineStr"/>
    </row>
    <row r="1417">
      <c r="A1417" t="inlineStr">
        <is>
          <t>A CONSUMO</t>
        </is>
      </c>
      <c r="B1417" t="inlineStr">
        <is>
          <t>AMS</t>
        </is>
      </c>
      <c r="C1417" t="inlineStr">
        <is>
          <t>Waterfall</t>
        </is>
      </c>
      <c r="D1417" t="n">
        <v>2025</v>
      </c>
      <c r="E1417" s="114" t="n">
        <v>45658</v>
      </c>
      <c r="F1417" s="114" t="n">
        <v>45838</v>
      </c>
      <c r="G1417" t="inlineStr">
        <is>
          <t>ABS25019</t>
        </is>
      </c>
      <c r="H1417" t="inlineStr">
        <is>
          <t>ABS25019</t>
        </is>
      </c>
      <c r="I1417" t="inlineStr">
        <is>
          <t>RETAIL</t>
        </is>
      </c>
      <c r="J1417" t="inlineStr">
        <is>
          <t>BULLSEYE ENHANCEMENTS PLUS 5 2025 1H</t>
        </is>
      </c>
      <c r="K1417" t="inlineStr">
        <is>
          <t>EssilorLuxottica</t>
        </is>
      </c>
      <c r="L1417" t="inlineStr">
        <is>
          <t>T. Porzio</t>
        </is>
      </c>
      <c r="M1417" t="inlineStr">
        <is>
          <t>F. D'Alberto</t>
        </is>
      </c>
      <c r="N1417" t="inlineStr">
        <is>
          <t>Operations</t>
        </is>
      </c>
      <c r="O1417" t="inlineStr">
        <is>
          <t>Back End</t>
        </is>
      </c>
      <c r="P1417" t="n">
        <v>100</v>
      </c>
      <c r="Q1417" t="n">
        <v>0</v>
      </c>
      <c r="R1417" t="inlineStr">
        <is>
          <t>ON GOING</t>
        </is>
      </c>
      <c r="S1417" t="n">
        <v>0</v>
      </c>
      <c r="T1417" t="n">
        <v>2025</v>
      </c>
      <c r="U1417" t="n">
        <v>10</v>
      </c>
      <c r="V1417" t="n">
        <v>5</v>
      </c>
      <c r="W1417" t="n">
        <v>7</v>
      </c>
      <c r="X1417" t="n">
        <v>5</v>
      </c>
      <c r="Y1417" t="inlineStr"/>
      <c r="Z1417" t="n">
        <v>5</v>
      </c>
      <c r="AA1417" t="n">
        <v>5</v>
      </c>
      <c r="AB1417" t="inlineStr"/>
      <c r="AC1417" t="inlineStr"/>
      <c r="AD1417" t="inlineStr"/>
      <c r="AE1417" t="inlineStr"/>
      <c r="AF1417" t="inlineStr"/>
      <c r="AG1417" t="inlineStr"/>
      <c r="AH1417" t="n">
        <v>0.2777777777777778</v>
      </c>
      <c r="AI1417" t="n">
        <v>0.35</v>
      </c>
      <c r="AJ1417" t="n">
        <v>0.2380952380952381</v>
      </c>
      <c r="AK1417" t="n">
        <v>0</v>
      </c>
      <c r="AL1417" t="n">
        <v>0.25</v>
      </c>
      <c r="AM1417" t="n">
        <v>0.25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inlineStr"/>
      <c r="AU1417" t="inlineStr"/>
    </row>
    <row r="1418">
      <c r="A1418" t="inlineStr">
        <is>
          <t>A CONSUMO</t>
        </is>
      </c>
      <c r="B1418" t="inlineStr">
        <is>
          <t>AMS</t>
        </is>
      </c>
      <c r="C1418" t="inlineStr">
        <is>
          <t>Waterfall</t>
        </is>
      </c>
      <c r="D1418" t="n">
        <v>2025</v>
      </c>
      <c r="E1418" s="114" t="n">
        <v>45658</v>
      </c>
      <c r="F1418" s="114" t="n">
        <v>45838</v>
      </c>
      <c r="G1418" t="inlineStr">
        <is>
          <t>ABS25019</t>
        </is>
      </c>
      <c r="H1418" t="inlineStr">
        <is>
          <t>ABS25019</t>
        </is>
      </c>
      <c r="I1418" t="inlineStr">
        <is>
          <t>RETAIL</t>
        </is>
      </c>
      <c r="J1418" t="inlineStr">
        <is>
          <t>BULLSEYE ENHANCEMENTS PLUS 5 2025 1H</t>
        </is>
      </c>
      <c r="K1418" t="inlineStr">
        <is>
          <t>EssilorLuxottica</t>
        </is>
      </c>
      <c r="L1418" t="inlineStr">
        <is>
          <t>T. Porzio</t>
        </is>
      </c>
      <c r="M1418" t="inlineStr">
        <is>
          <t>F. Spacagna</t>
        </is>
      </c>
      <c r="N1418" t="inlineStr">
        <is>
          <t>Operations</t>
        </is>
      </c>
      <c r="O1418" t="inlineStr">
        <is>
          <t>Back End</t>
        </is>
      </c>
      <c r="P1418" t="n">
        <v>100</v>
      </c>
      <c r="Q1418" t="n">
        <v>0</v>
      </c>
      <c r="R1418" t="inlineStr">
        <is>
          <t>ON GOING</t>
        </is>
      </c>
      <c r="S1418" t="n">
        <v>0</v>
      </c>
      <c r="T1418" t="n">
        <v>2025</v>
      </c>
      <c r="U1418" t="n">
        <v>4</v>
      </c>
      <c r="V1418" t="n">
        <v>2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inlineStr"/>
      <c r="AC1418" t="inlineStr"/>
      <c r="AD1418" t="inlineStr"/>
      <c r="AE1418" t="inlineStr"/>
      <c r="AF1418" t="inlineStr"/>
      <c r="AG1418" t="inlineStr"/>
      <c r="AH1418" t="n">
        <v>0.1111111111111111</v>
      </c>
      <c r="AI1418" t="n">
        <v>0.1</v>
      </c>
      <c r="AJ1418" t="n">
        <v>0.09523809523809523</v>
      </c>
      <c r="AK1418" t="n">
        <v>0.09090909090909091</v>
      </c>
      <c r="AL1418" t="n">
        <v>0.1</v>
      </c>
      <c r="AM1418" t="n">
        <v>0.1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inlineStr"/>
      <c r="AU1418" t="inlineStr"/>
    </row>
    <row r="1419">
      <c r="A1419" t="inlineStr">
        <is>
          <t>A CONSUMO</t>
        </is>
      </c>
      <c r="B1419" t="inlineStr">
        <is>
          <t>AMS</t>
        </is>
      </c>
      <c r="C1419" t="inlineStr">
        <is>
          <t>Waterfall</t>
        </is>
      </c>
      <c r="D1419" t="n">
        <v>2025</v>
      </c>
      <c r="E1419" s="114" t="n">
        <v>45658</v>
      </c>
      <c r="F1419" s="114" t="n">
        <v>45838</v>
      </c>
      <c r="G1419" t="inlineStr">
        <is>
          <t>ABS25019</t>
        </is>
      </c>
      <c r="H1419" t="inlineStr">
        <is>
          <t>ABS25019</t>
        </is>
      </c>
      <c r="I1419" t="inlineStr">
        <is>
          <t>RETAIL</t>
        </is>
      </c>
      <c r="J1419" t="inlineStr">
        <is>
          <t>BULLSEYE ENHANCEMENTS PLUS 5 2025 1H</t>
        </is>
      </c>
      <c r="K1419" t="inlineStr">
        <is>
          <t>EssilorLuxottica</t>
        </is>
      </c>
      <c r="L1419" t="inlineStr">
        <is>
          <t>T. Porzio</t>
        </is>
      </c>
      <c r="M1419" t="inlineStr">
        <is>
          <t>M. Vianelli</t>
        </is>
      </c>
      <c r="N1419" t="inlineStr">
        <is>
          <t>Delivery Projects</t>
        </is>
      </c>
      <c r="O1419" t="inlineStr">
        <is>
          <t>Analyst</t>
        </is>
      </c>
      <c r="P1419" t="n">
        <v>100</v>
      </c>
      <c r="Q1419" t="n">
        <v>0</v>
      </c>
      <c r="R1419" t="inlineStr">
        <is>
          <t>ON GOING</t>
        </is>
      </c>
      <c r="S1419" t="n">
        <v>0</v>
      </c>
      <c r="T1419" t="n">
        <v>2025</v>
      </c>
      <c r="U1419" t="n">
        <v>4</v>
      </c>
      <c r="V1419" t="n">
        <v>2</v>
      </c>
      <c r="W1419" t="n">
        <v>2</v>
      </c>
      <c r="X1419" t="n">
        <v>2</v>
      </c>
      <c r="Y1419" t="n">
        <v>2</v>
      </c>
      <c r="Z1419" t="n">
        <v>2</v>
      </c>
      <c r="AA1419" t="n">
        <v>2</v>
      </c>
      <c r="AB1419" t="inlineStr"/>
      <c r="AC1419" t="inlineStr"/>
      <c r="AD1419" t="inlineStr"/>
      <c r="AE1419" t="inlineStr"/>
      <c r="AF1419" t="inlineStr"/>
      <c r="AG1419" t="inlineStr"/>
      <c r="AH1419" t="n">
        <v>0.1111111111111111</v>
      </c>
      <c r="AI1419" t="n">
        <v>0.1</v>
      </c>
      <c r="AJ1419" t="n">
        <v>0.09523809523809523</v>
      </c>
      <c r="AK1419" t="n">
        <v>0.09090909090909091</v>
      </c>
      <c r="AL1419" t="n">
        <v>0.1</v>
      </c>
      <c r="AM1419" t="n">
        <v>0.1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inlineStr"/>
      <c r="AU1419" t="inlineStr"/>
    </row>
    <row r="1420">
      <c r="A1420" t="inlineStr">
        <is>
          <t>A CONSUMO</t>
        </is>
      </c>
      <c r="B1420" t="inlineStr">
        <is>
          <t>AMS</t>
        </is>
      </c>
      <c r="C1420" t="inlineStr">
        <is>
          <t>Waterfall</t>
        </is>
      </c>
      <c r="D1420" t="n">
        <v>2025</v>
      </c>
      <c r="E1420" s="114" t="n">
        <v>45658</v>
      </c>
      <c r="F1420" s="114" t="n">
        <v>45838</v>
      </c>
      <c r="G1420" t="inlineStr">
        <is>
          <t>ABS25019</t>
        </is>
      </c>
      <c r="H1420" t="inlineStr">
        <is>
          <t>ABS25019</t>
        </is>
      </c>
      <c r="I1420" t="inlineStr">
        <is>
          <t>RETAIL</t>
        </is>
      </c>
      <c r="J1420" t="inlineStr">
        <is>
          <t>BULLSEYE ENHANCEMENTS PLUS 5 2025 1H</t>
        </is>
      </c>
      <c r="K1420" t="inlineStr">
        <is>
          <t>EssilorLuxottica</t>
        </is>
      </c>
      <c r="L1420" t="inlineStr">
        <is>
          <t>T. Porzio</t>
        </is>
      </c>
      <c r="M1420" t="inlineStr">
        <is>
          <t>T. Porzio</t>
        </is>
      </c>
      <c r="N1420" t="inlineStr">
        <is>
          <t>Delivery AMS</t>
        </is>
      </c>
      <c r="O1420" t="inlineStr">
        <is>
          <t>PM - Project Governance</t>
        </is>
      </c>
      <c r="P1420" t="n">
        <v>100</v>
      </c>
      <c r="Q1420" t="n">
        <v>0</v>
      </c>
      <c r="R1420" t="inlineStr">
        <is>
          <t>ON GOING</t>
        </is>
      </c>
      <c r="S1420" t="n">
        <v>0</v>
      </c>
      <c r="T1420" t="n">
        <v>2025</v>
      </c>
      <c r="U1420" t="n">
        <v>2</v>
      </c>
      <c r="V1420" t="n">
        <v>1</v>
      </c>
      <c r="W1420" t="n">
        <v>1</v>
      </c>
      <c r="X1420" t="n">
        <v>1</v>
      </c>
      <c r="Y1420" t="n">
        <v>2</v>
      </c>
      <c r="Z1420" t="n">
        <v>1</v>
      </c>
      <c r="AA1420" t="n">
        <v>1</v>
      </c>
      <c r="AB1420" t="inlineStr"/>
      <c r="AC1420" t="inlineStr"/>
      <c r="AD1420" t="inlineStr"/>
      <c r="AE1420" t="inlineStr"/>
      <c r="AF1420" t="inlineStr"/>
      <c r="AG1420" t="inlineStr"/>
      <c r="AH1420" t="n">
        <v>0.05555555555555555</v>
      </c>
      <c r="AI1420" t="n">
        <v>0.05</v>
      </c>
      <c r="AJ1420" t="n">
        <v>0.04761904761904762</v>
      </c>
      <c r="AK1420" t="n">
        <v>0.09090909090909091</v>
      </c>
      <c r="AL1420" t="n">
        <v>0.05</v>
      </c>
      <c r="AM1420" t="n">
        <v>0.05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inlineStr"/>
      <c r="AU1420" t="inlineStr"/>
    </row>
    <row r="1421">
      <c r="A1421" t="inlineStr">
        <is>
          <t>A CONSUMO</t>
        </is>
      </c>
      <c r="B1421" t="inlineStr">
        <is>
          <t>AMS</t>
        </is>
      </c>
      <c r="C1421" t="inlineStr">
        <is>
          <t>Waterfall</t>
        </is>
      </c>
      <c r="D1421" t="n">
        <v>2025</v>
      </c>
      <c r="E1421" s="114" t="n">
        <v>45839</v>
      </c>
      <c r="F1421" s="114" t="n">
        <v>46022</v>
      </c>
      <c r="G1421" t="inlineStr"/>
      <c r="H1421" t="inlineStr"/>
      <c r="I1421" t="inlineStr">
        <is>
          <t>RETAIL</t>
        </is>
      </c>
      <c r="J1421" t="inlineStr">
        <is>
          <t>BULLSEYE ENHANCEMENTS PLUS 5 2025 2H</t>
        </is>
      </c>
      <c r="K1421" t="inlineStr">
        <is>
          <t>EssilorLuxottica</t>
        </is>
      </c>
      <c r="L1421" t="inlineStr">
        <is>
          <t>T. Porzio</t>
        </is>
      </c>
      <c r="M1421" t="inlineStr">
        <is>
          <t>A. Ferrari</t>
        </is>
      </c>
      <c r="N1421" t="inlineStr">
        <is>
          <t>Operations</t>
        </is>
      </c>
      <c r="O1421" t="inlineStr">
        <is>
          <t>Back End</t>
        </is>
      </c>
      <c r="P1421" t="n">
        <v>100</v>
      </c>
      <c r="Q1421" t="n">
        <v>0</v>
      </c>
      <c r="R1421" t="inlineStr">
        <is>
          <t>TO START</t>
        </is>
      </c>
      <c r="S1421" t="n">
        <v>0</v>
      </c>
      <c r="T1421" t="n">
        <v>2025</v>
      </c>
      <c r="U1421" t="n">
        <v>13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n">
        <v>5</v>
      </c>
      <c r="AF1421" t="n">
        <v>5</v>
      </c>
      <c r="AG1421" t="n">
        <v>3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0.2173913043478261</v>
      </c>
      <c r="AR1421" t="n">
        <v>0.2380952380952381</v>
      </c>
      <c r="AS1421" t="n">
        <v>0.1363636363636364</v>
      </c>
      <c r="AT1421" t="inlineStr"/>
      <c r="AU1421" t="inlineStr"/>
    </row>
    <row r="1422">
      <c r="A1422" t="inlineStr">
        <is>
          <t>A CONSUMO</t>
        </is>
      </c>
      <c r="B1422" t="inlineStr">
        <is>
          <t>AMS</t>
        </is>
      </c>
      <c r="C1422" t="inlineStr">
        <is>
          <t>Waterfall</t>
        </is>
      </c>
      <c r="D1422" t="n">
        <v>2025</v>
      </c>
      <c r="E1422" s="114" t="n">
        <v>45839</v>
      </c>
      <c r="F1422" s="114" t="n">
        <v>46022</v>
      </c>
      <c r="G1422" t="inlineStr"/>
      <c r="H1422" t="inlineStr"/>
      <c r="I1422" t="inlineStr">
        <is>
          <t>RETAIL</t>
        </is>
      </c>
      <c r="J1422" t="inlineStr">
        <is>
          <t>BULLSEYE ENHANCEMENTS PLUS 5 2025 2H</t>
        </is>
      </c>
      <c r="K1422" t="inlineStr">
        <is>
          <t>EssilorLuxottica</t>
        </is>
      </c>
      <c r="L1422" t="inlineStr">
        <is>
          <t>T. Porzio</t>
        </is>
      </c>
      <c r="M1422" t="inlineStr">
        <is>
          <t>A. Lorena</t>
        </is>
      </c>
      <c r="N1422" t="inlineStr">
        <is>
          <t>Operations</t>
        </is>
      </c>
      <c r="O1422" t="inlineStr">
        <is>
          <t>Front End</t>
        </is>
      </c>
      <c r="P1422" t="n">
        <v>100</v>
      </c>
      <c r="Q1422" t="n">
        <v>0</v>
      </c>
      <c r="R1422" t="inlineStr">
        <is>
          <t>TO START</t>
        </is>
      </c>
      <c r="S1422" t="n">
        <v>0</v>
      </c>
      <c r="T1422" t="n">
        <v>2025</v>
      </c>
      <c r="U1422" t="n">
        <v>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n">
        <v>3</v>
      </c>
      <c r="AF1422" t="n">
        <v>3</v>
      </c>
      <c r="AG1422" t="n">
        <v>3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0.1304347826086956</v>
      </c>
      <c r="AR1422" t="n">
        <v>0.1428571428571428</v>
      </c>
      <c r="AS1422" t="n">
        <v>0.1363636363636364</v>
      </c>
      <c r="AT1422" t="inlineStr"/>
      <c r="AU1422" t="inlineStr"/>
    </row>
    <row r="1423">
      <c r="A1423" t="inlineStr">
        <is>
          <t>A CONSUMO</t>
        </is>
      </c>
      <c r="B1423" t="inlineStr">
        <is>
          <t>AMS</t>
        </is>
      </c>
      <c r="C1423" t="inlineStr">
        <is>
          <t>Waterfall</t>
        </is>
      </c>
      <c r="D1423" t="n">
        <v>2025</v>
      </c>
      <c r="E1423" s="114" t="n">
        <v>45839</v>
      </c>
      <c r="F1423" s="114" t="n">
        <v>46022</v>
      </c>
      <c r="G1423" t="inlineStr"/>
      <c r="H1423" t="inlineStr"/>
      <c r="I1423" t="inlineStr">
        <is>
          <t>RETAIL</t>
        </is>
      </c>
      <c r="J1423" t="inlineStr">
        <is>
          <t>BULLSEYE ENHANCEMENTS PLUS 5 2025 2H</t>
        </is>
      </c>
      <c r="K1423" t="inlineStr">
        <is>
          <t>EssilorLuxottica</t>
        </is>
      </c>
      <c r="L1423" t="inlineStr">
        <is>
          <t>T. Porzio</t>
        </is>
      </c>
      <c r="M1423" t="inlineStr">
        <is>
          <t>A. PIROLA</t>
        </is>
      </c>
      <c r="N1423" t="inlineStr">
        <is>
          <t>Operations</t>
        </is>
      </c>
      <c r="O1423" t="inlineStr">
        <is>
          <t>Front End</t>
        </is>
      </c>
      <c r="P1423" t="n">
        <v>100</v>
      </c>
      <c r="Q1423" t="n">
        <v>0</v>
      </c>
      <c r="R1423" t="inlineStr">
        <is>
          <t>TO START</t>
        </is>
      </c>
      <c r="S1423" t="n">
        <v>0</v>
      </c>
      <c r="T1423" t="n">
        <v>2025</v>
      </c>
      <c r="U1423" t="n">
        <v>1.5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n">
        <v>0.5</v>
      </c>
      <c r="AF1423" t="n">
        <v>0.5</v>
      </c>
      <c r="AG1423" t="n">
        <v>0.5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0.02173913043478261</v>
      </c>
      <c r="AR1423" t="n">
        <v>0.02380952380952381</v>
      </c>
      <c r="AS1423" t="n">
        <v>0.02272727272727273</v>
      </c>
      <c r="AT1423" t="inlineStr"/>
      <c r="AU1423" t="inlineStr"/>
    </row>
    <row r="1424">
      <c r="A1424" t="inlineStr">
        <is>
          <t>A CONSUMO</t>
        </is>
      </c>
      <c r="B1424" t="inlineStr">
        <is>
          <t>AMS</t>
        </is>
      </c>
      <c r="C1424" t="inlineStr">
        <is>
          <t>Waterfall</t>
        </is>
      </c>
      <c r="D1424" t="n">
        <v>2025</v>
      </c>
      <c r="E1424" s="114" t="n">
        <v>45839</v>
      </c>
      <c r="F1424" s="114" t="n">
        <v>46022</v>
      </c>
      <c r="G1424" t="inlineStr"/>
      <c r="H1424" t="inlineStr"/>
      <c r="I1424" t="inlineStr">
        <is>
          <t>RETAIL</t>
        </is>
      </c>
      <c r="J1424" t="inlineStr">
        <is>
          <t>BULLSEYE ENHANCEMENTS PLUS 5 2025 2H</t>
        </is>
      </c>
      <c r="K1424" t="inlineStr">
        <is>
          <t>EssilorLuxottica</t>
        </is>
      </c>
      <c r="L1424" t="inlineStr">
        <is>
          <t>T. Porzio</t>
        </is>
      </c>
      <c r="M1424" t="inlineStr">
        <is>
          <t>A. Vladi</t>
        </is>
      </c>
      <c r="N1424" t="inlineStr">
        <is>
          <t>Operations</t>
        </is>
      </c>
      <c r="O1424" t="inlineStr">
        <is>
          <t>Team Leadership</t>
        </is>
      </c>
      <c r="P1424" t="n">
        <v>100</v>
      </c>
      <c r="Q1424" t="n">
        <v>0</v>
      </c>
      <c r="R1424" t="inlineStr">
        <is>
          <t>TO START</t>
        </is>
      </c>
      <c r="S1424" t="n">
        <v>0</v>
      </c>
      <c r="T1424" t="n">
        <v>2025</v>
      </c>
      <c r="U1424" t="n">
        <v>6</v>
      </c>
      <c r="V1424" t="inlineStr"/>
      <c r="W1424" t="inlineStr"/>
      <c r="X1424" t="inlineStr"/>
      <c r="Y1424" t="inlineStr"/>
      <c r="Z1424" t="inlineStr"/>
      <c r="AA1424" t="inlineStr"/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0.04347826086956522</v>
      </c>
      <c r="AO1424" t="n">
        <v>0.08333333333333333</v>
      </c>
      <c r="AP1424" t="n">
        <v>0.04761904761904762</v>
      </c>
      <c r="AQ1424" t="n">
        <v>0.04347826086956522</v>
      </c>
      <c r="AR1424" t="n">
        <v>0.04761904761904762</v>
      </c>
      <c r="AS1424" t="n">
        <v>0.04545454545454546</v>
      </c>
      <c r="AT1424" t="inlineStr"/>
      <c r="AU1424" t="inlineStr"/>
    </row>
    <row r="1425">
      <c r="A1425" t="inlineStr">
        <is>
          <t>A CONSUMO</t>
        </is>
      </c>
      <c r="B1425" t="inlineStr">
        <is>
          <t>AMS</t>
        </is>
      </c>
      <c r="C1425" t="inlineStr">
        <is>
          <t>Waterfall</t>
        </is>
      </c>
      <c r="D1425" t="n">
        <v>2025</v>
      </c>
      <c r="E1425" s="114" t="n">
        <v>45839</v>
      </c>
      <c r="F1425" s="114" t="n">
        <v>46022</v>
      </c>
      <c r="G1425" t="inlineStr"/>
      <c r="H1425" t="inlineStr"/>
      <c r="I1425" t="inlineStr">
        <is>
          <t>RETAIL</t>
        </is>
      </c>
      <c r="J1425" t="inlineStr">
        <is>
          <t>BULLSEYE ENHANCEMENTS PLUS 5 2025 2H</t>
        </is>
      </c>
      <c r="K1425" t="inlineStr">
        <is>
          <t>EssilorLuxottica</t>
        </is>
      </c>
      <c r="L1425" t="inlineStr">
        <is>
          <t>T. Porzio</t>
        </is>
      </c>
      <c r="M1425" t="inlineStr">
        <is>
          <t>F. D'Alberto</t>
        </is>
      </c>
      <c r="N1425" t="inlineStr">
        <is>
          <t>Operations</t>
        </is>
      </c>
      <c r="O1425" t="inlineStr">
        <is>
          <t>Back End</t>
        </is>
      </c>
      <c r="P1425" t="n">
        <v>100</v>
      </c>
      <c r="Q1425" t="n">
        <v>0</v>
      </c>
      <c r="R1425" t="inlineStr">
        <is>
          <t>TO START</t>
        </is>
      </c>
      <c r="S1425" t="n">
        <v>0</v>
      </c>
      <c r="T1425" t="n">
        <v>2025</v>
      </c>
      <c r="U1425" t="n">
        <v>41</v>
      </c>
      <c r="V1425" t="inlineStr"/>
      <c r="W1425" t="inlineStr"/>
      <c r="X1425" t="inlineStr"/>
      <c r="Y1425" t="inlineStr"/>
      <c r="Z1425" t="inlineStr"/>
      <c r="AA1425" t="inlineStr"/>
      <c r="AB1425" t="n">
        <v>8</v>
      </c>
      <c r="AC1425" t="n">
        <v>4</v>
      </c>
      <c r="AD1425" t="n">
        <v>8</v>
      </c>
      <c r="AE1425" t="n">
        <v>8</v>
      </c>
      <c r="AF1425" t="n">
        <v>8</v>
      </c>
      <c r="AG1425" t="n">
        <v>5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0.3478260869565217</v>
      </c>
      <c r="AO1425" t="n">
        <v>0.3333333333333333</v>
      </c>
      <c r="AP1425" t="n">
        <v>0.3809523809523809</v>
      </c>
      <c r="AQ1425" t="n">
        <v>0.3478260869565217</v>
      </c>
      <c r="AR1425" t="n">
        <v>0.3809523809523809</v>
      </c>
      <c r="AS1425" t="n">
        <v>0.2272727272727273</v>
      </c>
      <c r="AT1425" t="inlineStr"/>
      <c r="AU1425" t="inlineStr"/>
    </row>
    <row r="1426">
      <c r="A1426" t="inlineStr">
        <is>
          <t>A CONSUMO</t>
        </is>
      </c>
      <c r="B1426" t="inlineStr">
        <is>
          <t>AMS</t>
        </is>
      </c>
      <c r="C1426" t="inlineStr">
        <is>
          <t>Waterfall</t>
        </is>
      </c>
      <c r="D1426" t="n">
        <v>2025</v>
      </c>
      <c r="E1426" s="114" t="n">
        <v>45839</v>
      </c>
      <c r="F1426" s="114" t="n">
        <v>46022</v>
      </c>
      <c r="G1426" t="inlineStr"/>
      <c r="H1426" t="inlineStr"/>
      <c r="I1426" t="inlineStr">
        <is>
          <t>RETAIL</t>
        </is>
      </c>
      <c r="J1426" t="inlineStr">
        <is>
          <t>BULLSEYE ENHANCEMENTS PLUS 5 2025 2H</t>
        </is>
      </c>
      <c r="K1426" t="inlineStr">
        <is>
          <t>EssilorLuxottica</t>
        </is>
      </c>
      <c r="L1426" t="inlineStr">
        <is>
          <t>T. Porzio</t>
        </is>
      </c>
      <c r="M1426" t="inlineStr">
        <is>
          <t>F. Spacagna</t>
        </is>
      </c>
      <c r="N1426" t="inlineStr">
        <is>
          <t>Operations</t>
        </is>
      </c>
      <c r="O1426" t="inlineStr">
        <is>
          <t>Back End</t>
        </is>
      </c>
      <c r="P1426" t="n">
        <v>100</v>
      </c>
      <c r="Q1426" t="n">
        <v>0</v>
      </c>
      <c r="R1426" t="inlineStr">
        <is>
          <t>TO START</t>
        </is>
      </c>
      <c r="S1426" t="n">
        <v>0</v>
      </c>
      <c r="T1426" t="n">
        <v>2025</v>
      </c>
      <c r="U1426" t="n">
        <v>12</v>
      </c>
      <c r="V1426" t="inlineStr"/>
      <c r="W1426" t="inlineStr"/>
      <c r="X1426" t="inlineStr"/>
      <c r="Y1426" t="inlineStr"/>
      <c r="Z1426" t="inlineStr"/>
      <c r="AA1426" t="inlineStr"/>
      <c r="AB1426" t="n">
        <v>2</v>
      </c>
      <c r="AC1426" t="n">
        <v>2</v>
      </c>
      <c r="AD1426" t="n">
        <v>2</v>
      </c>
      <c r="AE1426" t="n">
        <v>2</v>
      </c>
      <c r="AF1426" t="n">
        <v>2</v>
      </c>
      <c r="AG1426" t="n">
        <v>2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0.08695652173913043</v>
      </c>
      <c r="AO1426" t="n">
        <v>0.1666666666666667</v>
      </c>
      <c r="AP1426" t="n">
        <v>0.09523809523809523</v>
      </c>
      <c r="AQ1426" t="n">
        <v>0.08695652173913043</v>
      </c>
      <c r="AR1426" t="n">
        <v>0.09523809523809523</v>
      </c>
      <c r="AS1426" t="n">
        <v>0.09090909090909091</v>
      </c>
      <c r="AT1426" t="inlineStr"/>
      <c r="AU1426" t="inlineStr"/>
    </row>
    <row r="1427">
      <c r="A1427" t="inlineStr">
        <is>
          <t>A CONSUMO</t>
        </is>
      </c>
      <c r="B1427" t="inlineStr">
        <is>
          <t>AMS</t>
        </is>
      </c>
      <c r="C1427" t="inlineStr">
        <is>
          <t>Waterfall</t>
        </is>
      </c>
      <c r="D1427" t="n">
        <v>2025</v>
      </c>
      <c r="E1427" s="114" t="n">
        <v>45839</v>
      </c>
      <c r="F1427" s="114" t="n">
        <v>46022</v>
      </c>
      <c r="G1427" t="inlineStr"/>
      <c r="H1427" t="inlineStr"/>
      <c r="I1427" t="inlineStr">
        <is>
          <t>RETAIL</t>
        </is>
      </c>
      <c r="J1427" t="inlineStr">
        <is>
          <t>BULLSEYE ENHANCEMENTS PLUS 5 2025 2H</t>
        </is>
      </c>
      <c r="K1427" t="inlineStr">
        <is>
          <t>EssilorLuxottica</t>
        </is>
      </c>
      <c r="L1427" t="inlineStr">
        <is>
          <t>T. Porzio</t>
        </is>
      </c>
      <c r="M1427" t="inlineStr">
        <is>
          <t>M. Vianelli</t>
        </is>
      </c>
      <c r="N1427" t="inlineStr">
        <is>
          <t>Delivery Projects</t>
        </is>
      </c>
      <c r="O1427" t="inlineStr">
        <is>
          <t>Analyst</t>
        </is>
      </c>
      <c r="P1427" t="n">
        <v>100</v>
      </c>
      <c r="Q1427" t="n">
        <v>0</v>
      </c>
      <c r="R1427" t="inlineStr">
        <is>
          <t>TO START</t>
        </is>
      </c>
      <c r="S1427" t="n">
        <v>0</v>
      </c>
      <c r="T1427" t="n">
        <v>2025</v>
      </c>
      <c r="U1427" t="n">
        <v>12</v>
      </c>
      <c r="V1427" t="inlineStr"/>
      <c r="W1427" t="inlineStr"/>
      <c r="X1427" t="inlineStr"/>
      <c r="Y1427" t="inlineStr"/>
      <c r="Z1427" t="inlineStr"/>
      <c r="AA1427" t="inlineStr"/>
      <c r="AB1427" t="n">
        <v>2</v>
      </c>
      <c r="AC1427" t="n">
        <v>2</v>
      </c>
      <c r="AD1427" t="n">
        <v>2</v>
      </c>
      <c r="AE1427" t="n">
        <v>2</v>
      </c>
      <c r="AF1427" t="n">
        <v>2</v>
      </c>
      <c r="AG1427" t="n">
        <v>2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0.08695652173913043</v>
      </c>
      <c r="AO1427" t="n">
        <v>0.1666666666666667</v>
      </c>
      <c r="AP1427" t="n">
        <v>0.09523809523809523</v>
      </c>
      <c r="AQ1427" t="n">
        <v>0.08695652173913043</v>
      </c>
      <c r="AR1427" t="n">
        <v>0.09523809523809523</v>
      </c>
      <c r="AS1427" t="n">
        <v>0.09090909090909091</v>
      </c>
      <c r="AT1427" t="inlineStr"/>
      <c r="AU1427" t="inlineStr"/>
    </row>
    <row r="1428">
      <c r="A1428" t="inlineStr">
        <is>
          <t>A CONSUMO</t>
        </is>
      </c>
      <c r="B1428" t="inlineStr">
        <is>
          <t>AMS</t>
        </is>
      </c>
      <c r="C1428" t="inlineStr">
        <is>
          <t>Waterfall</t>
        </is>
      </c>
      <c r="D1428" t="n">
        <v>2025</v>
      </c>
      <c r="E1428" s="114" t="n">
        <v>45839</v>
      </c>
      <c r="F1428" s="114" t="n">
        <v>46022</v>
      </c>
      <c r="G1428" t="inlineStr"/>
      <c r="H1428" t="inlineStr"/>
      <c r="I1428" t="inlineStr">
        <is>
          <t>RETAIL</t>
        </is>
      </c>
      <c r="J1428" t="inlineStr">
        <is>
          <t>BULLSEYE ENHANCEMENTS PLUS 5 2025 2H</t>
        </is>
      </c>
      <c r="K1428" t="inlineStr">
        <is>
          <t>EssilorLuxottica</t>
        </is>
      </c>
      <c r="L1428" t="inlineStr">
        <is>
          <t>T. Porzio</t>
        </is>
      </c>
      <c r="M1428" t="inlineStr">
        <is>
          <t>T. Porzio</t>
        </is>
      </c>
      <c r="N1428" t="inlineStr">
        <is>
          <t>Delivery AMS</t>
        </is>
      </c>
      <c r="O1428" t="inlineStr">
        <is>
          <t>PM - Project Governance</t>
        </is>
      </c>
      <c r="P1428" t="n">
        <v>100</v>
      </c>
      <c r="Q1428" t="n">
        <v>0</v>
      </c>
      <c r="R1428" t="inlineStr">
        <is>
          <t>TO START</t>
        </is>
      </c>
      <c r="S1428" t="n">
        <v>0</v>
      </c>
      <c r="T1428" t="n">
        <v>2025</v>
      </c>
      <c r="U1428" t="n">
        <v>14</v>
      </c>
      <c r="V1428" t="inlineStr"/>
      <c r="W1428" t="inlineStr"/>
      <c r="X1428" t="inlineStr"/>
      <c r="Y1428" t="inlineStr"/>
      <c r="Z1428" t="inlineStr"/>
      <c r="AA1428" t="inlineStr"/>
      <c r="AB1428" t="n">
        <v>2</v>
      </c>
      <c r="AC1428" t="n">
        <v>2</v>
      </c>
      <c r="AD1428" t="n">
        <v>3</v>
      </c>
      <c r="AE1428" t="n">
        <v>3</v>
      </c>
      <c r="AF1428" t="n">
        <v>2</v>
      </c>
      <c r="AG1428" t="n">
        <v>2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0.08695652173913043</v>
      </c>
      <c r="AO1428" t="n">
        <v>0.1666666666666667</v>
      </c>
      <c r="AP1428" t="n">
        <v>0.1428571428571428</v>
      </c>
      <c r="AQ1428" t="n">
        <v>0.1304347826086956</v>
      </c>
      <c r="AR1428" t="n">
        <v>0.09523809523809523</v>
      </c>
      <c r="AS1428" t="n">
        <v>0.09090909090909091</v>
      </c>
      <c r="AT1428" t="inlineStr"/>
      <c r="AU1428" t="inlineStr"/>
    </row>
    <row r="1429">
      <c r="A1429" t="inlineStr">
        <is>
          <t>A CONSUMO</t>
        </is>
      </c>
      <c r="B1429" t="inlineStr">
        <is>
          <t>AMS</t>
        </is>
      </c>
      <c r="C1429" t="inlineStr">
        <is>
          <t>Waterfall</t>
        </is>
      </c>
      <c r="D1429" t="n">
        <v>2025</v>
      </c>
      <c r="E1429" s="114" t="n">
        <v>45839</v>
      </c>
      <c r="F1429" s="114" t="n">
        <v>46022</v>
      </c>
      <c r="G1429" t="inlineStr"/>
      <c r="H1429" t="inlineStr"/>
      <c r="I1429" t="inlineStr">
        <is>
          <t>EPM</t>
        </is>
      </c>
      <c r="J1429" t="inlineStr">
        <is>
          <t xml:space="preserve">CR - LUX-DI-EPM-AMS EssilorLuxottica EPM PLN Q3Q4.2025 </t>
        </is>
      </c>
      <c r="K1429" t="inlineStr">
        <is>
          <t>EssilorLuxottica</t>
        </is>
      </c>
      <c r="L1429" t="inlineStr">
        <is>
          <t>T. Porzio</t>
        </is>
      </c>
      <c r="M1429" t="inlineStr">
        <is>
          <t>E. Storti</t>
        </is>
      </c>
      <c r="N1429" t="inlineStr">
        <is>
          <t>Delivery Projects</t>
        </is>
      </c>
      <c r="O1429" t="inlineStr">
        <is>
          <t>Back End</t>
        </is>
      </c>
      <c r="P1429" t="n">
        <v>100</v>
      </c>
      <c r="Q1429" t="n">
        <v>0</v>
      </c>
      <c r="R1429" t="inlineStr">
        <is>
          <t>TO START</t>
        </is>
      </c>
      <c r="S1429" t="n">
        <v>0</v>
      </c>
      <c r="T1429" t="n">
        <v>2025</v>
      </c>
      <c r="U1429" t="n">
        <v>10</v>
      </c>
      <c r="V1429" t="inlineStr"/>
      <c r="W1429" t="inlineStr"/>
      <c r="X1429" t="inlineStr"/>
      <c r="Y1429" t="inlineStr"/>
      <c r="Z1429" t="inlineStr"/>
      <c r="AA1429" t="inlineStr"/>
      <c r="AB1429" t="n">
        <v>2</v>
      </c>
      <c r="AC1429" t="inlineStr"/>
      <c r="AD1429" t="n">
        <v>2</v>
      </c>
      <c r="AE1429" t="n">
        <v>2</v>
      </c>
      <c r="AF1429" t="n">
        <v>2</v>
      </c>
      <c r="AG1429" t="n">
        <v>2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0.08695652173913043</v>
      </c>
      <c r="AO1429" t="n">
        <v>0</v>
      </c>
      <c r="AP1429" t="n">
        <v>0.09523809523809523</v>
      </c>
      <c r="AQ1429" t="n">
        <v>0.08695652173913043</v>
      </c>
      <c r="AR1429" t="n">
        <v>0.09523809523809523</v>
      </c>
      <c r="AS1429" t="n">
        <v>0.09090909090909091</v>
      </c>
      <c r="AT1429" t="inlineStr"/>
      <c r="AU1429" t="inlineStr"/>
    </row>
    <row r="1430">
      <c r="A1430" t="inlineStr">
        <is>
          <t>A CONSUMO</t>
        </is>
      </c>
      <c r="B1430" t="inlineStr">
        <is>
          <t>AMS</t>
        </is>
      </c>
      <c r="C1430" t="inlineStr">
        <is>
          <t>Waterfall</t>
        </is>
      </c>
      <c r="D1430" t="n">
        <v>2025</v>
      </c>
      <c r="E1430" s="114" t="n">
        <v>45839</v>
      </c>
      <c r="F1430" s="114" t="n">
        <v>46022</v>
      </c>
      <c r="G1430" t="inlineStr"/>
      <c r="H1430" t="inlineStr"/>
      <c r="I1430" t="inlineStr">
        <is>
          <t>EPM</t>
        </is>
      </c>
      <c r="J1430" t="inlineStr">
        <is>
          <t xml:space="preserve">CR - LUX-DI-EPM-AMS EssilorLuxottica EPM PLN Q3Q4.2025 </t>
        </is>
      </c>
      <c r="K1430" t="inlineStr">
        <is>
          <t>EssilorLuxottica</t>
        </is>
      </c>
      <c r="L1430" t="inlineStr">
        <is>
          <t>T. Porzio</t>
        </is>
      </c>
      <c r="M1430" t="inlineStr">
        <is>
          <t>N. Fragale</t>
        </is>
      </c>
      <c r="N1430" t="inlineStr">
        <is>
          <t>Operations</t>
        </is>
      </c>
      <c r="O1430" t="inlineStr">
        <is>
          <t>Back End</t>
        </is>
      </c>
      <c r="P1430" t="n">
        <v>100</v>
      </c>
      <c r="Q1430" t="n">
        <v>0</v>
      </c>
      <c r="R1430" t="inlineStr">
        <is>
          <t>TO START</t>
        </is>
      </c>
      <c r="S1430" t="n">
        <v>0</v>
      </c>
      <c r="T1430" t="n">
        <v>2025</v>
      </c>
      <c r="U1430" t="n">
        <v>15</v>
      </c>
      <c r="V1430" t="inlineStr"/>
      <c r="W1430" t="inlineStr"/>
      <c r="X1430" t="inlineStr"/>
      <c r="Y1430" t="inlineStr"/>
      <c r="Z1430" t="inlineStr"/>
      <c r="AA1430" t="inlineStr"/>
      <c r="AB1430" t="n">
        <v>3</v>
      </c>
      <c r="AC1430" t="inlineStr"/>
      <c r="AD1430" t="n">
        <v>3</v>
      </c>
      <c r="AE1430" t="n">
        <v>3</v>
      </c>
      <c r="AF1430" t="n">
        <v>3</v>
      </c>
      <c r="AG1430" t="n">
        <v>3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0.1304347826086956</v>
      </c>
      <c r="AO1430" t="n">
        <v>0</v>
      </c>
      <c r="AP1430" t="n">
        <v>0.1428571428571428</v>
      </c>
      <c r="AQ1430" t="n">
        <v>0.1304347826086956</v>
      </c>
      <c r="AR1430" t="n">
        <v>0.1428571428571428</v>
      </c>
      <c r="AS1430" t="n">
        <v>0.1363636363636364</v>
      </c>
      <c r="AT1430" t="inlineStr"/>
      <c r="AU1430" t="inlineStr"/>
    </row>
    <row r="1431">
      <c r="A1431" t="inlineStr">
        <is>
          <t>A CONSUMO</t>
        </is>
      </c>
      <c r="B1431" t="inlineStr">
        <is>
          <t>AMS</t>
        </is>
      </c>
      <c r="C1431" t="inlineStr">
        <is>
          <t>Waterfall</t>
        </is>
      </c>
      <c r="D1431" t="n">
        <v>2025</v>
      </c>
      <c r="E1431" s="114" t="n">
        <v>45839</v>
      </c>
      <c r="F1431" s="114" t="n">
        <v>46022</v>
      </c>
      <c r="G1431" t="inlineStr"/>
      <c r="H1431" t="inlineStr"/>
      <c r="I1431" t="inlineStr">
        <is>
          <t>EPM</t>
        </is>
      </c>
      <c r="J1431" t="inlineStr">
        <is>
          <t xml:space="preserve">CR - LUX-DI-EPM-AMS EssilorLuxottica EPM PLN Q3Q4.2025 </t>
        </is>
      </c>
      <c r="K1431" t="inlineStr">
        <is>
          <t>EssilorLuxottica</t>
        </is>
      </c>
      <c r="L1431" t="inlineStr">
        <is>
          <t>T. Porzio</t>
        </is>
      </c>
      <c r="M1431" t="inlineStr">
        <is>
          <t>O. BEN OTHMANE</t>
        </is>
      </c>
      <c r="N1431" t="inlineStr">
        <is>
          <t>Operations</t>
        </is>
      </c>
      <c r="O1431" t="inlineStr">
        <is>
          <t>Back End - Junior</t>
        </is>
      </c>
      <c r="P1431" t="n">
        <v>100</v>
      </c>
      <c r="Q1431" t="n">
        <v>0</v>
      </c>
      <c r="R1431" t="inlineStr">
        <is>
          <t>TO START</t>
        </is>
      </c>
      <c r="S1431" t="n">
        <v>0</v>
      </c>
      <c r="T1431" t="n">
        <v>2025</v>
      </c>
      <c r="U1431" t="n">
        <v>14</v>
      </c>
      <c r="V1431" t="inlineStr"/>
      <c r="W1431" t="inlineStr"/>
      <c r="X1431" t="inlineStr"/>
      <c r="Y1431" t="inlineStr"/>
      <c r="Z1431" t="inlineStr"/>
      <c r="AA1431" t="inlineStr"/>
      <c r="AB1431" t="n">
        <v>2</v>
      </c>
      <c r="AC1431" t="inlineStr"/>
      <c r="AD1431" t="n">
        <v>3</v>
      </c>
      <c r="AE1431" t="n">
        <v>3</v>
      </c>
      <c r="AF1431" t="n">
        <v>3</v>
      </c>
      <c r="AG1431" t="n">
        <v>3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0.08695652173913043</v>
      </c>
      <c r="AO1431" t="n">
        <v>0</v>
      </c>
      <c r="AP1431" t="n">
        <v>0.1428571428571428</v>
      </c>
      <c r="AQ1431" t="n">
        <v>0.1304347826086956</v>
      </c>
      <c r="AR1431" t="n">
        <v>0.1428571428571428</v>
      </c>
      <c r="AS1431" t="n">
        <v>0.1363636363636364</v>
      </c>
      <c r="AT1431" t="inlineStr"/>
      <c r="AU1431" t="inlineStr"/>
    </row>
    <row r="1432">
      <c r="A1432" t="inlineStr">
        <is>
          <t>A CONSUMO</t>
        </is>
      </c>
      <c r="B1432" t="inlineStr">
        <is>
          <t>AMS</t>
        </is>
      </c>
      <c r="C1432" t="inlineStr">
        <is>
          <t>Waterfall</t>
        </is>
      </c>
      <c r="D1432" t="n">
        <v>2025</v>
      </c>
      <c r="E1432" s="114" t="n">
        <v>45839</v>
      </c>
      <c r="F1432" s="114" t="n">
        <v>46022</v>
      </c>
      <c r="G1432" t="inlineStr"/>
      <c r="H1432" t="inlineStr"/>
      <c r="I1432" t="inlineStr">
        <is>
          <t>EPM</t>
        </is>
      </c>
      <c r="J1432" t="inlineStr">
        <is>
          <t xml:space="preserve">CR - LUX-DI-EPM-AMS EssilorLuxottica EPM PLN Q3Q4.2025 </t>
        </is>
      </c>
      <c r="K1432" t="inlineStr">
        <is>
          <t>EssilorLuxottica</t>
        </is>
      </c>
      <c r="L1432" t="inlineStr">
        <is>
          <t>T. Porzio</t>
        </is>
      </c>
      <c r="M1432" t="inlineStr">
        <is>
          <t>P. Pieroni</t>
        </is>
      </c>
      <c r="N1432" t="inlineStr">
        <is>
          <t>Operations</t>
        </is>
      </c>
      <c r="O1432" t="inlineStr">
        <is>
          <t>Back End</t>
        </is>
      </c>
      <c r="P1432" t="n">
        <v>100</v>
      </c>
      <c r="Q1432" t="n">
        <v>0</v>
      </c>
      <c r="R1432" t="inlineStr">
        <is>
          <t>TO START</t>
        </is>
      </c>
      <c r="S1432" t="n">
        <v>0</v>
      </c>
      <c r="T1432" t="n">
        <v>2025</v>
      </c>
      <c r="U1432" t="n">
        <v>12</v>
      </c>
      <c r="V1432" t="inlineStr"/>
      <c r="W1432" t="inlineStr"/>
      <c r="X1432" t="inlineStr"/>
      <c r="Y1432" t="inlineStr"/>
      <c r="Z1432" t="inlineStr"/>
      <c r="AA1432" t="inlineStr"/>
      <c r="AB1432" t="n">
        <v>2</v>
      </c>
      <c r="AC1432" t="inlineStr"/>
      <c r="AD1432" t="n">
        <v>2</v>
      </c>
      <c r="AE1432" t="n">
        <v>3</v>
      </c>
      <c r="AF1432" t="n">
        <v>3</v>
      </c>
      <c r="AG1432" t="n">
        <v>2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0.08695652173913043</v>
      </c>
      <c r="AO1432" t="n">
        <v>0</v>
      </c>
      <c r="AP1432" t="n">
        <v>0.09523809523809523</v>
      </c>
      <c r="AQ1432" t="n">
        <v>0.1304347826086956</v>
      </c>
      <c r="AR1432" t="n">
        <v>0.1428571428571428</v>
      </c>
      <c r="AS1432" t="n">
        <v>0.09090909090909091</v>
      </c>
      <c r="AT1432" t="inlineStr"/>
      <c r="AU1432" t="inlineStr"/>
    </row>
    <row r="1433">
      <c r="A1433" t="inlineStr">
        <is>
          <t>A CONSUMO</t>
        </is>
      </c>
      <c r="B1433" t="inlineStr">
        <is>
          <t>AMS</t>
        </is>
      </c>
      <c r="C1433" t="inlineStr">
        <is>
          <t>Waterfall</t>
        </is>
      </c>
      <c r="D1433" t="n">
        <v>2025</v>
      </c>
      <c r="E1433" s="114" t="n">
        <v>45839</v>
      </c>
      <c r="F1433" s="114" t="n">
        <v>46022</v>
      </c>
      <c r="G1433" t="inlineStr"/>
      <c r="H1433" t="inlineStr"/>
      <c r="I1433" t="inlineStr">
        <is>
          <t>EPM</t>
        </is>
      </c>
      <c r="J1433" t="inlineStr">
        <is>
          <t xml:space="preserve">CR - LUX-DI-EPM-AMS EssilorLuxottica EPM PLN Q3Q4.2025 </t>
        </is>
      </c>
      <c r="K1433" t="inlineStr">
        <is>
          <t>EssilorLuxottica</t>
        </is>
      </c>
      <c r="L1433" t="inlineStr">
        <is>
          <t>T. Porzio</t>
        </is>
      </c>
      <c r="M1433" t="inlineStr">
        <is>
          <t>S. Preziosa</t>
        </is>
      </c>
      <c r="N1433" t="inlineStr">
        <is>
          <t>Delivery Projects</t>
        </is>
      </c>
      <c r="O1433" t="inlineStr">
        <is>
          <t>Analyst</t>
        </is>
      </c>
      <c r="P1433" t="n">
        <v>100</v>
      </c>
      <c r="Q1433" t="n">
        <v>0</v>
      </c>
      <c r="R1433" t="inlineStr">
        <is>
          <t>TO START</t>
        </is>
      </c>
      <c r="S1433" t="n">
        <v>0</v>
      </c>
      <c r="T1433" t="n">
        <v>2025</v>
      </c>
      <c r="U1433" t="n">
        <v>18</v>
      </c>
      <c r="V1433" t="inlineStr"/>
      <c r="W1433" t="inlineStr"/>
      <c r="X1433" t="inlineStr"/>
      <c r="Y1433" t="inlineStr"/>
      <c r="Z1433" t="inlineStr"/>
      <c r="AA1433" t="inlineStr"/>
      <c r="AB1433" t="n">
        <v>2</v>
      </c>
      <c r="AC1433" t="inlineStr"/>
      <c r="AD1433" t="n">
        <v>4</v>
      </c>
      <c r="AE1433" t="n">
        <v>4</v>
      </c>
      <c r="AF1433" t="n">
        <v>4</v>
      </c>
      <c r="AG1433" t="n">
        <v>4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0.08695652173913043</v>
      </c>
      <c r="AO1433" t="n">
        <v>0</v>
      </c>
      <c r="AP1433" t="n">
        <v>0.1904761904761905</v>
      </c>
      <c r="AQ1433" t="n">
        <v>0.1739130434782609</v>
      </c>
      <c r="AR1433" t="n">
        <v>0.1904761904761905</v>
      </c>
      <c r="AS1433" t="n">
        <v>0.1818181818181818</v>
      </c>
      <c r="AT1433" t="inlineStr"/>
      <c r="AU1433" t="inlineStr"/>
    </row>
    <row r="1434">
      <c r="A1434" t="inlineStr">
        <is>
          <t>A CONSUMO</t>
        </is>
      </c>
      <c r="B1434" t="inlineStr">
        <is>
          <t>AMS</t>
        </is>
      </c>
      <c r="C1434" t="inlineStr">
        <is>
          <t>Waterfall</t>
        </is>
      </c>
      <c r="D1434" t="n">
        <v>2025</v>
      </c>
      <c r="E1434" s="114" t="n">
        <v>45839</v>
      </c>
      <c r="F1434" s="114" t="n">
        <v>46022</v>
      </c>
      <c r="G1434" t="inlineStr"/>
      <c r="H1434" t="inlineStr"/>
      <c r="I1434" t="inlineStr">
        <is>
          <t>EPM</t>
        </is>
      </c>
      <c r="J1434" t="inlineStr">
        <is>
          <t xml:space="preserve">CR - LUX-DI-EPM-AMS EssilorLuxottica EPM PLN Q3Q4.2025 </t>
        </is>
      </c>
      <c r="K1434" t="inlineStr">
        <is>
          <t>EssilorLuxottica</t>
        </is>
      </c>
      <c r="L1434" t="inlineStr">
        <is>
          <t>T. Porzio</t>
        </is>
      </c>
      <c r="M1434" t="inlineStr">
        <is>
          <t>T. Porzio</t>
        </is>
      </c>
      <c r="N1434" t="inlineStr">
        <is>
          <t>Delivery AMS</t>
        </is>
      </c>
      <c r="O1434" t="inlineStr">
        <is>
          <t>PM - Project Governance</t>
        </is>
      </c>
      <c r="P1434" t="n">
        <v>100</v>
      </c>
      <c r="Q1434" t="n">
        <v>0</v>
      </c>
      <c r="R1434" t="inlineStr">
        <is>
          <t>TO START</t>
        </is>
      </c>
      <c r="S1434" t="n">
        <v>0</v>
      </c>
      <c r="T1434" t="n">
        <v>2025</v>
      </c>
      <c r="U1434" t="n">
        <v>11</v>
      </c>
      <c r="V1434" t="inlineStr"/>
      <c r="W1434" t="inlineStr"/>
      <c r="X1434" t="inlineStr"/>
      <c r="Y1434" t="inlineStr"/>
      <c r="Z1434" t="inlineStr"/>
      <c r="AA1434" t="inlineStr"/>
      <c r="AB1434" t="n">
        <v>3</v>
      </c>
      <c r="AC1434" t="inlineStr"/>
      <c r="AD1434" t="n">
        <v>2</v>
      </c>
      <c r="AE1434" t="n">
        <v>2</v>
      </c>
      <c r="AF1434" t="n">
        <v>2</v>
      </c>
      <c r="AG1434" t="n">
        <v>2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0.1304347826086956</v>
      </c>
      <c r="AO1434" t="n">
        <v>0</v>
      </c>
      <c r="AP1434" t="n">
        <v>0.09523809523809523</v>
      </c>
      <c r="AQ1434" t="n">
        <v>0.08695652173913043</v>
      </c>
      <c r="AR1434" t="n">
        <v>0.09523809523809523</v>
      </c>
      <c r="AS1434" t="n">
        <v>0.09090909090909091</v>
      </c>
      <c r="AT1434" t="inlineStr"/>
      <c r="AU1434" t="inlineStr"/>
    </row>
    <row r="1435">
      <c r="A1435" t="inlineStr">
        <is>
          <t>CONTRACT</t>
        </is>
      </c>
      <c r="B1435" t="inlineStr">
        <is>
          <t>PRJ</t>
        </is>
      </c>
      <c r="C1435" t="inlineStr">
        <is>
          <t>Waterfall</t>
        </is>
      </c>
      <c r="D1435" t="n">
        <v>2025</v>
      </c>
      <c r="E1435" s="114" t="n">
        <v>45717</v>
      </c>
      <c r="F1435" s="114" t="n">
        <v>46022</v>
      </c>
      <c r="G1435" t="inlineStr"/>
      <c r="H1435" t="inlineStr"/>
      <c r="I1435" t="inlineStr"/>
      <c r="J1435" t="inlineStr">
        <is>
          <t>Gara Leonardo</t>
        </is>
      </c>
      <c r="K1435" t="inlineStr">
        <is>
          <t>Regione Veneto</t>
        </is>
      </c>
      <c r="L1435" t="inlineStr">
        <is>
          <t>T. Porzio</t>
        </is>
      </c>
      <c r="M1435" t="inlineStr">
        <is>
          <t>A. Cuomo</t>
        </is>
      </c>
      <c r="N1435" t="inlineStr">
        <is>
          <t>Operations</t>
        </is>
      </c>
      <c r="O1435" t="inlineStr">
        <is>
          <t>Data Management</t>
        </is>
      </c>
      <c r="P1435" t="n">
        <v>2000</v>
      </c>
      <c r="Q1435" t="n">
        <v>0</v>
      </c>
      <c r="R1435" t="inlineStr">
        <is>
          <t>TO START</t>
        </is>
      </c>
      <c r="S1435" t="n">
        <v>0</v>
      </c>
      <c r="T1435" t="n">
        <v>2025</v>
      </c>
      <c r="U1435" t="n">
        <v>120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n">
        <v>24</v>
      </c>
      <c r="AD1435" t="n">
        <v>24</v>
      </c>
      <c r="AE1435" t="n">
        <v>24</v>
      </c>
      <c r="AF1435" t="n">
        <v>24</v>
      </c>
      <c r="AG1435" t="n">
        <v>24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2</v>
      </c>
      <c r="AP1435" t="n">
        <v>1.142857142857143</v>
      </c>
      <c r="AQ1435" t="n">
        <v>1.043478260869565</v>
      </c>
      <c r="AR1435" t="n">
        <v>1.142857142857143</v>
      </c>
      <c r="AS1435" t="n">
        <v>1.090909090909091</v>
      </c>
      <c r="AT1435" t="inlineStr"/>
      <c r="AU1435" t="inlineStr"/>
    </row>
    <row r="1436">
      <c r="A1436" t="inlineStr">
        <is>
          <t>CONTRACT</t>
        </is>
      </c>
      <c r="B1436" t="inlineStr">
        <is>
          <t>PRJ</t>
        </is>
      </c>
      <c r="C1436" t="inlineStr">
        <is>
          <t>Waterfall</t>
        </is>
      </c>
      <c r="D1436" t="n">
        <v>2025</v>
      </c>
      <c r="E1436" s="114" t="n">
        <v>45717</v>
      </c>
      <c r="F1436" s="114" t="n">
        <v>46022</v>
      </c>
      <c r="G1436" t="inlineStr"/>
      <c r="H1436" t="inlineStr"/>
      <c r="I1436" t="inlineStr"/>
      <c r="J1436" t="inlineStr">
        <is>
          <t>Gara Leonardo</t>
        </is>
      </c>
      <c r="K1436" t="inlineStr">
        <is>
          <t>Regione Veneto</t>
        </is>
      </c>
      <c r="L1436" t="inlineStr">
        <is>
          <t>T. Porzio</t>
        </is>
      </c>
      <c r="M1436" t="inlineStr">
        <is>
          <t>A. Strada</t>
        </is>
      </c>
      <c r="N1436" t="inlineStr">
        <is>
          <t>Operations</t>
        </is>
      </c>
      <c r="O1436" t="inlineStr">
        <is>
          <t>Data Management</t>
        </is>
      </c>
      <c r="P1436" t="n">
        <v>2000</v>
      </c>
      <c r="Q1436" t="n">
        <v>0</v>
      </c>
      <c r="R1436" t="inlineStr">
        <is>
          <t>TO START</t>
        </is>
      </c>
      <c r="S1436" t="n">
        <v>0</v>
      </c>
      <c r="T1436" t="n">
        <v>2025</v>
      </c>
      <c r="U1436" t="n">
        <v>120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n">
        <v>24</v>
      </c>
      <c r="AD1436" t="n">
        <v>24</v>
      </c>
      <c r="AE1436" t="n">
        <v>24</v>
      </c>
      <c r="AF1436" t="n">
        <v>24</v>
      </c>
      <c r="AG1436" t="n">
        <v>24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2</v>
      </c>
      <c r="AP1436" t="n">
        <v>1.142857142857143</v>
      </c>
      <c r="AQ1436" t="n">
        <v>1.043478260869565</v>
      </c>
      <c r="AR1436" t="n">
        <v>1.142857142857143</v>
      </c>
      <c r="AS1436" t="n">
        <v>1.090909090909091</v>
      </c>
      <c r="AT1436" t="inlineStr"/>
      <c r="AU1436" t="inlineStr"/>
    </row>
    <row r="1437">
      <c r="A1437" t="inlineStr">
        <is>
          <t>CONTRACT</t>
        </is>
      </c>
      <c r="B1437" t="inlineStr">
        <is>
          <t>PRJ</t>
        </is>
      </c>
      <c r="C1437" t="inlineStr">
        <is>
          <t>Waterfall</t>
        </is>
      </c>
      <c r="D1437" t="n">
        <v>2025</v>
      </c>
      <c r="E1437" s="114" t="n">
        <v>45717</v>
      </c>
      <c r="F1437" s="114" t="n">
        <v>46022</v>
      </c>
      <c r="G1437" t="inlineStr"/>
      <c r="H1437" t="inlineStr"/>
      <c r="I1437" t="inlineStr"/>
      <c r="J1437" t="inlineStr">
        <is>
          <t>Gara Leonardo</t>
        </is>
      </c>
      <c r="K1437" t="inlineStr">
        <is>
          <t>Regione Veneto</t>
        </is>
      </c>
      <c r="L1437" t="inlineStr">
        <is>
          <t>T. Porzio</t>
        </is>
      </c>
      <c r="M1437" t="inlineStr">
        <is>
          <t>C. Elia</t>
        </is>
      </c>
      <c r="N1437" t="inlineStr">
        <is>
          <t>Operations</t>
        </is>
      </c>
      <c r="O1437" t="inlineStr">
        <is>
          <t>Solution Architect</t>
        </is>
      </c>
      <c r="P1437" t="n">
        <v>2000</v>
      </c>
      <c r="Q1437" t="n">
        <v>0</v>
      </c>
      <c r="R1437" t="inlineStr">
        <is>
          <t>TO START</t>
        </is>
      </c>
      <c r="S1437" t="n">
        <v>0</v>
      </c>
      <c r="T1437" t="n">
        <v>2025</v>
      </c>
      <c r="U1437" t="n">
        <v>10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n">
        <v>2</v>
      </c>
      <c r="AD1437" t="n">
        <v>2</v>
      </c>
      <c r="AE1437" t="n">
        <v>2</v>
      </c>
      <c r="AF1437" t="n">
        <v>2</v>
      </c>
      <c r="AG1437" t="n">
        <v>2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0.1666666666666667</v>
      </c>
      <c r="AP1437" t="n">
        <v>0.09523809523809523</v>
      </c>
      <c r="AQ1437" t="n">
        <v>0.08695652173913043</v>
      </c>
      <c r="AR1437" t="n">
        <v>0.09523809523809523</v>
      </c>
      <c r="AS1437" t="n">
        <v>0.09090909090909091</v>
      </c>
      <c r="AT1437" t="inlineStr"/>
      <c r="AU1437" t="inlineStr"/>
    </row>
    <row r="1438">
      <c r="A1438" t="inlineStr">
        <is>
          <t>CONTRACT</t>
        </is>
      </c>
      <c r="B1438" t="inlineStr">
        <is>
          <t>PRJ</t>
        </is>
      </c>
      <c r="C1438" t="inlineStr">
        <is>
          <t>Waterfall</t>
        </is>
      </c>
      <c r="D1438" t="n">
        <v>2025</v>
      </c>
      <c r="E1438" s="114" t="n">
        <v>45717</v>
      </c>
      <c r="F1438" s="114" t="n">
        <v>46022</v>
      </c>
      <c r="G1438" t="inlineStr"/>
      <c r="H1438" t="inlineStr"/>
      <c r="I1438" t="inlineStr"/>
      <c r="J1438" t="inlineStr">
        <is>
          <t>Gara Leonardo</t>
        </is>
      </c>
      <c r="K1438" t="inlineStr">
        <is>
          <t>Regione Veneto</t>
        </is>
      </c>
      <c r="L1438" t="inlineStr">
        <is>
          <t>T. Porzio</t>
        </is>
      </c>
      <c r="M1438" t="inlineStr">
        <is>
          <t>F. SPACAGNA</t>
        </is>
      </c>
      <c r="N1438" t="inlineStr">
        <is>
          <t>Operations</t>
        </is>
      </c>
      <c r="O1438" t="inlineStr">
        <is>
          <t>Data Engineering</t>
        </is>
      </c>
      <c r="P1438" t="n">
        <v>2000</v>
      </c>
      <c r="Q1438" t="n">
        <v>0</v>
      </c>
      <c r="R1438" t="inlineStr">
        <is>
          <t>TO START</t>
        </is>
      </c>
      <c r="S1438" t="n">
        <v>0</v>
      </c>
      <c r="T1438" t="n">
        <v>2025</v>
      </c>
      <c r="U1438" t="n">
        <v>90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n">
        <v>18</v>
      </c>
      <c r="AD1438" t="n">
        <v>18</v>
      </c>
      <c r="AE1438" t="n">
        <v>18</v>
      </c>
      <c r="AF1438" t="n">
        <v>18</v>
      </c>
      <c r="AG1438" t="n">
        <v>18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1.5</v>
      </c>
      <c r="AP1438" t="n">
        <v>0.8571428571428571</v>
      </c>
      <c r="AQ1438" t="n">
        <v>0.7826086956521739</v>
      </c>
      <c r="AR1438" t="n">
        <v>0.8571428571428571</v>
      </c>
      <c r="AS1438" t="n">
        <v>0.8181818181818182</v>
      </c>
      <c r="AT1438" t="inlineStr"/>
      <c r="AU1438" t="inlineStr"/>
    </row>
    <row r="1439">
      <c r="A1439" t="inlineStr">
        <is>
          <t>CONTRACT</t>
        </is>
      </c>
      <c r="B1439" t="inlineStr">
        <is>
          <t>PRJ</t>
        </is>
      </c>
      <c r="C1439" t="inlineStr">
        <is>
          <t>Waterfall</t>
        </is>
      </c>
      <c r="D1439" t="n">
        <v>2025</v>
      </c>
      <c r="E1439" s="114" t="n">
        <v>45717</v>
      </c>
      <c r="F1439" s="114" t="n">
        <v>46022</v>
      </c>
      <c r="G1439" t="inlineStr"/>
      <c r="H1439" t="inlineStr"/>
      <c r="I1439" t="inlineStr"/>
      <c r="J1439" t="inlineStr">
        <is>
          <t>Gara Leonardo</t>
        </is>
      </c>
      <c r="K1439" t="inlineStr">
        <is>
          <t>Regione Veneto</t>
        </is>
      </c>
      <c r="L1439" t="inlineStr">
        <is>
          <t>T. Porzio</t>
        </is>
      </c>
      <c r="M1439" t="inlineStr">
        <is>
          <t>M. Aristide</t>
        </is>
      </c>
      <c r="N1439" t="inlineStr">
        <is>
          <t>Operations</t>
        </is>
      </c>
      <c r="O1439" t="inlineStr">
        <is>
          <t>PM - Project Governance</t>
        </is>
      </c>
      <c r="P1439" t="n">
        <v>2000</v>
      </c>
      <c r="Q1439" t="n">
        <v>0</v>
      </c>
      <c r="R1439" t="inlineStr">
        <is>
          <t>TO START</t>
        </is>
      </c>
      <c r="S1439" t="n">
        <v>0</v>
      </c>
      <c r="T1439" t="n">
        <v>2025</v>
      </c>
      <c r="U1439" t="n">
        <v>25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n">
        <v>5</v>
      </c>
      <c r="AD1439" t="n">
        <v>5</v>
      </c>
      <c r="AE1439" t="n">
        <v>5</v>
      </c>
      <c r="AF1439" t="n">
        <v>5</v>
      </c>
      <c r="AG1439" t="n">
        <v>5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0.4166666666666667</v>
      </c>
      <c r="AP1439" t="n">
        <v>0.2380952380952381</v>
      </c>
      <c r="AQ1439" t="n">
        <v>0.2173913043478261</v>
      </c>
      <c r="AR1439" t="n">
        <v>0.2380952380952381</v>
      </c>
      <c r="AS1439" t="n">
        <v>0.2272727272727273</v>
      </c>
      <c r="AT1439" t="inlineStr"/>
      <c r="AU1439" t="inlineStr"/>
    </row>
    <row r="1440">
      <c r="A1440" t="inlineStr">
        <is>
          <t>CONTRACT</t>
        </is>
      </c>
      <c r="B1440" t="inlineStr">
        <is>
          <t>PRJ</t>
        </is>
      </c>
      <c r="C1440" t="inlineStr">
        <is>
          <t>Waterfall</t>
        </is>
      </c>
      <c r="D1440" t="n">
        <v>2025</v>
      </c>
      <c r="E1440" s="114" t="n">
        <v>45717</v>
      </c>
      <c r="F1440" s="114" t="n">
        <v>46022</v>
      </c>
      <c r="G1440" t="inlineStr"/>
      <c r="H1440" t="inlineStr"/>
      <c r="I1440" t="inlineStr"/>
      <c r="J1440" t="inlineStr">
        <is>
          <t>Gara Leonardo</t>
        </is>
      </c>
      <c r="K1440" t="inlineStr">
        <is>
          <t>Regione Veneto</t>
        </is>
      </c>
      <c r="L1440" t="inlineStr">
        <is>
          <t>T. Porzio</t>
        </is>
      </c>
      <c r="M1440" t="inlineStr">
        <is>
          <t>M. Gomitoni</t>
        </is>
      </c>
      <c r="N1440" t="inlineStr">
        <is>
          <t>Operations</t>
        </is>
      </c>
      <c r="O1440" t="inlineStr">
        <is>
          <t>Data Scientist</t>
        </is>
      </c>
      <c r="P1440" t="n">
        <v>2000</v>
      </c>
      <c r="Q1440" t="n">
        <v>0</v>
      </c>
      <c r="R1440" t="inlineStr">
        <is>
          <t>TO START</t>
        </is>
      </c>
      <c r="S1440" t="n">
        <v>0</v>
      </c>
      <c r="T1440" t="n">
        <v>2025</v>
      </c>
      <c r="U1440" t="n">
        <v>40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n">
        <v>8</v>
      </c>
      <c r="AD1440" t="n">
        <v>8</v>
      </c>
      <c r="AE1440" t="n">
        <v>8</v>
      </c>
      <c r="AF1440" t="n">
        <v>8</v>
      </c>
      <c r="AG1440" t="n">
        <v>8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0.6666666666666666</v>
      </c>
      <c r="AP1440" t="n">
        <v>0.3809523809523809</v>
      </c>
      <c r="AQ1440" t="n">
        <v>0.3478260869565217</v>
      </c>
      <c r="AR1440" t="n">
        <v>0.3809523809523809</v>
      </c>
      <c r="AS1440" t="n">
        <v>0.3636363636363636</v>
      </c>
      <c r="AT1440" t="inlineStr"/>
      <c r="AU1440" t="inlineStr"/>
    </row>
    <row r="1441">
      <c r="A1441" t="inlineStr">
        <is>
          <t>CONTRACT</t>
        </is>
      </c>
      <c r="B1441" t="inlineStr">
        <is>
          <t>PRJ</t>
        </is>
      </c>
      <c r="C1441" t="inlineStr">
        <is>
          <t>Waterfall</t>
        </is>
      </c>
      <c r="D1441" t="n">
        <v>2025</v>
      </c>
      <c r="E1441" s="114" t="n">
        <v>45717</v>
      </c>
      <c r="F1441" s="114" t="n">
        <v>46022</v>
      </c>
      <c r="G1441" t="inlineStr"/>
      <c r="H1441" t="inlineStr"/>
      <c r="I1441" t="inlineStr"/>
      <c r="J1441" t="inlineStr">
        <is>
          <t>Gara Leonardo</t>
        </is>
      </c>
      <c r="K1441" t="inlineStr">
        <is>
          <t>Regione Veneto</t>
        </is>
      </c>
      <c r="L1441" t="inlineStr">
        <is>
          <t>T. Porzio</t>
        </is>
      </c>
      <c r="M1441" t="inlineStr">
        <is>
          <t>M. Porcu</t>
        </is>
      </c>
      <c r="N1441" t="inlineStr">
        <is>
          <t>Operations</t>
        </is>
      </c>
      <c r="O1441" t="inlineStr">
        <is>
          <t>Solution Architect</t>
        </is>
      </c>
      <c r="P1441" t="n">
        <v>2000</v>
      </c>
      <c r="Q1441" t="n">
        <v>0</v>
      </c>
      <c r="R1441" t="inlineStr">
        <is>
          <t>TO START</t>
        </is>
      </c>
      <c r="S1441" t="n">
        <v>0</v>
      </c>
      <c r="T1441" t="n">
        <v>2025</v>
      </c>
      <c r="U1441" t="n">
        <v>10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n">
        <v>2</v>
      </c>
      <c r="AD1441" t="n">
        <v>2</v>
      </c>
      <c r="AE1441" t="n">
        <v>2</v>
      </c>
      <c r="AF1441" t="n">
        <v>2</v>
      </c>
      <c r="AG1441" t="n">
        <v>2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0.1666666666666667</v>
      </c>
      <c r="AP1441" t="n">
        <v>0.09523809523809523</v>
      </c>
      <c r="AQ1441" t="n">
        <v>0.08695652173913043</v>
      </c>
      <c r="AR1441" t="n">
        <v>0.09523809523809523</v>
      </c>
      <c r="AS1441" t="n">
        <v>0.09090909090909091</v>
      </c>
      <c r="AT1441" t="inlineStr"/>
      <c r="AU1441" t="inlineStr"/>
    </row>
    <row r="1442">
      <c r="A1442" t="inlineStr">
        <is>
          <t>CONTRACT</t>
        </is>
      </c>
      <c r="B1442" t="inlineStr">
        <is>
          <t>PRJ</t>
        </is>
      </c>
      <c r="C1442" t="inlineStr">
        <is>
          <t>Waterfall</t>
        </is>
      </c>
      <c r="D1442" t="n">
        <v>2025</v>
      </c>
      <c r="E1442" s="114" t="n">
        <v>45717</v>
      </c>
      <c r="F1442" s="114" t="n">
        <v>46022</v>
      </c>
      <c r="G1442" t="inlineStr"/>
      <c r="H1442" t="inlineStr"/>
      <c r="I1442" t="inlineStr"/>
      <c r="J1442" t="inlineStr">
        <is>
          <t>Gara Leonardo</t>
        </is>
      </c>
      <c r="K1442" t="inlineStr">
        <is>
          <t>Regione Veneto</t>
        </is>
      </c>
      <c r="L1442" t="inlineStr">
        <is>
          <t>T. Porzio</t>
        </is>
      </c>
      <c r="M1442" t="inlineStr">
        <is>
          <t>M. TOCI</t>
        </is>
      </c>
      <c r="N1442" t="inlineStr">
        <is>
          <t>Operations</t>
        </is>
      </c>
      <c r="O1442" t="inlineStr">
        <is>
          <t>Back End</t>
        </is>
      </c>
      <c r="P1442" t="n">
        <v>2000</v>
      </c>
      <c r="Q1442" t="n">
        <v>0</v>
      </c>
      <c r="R1442" t="inlineStr">
        <is>
          <t>TO START</t>
        </is>
      </c>
      <c r="S1442" t="n">
        <v>0</v>
      </c>
      <c r="T1442" t="n">
        <v>2025</v>
      </c>
      <c r="U1442" t="n">
        <v>65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n">
        <v>13</v>
      </c>
      <c r="AD1442" t="n">
        <v>13</v>
      </c>
      <c r="AE1442" t="n">
        <v>13</v>
      </c>
      <c r="AF1442" t="n">
        <v>13</v>
      </c>
      <c r="AG1442" t="n">
        <v>13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1.083333333333333</v>
      </c>
      <c r="AP1442" t="n">
        <v>0.6190476190476191</v>
      </c>
      <c r="AQ1442" t="n">
        <v>0.5652173913043478</v>
      </c>
      <c r="AR1442" t="n">
        <v>0.6190476190476191</v>
      </c>
      <c r="AS1442" t="n">
        <v>0.5909090909090909</v>
      </c>
      <c r="AT1442" t="inlineStr"/>
      <c r="AU1442" t="inlineStr"/>
    </row>
    <row r="1443">
      <c r="A1443" t="inlineStr">
        <is>
          <t>CONTRACT</t>
        </is>
      </c>
      <c r="B1443" t="inlineStr">
        <is>
          <t>PRJ</t>
        </is>
      </c>
      <c r="C1443" t="inlineStr">
        <is>
          <t>Waterfall</t>
        </is>
      </c>
      <c r="D1443" t="n">
        <v>2025</v>
      </c>
      <c r="E1443" s="114" t="n">
        <v>45717</v>
      </c>
      <c r="F1443" s="114" t="n">
        <v>46022</v>
      </c>
      <c r="G1443" t="inlineStr"/>
      <c r="H1443" t="inlineStr"/>
      <c r="I1443" t="inlineStr"/>
      <c r="J1443" t="inlineStr">
        <is>
          <t>Gara Leonardo</t>
        </is>
      </c>
      <c r="K1443" t="inlineStr">
        <is>
          <t>Regione Veneto</t>
        </is>
      </c>
      <c r="L1443" t="inlineStr">
        <is>
          <t>T. Porzio</t>
        </is>
      </c>
      <c r="M1443" t="inlineStr">
        <is>
          <t>P. Anzellotti</t>
        </is>
      </c>
      <c r="N1443" t="inlineStr">
        <is>
          <t>Operations</t>
        </is>
      </c>
      <c r="O1443" t="inlineStr">
        <is>
          <t>Solution Architect</t>
        </is>
      </c>
      <c r="P1443" t="n">
        <v>2000</v>
      </c>
      <c r="Q1443" t="n">
        <v>0</v>
      </c>
      <c r="R1443" t="inlineStr">
        <is>
          <t>TO START</t>
        </is>
      </c>
      <c r="S1443" t="n">
        <v>0</v>
      </c>
      <c r="T1443" t="n">
        <v>2025</v>
      </c>
      <c r="U1443" t="n">
        <v>80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n">
        <v>16</v>
      </c>
      <c r="AD1443" t="n">
        <v>16</v>
      </c>
      <c r="AE1443" t="n">
        <v>16</v>
      </c>
      <c r="AF1443" t="n">
        <v>16</v>
      </c>
      <c r="AG1443" t="n">
        <v>16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1.333333333333333</v>
      </c>
      <c r="AP1443" t="n">
        <v>0.7619047619047619</v>
      </c>
      <c r="AQ1443" t="n">
        <v>0.6956521739130435</v>
      </c>
      <c r="AR1443" t="n">
        <v>0.7619047619047619</v>
      </c>
      <c r="AS1443" t="n">
        <v>0.7272727272727273</v>
      </c>
      <c r="AT1443" t="inlineStr"/>
      <c r="AU1443" t="inlineStr"/>
    </row>
    <row r="1444">
      <c r="A1444" t="inlineStr">
        <is>
          <t>CONTRACT</t>
        </is>
      </c>
      <c r="B1444" t="inlineStr">
        <is>
          <t>PRJ</t>
        </is>
      </c>
      <c r="C1444" t="inlineStr">
        <is>
          <t>Waterfall</t>
        </is>
      </c>
      <c r="D1444" t="n">
        <v>2025</v>
      </c>
      <c r="E1444" s="114" t="n">
        <v>45717</v>
      </c>
      <c r="F1444" s="114" t="n">
        <v>46022</v>
      </c>
      <c r="G1444" t="inlineStr"/>
      <c r="H1444" t="inlineStr"/>
      <c r="I1444" t="inlineStr"/>
      <c r="J1444" t="inlineStr">
        <is>
          <t>Gara Leonardo</t>
        </is>
      </c>
      <c r="K1444" t="inlineStr">
        <is>
          <t>Regione Veneto</t>
        </is>
      </c>
      <c r="L1444" t="inlineStr">
        <is>
          <t>T. Porzio</t>
        </is>
      </c>
      <c r="M1444" t="inlineStr">
        <is>
          <t>S. DELLE FAVE</t>
        </is>
      </c>
      <c r="N1444" t="inlineStr">
        <is>
          <t>Operations</t>
        </is>
      </c>
      <c r="O1444" t="inlineStr">
        <is>
          <t>Front End</t>
        </is>
      </c>
      <c r="P1444" t="n">
        <v>2000</v>
      </c>
      <c r="Q1444" t="n">
        <v>0</v>
      </c>
      <c r="R1444" t="inlineStr">
        <is>
          <t>TO START</t>
        </is>
      </c>
      <c r="S1444" t="n">
        <v>0</v>
      </c>
      <c r="T1444" t="n">
        <v>2025</v>
      </c>
      <c r="U1444" t="n">
        <v>65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13</v>
      </c>
      <c r="AD1444" t="n">
        <v>13</v>
      </c>
      <c r="AE1444" t="n">
        <v>13</v>
      </c>
      <c r="AF1444" t="n">
        <v>13</v>
      </c>
      <c r="AG1444" t="n">
        <v>13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1.083333333333333</v>
      </c>
      <c r="AP1444" t="n">
        <v>0.6190476190476191</v>
      </c>
      <c r="AQ1444" t="n">
        <v>0.5652173913043478</v>
      </c>
      <c r="AR1444" t="n">
        <v>0.6190476190476191</v>
      </c>
      <c r="AS1444" t="n">
        <v>0.5909090909090909</v>
      </c>
      <c r="AT1444" t="inlineStr"/>
      <c r="AU1444" t="inlineStr"/>
    </row>
    <row r="1445">
      <c r="A1445" t="inlineStr">
        <is>
          <t>CONTRACT</t>
        </is>
      </c>
      <c r="B1445" t="inlineStr">
        <is>
          <t>PRJ</t>
        </is>
      </c>
      <c r="C1445" t="inlineStr">
        <is>
          <t>Waterfall</t>
        </is>
      </c>
      <c r="D1445" t="n">
        <v>2025</v>
      </c>
      <c r="E1445" s="114" t="n">
        <v>45717</v>
      </c>
      <c r="F1445" s="114" t="n">
        <v>46022</v>
      </c>
      <c r="G1445" t="inlineStr"/>
      <c r="H1445" t="inlineStr"/>
      <c r="I1445" t="inlineStr"/>
      <c r="J1445" t="inlineStr">
        <is>
          <t>Gara Leonardo</t>
        </is>
      </c>
      <c r="K1445" t="inlineStr">
        <is>
          <t>Regione Veneto</t>
        </is>
      </c>
      <c r="L1445" t="inlineStr">
        <is>
          <t>T. Porzio</t>
        </is>
      </c>
      <c r="M1445" t="inlineStr">
        <is>
          <t>T. Porzio</t>
        </is>
      </c>
      <c r="N1445" t="inlineStr">
        <is>
          <t>Operations</t>
        </is>
      </c>
      <c r="O1445" t="inlineStr">
        <is>
          <t>PM - Project Governance</t>
        </is>
      </c>
      <c r="P1445" t="n">
        <v>2000</v>
      </c>
      <c r="Q1445" t="n">
        <v>0</v>
      </c>
      <c r="R1445" t="inlineStr">
        <is>
          <t>TO START</t>
        </is>
      </c>
      <c r="S1445" t="n">
        <v>0</v>
      </c>
      <c r="T1445" t="n">
        <v>2025</v>
      </c>
      <c r="U1445" t="n">
        <v>35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n">
        <v>7</v>
      </c>
      <c r="AD1445" t="n">
        <v>7</v>
      </c>
      <c r="AE1445" t="n">
        <v>7</v>
      </c>
      <c r="AF1445" t="n">
        <v>7</v>
      </c>
      <c r="AG1445" t="n">
        <v>7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0.5833333333333334</v>
      </c>
      <c r="AP1445" t="n">
        <v>0.3333333333333333</v>
      </c>
      <c r="AQ1445" t="n">
        <v>0.3043478260869565</v>
      </c>
      <c r="AR1445" t="n">
        <v>0.3333333333333333</v>
      </c>
      <c r="AS1445" t="n">
        <v>0.3181818181818182</v>
      </c>
      <c r="AT1445" t="inlineStr"/>
      <c r="AU1445" t="inlineStr"/>
    </row>
    <row r="1446">
      <c r="A1446" t="inlineStr">
        <is>
          <t>A CONSUMO</t>
        </is>
      </c>
      <c r="B1446" t="inlineStr">
        <is>
          <t>PRJ</t>
        </is>
      </c>
      <c r="C1446" t="inlineStr">
        <is>
          <t>Waterfall</t>
        </is>
      </c>
      <c r="D1446" t="inlineStr">
        <is>
          <t>2024-2025</t>
        </is>
      </c>
      <c r="E1446" s="114" t="n">
        <v>45658</v>
      </c>
      <c r="F1446" s="114" t="n">
        <v>45716</v>
      </c>
      <c r="G1446" t="inlineStr"/>
      <c r="H1446" t="inlineStr"/>
      <c r="I1446" t="inlineStr">
        <is>
          <t>EPM</t>
        </is>
      </c>
      <c r="J1446" t="inlineStr">
        <is>
          <t>Lux - Job Type - Wave2</t>
        </is>
      </c>
      <c r="K1446" t="inlineStr">
        <is>
          <t>EssilorLuxottica</t>
        </is>
      </c>
      <c r="L1446" t="inlineStr">
        <is>
          <t>T. Porzio</t>
        </is>
      </c>
      <c r="M1446" t="inlineStr">
        <is>
          <t>A. Albanese</t>
        </is>
      </c>
      <c r="N1446" t="inlineStr">
        <is>
          <t>Delivery Projects</t>
        </is>
      </c>
      <c r="O1446" t="inlineStr">
        <is>
          <t>Back End</t>
        </is>
      </c>
      <c r="P1446" t="n">
        <v>24</v>
      </c>
      <c r="Q1446" t="n">
        <v>0</v>
      </c>
      <c r="R1446" t="inlineStr">
        <is>
          <t>ON HOLD</t>
        </is>
      </c>
      <c r="S1446" t="n">
        <v>0</v>
      </c>
      <c r="T1446" t="n">
        <v>2025</v>
      </c>
      <c r="U1446" t="n">
        <v>0</v>
      </c>
      <c r="V1446" t="n">
        <v>1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n">
        <v>0.05555555555555555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inlineStr"/>
      <c r="AU1446" t="inlineStr"/>
    </row>
    <row r="1447">
      <c r="A1447" t="inlineStr">
        <is>
          <t>A CONSUMO</t>
        </is>
      </c>
      <c r="B1447" t="inlineStr">
        <is>
          <t>PRJ</t>
        </is>
      </c>
      <c r="C1447" t="inlineStr">
        <is>
          <t>Waterfall</t>
        </is>
      </c>
      <c r="D1447" t="inlineStr">
        <is>
          <t>2024-2025</t>
        </is>
      </c>
      <c r="E1447" s="114" t="n">
        <v>45658</v>
      </c>
      <c r="F1447" s="114" t="n">
        <v>45716</v>
      </c>
      <c r="G1447" t="inlineStr"/>
      <c r="H1447" t="inlineStr"/>
      <c r="I1447" t="inlineStr">
        <is>
          <t>EPM</t>
        </is>
      </c>
      <c r="J1447" t="inlineStr">
        <is>
          <t>Lux - Job Type - Wave2</t>
        </is>
      </c>
      <c r="K1447" t="inlineStr">
        <is>
          <t>EssilorLuxottica</t>
        </is>
      </c>
      <c r="L1447" t="inlineStr">
        <is>
          <t>T. Porzio</t>
        </is>
      </c>
      <c r="M1447" t="inlineStr">
        <is>
          <t>L. Mangili</t>
        </is>
      </c>
      <c r="N1447" t="inlineStr">
        <is>
          <t>Operations</t>
        </is>
      </c>
      <c r="O1447" t="inlineStr">
        <is>
          <t>Back End</t>
        </is>
      </c>
      <c r="P1447" t="n">
        <v>24</v>
      </c>
      <c r="Q1447" t="n">
        <v>0</v>
      </c>
      <c r="R1447" t="inlineStr">
        <is>
          <t>ON HOLD</t>
        </is>
      </c>
      <c r="S1447" t="n">
        <v>0</v>
      </c>
      <c r="T1447" t="n">
        <v>2025</v>
      </c>
      <c r="U1447" t="n">
        <v>0</v>
      </c>
      <c r="V1447" t="n">
        <v>2</v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n">
        <v>0.1111111111111111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inlineStr"/>
      <c r="AU1447" t="inlineStr"/>
    </row>
    <row r="1448">
      <c r="A1448" t="inlineStr">
        <is>
          <t>A CONSUMO</t>
        </is>
      </c>
      <c r="B1448" t="inlineStr">
        <is>
          <t>PRJ</t>
        </is>
      </c>
      <c r="C1448" t="inlineStr">
        <is>
          <t>Waterfall</t>
        </is>
      </c>
      <c r="D1448" t="inlineStr">
        <is>
          <t>2024-2025</t>
        </is>
      </c>
      <c r="E1448" s="114" t="n">
        <v>45658</v>
      </c>
      <c r="F1448" s="114" t="n">
        <v>45716</v>
      </c>
      <c r="G1448" t="inlineStr"/>
      <c r="H1448" t="inlineStr"/>
      <c r="I1448" t="inlineStr">
        <is>
          <t>EPM</t>
        </is>
      </c>
      <c r="J1448" t="inlineStr">
        <is>
          <t>Lux - Job Type - Wave2</t>
        </is>
      </c>
      <c r="K1448" t="inlineStr">
        <is>
          <t>EssilorLuxottica</t>
        </is>
      </c>
      <c r="L1448" t="inlineStr">
        <is>
          <t>T. Porzio</t>
        </is>
      </c>
      <c r="M1448" t="inlineStr">
        <is>
          <t>P. Pieroni</t>
        </is>
      </c>
      <c r="N1448" t="inlineStr">
        <is>
          <t>Operations</t>
        </is>
      </c>
      <c r="O1448" t="inlineStr">
        <is>
          <t>Back End</t>
        </is>
      </c>
      <c r="P1448" t="n">
        <v>24</v>
      </c>
      <c r="Q1448" t="n">
        <v>0</v>
      </c>
      <c r="R1448" t="inlineStr">
        <is>
          <t>ON HOLD</t>
        </is>
      </c>
      <c r="S1448" t="n">
        <v>0</v>
      </c>
      <c r="T1448" t="n">
        <v>2025</v>
      </c>
      <c r="U1448" t="n">
        <v>0</v>
      </c>
      <c r="V1448" t="n">
        <v>2</v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n">
        <v>0.1111111111111111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inlineStr"/>
      <c r="AU1448" t="inlineStr"/>
    </row>
    <row r="1449">
      <c r="A1449" t="inlineStr">
        <is>
          <t>A CONSUMO</t>
        </is>
      </c>
      <c r="B1449" t="inlineStr">
        <is>
          <t>PRJ</t>
        </is>
      </c>
      <c r="C1449" t="inlineStr">
        <is>
          <t>Waterfall</t>
        </is>
      </c>
      <c r="D1449" t="inlineStr">
        <is>
          <t>2024-2025</t>
        </is>
      </c>
      <c r="E1449" s="114" t="n">
        <v>45658</v>
      </c>
      <c r="F1449" s="114" t="n">
        <v>45716</v>
      </c>
      <c r="G1449" t="inlineStr"/>
      <c r="H1449" t="inlineStr"/>
      <c r="I1449" t="inlineStr">
        <is>
          <t>EPM</t>
        </is>
      </c>
      <c r="J1449" t="inlineStr">
        <is>
          <t>Lux - Job Type - Wave2</t>
        </is>
      </c>
      <c r="K1449" t="inlineStr">
        <is>
          <t>EssilorLuxottica</t>
        </is>
      </c>
      <c r="L1449" t="inlineStr">
        <is>
          <t>T. Porzio</t>
        </is>
      </c>
      <c r="M1449" t="inlineStr">
        <is>
          <t>T. Baldi</t>
        </is>
      </c>
      <c r="N1449" t="inlineStr">
        <is>
          <t>Operations</t>
        </is>
      </c>
      <c r="O1449" t="inlineStr">
        <is>
          <t>Back End</t>
        </is>
      </c>
      <c r="P1449" t="n">
        <v>24</v>
      </c>
      <c r="Q1449" t="n">
        <v>0</v>
      </c>
      <c r="R1449" t="inlineStr">
        <is>
          <t>ON HOLD</t>
        </is>
      </c>
      <c r="S1449" t="n">
        <v>0</v>
      </c>
      <c r="T1449" t="n">
        <v>2025</v>
      </c>
      <c r="U1449" t="n">
        <v>0</v>
      </c>
      <c r="V1449" t="n">
        <v>1</v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n">
        <v>0.05555555555555555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inlineStr"/>
      <c r="AU1449" t="inlineStr"/>
    </row>
    <row r="1450">
      <c r="A1450" t="inlineStr">
        <is>
          <t>A CONSUMO</t>
        </is>
      </c>
      <c r="B1450" t="inlineStr">
        <is>
          <t>AMS</t>
        </is>
      </c>
      <c r="C1450" t="inlineStr">
        <is>
          <t>Waterfall</t>
        </is>
      </c>
      <c r="D1450" t="n">
        <v>2025</v>
      </c>
      <c r="E1450" s="114" t="n">
        <v>45658</v>
      </c>
      <c r="F1450" s="114" t="n">
        <v>45838</v>
      </c>
      <c r="G1450" t="inlineStr">
        <is>
          <t>ABS25063</t>
        </is>
      </c>
      <c r="H1450" t="inlineStr">
        <is>
          <t>ABS25063</t>
        </is>
      </c>
      <c r="I1450" t="inlineStr">
        <is>
          <t>EPM</t>
        </is>
      </c>
      <c r="J1450" t="inlineStr">
        <is>
          <t>LUX–DI-EPM–enhancements plus 10 Planning 2025_dismissioneWHSP</t>
        </is>
      </c>
      <c r="K1450" t="inlineStr">
        <is>
          <t>EssilorLuxottica</t>
        </is>
      </c>
      <c r="L1450" t="inlineStr">
        <is>
          <t>T. Porzio</t>
        </is>
      </c>
      <c r="M1450" t="inlineStr">
        <is>
          <t>G. Minervini</t>
        </is>
      </c>
      <c r="N1450" t="inlineStr">
        <is>
          <t>Operations</t>
        </is>
      </c>
      <c r="O1450" t="inlineStr">
        <is>
          <t>Analyst</t>
        </is>
      </c>
      <c r="P1450" t="n">
        <v>24</v>
      </c>
      <c r="Q1450" t="n">
        <v>0</v>
      </c>
      <c r="R1450" t="inlineStr">
        <is>
          <t>TO START</t>
        </is>
      </c>
      <c r="S1450" t="n">
        <v>0</v>
      </c>
      <c r="T1450" t="n">
        <v>2025</v>
      </c>
      <c r="U1450" t="n">
        <v>0</v>
      </c>
      <c r="V1450" t="inlineStr"/>
      <c r="W1450" t="inlineStr"/>
      <c r="X1450" t="n">
        <v>5</v>
      </c>
      <c r="Y1450" t="n">
        <v>5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n">
        <v>0</v>
      </c>
      <c r="AI1450" t="n">
        <v>0</v>
      </c>
      <c r="AJ1450" t="n">
        <v>0.2380952380952381</v>
      </c>
      <c r="AK1450" t="n">
        <v>0.2272727272727273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inlineStr"/>
      <c r="AU1450" t="inlineStr"/>
    </row>
    <row r="1451">
      <c r="A1451" t="inlineStr">
        <is>
          <t>A CONSUMO</t>
        </is>
      </c>
      <c r="B1451" t="inlineStr">
        <is>
          <t>AMS</t>
        </is>
      </c>
      <c r="C1451" t="inlineStr">
        <is>
          <t>Waterfall</t>
        </is>
      </c>
      <c r="D1451" t="n">
        <v>2025</v>
      </c>
      <c r="E1451" s="114" t="n">
        <v>45658</v>
      </c>
      <c r="F1451" s="114" t="n">
        <v>45838</v>
      </c>
      <c r="G1451" t="inlineStr">
        <is>
          <t>ABS25063</t>
        </is>
      </c>
      <c r="H1451" t="inlineStr">
        <is>
          <t>ABS25063</t>
        </is>
      </c>
      <c r="I1451" t="inlineStr">
        <is>
          <t>EPM</t>
        </is>
      </c>
      <c r="J1451" t="inlineStr">
        <is>
          <t>LUX–DI-EPM–enhancements plus 10 Planning 2025_dismissioneWHSP</t>
        </is>
      </c>
      <c r="K1451" t="inlineStr">
        <is>
          <t>EssilorLuxottica</t>
        </is>
      </c>
      <c r="L1451" t="inlineStr">
        <is>
          <t>T. Porzio</t>
        </is>
      </c>
      <c r="M1451" t="inlineStr">
        <is>
          <t>N. Fragale</t>
        </is>
      </c>
      <c r="N1451" t="inlineStr">
        <is>
          <t>Operations</t>
        </is>
      </c>
      <c r="O1451" t="inlineStr">
        <is>
          <t>Back End</t>
        </is>
      </c>
      <c r="P1451" t="n">
        <v>24</v>
      </c>
      <c r="Q1451" t="n">
        <v>0</v>
      </c>
      <c r="R1451" t="inlineStr">
        <is>
          <t>TO START</t>
        </is>
      </c>
      <c r="S1451" t="n">
        <v>0</v>
      </c>
      <c r="T1451" t="n">
        <v>2025</v>
      </c>
      <c r="U1451" t="n">
        <v>0</v>
      </c>
      <c r="V1451" t="inlineStr"/>
      <c r="W1451" t="inlineStr"/>
      <c r="X1451" t="n">
        <v>5</v>
      </c>
      <c r="Y1451" t="n">
        <v>5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n">
        <v>0</v>
      </c>
      <c r="AI1451" t="n">
        <v>0</v>
      </c>
      <c r="AJ1451" t="n">
        <v>0.2380952380952381</v>
      </c>
      <c r="AK1451" t="n">
        <v>0.2272727272727273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inlineStr"/>
      <c r="AU1451" t="inlineStr"/>
    </row>
    <row r="1452">
      <c r="A1452" t="inlineStr">
        <is>
          <t>A CONSUMO</t>
        </is>
      </c>
      <c r="B1452" t="inlineStr">
        <is>
          <t>AMS</t>
        </is>
      </c>
      <c r="C1452" t="inlineStr">
        <is>
          <t>Waterfall</t>
        </is>
      </c>
      <c r="D1452" t="n">
        <v>2025</v>
      </c>
      <c r="E1452" s="114" t="n">
        <v>45658</v>
      </c>
      <c r="F1452" s="114" t="n">
        <v>45838</v>
      </c>
      <c r="G1452" t="inlineStr">
        <is>
          <t>ABS25063</t>
        </is>
      </c>
      <c r="H1452" t="inlineStr">
        <is>
          <t>ABS25063</t>
        </is>
      </c>
      <c r="I1452" t="inlineStr">
        <is>
          <t>EPM</t>
        </is>
      </c>
      <c r="J1452" t="inlineStr">
        <is>
          <t>LUX–DI-EPM–enhancements plus 10 Planning 2025_dismissioneWHSP</t>
        </is>
      </c>
      <c r="K1452" t="inlineStr">
        <is>
          <t>EssilorLuxottica</t>
        </is>
      </c>
      <c r="L1452" t="inlineStr">
        <is>
          <t>T. Porzio</t>
        </is>
      </c>
      <c r="M1452" t="inlineStr">
        <is>
          <t>P. Pieroni</t>
        </is>
      </c>
      <c r="N1452" t="inlineStr">
        <is>
          <t>Operations</t>
        </is>
      </c>
      <c r="O1452" t="inlineStr">
        <is>
          <t>Analyst</t>
        </is>
      </c>
      <c r="P1452" t="n">
        <v>24</v>
      </c>
      <c r="Q1452" t="n">
        <v>0</v>
      </c>
      <c r="R1452" t="inlineStr">
        <is>
          <t>TO START</t>
        </is>
      </c>
      <c r="S1452" t="n">
        <v>0</v>
      </c>
      <c r="T1452" t="n">
        <v>2025</v>
      </c>
      <c r="U1452" t="n">
        <v>0</v>
      </c>
      <c r="V1452" t="inlineStr"/>
      <c r="W1452" t="inlineStr"/>
      <c r="X1452" t="n">
        <v>1</v>
      </c>
      <c r="Y1452" t="n">
        <v>1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n">
        <v>0</v>
      </c>
      <c r="AI1452" t="n">
        <v>0</v>
      </c>
      <c r="AJ1452" t="n">
        <v>0.04761904761904762</v>
      </c>
      <c r="AK1452" t="n">
        <v>0.04545454545454546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inlineStr"/>
      <c r="AU1452" t="inlineStr"/>
    </row>
    <row r="1453">
      <c r="A1453" t="inlineStr">
        <is>
          <t>A CONSUMO</t>
        </is>
      </c>
      <c r="B1453" t="inlineStr">
        <is>
          <t>AMS</t>
        </is>
      </c>
      <c r="C1453" t="inlineStr">
        <is>
          <t>Waterfall</t>
        </is>
      </c>
      <c r="D1453" t="n">
        <v>2025</v>
      </c>
      <c r="E1453" s="114" t="n">
        <v>45658</v>
      </c>
      <c r="F1453" s="114" t="n">
        <v>45838</v>
      </c>
      <c r="G1453" t="inlineStr">
        <is>
          <t>ABS25063</t>
        </is>
      </c>
      <c r="H1453" t="inlineStr">
        <is>
          <t>ABS25063</t>
        </is>
      </c>
      <c r="I1453" t="inlineStr">
        <is>
          <t>EPM</t>
        </is>
      </c>
      <c r="J1453" t="inlineStr">
        <is>
          <t>LUX–DI-EPM–enhancements plus 10 Planning 2025_dismissioneWHSP</t>
        </is>
      </c>
      <c r="K1453" t="inlineStr">
        <is>
          <t>EssilorLuxottica</t>
        </is>
      </c>
      <c r="L1453" t="inlineStr">
        <is>
          <t>T. Porzio</t>
        </is>
      </c>
      <c r="M1453" t="inlineStr">
        <is>
          <t>T. Porzio</t>
        </is>
      </c>
      <c r="N1453" t="inlineStr">
        <is>
          <t>Delivery AMS</t>
        </is>
      </c>
      <c r="O1453" t="inlineStr">
        <is>
          <t>PM - Project Governance</t>
        </is>
      </c>
      <c r="P1453" t="n">
        <v>24</v>
      </c>
      <c r="Q1453" t="n">
        <v>0</v>
      </c>
      <c r="R1453" t="inlineStr">
        <is>
          <t>TO START</t>
        </is>
      </c>
      <c r="S1453" t="n">
        <v>0</v>
      </c>
      <c r="T1453" t="n">
        <v>2025</v>
      </c>
      <c r="U1453" t="n">
        <v>0</v>
      </c>
      <c r="V1453" t="inlineStr"/>
      <c r="W1453" t="inlineStr"/>
      <c r="X1453" t="n">
        <v>1</v>
      </c>
      <c r="Y1453" t="n">
        <v>1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n">
        <v>0</v>
      </c>
      <c r="AI1453" t="n">
        <v>0</v>
      </c>
      <c r="AJ1453" t="n">
        <v>0.04761904761904762</v>
      </c>
      <c r="AK1453" t="n">
        <v>0.04545454545454546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inlineStr"/>
      <c r="AU1453" t="inlineStr"/>
    </row>
    <row r="1454">
      <c r="A1454" t="inlineStr">
        <is>
          <t>CONTRACT</t>
        </is>
      </c>
      <c r="B1454" t="inlineStr">
        <is>
          <t>AMS</t>
        </is>
      </c>
      <c r="C1454" t="inlineStr">
        <is>
          <t>Waterfall</t>
        </is>
      </c>
      <c r="D1454" t="n">
        <v>2025</v>
      </c>
      <c r="E1454" s="114" t="n">
        <v>45658</v>
      </c>
      <c r="F1454" s="114" t="n">
        <v>46022</v>
      </c>
      <c r="G1454" t="inlineStr">
        <is>
          <t>ABS25013</t>
        </is>
      </c>
      <c r="H1454" t="inlineStr">
        <is>
          <t>ABS25013</t>
        </is>
      </c>
      <c r="I1454" t="inlineStr">
        <is>
          <t>EPM</t>
        </is>
      </c>
      <c r="J1454" t="inlineStr">
        <is>
          <t>Luxottica - DI - AMS EPM PLN 2025</t>
        </is>
      </c>
      <c r="K1454" t="inlineStr">
        <is>
          <t>EssilorLuxottica</t>
        </is>
      </c>
      <c r="L1454" t="inlineStr">
        <is>
          <t>T. Porzio</t>
        </is>
      </c>
      <c r="M1454" t="inlineStr">
        <is>
          <t>A. Di Pietro</t>
        </is>
      </c>
      <c r="N1454" t="inlineStr">
        <is>
          <t>Operations</t>
        </is>
      </c>
      <c r="O1454" t="inlineStr">
        <is>
          <t>Back End</t>
        </is>
      </c>
      <c r="P1454" t="n">
        <v>1161</v>
      </c>
      <c r="Q1454" t="n">
        <v>430</v>
      </c>
      <c r="R1454" t="inlineStr">
        <is>
          <t>ON GOING</t>
        </is>
      </c>
      <c r="S1454" t="n">
        <v>0</v>
      </c>
      <c r="T1454" t="n">
        <v>2025</v>
      </c>
      <c r="U1454" t="n">
        <v>0</v>
      </c>
      <c r="V1454" t="n">
        <v>2</v>
      </c>
      <c r="W1454" t="n">
        <v>2</v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n">
        <v>0.1111111111111111</v>
      </c>
      <c r="AI1454" t="n">
        <v>0.1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inlineStr"/>
      <c r="AU1454" t="inlineStr"/>
    </row>
    <row r="1455">
      <c r="A1455" t="inlineStr">
        <is>
          <t>CONTRACT</t>
        </is>
      </c>
      <c r="B1455" t="inlineStr">
        <is>
          <t>AMS</t>
        </is>
      </c>
      <c r="C1455" t="inlineStr">
        <is>
          <t>Waterfall</t>
        </is>
      </c>
      <c r="D1455" t="n">
        <v>2025</v>
      </c>
      <c r="E1455" s="114" t="n">
        <v>45658</v>
      </c>
      <c r="F1455" s="114" t="n">
        <v>46022</v>
      </c>
      <c r="G1455" t="inlineStr">
        <is>
          <t>ABS25013</t>
        </is>
      </c>
      <c r="H1455" t="inlineStr">
        <is>
          <t>ABS25013</t>
        </is>
      </c>
      <c r="I1455" t="inlineStr">
        <is>
          <t>EPM</t>
        </is>
      </c>
      <c r="J1455" t="inlineStr">
        <is>
          <t>Luxottica - DI - AMS EPM PLN 2025</t>
        </is>
      </c>
      <c r="K1455" t="inlineStr">
        <is>
          <t>EssilorLuxottica</t>
        </is>
      </c>
      <c r="L1455" t="inlineStr">
        <is>
          <t>T. Porzio</t>
        </is>
      </c>
      <c r="M1455" t="inlineStr">
        <is>
          <t>G. Minervini</t>
        </is>
      </c>
      <c r="N1455" t="inlineStr">
        <is>
          <t>Operations</t>
        </is>
      </c>
      <c r="O1455" t="inlineStr">
        <is>
          <t>Back End - Junior</t>
        </is>
      </c>
      <c r="P1455" t="n">
        <v>1161</v>
      </c>
      <c r="Q1455" t="n">
        <v>430</v>
      </c>
      <c r="R1455" t="inlineStr">
        <is>
          <t>ON GOING</t>
        </is>
      </c>
      <c r="S1455" t="n">
        <v>0</v>
      </c>
      <c r="T1455" t="n">
        <v>2025</v>
      </c>
      <c r="U1455" t="n">
        <v>164</v>
      </c>
      <c r="V1455" t="n">
        <v>18</v>
      </c>
      <c r="W1455" t="n">
        <v>2</v>
      </c>
      <c r="X1455" t="n">
        <v>21</v>
      </c>
      <c r="Y1455" t="n">
        <v>19</v>
      </c>
      <c r="Z1455" t="n">
        <v>22</v>
      </c>
      <c r="AA1455" t="n">
        <v>20</v>
      </c>
      <c r="AB1455" t="n">
        <v>23</v>
      </c>
      <c r="AC1455" t="n">
        <v>12</v>
      </c>
      <c r="AD1455" t="n">
        <v>21</v>
      </c>
      <c r="AE1455" t="n">
        <v>23</v>
      </c>
      <c r="AF1455" t="n">
        <v>21</v>
      </c>
      <c r="AG1455" t="n">
        <v>22</v>
      </c>
      <c r="AH1455" t="n">
        <v>1</v>
      </c>
      <c r="AI1455" t="n">
        <v>0.1</v>
      </c>
      <c r="AJ1455" t="n">
        <v>1</v>
      </c>
      <c r="AK1455" t="n">
        <v>0.8636363636363636</v>
      </c>
      <c r="AL1455" t="n">
        <v>1.1</v>
      </c>
      <c r="AM1455" t="n">
        <v>1</v>
      </c>
      <c r="AN1455" t="n">
        <v>1</v>
      </c>
      <c r="AO1455" t="n">
        <v>1</v>
      </c>
      <c r="AP1455" t="n">
        <v>1</v>
      </c>
      <c r="AQ1455" t="n">
        <v>1</v>
      </c>
      <c r="AR1455" t="n">
        <v>1</v>
      </c>
      <c r="AS1455" t="n">
        <v>1</v>
      </c>
      <c r="AT1455" t="inlineStr"/>
      <c r="AU1455" t="inlineStr"/>
    </row>
    <row r="1456">
      <c r="A1456" t="inlineStr">
        <is>
          <t>CONTRACT</t>
        </is>
      </c>
      <c r="B1456" t="inlineStr">
        <is>
          <t>AMS</t>
        </is>
      </c>
      <c r="C1456" t="inlineStr">
        <is>
          <t>Waterfall</t>
        </is>
      </c>
      <c r="D1456" t="n">
        <v>2025</v>
      </c>
      <c r="E1456" s="114" t="n">
        <v>45658</v>
      </c>
      <c r="F1456" s="114" t="n">
        <v>46022</v>
      </c>
      <c r="G1456" t="inlineStr">
        <is>
          <t>ABS25013</t>
        </is>
      </c>
      <c r="H1456" t="inlineStr">
        <is>
          <t>ABS25013</t>
        </is>
      </c>
      <c r="I1456" t="inlineStr">
        <is>
          <t>EPM</t>
        </is>
      </c>
      <c r="J1456" t="inlineStr">
        <is>
          <t>Luxottica - DI - AMS EPM PLN 2025</t>
        </is>
      </c>
      <c r="K1456" t="inlineStr">
        <is>
          <t>EssilorLuxottica</t>
        </is>
      </c>
      <c r="L1456" t="inlineStr">
        <is>
          <t>T. Porzio</t>
        </is>
      </c>
      <c r="M1456" t="inlineStr">
        <is>
          <t>M. Favalli</t>
        </is>
      </c>
      <c r="N1456" t="inlineStr">
        <is>
          <t>Operations</t>
        </is>
      </c>
      <c r="O1456" t="inlineStr">
        <is>
          <t>Back End - Junior</t>
        </is>
      </c>
      <c r="P1456" t="n">
        <v>1161</v>
      </c>
      <c r="Q1456" t="n">
        <v>430</v>
      </c>
      <c r="R1456" t="inlineStr">
        <is>
          <t>ON GOING</t>
        </is>
      </c>
      <c r="S1456" t="n">
        <v>0</v>
      </c>
      <c r="T1456" t="n">
        <v>2025</v>
      </c>
      <c r="U1456" t="n">
        <v>153</v>
      </c>
      <c r="V1456" t="inlineStr"/>
      <c r="W1456" t="inlineStr"/>
      <c r="X1456" t="n">
        <v>13</v>
      </c>
      <c r="Y1456" t="n">
        <v>13</v>
      </c>
      <c r="Z1456" t="n">
        <v>13</v>
      </c>
      <c r="AA1456" t="n">
        <v>20</v>
      </c>
      <c r="AB1456" t="n">
        <v>23</v>
      </c>
      <c r="AC1456" t="n">
        <v>12</v>
      </c>
      <c r="AD1456" t="n">
        <v>21</v>
      </c>
      <c r="AE1456" t="n">
        <v>23</v>
      </c>
      <c r="AF1456" t="n">
        <v>21</v>
      </c>
      <c r="AG1456" t="n">
        <v>20</v>
      </c>
      <c r="AH1456" t="n">
        <v>0</v>
      </c>
      <c r="AI1456" t="n">
        <v>0</v>
      </c>
      <c r="AJ1456" t="n">
        <v>0.6190476190476191</v>
      </c>
      <c r="AK1456" t="n">
        <v>0.5909090909090909</v>
      </c>
      <c r="AL1456" t="n">
        <v>0.65</v>
      </c>
      <c r="AM1456" t="n">
        <v>1</v>
      </c>
      <c r="AN1456" t="n">
        <v>1</v>
      </c>
      <c r="AO1456" t="n">
        <v>1</v>
      </c>
      <c r="AP1456" t="n">
        <v>1</v>
      </c>
      <c r="AQ1456" t="n">
        <v>1</v>
      </c>
      <c r="AR1456" t="n">
        <v>1</v>
      </c>
      <c r="AS1456" t="n">
        <v>0.9090909090909091</v>
      </c>
      <c r="AT1456" t="inlineStr"/>
      <c r="AU1456" t="inlineStr"/>
    </row>
    <row r="1457">
      <c r="A1457" t="inlineStr">
        <is>
          <t>CONTRACT</t>
        </is>
      </c>
      <c r="B1457" t="inlineStr">
        <is>
          <t>AMS</t>
        </is>
      </c>
      <c r="C1457" t="inlineStr">
        <is>
          <t>Waterfall</t>
        </is>
      </c>
      <c r="D1457" t="n">
        <v>2025</v>
      </c>
      <c r="E1457" s="114" t="n">
        <v>45658</v>
      </c>
      <c r="F1457" s="114" t="n">
        <v>46022</v>
      </c>
      <c r="G1457" t="inlineStr">
        <is>
          <t>ABS25013</t>
        </is>
      </c>
      <c r="H1457" t="inlineStr">
        <is>
          <t>ABS25013</t>
        </is>
      </c>
      <c r="I1457" t="inlineStr">
        <is>
          <t>EPM</t>
        </is>
      </c>
      <c r="J1457" t="inlineStr">
        <is>
          <t>Luxottica - DI - AMS EPM PLN 2025</t>
        </is>
      </c>
      <c r="K1457" t="inlineStr">
        <is>
          <t>EssilorLuxottica</t>
        </is>
      </c>
      <c r="L1457" t="inlineStr">
        <is>
          <t>T. Porzio</t>
        </is>
      </c>
      <c r="M1457" t="inlineStr">
        <is>
          <t>N. Fragale</t>
        </is>
      </c>
      <c r="N1457" t="inlineStr">
        <is>
          <t>Operations</t>
        </is>
      </c>
      <c r="O1457" t="inlineStr">
        <is>
          <t>Back End</t>
        </is>
      </c>
      <c r="P1457" t="n">
        <v>1161</v>
      </c>
      <c r="Q1457" t="n">
        <v>430</v>
      </c>
      <c r="R1457" t="inlineStr">
        <is>
          <t>ON GOING</t>
        </is>
      </c>
      <c r="S1457" t="n">
        <v>0</v>
      </c>
      <c r="T1457" t="n">
        <v>2025</v>
      </c>
      <c r="U1457" t="n">
        <v>147</v>
      </c>
      <c r="V1457" t="n">
        <v>18</v>
      </c>
      <c r="W1457" t="n">
        <v>18</v>
      </c>
      <c r="X1457" t="n">
        <v>2</v>
      </c>
      <c r="Y1457" t="n">
        <v>22</v>
      </c>
      <c r="Z1457" t="n">
        <v>22</v>
      </c>
      <c r="AA1457" t="n">
        <v>16</v>
      </c>
      <c r="AB1457" t="n">
        <v>20</v>
      </c>
      <c r="AC1457" t="n">
        <v>12</v>
      </c>
      <c r="AD1457" t="n">
        <v>21</v>
      </c>
      <c r="AE1457" t="n">
        <v>23</v>
      </c>
      <c r="AF1457" t="n">
        <v>18</v>
      </c>
      <c r="AG1457" t="n">
        <v>15</v>
      </c>
      <c r="AH1457" t="n">
        <v>1</v>
      </c>
      <c r="AI1457" t="n">
        <v>0.9</v>
      </c>
      <c r="AJ1457" t="n">
        <v>0.09523809523809523</v>
      </c>
      <c r="AK1457" t="n">
        <v>1</v>
      </c>
      <c r="AL1457" t="n">
        <v>1.1</v>
      </c>
      <c r="AM1457" t="n">
        <v>0.8</v>
      </c>
      <c r="AN1457" t="n">
        <v>0.8695652173913043</v>
      </c>
      <c r="AO1457" t="n">
        <v>1</v>
      </c>
      <c r="AP1457" t="n">
        <v>1</v>
      </c>
      <c r="AQ1457" t="n">
        <v>1</v>
      </c>
      <c r="AR1457" t="n">
        <v>0.8571428571428571</v>
      </c>
      <c r="AS1457" t="n">
        <v>0.6818181818181818</v>
      </c>
      <c r="AT1457" t="inlineStr"/>
      <c r="AU1457" t="inlineStr"/>
    </row>
    <row r="1458">
      <c r="A1458" t="inlineStr">
        <is>
          <t>CONTRACT</t>
        </is>
      </c>
      <c r="B1458" t="inlineStr">
        <is>
          <t>AMS</t>
        </is>
      </c>
      <c r="C1458" t="inlineStr">
        <is>
          <t>Waterfall</t>
        </is>
      </c>
      <c r="D1458" t="n">
        <v>2025</v>
      </c>
      <c r="E1458" s="114" t="n">
        <v>45658</v>
      </c>
      <c r="F1458" s="114" t="n">
        <v>46022</v>
      </c>
      <c r="G1458" t="inlineStr">
        <is>
          <t>ABS25013</t>
        </is>
      </c>
      <c r="H1458" t="inlineStr">
        <is>
          <t>ABS25013</t>
        </is>
      </c>
      <c r="I1458" t="inlineStr">
        <is>
          <t>EPM</t>
        </is>
      </c>
      <c r="J1458" t="inlineStr">
        <is>
          <t>Luxottica - DI - AMS EPM PLN 2025</t>
        </is>
      </c>
      <c r="K1458" t="inlineStr">
        <is>
          <t>EssilorLuxottica</t>
        </is>
      </c>
      <c r="L1458" t="inlineStr">
        <is>
          <t>T. Porzio</t>
        </is>
      </c>
      <c r="M1458" t="inlineStr">
        <is>
          <t>O. BEN OTHMANE</t>
        </is>
      </c>
      <c r="N1458" t="inlineStr">
        <is>
          <t>Operations</t>
        </is>
      </c>
      <c r="O1458" t="inlineStr">
        <is>
          <t>Back End - Junior</t>
        </is>
      </c>
      <c r="P1458" t="n">
        <v>1161</v>
      </c>
      <c r="Q1458" t="n">
        <v>430</v>
      </c>
      <c r="R1458" t="inlineStr">
        <is>
          <t>ON GOING</t>
        </is>
      </c>
      <c r="S1458" t="n">
        <v>0</v>
      </c>
      <c r="T1458" t="n">
        <v>2025</v>
      </c>
      <c r="U1458" t="n">
        <v>155</v>
      </c>
      <c r="V1458" t="n">
        <v>17</v>
      </c>
      <c r="W1458" t="n">
        <v>17</v>
      </c>
      <c r="X1458" t="n">
        <v>18</v>
      </c>
      <c r="Y1458" t="n">
        <v>17</v>
      </c>
      <c r="Z1458" t="n">
        <v>18</v>
      </c>
      <c r="AA1458" t="n">
        <v>20</v>
      </c>
      <c r="AB1458" t="n">
        <v>23</v>
      </c>
      <c r="AC1458" t="n">
        <v>12</v>
      </c>
      <c r="AD1458" t="n">
        <v>21</v>
      </c>
      <c r="AE1458" t="n">
        <v>23</v>
      </c>
      <c r="AF1458" t="n">
        <v>21</v>
      </c>
      <c r="AG1458" t="n">
        <v>17</v>
      </c>
      <c r="AH1458" t="n">
        <v>0.9444444444444444</v>
      </c>
      <c r="AI1458" t="n">
        <v>0.85</v>
      </c>
      <c r="AJ1458" t="n">
        <v>0.8571428571428571</v>
      </c>
      <c r="AK1458" t="n">
        <v>0.7727272727272727</v>
      </c>
      <c r="AL1458" t="n">
        <v>0.9</v>
      </c>
      <c r="AM1458" t="n">
        <v>1</v>
      </c>
      <c r="AN1458" t="n">
        <v>1</v>
      </c>
      <c r="AO1458" t="n">
        <v>1</v>
      </c>
      <c r="AP1458" t="n">
        <v>1</v>
      </c>
      <c r="AQ1458" t="n">
        <v>1</v>
      </c>
      <c r="AR1458" t="n">
        <v>1</v>
      </c>
      <c r="AS1458" t="n">
        <v>0.7727272727272727</v>
      </c>
      <c r="AT1458" t="inlineStr"/>
      <c r="AU1458" t="inlineStr"/>
    </row>
    <row r="1459">
      <c r="A1459" t="inlineStr">
        <is>
          <t>CONTRACT</t>
        </is>
      </c>
      <c r="B1459" t="inlineStr">
        <is>
          <t>AMS</t>
        </is>
      </c>
      <c r="C1459" t="inlineStr">
        <is>
          <t>Waterfall</t>
        </is>
      </c>
      <c r="D1459" t="n">
        <v>2025</v>
      </c>
      <c r="E1459" s="114" t="n">
        <v>45658</v>
      </c>
      <c r="F1459" s="114" t="n">
        <v>46022</v>
      </c>
      <c r="G1459" t="inlineStr">
        <is>
          <t>ABS25013</t>
        </is>
      </c>
      <c r="H1459" t="inlineStr">
        <is>
          <t>ABS25013</t>
        </is>
      </c>
      <c r="I1459" t="inlineStr">
        <is>
          <t>EPM</t>
        </is>
      </c>
      <c r="J1459" t="inlineStr">
        <is>
          <t>Luxottica - DI - AMS EPM PLN 2025</t>
        </is>
      </c>
      <c r="K1459" t="inlineStr">
        <is>
          <t>EssilorLuxottica</t>
        </is>
      </c>
      <c r="L1459" t="inlineStr">
        <is>
          <t>T. Porzio</t>
        </is>
      </c>
      <c r="M1459" t="inlineStr">
        <is>
          <t>P. Pieroni</t>
        </is>
      </c>
      <c r="N1459" t="inlineStr">
        <is>
          <t>Operations</t>
        </is>
      </c>
      <c r="O1459" t="inlineStr">
        <is>
          <t>Back End</t>
        </is>
      </c>
      <c r="P1459" t="n">
        <v>1161</v>
      </c>
      <c r="Q1459" t="n">
        <v>430</v>
      </c>
      <c r="R1459" t="inlineStr">
        <is>
          <t>ON GOING</t>
        </is>
      </c>
      <c r="S1459" t="n">
        <v>0</v>
      </c>
      <c r="T1459" t="n">
        <v>2025</v>
      </c>
      <c r="U1459" t="n">
        <v>22</v>
      </c>
      <c r="V1459" t="n">
        <v>5</v>
      </c>
      <c r="W1459" t="n">
        <v>8</v>
      </c>
      <c r="X1459" t="n">
        <v>8</v>
      </c>
      <c r="Y1459" t="n">
        <v>8</v>
      </c>
      <c r="Z1459" t="n">
        <v>8</v>
      </c>
      <c r="AA1459" t="n">
        <v>2</v>
      </c>
      <c r="AB1459" t="n">
        <v>2</v>
      </c>
      <c r="AC1459" t="n">
        <v>2</v>
      </c>
      <c r="AD1459" t="n">
        <v>2</v>
      </c>
      <c r="AE1459" t="n">
        <v>2</v>
      </c>
      <c r="AF1459" t="n">
        <v>2</v>
      </c>
      <c r="AG1459" t="n">
        <v>2</v>
      </c>
      <c r="AH1459" t="n">
        <v>0.2777777777777778</v>
      </c>
      <c r="AI1459" t="n">
        <v>0.4</v>
      </c>
      <c r="AJ1459" t="n">
        <v>0.3809523809523809</v>
      </c>
      <c r="AK1459" t="n">
        <v>0.3636363636363636</v>
      </c>
      <c r="AL1459" t="n">
        <v>0.4</v>
      </c>
      <c r="AM1459" t="n">
        <v>0.1</v>
      </c>
      <c r="AN1459" t="n">
        <v>0.08695652173913043</v>
      </c>
      <c r="AO1459" t="n">
        <v>0.1666666666666667</v>
      </c>
      <c r="AP1459" t="n">
        <v>0.09523809523809523</v>
      </c>
      <c r="AQ1459" t="n">
        <v>0.08695652173913043</v>
      </c>
      <c r="AR1459" t="n">
        <v>0.09523809523809523</v>
      </c>
      <c r="AS1459" t="n">
        <v>0.09090909090909091</v>
      </c>
      <c r="AT1459" t="inlineStr"/>
      <c r="AU1459" t="inlineStr"/>
    </row>
    <row r="1460">
      <c r="A1460" t="inlineStr">
        <is>
          <t>CONTRACT</t>
        </is>
      </c>
      <c r="B1460" t="inlineStr">
        <is>
          <t>AMS</t>
        </is>
      </c>
      <c r="C1460" t="inlineStr">
        <is>
          <t>Waterfall</t>
        </is>
      </c>
      <c r="D1460" t="n">
        <v>2025</v>
      </c>
      <c r="E1460" s="114" t="n">
        <v>45658</v>
      </c>
      <c r="F1460" s="114" t="n">
        <v>46022</v>
      </c>
      <c r="G1460" t="inlineStr">
        <is>
          <t>ABS25013</t>
        </is>
      </c>
      <c r="H1460" t="inlineStr">
        <is>
          <t>ABS25013</t>
        </is>
      </c>
      <c r="I1460" t="inlineStr">
        <is>
          <t>EPM</t>
        </is>
      </c>
      <c r="J1460" t="inlineStr">
        <is>
          <t>Luxottica - DI - AMS EPM PLN 2025</t>
        </is>
      </c>
      <c r="K1460" t="inlineStr">
        <is>
          <t>EssilorLuxottica</t>
        </is>
      </c>
      <c r="L1460" t="inlineStr">
        <is>
          <t>T. Porzio</t>
        </is>
      </c>
      <c r="M1460" t="inlineStr">
        <is>
          <t>S. Preziosa</t>
        </is>
      </c>
      <c r="N1460" t="inlineStr">
        <is>
          <t>Delivery Projects</t>
        </is>
      </c>
      <c r="O1460" t="inlineStr">
        <is>
          <t>Analyst</t>
        </is>
      </c>
      <c r="P1460" t="n">
        <v>1161</v>
      </c>
      <c r="Q1460" t="n">
        <v>430</v>
      </c>
      <c r="R1460" t="inlineStr">
        <is>
          <t>ON GOING</t>
        </is>
      </c>
      <c r="S1460" t="n">
        <v>0</v>
      </c>
      <c r="T1460" t="n">
        <v>2025</v>
      </c>
      <c r="U1460" t="n">
        <v>13</v>
      </c>
      <c r="V1460" t="n">
        <v>1</v>
      </c>
      <c r="W1460" t="n">
        <v>13</v>
      </c>
      <c r="X1460" t="n">
        <v>13</v>
      </c>
      <c r="Y1460" t="n">
        <v>9</v>
      </c>
      <c r="Z1460" t="n">
        <v>6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0.05555555555555555</v>
      </c>
      <c r="AI1460" t="n">
        <v>0.65</v>
      </c>
      <c r="AJ1460" t="n">
        <v>0.6190476190476191</v>
      </c>
      <c r="AK1460" t="n">
        <v>0.4090909090909091</v>
      </c>
      <c r="AL1460" t="n">
        <v>0.3</v>
      </c>
      <c r="AM1460" t="n">
        <v>0.05</v>
      </c>
      <c r="AN1460" t="n">
        <v>0.04347826086956522</v>
      </c>
      <c r="AO1460" t="n">
        <v>0.08333333333333333</v>
      </c>
      <c r="AP1460" t="n">
        <v>0.04761904761904762</v>
      </c>
      <c r="AQ1460" t="n">
        <v>0.04347826086956522</v>
      </c>
      <c r="AR1460" t="n">
        <v>0.04761904761904762</v>
      </c>
      <c r="AS1460" t="n">
        <v>0.04545454545454546</v>
      </c>
      <c r="AT1460" t="inlineStr"/>
      <c r="AU1460" t="inlineStr"/>
    </row>
    <row r="1461">
      <c r="A1461" t="inlineStr">
        <is>
          <t>CONTRACT</t>
        </is>
      </c>
      <c r="B1461" t="inlineStr">
        <is>
          <t>AMS</t>
        </is>
      </c>
      <c r="C1461" t="inlineStr">
        <is>
          <t>Waterfall</t>
        </is>
      </c>
      <c r="D1461" t="n">
        <v>2025</v>
      </c>
      <c r="E1461" s="114" t="n">
        <v>45658</v>
      </c>
      <c r="F1461" s="114" t="n">
        <v>46022</v>
      </c>
      <c r="G1461" t="inlineStr">
        <is>
          <t>ABS25013</t>
        </is>
      </c>
      <c r="H1461" t="inlineStr">
        <is>
          <t>ABS25013</t>
        </is>
      </c>
      <c r="I1461" t="inlineStr">
        <is>
          <t>EPM</t>
        </is>
      </c>
      <c r="J1461" t="inlineStr">
        <is>
          <t>Luxottica - DI - AMS EPM PLN 2025</t>
        </is>
      </c>
      <c r="K1461" t="inlineStr">
        <is>
          <t>EssilorLuxottica</t>
        </is>
      </c>
      <c r="L1461" t="inlineStr">
        <is>
          <t>T. Porzio</t>
        </is>
      </c>
      <c r="M1461" t="inlineStr">
        <is>
          <t>T. Porzio</t>
        </is>
      </c>
      <c r="N1461" t="inlineStr">
        <is>
          <t>Delivery AMS</t>
        </is>
      </c>
      <c r="O1461" t="inlineStr">
        <is>
          <t>PM - Project Governance</t>
        </is>
      </c>
      <c r="P1461" t="n">
        <v>1161</v>
      </c>
      <c r="Q1461" t="n">
        <v>430</v>
      </c>
      <c r="R1461" t="inlineStr">
        <is>
          <t>ON GOING</t>
        </is>
      </c>
      <c r="S1461" t="n">
        <v>0</v>
      </c>
      <c r="T1461" t="n">
        <v>2025</v>
      </c>
      <c r="U1461" t="n">
        <v>61</v>
      </c>
      <c r="V1461" t="n">
        <v>7</v>
      </c>
      <c r="W1461" t="n">
        <v>7</v>
      </c>
      <c r="X1461" t="n">
        <v>7</v>
      </c>
      <c r="Y1461" t="n">
        <v>7</v>
      </c>
      <c r="Z1461" t="n">
        <v>8</v>
      </c>
      <c r="AA1461" t="n">
        <v>8</v>
      </c>
      <c r="AB1461" t="n">
        <v>9</v>
      </c>
      <c r="AC1461" t="n">
        <v>5</v>
      </c>
      <c r="AD1461" t="n">
        <v>8</v>
      </c>
      <c r="AE1461" t="n">
        <v>8</v>
      </c>
      <c r="AF1461" t="n">
        <v>8</v>
      </c>
      <c r="AG1461" t="n">
        <v>7</v>
      </c>
      <c r="AH1461" t="n">
        <v>0.3888888888888889</v>
      </c>
      <c r="AI1461" t="n">
        <v>0.35</v>
      </c>
      <c r="AJ1461" t="n">
        <v>0.3333333333333333</v>
      </c>
      <c r="AK1461" t="n">
        <v>0.3181818181818182</v>
      </c>
      <c r="AL1461" t="n">
        <v>0.4</v>
      </c>
      <c r="AM1461" t="n">
        <v>0.4</v>
      </c>
      <c r="AN1461" t="n">
        <v>0.391304347826087</v>
      </c>
      <c r="AO1461" t="n">
        <v>0.4166666666666667</v>
      </c>
      <c r="AP1461" t="n">
        <v>0.3809523809523809</v>
      </c>
      <c r="AQ1461" t="n">
        <v>0.3478260869565217</v>
      </c>
      <c r="AR1461" t="n">
        <v>0.3809523809523809</v>
      </c>
      <c r="AS1461" t="n">
        <v>0.3181818181818182</v>
      </c>
      <c r="AT1461" t="inlineStr"/>
      <c r="AU1461" t="inlineStr"/>
    </row>
    <row r="1462">
      <c r="A1462" t="inlineStr">
        <is>
          <t>CONTRACT</t>
        </is>
      </c>
      <c r="B1462" t="inlineStr">
        <is>
          <t>AMS</t>
        </is>
      </c>
      <c r="C1462" t="inlineStr">
        <is>
          <t>Waterfall</t>
        </is>
      </c>
      <c r="D1462" t="n">
        <v>2025</v>
      </c>
      <c r="E1462" s="114" t="n">
        <v>45658</v>
      </c>
      <c r="F1462" s="114" t="n">
        <v>46022</v>
      </c>
      <c r="G1462" t="inlineStr">
        <is>
          <t>ABS25013</t>
        </is>
      </c>
      <c r="H1462" t="inlineStr">
        <is>
          <t>ABS25013</t>
        </is>
      </c>
      <c r="I1462" t="inlineStr">
        <is>
          <t>EPM</t>
        </is>
      </c>
      <c r="J1462" t="inlineStr">
        <is>
          <t>Luxottica - DI - AMS EPM PLN 2025</t>
        </is>
      </c>
      <c r="K1462" t="inlineStr">
        <is>
          <t>EssilorLuxottica</t>
        </is>
      </c>
      <c r="L1462" t="inlineStr">
        <is>
          <t>T. Porzio</t>
        </is>
      </c>
      <c r="M1462" t="inlineStr">
        <is>
          <t>V. Raso</t>
        </is>
      </c>
      <c r="N1462" t="inlineStr">
        <is>
          <t>Operations</t>
        </is>
      </c>
      <c r="O1462" t="inlineStr">
        <is>
          <t>Back End</t>
        </is>
      </c>
      <c r="P1462" t="n">
        <v>1161</v>
      </c>
      <c r="Q1462" t="n">
        <v>430</v>
      </c>
      <c r="R1462" t="inlineStr">
        <is>
          <t>ON GOING</t>
        </is>
      </c>
      <c r="S1462" t="n">
        <v>0</v>
      </c>
      <c r="T1462" t="n">
        <v>2025</v>
      </c>
      <c r="U1462" t="n">
        <v>0</v>
      </c>
      <c r="V1462" t="n">
        <v>18</v>
      </c>
      <c r="W1462" t="n">
        <v>18</v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n">
        <v>1</v>
      </c>
      <c r="AI1462" t="n">
        <v>0.9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inlineStr"/>
      <c r="AU1462" t="inlineStr"/>
    </row>
    <row r="1463">
      <c r="A1463" t="inlineStr">
        <is>
          <t>CONTRACT</t>
        </is>
      </c>
      <c r="B1463" t="inlineStr">
        <is>
          <t>AMS</t>
        </is>
      </c>
      <c r="C1463" t="inlineStr">
        <is>
          <t>Waterfall</t>
        </is>
      </c>
      <c r="D1463" t="n">
        <v>2025</v>
      </c>
      <c r="E1463" s="114" t="n">
        <v>45658</v>
      </c>
      <c r="F1463" s="114" t="n">
        <v>46022</v>
      </c>
      <c r="G1463" t="inlineStr">
        <is>
          <t>ABS25013</t>
        </is>
      </c>
      <c r="H1463" t="inlineStr">
        <is>
          <t>ABS25013</t>
        </is>
      </c>
      <c r="I1463" t="inlineStr">
        <is>
          <t>EPM</t>
        </is>
      </c>
      <c r="J1463" t="inlineStr">
        <is>
          <t>Luxottica - DI - AMS EPM PLN 2025</t>
        </is>
      </c>
      <c r="K1463" t="inlineStr">
        <is>
          <t>EssilorLuxottica</t>
        </is>
      </c>
      <c r="L1463" t="inlineStr">
        <is>
          <t>T. Porzio</t>
        </is>
      </c>
      <c r="M1463" t="inlineStr">
        <is>
          <t>A. Di Pietro</t>
        </is>
      </c>
      <c r="N1463" t="inlineStr">
        <is>
          <t>Operations</t>
        </is>
      </c>
      <c r="O1463" t="inlineStr">
        <is>
          <t>Back End</t>
        </is>
      </c>
      <c r="P1463" t="n">
        <v>1161</v>
      </c>
      <c r="Q1463" t="n">
        <v>430</v>
      </c>
      <c r="R1463" t="inlineStr">
        <is>
          <t>ON GOING</t>
        </is>
      </c>
      <c r="S1463" t="n">
        <v>0</v>
      </c>
      <c r="T1463" t="n">
        <v>2025</v>
      </c>
      <c r="U1463" t="n">
        <v>39</v>
      </c>
      <c r="V1463" t="inlineStr"/>
      <c r="W1463" t="inlineStr"/>
      <c r="X1463" t="inlineStr"/>
      <c r="Y1463" t="inlineStr"/>
      <c r="Z1463" t="n">
        <v>4</v>
      </c>
      <c r="AA1463" t="n">
        <v>5</v>
      </c>
      <c r="AB1463" t="n">
        <v>5</v>
      </c>
      <c r="AC1463" t="n">
        <v>5</v>
      </c>
      <c r="AD1463" t="n">
        <v>5</v>
      </c>
      <c r="AE1463" t="n">
        <v>5</v>
      </c>
      <c r="AF1463" t="n">
        <v>5</v>
      </c>
      <c r="AG1463" t="n">
        <v>5</v>
      </c>
      <c r="AH1463" t="n">
        <v>0</v>
      </c>
      <c r="AI1463" t="n">
        <v>0</v>
      </c>
      <c r="AJ1463" t="n">
        <v>0</v>
      </c>
      <c r="AK1463" t="n">
        <v>0</v>
      </c>
      <c r="AL1463" t="n">
        <v>0.2</v>
      </c>
      <c r="AM1463" t="n">
        <v>0.25</v>
      </c>
      <c r="AN1463" t="n">
        <v>0.2173913043478261</v>
      </c>
      <c r="AO1463" t="n">
        <v>0.4166666666666667</v>
      </c>
      <c r="AP1463" t="n">
        <v>0.2380952380952381</v>
      </c>
      <c r="AQ1463" t="n">
        <v>0.2173913043478261</v>
      </c>
      <c r="AR1463" t="n">
        <v>0.2380952380952381</v>
      </c>
      <c r="AS1463" t="n">
        <v>0.2272727272727273</v>
      </c>
      <c r="AT1463" t="inlineStr"/>
      <c r="AU1463" t="inlineStr"/>
    </row>
    <row r="1464">
      <c r="A1464" t="inlineStr">
        <is>
          <t>A CONSUMO</t>
        </is>
      </c>
      <c r="B1464" t="inlineStr">
        <is>
          <t>AMS</t>
        </is>
      </c>
      <c r="C1464" t="inlineStr">
        <is>
          <t>Waterfall</t>
        </is>
      </c>
      <c r="D1464" t="n">
        <v>2025</v>
      </c>
      <c r="E1464" s="114" t="n">
        <v>45658</v>
      </c>
      <c r="F1464" s="114" t="n">
        <v>45838</v>
      </c>
      <c r="G1464" t="inlineStr">
        <is>
          <t>ABS25016</t>
        </is>
      </c>
      <c r="H1464" t="inlineStr">
        <is>
          <t>ABS25016</t>
        </is>
      </c>
      <c r="I1464" t="inlineStr">
        <is>
          <t>EPM</t>
        </is>
      </c>
      <c r="J1464" t="inlineStr">
        <is>
          <t xml:space="preserve">Luxottica - DI - Enhancements plus 10 EPM PLN Q1 Q2 2025 </t>
        </is>
      </c>
      <c r="K1464" t="inlineStr">
        <is>
          <t>EssilorLuxottica</t>
        </is>
      </c>
      <c r="L1464" t="inlineStr">
        <is>
          <t>T. Porzio</t>
        </is>
      </c>
      <c r="M1464" t="inlineStr">
        <is>
          <t>A. Albanese</t>
        </is>
      </c>
      <c r="N1464" t="inlineStr">
        <is>
          <t>Delivery Projects</t>
        </is>
      </c>
      <c r="O1464" t="inlineStr">
        <is>
          <t>Back End</t>
        </is>
      </c>
      <c r="P1464" t="n">
        <v>150</v>
      </c>
      <c r="Q1464" t="n">
        <v>0</v>
      </c>
      <c r="R1464" t="inlineStr">
        <is>
          <t>ON GOING</t>
        </is>
      </c>
      <c r="S1464" t="n">
        <v>0</v>
      </c>
      <c r="T1464" t="n">
        <v>2025</v>
      </c>
      <c r="U1464" t="n">
        <v>0</v>
      </c>
      <c r="V1464" t="inlineStr"/>
      <c r="W1464" t="n">
        <v>1</v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n">
        <v>0</v>
      </c>
      <c r="AI1464" t="n">
        <v>0.05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inlineStr"/>
      <c r="AU1464" t="inlineStr"/>
    </row>
    <row r="1465">
      <c r="A1465" t="inlineStr">
        <is>
          <t>A CONSUMO</t>
        </is>
      </c>
      <c r="B1465" t="inlineStr">
        <is>
          <t>AMS</t>
        </is>
      </c>
      <c r="C1465" t="inlineStr">
        <is>
          <t>Waterfall</t>
        </is>
      </c>
      <c r="D1465" t="n">
        <v>2025</v>
      </c>
      <c r="E1465" s="114" t="n">
        <v>45658</v>
      </c>
      <c r="F1465" s="114" t="n">
        <v>45838</v>
      </c>
      <c r="G1465" t="inlineStr">
        <is>
          <t>ABS25016</t>
        </is>
      </c>
      <c r="H1465" t="inlineStr">
        <is>
          <t>ABS25016</t>
        </is>
      </c>
      <c r="I1465" t="inlineStr">
        <is>
          <t>EPM</t>
        </is>
      </c>
      <c r="J1465" t="inlineStr">
        <is>
          <t xml:space="preserve">Luxottica - DI - Enhancements plus 10 EPM PLN Q1 Q2 2025 </t>
        </is>
      </c>
      <c r="K1465" t="inlineStr">
        <is>
          <t>EssilorLuxottica</t>
        </is>
      </c>
      <c r="L1465" t="inlineStr">
        <is>
          <t>T. Porzio</t>
        </is>
      </c>
      <c r="M1465" t="inlineStr">
        <is>
          <t>A. Di Pietro</t>
        </is>
      </c>
      <c r="N1465" t="inlineStr">
        <is>
          <t>Operations</t>
        </is>
      </c>
      <c r="O1465" t="inlineStr">
        <is>
          <t>Back End</t>
        </is>
      </c>
      <c r="P1465" t="n">
        <v>150</v>
      </c>
      <c r="Q1465" t="n">
        <v>0</v>
      </c>
      <c r="R1465" t="inlineStr">
        <is>
          <t>ON GOING</t>
        </is>
      </c>
      <c r="S1465" t="n">
        <v>0</v>
      </c>
      <c r="T1465" t="n">
        <v>2025</v>
      </c>
      <c r="U1465" t="n">
        <v>2</v>
      </c>
      <c r="V1465" t="n">
        <v>3</v>
      </c>
      <c r="W1465" t="n">
        <v>3</v>
      </c>
      <c r="X1465" t="n">
        <v>3</v>
      </c>
      <c r="Y1465" t="n">
        <v>2</v>
      </c>
      <c r="Z1465" t="n">
        <v>1</v>
      </c>
      <c r="AA1465" t="n">
        <v>1</v>
      </c>
      <c r="AB1465" t="inlineStr"/>
      <c r="AC1465" t="inlineStr"/>
      <c r="AD1465" t="inlineStr"/>
      <c r="AE1465" t="inlineStr"/>
      <c r="AF1465" t="inlineStr"/>
      <c r="AG1465" t="inlineStr"/>
      <c r="AH1465" t="n">
        <v>0.1666666666666667</v>
      </c>
      <c r="AI1465" t="n">
        <v>0.15</v>
      </c>
      <c r="AJ1465" t="n">
        <v>0.1428571428571428</v>
      </c>
      <c r="AK1465" t="n">
        <v>0.09090909090909091</v>
      </c>
      <c r="AL1465" t="n">
        <v>0.05</v>
      </c>
      <c r="AM1465" t="n">
        <v>0.05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inlineStr"/>
      <c r="AU1465" t="inlineStr"/>
    </row>
    <row r="1466">
      <c r="A1466" t="inlineStr">
        <is>
          <t>A CONSUMO</t>
        </is>
      </c>
      <c r="B1466" t="inlineStr">
        <is>
          <t>AMS</t>
        </is>
      </c>
      <c r="C1466" t="inlineStr">
        <is>
          <t>Waterfall</t>
        </is>
      </c>
      <c r="D1466" t="n">
        <v>2025</v>
      </c>
      <c r="E1466" s="114" t="n">
        <v>45658</v>
      </c>
      <c r="F1466" s="114" t="n">
        <v>45838</v>
      </c>
      <c r="G1466" t="inlineStr">
        <is>
          <t>ABS25016</t>
        </is>
      </c>
      <c r="H1466" t="inlineStr">
        <is>
          <t>ABS25016</t>
        </is>
      </c>
      <c r="I1466" t="inlineStr">
        <is>
          <t>EPM</t>
        </is>
      </c>
      <c r="J1466" t="inlineStr">
        <is>
          <t xml:space="preserve">Luxottica - DI - Enhancements plus 10 EPM PLN Q1 Q2 2025 </t>
        </is>
      </c>
      <c r="K1466" t="inlineStr">
        <is>
          <t>EssilorLuxottica</t>
        </is>
      </c>
      <c r="L1466" t="inlineStr">
        <is>
          <t>T. Porzio</t>
        </is>
      </c>
      <c r="M1466" t="inlineStr">
        <is>
          <t>E. Storti</t>
        </is>
      </c>
      <c r="N1466" t="inlineStr">
        <is>
          <t>Delivery Projects</t>
        </is>
      </c>
      <c r="O1466" t="inlineStr">
        <is>
          <t>Back End</t>
        </is>
      </c>
      <c r="P1466" t="n">
        <v>150</v>
      </c>
      <c r="Q1466" t="n">
        <v>0</v>
      </c>
      <c r="R1466" t="inlineStr">
        <is>
          <t>ON GOING</t>
        </is>
      </c>
      <c r="S1466" t="n">
        <v>0</v>
      </c>
      <c r="T1466" t="n">
        <v>2025</v>
      </c>
      <c r="U1466" t="n">
        <v>4</v>
      </c>
      <c r="V1466" t="n">
        <v>1</v>
      </c>
      <c r="W1466" t="n">
        <v>5</v>
      </c>
      <c r="X1466" t="n">
        <v>3</v>
      </c>
      <c r="Y1466" t="n">
        <v>2</v>
      </c>
      <c r="Z1466" t="n">
        <v>2</v>
      </c>
      <c r="AA1466" t="n">
        <v>2</v>
      </c>
      <c r="AB1466" t="inlineStr"/>
      <c r="AC1466" t="inlineStr"/>
      <c r="AD1466" t="inlineStr"/>
      <c r="AE1466" t="inlineStr"/>
      <c r="AF1466" t="inlineStr"/>
      <c r="AG1466" t="inlineStr"/>
      <c r="AH1466" t="n">
        <v>0.05555555555555555</v>
      </c>
      <c r="AI1466" t="n">
        <v>0.25</v>
      </c>
      <c r="AJ1466" t="n">
        <v>0.1428571428571428</v>
      </c>
      <c r="AK1466" t="n">
        <v>0.09090909090909091</v>
      </c>
      <c r="AL1466" t="n">
        <v>0.1</v>
      </c>
      <c r="AM1466" t="n">
        <v>0.1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inlineStr"/>
      <c r="AU1466" t="inlineStr"/>
    </row>
    <row r="1467">
      <c r="A1467" t="inlineStr">
        <is>
          <t>A CONSUMO</t>
        </is>
      </c>
      <c r="B1467" t="inlineStr">
        <is>
          <t>AMS</t>
        </is>
      </c>
      <c r="C1467" t="inlineStr">
        <is>
          <t>Waterfall</t>
        </is>
      </c>
      <c r="D1467" t="n">
        <v>2025</v>
      </c>
      <c r="E1467" s="114" t="n">
        <v>45658</v>
      </c>
      <c r="F1467" s="114" t="n">
        <v>45838</v>
      </c>
      <c r="G1467" t="inlineStr">
        <is>
          <t>ABS25016</t>
        </is>
      </c>
      <c r="H1467" t="inlineStr">
        <is>
          <t>ABS25016</t>
        </is>
      </c>
      <c r="I1467" t="inlineStr">
        <is>
          <t>EPM</t>
        </is>
      </c>
      <c r="J1467" t="inlineStr">
        <is>
          <t xml:space="preserve">Luxottica - DI - Enhancements plus 10 EPM PLN Q1 Q2 2025 </t>
        </is>
      </c>
      <c r="K1467" t="inlineStr">
        <is>
          <t>EssilorLuxottica</t>
        </is>
      </c>
      <c r="L1467" t="inlineStr">
        <is>
          <t>T. Porzio</t>
        </is>
      </c>
      <c r="M1467" t="inlineStr">
        <is>
          <t>L. Franco</t>
        </is>
      </c>
      <c r="N1467" t="inlineStr">
        <is>
          <t>Operations</t>
        </is>
      </c>
      <c r="O1467" t="inlineStr">
        <is>
          <t>Back End</t>
        </is>
      </c>
      <c r="P1467" t="n">
        <v>150</v>
      </c>
      <c r="Q1467" t="n">
        <v>0</v>
      </c>
      <c r="R1467" t="inlineStr">
        <is>
          <t>ON GOING</t>
        </is>
      </c>
      <c r="S1467" t="n">
        <v>0</v>
      </c>
      <c r="T1467" t="n">
        <v>2025</v>
      </c>
      <c r="U1467" t="n">
        <v>0</v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inlineStr"/>
      <c r="AU1467" t="inlineStr"/>
    </row>
    <row r="1468">
      <c r="A1468" t="inlineStr">
        <is>
          <t>A CONSUMO</t>
        </is>
      </c>
      <c r="B1468" t="inlineStr">
        <is>
          <t>AMS</t>
        </is>
      </c>
      <c r="C1468" t="inlineStr">
        <is>
          <t>Waterfall</t>
        </is>
      </c>
      <c r="D1468" t="n">
        <v>2025</v>
      </c>
      <c r="E1468" s="114" t="n">
        <v>45658</v>
      </c>
      <c r="F1468" s="114" t="n">
        <v>45838</v>
      </c>
      <c r="G1468" t="inlineStr">
        <is>
          <t>ABS25016</t>
        </is>
      </c>
      <c r="H1468" t="inlineStr">
        <is>
          <t>ABS25016</t>
        </is>
      </c>
      <c r="I1468" t="inlineStr">
        <is>
          <t>EPM</t>
        </is>
      </c>
      <c r="J1468" t="inlineStr">
        <is>
          <t xml:space="preserve">Luxottica - DI - Enhancements plus 10 EPM PLN Q1 Q2 2025 </t>
        </is>
      </c>
      <c r="K1468" t="inlineStr">
        <is>
          <t>EssilorLuxottica</t>
        </is>
      </c>
      <c r="L1468" t="inlineStr">
        <is>
          <t>T. Porzio</t>
        </is>
      </c>
      <c r="M1468" t="inlineStr">
        <is>
          <t>L. Mangili</t>
        </is>
      </c>
      <c r="N1468" t="inlineStr">
        <is>
          <t>Operations</t>
        </is>
      </c>
      <c r="O1468" t="inlineStr">
        <is>
          <t>Back End</t>
        </is>
      </c>
      <c r="P1468" t="n">
        <v>150</v>
      </c>
      <c r="Q1468" t="n">
        <v>0</v>
      </c>
      <c r="R1468" t="inlineStr">
        <is>
          <t>ON GOING</t>
        </is>
      </c>
      <c r="S1468" t="n">
        <v>0</v>
      </c>
      <c r="T1468" t="n">
        <v>2025</v>
      </c>
      <c r="U1468" t="n">
        <v>0</v>
      </c>
      <c r="V1468" t="inlineStr"/>
      <c r="W1468" t="n">
        <v>4</v>
      </c>
      <c r="X1468" t="n">
        <v>4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n">
        <v>0</v>
      </c>
      <c r="AI1468" t="n">
        <v>0.2</v>
      </c>
      <c r="AJ1468" t="n">
        <v>0.1904761904761905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inlineStr"/>
      <c r="AU1468" t="inlineStr"/>
    </row>
    <row r="1469">
      <c r="A1469" t="inlineStr">
        <is>
          <t>A CONSUMO</t>
        </is>
      </c>
      <c r="B1469" t="inlineStr">
        <is>
          <t>AMS</t>
        </is>
      </c>
      <c r="C1469" t="inlineStr">
        <is>
          <t>Waterfall</t>
        </is>
      </c>
      <c r="D1469" t="n">
        <v>2025</v>
      </c>
      <c r="E1469" s="114" t="n">
        <v>45658</v>
      </c>
      <c r="F1469" s="114" t="n">
        <v>45838</v>
      </c>
      <c r="G1469" t="inlineStr">
        <is>
          <t>ABS25016</t>
        </is>
      </c>
      <c r="H1469" t="inlineStr">
        <is>
          <t>ABS25016</t>
        </is>
      </c>
      <c r="I1469" t="inlineStr">
        <is>
          <t>EPM</t>
        </is>
      </c>
      <c r="J1469" t="inlineStr">
        <is>
          <t xml:space="preserve">Luxottica - DI - Enhancements plus 10 EPM PLN Q1 Q2 2025 </t>
        </is>
      </c>
      <c r="K1469" t="inlineStr">
        <is>
          <t>EssilorLuxottica</t>
        </is>
      </c>
      <c r="L1469" t="inlineStr">
        <is>
          <t>T. Porzio</t>
        </is>
      </c>
      <c r="M1469" t="inlineStr">
        <is>
          <t>M. Favalli</t>
        </is>
      </c>
      <c r="N1469" t="inlineStr">
        <is>
          <t>Operations</t>
        </is>
      </c>
      <c r="O1469" t="inlineStr">
        <is>
          <t>Back End - Junior</t>
        </is>
      </c>
      <c r="P1469" t="n">
        <v>150</v>
      </c>
      <c r="Q1469" t="n">
        <v>0</v>
      </c>
      <c r="R1469" t="inlineStr">
        <is>
          <t>ON GOING</t>
        </is>
      </c>
      <c r="S1469" t="n">
        <v>0</v>
      </c>
      <c r="T1469" t="n">
        <v>2025</v>
      </c>
      <c r="U1469" t="n">
        <v>0</v>
      </c>
      <c r="V1469" t="inlineStr"/>
      <c r="W1469" t="inlineStr"/>
      <c r="X1469" t="n">
        <v>3</v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n">
        <v>0</v>
      </c>
      <c r="AI1469" t="n">
        <v>0</v>
      </c>
      <c r="AJ1469" t="n">
        <v>0.1428571428571428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inlineStr"/>
      <c r="AU1469" t="inlineStr"/>
    </row>
    <row r="1470">
      <c r="A1470" t="inlineStr">
        <is>
          <t>A CONSUMO</t>
        </is>
      </c>
      <c r="B1470" t="inlineStr">
        <is>
          <t>AMS</t>
        </is>
      </c>
      <c r="C1470" t="inlineStr">
        <is>
          <t>Waterfall</t>
        </is>
      </c>
      <c r="D1470" t="n">
        <v>2025</v>
      </c>
      <c r="E1470" s="114" t="n">
        <v>45658</v>
      </c>
      <c r="F1470" s="114" t="n">
        <v>45838</v>
      </c>
      <c r="G1470" t="inlineStr">
        <is>
          <t>ABS25016</t>
        </is>
      </c>
      <c r="H1470" t="inlineStr">
        <is>
          <t>ABS25016</t>
        </is>
      </c>
      <c r="I1470" t="inlineStr">
        <is>
          <t>EPM</t>
        </is>
      </c>
      <c r="J1470" t="inlineStr">
        <is>
          <t xml:space="preserve">Luxottica - DI - Enhancements plus 10 EPM PLN Q1 Q2 2025 </t>
        </is>
      </c>
      <c r="K1470" t="inlineStr">
        <is>
          <t>EssilorLuxottica</t>
        </is>
      </c>
      <c r="L1470" t="inlineStr">
        <is>
          <t>T. Porzio</t>
        </is>
      </c>
      <c r="M1470" t="inlineStr">
        <is>
          <t>N. Fragale</t>
        </is>
      </c>
      <c r="N1470" t="inlineStr">
        <is>
          <t>Operations</t>
        </is>
      </c>
      <c r="O1470" t="inlineStr">
        <is>
          <t>Back End</t>
        </is>
      </c>
      <c r="P1470" t="n">
        <v>150</v>
      </c>
      <c r="Q1470" t="n">
        <v>0</v>
      </c>
      <c r="R1470" t="inlineStr">
        <is>
          <t>ON GOING</t>
        </is>
      </c>
      <c r="S1470" t="n">
        <v>0</v>
      </c>
      <c r="T1470" t="n">
        <v>2025</v>
      </c>
      <c r="U1470" t="n">
        <v>0</v>
      </c>
      <c r="V1470" t="inlineStr"/>
      <c r="W1470" t="n">
        <v>2</v>
      </c>
      <c r="X1470" t="n">
        <v>2</v>
      </c>
      <c r="Y1470" t="n">
        <v>2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n">
        <v>0</v>
      </c>
      <c r="AI1470" t="n">
        <v>0.1</v>
      </c>
      <c r="AJ1470" t="n">
        <v>0.09523809523809523</v>
      </c>
      <c r="AK1470" t="n">
        <v>0.09090909090909091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inlineStr"/>
      <c r="AU1470" t="inlineStr"/>
    </row>
    <row r="1471">
      <c r="A1471" t="inlineStr">
        <is>
          <t>A CONSUMO</t>
        </is>
      </c>
      <c r="B1471" t="inlineStr">
        <is>
          <t>AMS</t>
        </is>
      </c>
      <c r="C1471" t="inlineStr">
        <is>
          <t>Waterfall</t>
        </is>
      </c>
      <c r="D1471" t="n">
        <v>2025</v>
      </c>
      <c r="E1471" s="114" t="n">
        <v>45658</v>
      </c>
      <c r="F1471" s="114" t="n">
        <v>45838</v>
      </c>
      <c r="G1471" t="inlineStr">
        <is>
          <t>ABS25016</t>
        </is>
      </c>
      <c r="H1471" t="inlineStr">
        <is>
          <t>ABS25016</t>
        </is>
      </c>
      <c r="I1471" t="inlineStr">
        <is>
          <t>EPM</t>
        </is>
      </c>
      <c r="J1471" t="inlineStr">
        <is>
          <t xml:space="preserve">Luxottica - DI - Enhancements plus 10 EPM PLN Q1 Q2 2025 </t>
        </is>
      </c>
      <c r="K1471" t="inlineStr">
        <is>
          <t>EssilorLuxottica</t>
        </is>
      </c>
      <c r="L1471" t="inlineStr">
        <is>
          <t>T. Porzio</t>
        </is>
      </c>
      <c r="M1471" t="inlineStr">
        <is>
          <t>O. BEN OTHMANE</t>
        </is>
      </c>
      <c r="N1471" t="inlineStr">
        <is>
          <t>Operations</t>
        </is>
      </c>
      <c r="O1471" t="inlineStr">
        <is>
          <t>Back End - Junior</t>
        </is>
      </c>
      <c r="P1471" t="n">
        <v>150</v>
      </c>
      <c r="Q1471" t="n">
        <v>0</v>
      </c>
      <c r="R1471" t="inlineStr">
        <is>
          <t>ON GOING</t>
        </is>
      </c>
      <c r="S1471" t="n">
        <v>0</v>
      </c>
      <c r="T1471" t="n">
        <v>2025</v>
      </c>
      <c r="U1471" t="n">
        <v>4</v>
      </c>
      <c r="V1471" t="n">
        <v>1</v>
      </c>
      <c r="W1471" t="n">
        <v>3</v>
      </c>
      <c r="X1471" t="n">
        <v>4</v>
      </c>
      <c r="Y1471" t="n">
        <v>5</v>
      </c>
      <c r="Z1471" t="n">
        <v>4</v>
      </c>
      <c r="AA1471" t="n">
        <v>0</v>
      </c>
      <c r="AB1471" t="inlineStr"/>
      <c r="AC1471" t="inlineStr"/>
      <c r="AD1471" t="inlineStr"/>
      <c r="AE1471" t="inlineStr"/>
      <c r="AF1471" t="inlineStr"/>
      <c r="AG1471" t="inlineStr"/>
      <c r="AH1471" t="n">
        <v>0.05555555555555555</v>
      </c>
      <c r="AI1471" t="n">
        <v>0.15</v>
      </c>
      <c r="AJ1471" t="n">
        <v>0.1904761904761905</v>
      </c>
      <c r="AK1471" t="n">
        <v>0.2272727272727273</v>
      </c>
      <c r="AL1471" t="n">
        <v>0.2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inlineStr"/>
      <c r="AU1471" t="inlineStr"/>
    </row>
    <row r="1472">
      <c r="A1472" t="inlineStr">
        <is>
          <t>A CONSUMO</t>
        </is>
      </c>
      <c r="B1472" t="inlineStr">
        <is>
          <t>AMS</t>
        </is>
      </c>
      <c r="C1472" t="inlineStr">
        <is>
          <t>Waterfall</t>
        </is>
      </c>
      <c r="D1472" t="n">
        <v>2025</v>
      </c>
      <c r="E1472" s="114" t="n">
        <v>45658</v>
      </c>
      <c r="F1472" s="114" t="n">
        <v>45838</v>
      </c>
      <c r="G1472" t="inlineStr">
        <is>
          <t>ABS25016</t>
        </is>
      </c>
      <c r="H1472" t="inlineStr">
        <is>
          <t>ABS25016</t>
        </is>
      </c>
      <c r="I1472" t="inlineStr">
        <is>
          <t>EPM</t>
        </is>
      </c>
      <c r="J1472" t="inlineStr">
        <is>
          <t xml:space="preserve">Luxottica - DI - Enhancements plus 10 EPM PLN Q1 Q2 2025 </t>
        </is>
      </c>
      <c r="K1472" t="inlineStr">
        <is>
          <t>EssilorLuxottica</t>
        </is>
      </c>
      <c r="L1472" t="inlineStr">
        <is>
          <t>T. Porzio</t>
        </is>
      </c>
      <c r="M1472" t="inlineStr">
        <is>
          <t>P. Pieroni</t>
        </is>
      </c>
      <c r="N1472" t="inlineStr">
        <is>
          <t>Operations</t>
        </is>
      </c>
      <c r="O1472" t="inlineStr">
        <is>
          <t>Back End</t>
        </is>
      </c>
      <c r="P1472" t="n">
        <v>150</v>
      </c>
      <c r="Q1472" t="n">
        <v>0</v>
      </c>
      <c r="R1472" t="inlineStr">
        <is>
          <t>ON GOING</t>
        </is>
      </c>
      <c r="S1472" t="n">
        <v>0</v>
      </c>
      <c r="T1472" t="n">
        <v>2025</v>
      </c>
      <c r="U1472" t="n">
        <v>5</v>
      </c>
      <c r="V1472" t="n">
        <v>2</v>
      </c>
      <c r="W1472" t="n">
        <v>6</v>
      </c>
      <c r="X1472" t="n">
        <v>2</v>
      </c>
      <c r="Y1472" t="n">
        <v>3</v>
      </c>
      <c r="Z1472" t="n">
        <v>3</v>
      </c>
      <c r="AA1472" t="n">
        <v>2</v>
      </c>
      <c r="AB1472" t="inlineStr"/>
      <c r="AC1472" t="inlineStr"/>
      <c r="AD1472" t="inlineStr"/>
      <c r="AE1472" t="inlineStr"/>
      <c r="AF1472" t="inlineStr"/>
      <c r="AG1472" t="inlineStr"/>
      <c r="AH1472" t="n">
        <v>0.1111111111111111</v>
      </c>
      <c r="AI1472" t="n">
        <v>0.3</v>
      </c>
      <c r="AJ1472" t="n">
        <v>0.09523809523809523</v>
      </c>
      <c r="AK1472" t="n">
        <v>0.1363636363636364</v>
      </c>
      <c r="AL1472" t="n">
        <v>0.15</v>
      </c>
      <c r="AM1472" t="n">
        <v>0.1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inlineStr"/>
      <c r="AU1472" t="inlineStr"/>
    </row>
    <row r="1473">
      <c r="A1473" t="inlineStr">
        <is>
          <t>A CONSUMO</t>
        </is>
      </c>
      <c r="B1473" t="inlineStr">
        <is>
          <t>AMS</t>
        </is>
      </c>
      <c r="C1473" t="inlineStr">
        <is>
          <t>Waterfall</t>
        </is>
      </c>
      <c r="D1473" t="n">
        <v>2025</v>
      </c>
      <c r="E1473" s="114" t="n">
        <v>45658</v>
      </c>
      <c r="F1473" s="114" t="n">
        <v>45838</v>
      </c>
      <c r="G1473" t="inlineStr">
        <is>
          <t>ABS25016</t>
        </is>
      </c>
      <c r="H1473" t="inlineStr">
        <is>
          <t>ABS25016</t>
        </is>
      </c>
      <c r="I1473" t="inlineStr">
        <is>
          <t>EPM</t>
        </is>
      </c>
      <c r="J1473" t="inlineStr">
        <is>
          <t xml:space="preserve">Luxottica - DI - Enhancements plus 10 EPM PLN Q1 Q2 2025 </t>
        </is>
      </c>
      <c r="K1473" t="inlineStr">
        <is>
          <t>EssilorLuxottica</t>
        </is>
      </c>
      <c r="L1473" t="inlineStr">
        <is>
          <t>T. Porzio</t>
        </is>
      </c>
      <c r="M1473" t="inlineStr">
        <is>
          <t>S. Preziosa</t>
        </is>
      </c>
      <c r="N1473" t="inlineStr">
        <is>
          <t>Delivery Projects</t>
        </is>
      </c>
      <c r="O1473" t="inlineStr">
        <is>
          <t>Analyst</t>
        </is>
      </c>
      <c r="P1473" t="n">
        <v>150</v>
      </c>
      <c r="Q1473" t="n">
        <v>0</v>
      </c>
      <c r="R1473" t="inlineStr">
        <is>
          <t>ON GOING</t>
        </is>
      </c>
      <c r="S1473" t="n">
        <v>0</v>
      </c>
      <c r="T1473" t="n">
        <v>2025</v>
      </c>
      <c r="U1473" t="n">
        <v>4</v>
      </c>
      <c r="V1473" t="n">
        <v>4</v>
      </c>
      <c r="W1473" t="n">
        <v>4</v>
      </c>
      <c r="X1473" t="n">
        <v>2</v>
      </c>
      <c r="Y1473" t="n">
        <v>2</v>
      </c>
      <c r="Z1473" t="n">
        <v>2</v>
      </c>
      <c r="AA1473" t="n">
        <v>2</v>
      </c>
      <c r="AB1473" t="inlineStr"/>
      <c r="AC1473" t="inlineStr"/>
      <c r="AD1473" t="inlineStr"/>
      <c r="AE1473" t="inlineStr"/>
      <c r="AF1473" t="inlineStr"/>
      <c r="AG1473" t="inlineStr"/>
      <c r="AH1473" t="n">
        <v>0.2222222222222222</v>
      </c>
      <c r="AI1473" t="n">
        <v>0.2</v>
      </c>
      <c r="AJ1473" t="n">
        <v>0.09523809523809523</v>
      </c>
      <c r="AK1473" t="n">
        <v>0.09090909090909091</v>
      </c>
      <c r="AL1473" t="n">
        <v>0.1</v>
      </c>
      <c r="AM1473" t="n">
        <v>0.1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inlineStr"/>
      <c r="AU1473" t="inlineStr"/>
    </row>
    <row r="1474">
      <c r="A1474" t="inlineStr">
        <is>
          <t>A CONSUMO</t>
        </is>
      </c>
      <c r="B1474" t="inlineStr">
        <is>
          <t>AMS</t>
        </is>
      </c>
      <c r="C1474" t="inlineStr">
        <is>
          <t>Waterfall</t>
        </is>
      </c>
      <c r="D1474" t="n">
        <v>2025</v>
      </c>
      <c r="E1474" s="114" t="n">
        <v>45658</v>
      </c>
      <c r="F1474" s="114" t="n">
        <v>45838</v>
      </c>
      <c r="G1474" t="inlineStr">
        <is>
          <t>ABS25016</t>
        </is>
      </c>
      <c r="H1474" t="inlineStr">
        <is>
          <t>ABS25016</t>
        </is>
      </c>
      <c r="I1474" t="inlineStr">
        <is>
          <t>EPM</t>
        </is>
      </c>
      <c r="J1474" t="inlineStr">
        <is>
          <t xml:space="preserve">Luxottica - DI - Enhancements plus 10 EPM PLN Q1 Q2 2025 </t>
        </is>
      </c>
      <c r="K1474" t="inlineStr">
        <is>
          <t>EssilorLuxottica</t>
        </is>
      </c>
      <c r="L1474" t="inlineStr">
        <is>
          <t>T. Porzio</t>
        </is>
      </c>
      <c r="M1474" t="inlineStr">
        <is>
          <t>T. Porzio</t>
        </is>
      </c>
      <c r="N1474" t="inlineStr">
        <is>
          <t>Delivery AMS</t>
        </is>
      </c>
      <c r="O1474" t="inlineStr">
        <is>
          <t>PM - Project Governance</t>
        </is>
      </c>
      <c r="P1474" t="n">
        <v>150</v>
      </c>
      <c r="Q1474" t="n">
        <v>0</v>
      </c>
      <c r="R1474" t="inlineStr">
        <is>
          <t>ON GOING</t>
        </is>
      </c>
      <c r="S1474" t="n">
        <v>0</v>
      </c>
      <c r="T1474" t="n">
        <v>2025</v>
      </c>
      <c r="U1474" t="n">
        <v>4</v>
      </c>
      <c r="V1474" t="n">
        <v>3</v>
      </c>
      <c r="W1474" t="n">
        <v>2</v>
      </c>
      <c r="X1474" t="n">
        <v>2</v>
      </c>
      <c r="Y1474" t="n">
        <v>2</v>
      </c>
      <c r="Z1474" t="n">
        <v>2</v>
      </c>
      <c r="AA1474" t="n">
        <v>2</v>
      </c>
      <c r="AB1474" t="inlineStr"/>
      <c r="AC1474" t="inlineStr"/>
      <c r="AD1474" t="inlineStr"/>
      <c r="AE1474" t="inlineStr"/>
      <c r="AF1474" t="inlineStr"/>
      <c r="AG1474" t="inlineStr"/>
      <c r="AH1474" t="n">
        <v>0.1666666666666667</v>
      </c>
      <c r="AI1474" t="n">
        <v>0.1</v>
      </c>
      <c r="AJ1474" t="n">
        <v>0.09523809523809523</v>
      </c>
      <c r="AK1474" t="n">
        <v>0.09090909090909091</v>
      </c>
      <c r="AL1474" t="n">
        <v>0.1</v>
      </c>
      <c r="AM1474" t="n">
        <v>0.1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inlineStr"/>
      <c r="AU1474" t="inlineStr"/>
    </row>
    <row r="1475">
      <c r="A1475" t="inlineStr">
        <is>
          <t>INTERNAL TRAINING</t>
        </is>
      </c>
      <c r="B1475" t="inlineStr">
        <is>
          <t>FORMAZIONE</t>
        </is>
      </c>
      <c r="C1475" t="inlineStr"/>
      <c r="D1475" t="n">
        <v>2025</v>
      </c>
      <c r="E1475" s="114" t="n">
        <v>45658</v>
      </c>
      <c r="F1475" s="114" t="n">
        <v>46022</v>
      </c>
      <c r="G1475" t="inlineStr"/>
      <c r="H1475" t="inlineStr">
        <is>
          <t>ATD</t>
        </is>
      </c>
      <c r="I1475" t="inlineStr">
        <is>
          <t>OTHER</t>
        </is>
      </c>
      <c r="J1475" t="inlineStr">
        <is>
          <t>Training Luxottica - DI - AMS EPM PLN 2025</t>
        </is>
      </c>
      <c r="K1475" t="inlineStr">
        <is>
          <t>Abstract</t>
        </is>
      </c>
      <c r="L1475" t="inlineStr">
        <is>
          <t>T. Porzio</t>
        </is>
      </c>
      <c r="M1475" t="inlineStr">
        <is>
          <t>M. Favalli</t>
        </is>
      </c>
      <c r="N1475" t="inlineStr">
        <is>
          <t>Operations</t>
        </is>
      </c>
      <c r="O1475" t="inlineStr">
        <is>
          <t>Back End - Junior</t>
        </is>
      </c>
      <c r="P1475" t="n">
        <v>0</v>
      </c>
      <c r="Q1475" t="n">
        <v>0</v>
      </c>
      <c r="R1475" t="inlineStr">
        <is>
          <t>ON GOING</t>
        </is>
      </c>
      <c r="S1475" t="n">
        <v>0</v>
      </c>
      <c r="T1475" t="n">
        <v>2025</v>
      </c>
      <c r="U1475" t="n">
        <v>0</v>
      </c>
      <c r="V1475" t="n">
        <v>1</v>
      </c>
      <c r="W1475" t="n">
        <v>15</v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n">
        <v>0.05555555555555555</v>
      </c>
      <c r="AI1475" t="n">
        <v>0.75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inlineStr"/>
      <c r="AU1475" t="inlineStr"/>
    </row>
    <row r="1476">
      <c r="A1476" t="inlineStr">
        <is>
          <t>LEAD</t>
        </is>
      </c>
      <c r="B1476" t="inlineStr">
        <is>
          <t>PRJ</t>
        </is>
      </c>
      <c r="C1476" t="inlineStr">
        <is>
          <t>Waterfall</t>
        </is>
      </c>
      <c r="D1476" t="n">
        <v>2025</v>
      </c>
      <c r="E1476" s="114" t="n">
        <v>45781</v>
      </c>
      <c r="F1476" s="114" t="n">
        <v>45869</v>
      </c>
      <c r="G1476" t="inlineStr"/>
      <c r="H1476" t="inlineStr">
        <is>
          <t>ABS0008-99</t>
        </is>
      </c>
      <c r="I1476" t="inlineStr">
        <is>
          <t>HR</t>
        </is>
      </c>
      <c r="J1476" t="inlineStr">
        <is>
          <t>Dashboard data quality</t>
        </is>
      </c>
      <c r="K1476" t="inlineStr">
        <is>
          <t>EssilorLuxottica</t>
        </is>
      </c>
      <c r="L1476" t="inlineStr">
        <is>
          <t>L. Roberto</t>
        </is>
      </c>
      <c r="M1476" t="inlineStr">
        <is>
          <t>R. Bondi</t>
        </is>
      </c>
      <c r="N1476" t="inlineStr">
        <is>
          <t>Delivery Projects</t>
        </is>
      </c>
      <c r="O1476" t="inlineStr">
        <is>
          <t>Front End</t>
        </is>
      </c>
      <c r="P1476" t="n">
        <v>0</v>
      </c>
      <c r="Q1476" t="n">
        <v>0</v>
      </c>
      <c r="R1476" t="inlineStr">
        <is>
          <t>PROPOSAL</t>
        </is>
      </c>
      <c r="S1476" t="n">
        <v>0</v>
      </c>
      <c r="T1476" t="n">
        <v>2025</v>
      </c>
      <c r="U1476" t="n">
        <v>3</v>
      </c>
      <c r="V1476" t="inlineStr"/>
      <c r="W1476" t="inlineStr"/>
      <c r="X1476" t="inlineStr"/>
      <c r="Y1476" t="inlineStr"/>
      <c r="Z1476" t="inlineStr"/>
      <c r="AA1476" t="n">
        <v>1</v>
      </c>
      <c r="AB1476" t="n">
        <v>1</v>
      </c>
      <c r="AC1476" t="n">
        <v>1</v>
      </c>
      <c r="AD1476" t="inlineStr"/>
      <c r="AE1476" t="inlineStr"/>
      <c r="AF1476" t="inlineStr"/>
      <c r="AG1476" t="inlineStr"/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0.05</v>
      </c>
      <c r="AN1476" t="n">
        <v>0.04347826086956522</v>
      </c>
      <c r="AO1476" t="n">
        <v>0.08333333333333333</v>
      </c>
      <c r="AP1476" t="n">
        <v>0</v>
      </c>
      <c r="AQ1476" t="n">
        <v>0</v>
      </c>
      <c r="AR1476" t="n">
        <v>0</v>
      </c>
      <c r="AS1476" t="n">
        <v>0</v>
      </c>
      <c r="AT1476" t="inlineStr"/>
      <c r="AU1476" t="inlineStr"/>
    </row>
    <row r="1477">
      <c r="A1477" t="inlineStr">
        <is>
          <t>LEAD</t>
        </is>
      </c>
      <c r="B1477" t="inlineStr">
        <is>
          <t>PRESALES - DELIVERY</t>
        </is>
      </c>
      <c r="C1477" t="inlineStr"/>
      <c r="D1477" t="n">
        <v>2025</v>
      </c>
      <c r="E1477" t="inlineStr"/>
      <c r="F1477" t="inlineStr"/>
      <c r="G1477" t="inlineStr"/>
      <c r="H1477" t="inlineStr">
        <is>
          <t>ABS0008-159</t>
        </is>
      </c>
      <c r="I1477" t="inlineStr"/>
      <c r="J1477" t="inlineStr">
        <is>
          <t>GEOX - Retail Community - Sales Assistant</t>
        </is>
      </c>
      <c r="K1477" t="inlineStr">
        <is>
          <t>GEOX</t>
        </is>
      </c>
      <c r="L1477" t="inlineStr">
        <is>
          <t>L. Roberto</t>
        </is>
      </c>
      <c r="M1477" t="inlineStr">
        <is>
          <t>L. Roberto</t>
        </is>
      </c>
      <c r="N1477" t="inlineStr">
        <is>
          <t>Operations</t>
        </is>
      </c>
      <c r="O1477" t="inlineStr">
        <is>
          <t>PM - Project Governance</t>
        </is>
      </c>
      <c r="P1477" t="n">
        <v>0</v>
      </c>
      <c r="Q1477" t="n">
        <v>0</v>
      </c>
      <c r="R1477" t="inlineStr">
        <is>
          <t>ON GOING</t>
        </is>
      </c>
      <c r="S1477" t="n">
        <v>0</v>
      </c>
      <c r="T1477" t="n">
        <v>2025</v>
      </c>
      <c r="U1477" t="n">
        <v>8</v>
      </c>
      <c r="V1477" t="inlineStr"/>
      <c r="W1477" t="inlineStr"/>
      <c r="X1477" t="inlineStr"/>
      <c r="Y1477" t="inlineStr"/>
      <c r="Z1477" t="n">
        <v>4</v>
      </c>
      <c r="AA1477" t="n">
        <v>4</v>
      </c>
      <c r="AB1477" t="inlineStr"/>
      <c r="AC1477" t="inlineStr"/>
      <c r="AD1477" t="inlineStr"/>
      <c r="AE1477" t="inlineStr"/>
      <c r="AF1477" t="inlineStr"/>
      <c r="AG1477" t="inlineStr"/>
      <c r="AH1477" t="n">
        <v>0</v>
      </c>
      <c r="AI1477" t="n">
        <v>0</v>
      </c>
      <c r="AJ1477" t="n">
        <v>0</v>
      </c>
      <c r="AK1477" t="n">
        <v>0</v>
      </c>
      <c r="AL1477" t="n">
        <v>0.2</v>
      </c>
      <c r="AM1477" t="n">
        <v>0.2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inlineStr"/>
      <c r="AU1477" t="inlineStr"/>
    </row>
    <row r="1478">
      <c r="A1478" t="inlineStr">
        <is>
          <t>LEAD</t>
        </is>
      </c>
      <c r="B1478" t="inlineStr">
        <is>
          <t>PRESALES - DELIVERY</t>
        </is>
      </c>
      <c r="C1478" t="inlineStr"/>
      <c r="D1478" t="n">
        <v>2025</v>
      </c>
      <c r="E1478" t="inlineStr"/>
      <c r="F1478" t="inlineStr"/>
      <c r="G1478" t="inlineStr"/>
      <c r="H1478" t="inlineStr">
        <is>
          <t>ABS0008-159</t>
        </is>
      </c>
      <c r="I1478" t="inlineStr"/>
      <c r="J1478" t="inlineStr">
        <is>
          <t>GEOX - Retail Community - Sales Assistant</t>
        </is>
      </c>
      <c r="K1478" t="inlineStr">
        <is>
          <t>GEOX</t>
        </is>
      </c>
      <c r="L1478" t="inlineStr">
        <is>
          <t>L. Roberto</t>
        </is>
      </c>
      <c r="M1478" t="inlineStr">
        <is>
          <t>F. Spacagna</t>
        </is>
      </c>
      <c r="N1478" t="inlineStr">
        <is>
          <t>Operations</t>
        </is>
      </c>
      <c r="O1478" t="inlineStr">
        <is>
          <t>Technical Leader</t>
        </is>
      </c>
      <c r="P1478" t="n">
        <v>0</v>
      </c>
      <c r="Q1478" t="n">
        <v>0</v>
      </c>
      <c r="R1478" t="inlineStr">
        <is>
          <t>ON GOING</t>
        </is>
      </c>
      <c r="S1478" t="n">
        <v>0</v>
      </c>
      <c r="T1478" t="n">
        <v>2025</v>
      </c>
      <c r="U1478" t="n">
        <v>5</v>
      </c>
      <c r="V1478" t="inlineStr"/>
      <c r="W1478" t="inlineStr"/>
      <c r="X1478" t="inlineStr"/>
      <c r="Y1478" t="inlineStr"/>
      <c r="Z1478" t="n">
        <v>5</v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n">
        <v>0</v>
      </c>
      <c r="AI1478" t="n">
        <v>0</v>
      </c>
      <c r="AJ1478" t="n">
        <v>0</v>
      </c>
      <c r="AK1478" t="n">
        <v>0</v>
      </c>
      <c r="AL1478" t="n">
        <v>0.25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inlineStr"/>
      <c r="AU1478" t="inlineStr"/>
    </row>
    <row r="1479">
      <c r="A1479" t="inlineStr">
        <is>
          <t>LEAD</t>
        </is>
      </c>
      <c r="B1479" t="inlineStr">
        <is>
          <t>PRESALES - DELIVERY</t>
        </is>
      </c>
      <c r="C1479" t="inlineStr"/>
      <c r="D1479" t="n">
        <v>2025</v>
      </c>
      <c r="E1479" t="inlineStr"/>
      <c r="F1479" t="inlineStr"/>
      <c r="G1479" t="inlineStr"/>
      <c r="H1479" t="inlineStr">
        <is>
          <t>ABS0008-159</t>
        </is>
      </c>
      <c r="I1479" t="inlineStr"/>
      <c r="J1479" t="inlineStr">
        <is>
          <t>GEOX - Retail Community - Sales Assistant</t>
        </is>
      </c>
      <c r="K1479" t="inlineStr">
        <is>
          <t>GEOX</t>
        </is>
      </c>
      <c r="L1479" t="inlineStr">
        <is>
          <t>L. Roberto</t>
        </is>
      </c>
      <c r="M1479" t="inlineStr">
        <is>
          <t>G. Sironi</t>
        </is>
      </c>
      <c r="N1479" t="inlineStr">
        <is>
          <t>Operations</t>
        </is>
      </c>
      <c r="O1479" t="inlineStr">
        <is>
          <t>Data Scientist</t>
        </is>
      </c>
      <c r="P1479" t="n">
        <v>0</v>
      </c>
      <c r="Q1479" t="n">
        <v>0</v>
      </c>
      <c r="R1479" t="inlineStr">
        <is>
          <t>ON GOING</t>
        </is>
      </c>
      <c r="S1479" t="n">
        <v>0</v>
      </c>
      <c r="T1479" t="n">
        <v>2025</v>
      </c>
      <c r="U1479" t="n">
        <v>5</v>
      </c>
      <c r="V1479" t="inlineStr"/>
      <c r="W1479" t="inlineStr"/>
      <c r="X1479" t="inlineStr"/>
      <c r="Y1479" t="inlineStr"/>
      <c r="Z1479" t="n">
        <v>5</v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n">
        <v>0</v>
      </c>
      <c r="AI1479" t="n">
        <v>0</v>
      </c>
      <c r="AJ1479" t="n">
        <v>0</v>
      </c>
      <c r="AK1479" t="n">
        <v>0</v>
      </c>
      <c r="AL1479" t="n">
        <v>0.25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inlineStr"/>
      <c r="AU1479" t="inlineStr"/>
    </row>
    <row r="1480">
      <c r="A1480" t="inlineStr">
        <is>
          <t>LEAD</t>
        </is>
      </c>
      <c r="B1480" t="inlineStr">
        <is>
          <t>PRESALES - DELIVERY</t>
        </is>
      </c>
      <c r="C1480" t="inlineStr"/>
      <c r="D1480" t="n">
        <v>2025</v>
      </c>
      <c r="E1480" t="inlineStr"/>
      <c r="F1480" t="inlineStr"/>
      <c r="G1480" t="inlineStr"/>
      <c r="H1480" t="inlineStr">
        <is>
          <t>ABS0008-159</t>
        </is>
      </c>
      <c r="I1480" t="inlineStr"/>
      <c r="J1480" t="inlineStr">
        <is>
          <t>GEOX - Retail Community - Sales Assistant</t>
        </is>
      </c>
      <c r="K1480" t="inlineStr">
        <is>
          <t>GEOX</t>
        </is>
      </c>
      <c r="L1480" t="inlineStr">
        <is>
          <t>L. Roberto</t>
        </is>
      </c>
      <c r="M1480" t="inlineStr">
        <is>
          <t>A. Imbimbo</t>
        </is>
      </c>
      <c r="N1480" t="inlineStr">
        <is>
          <t>Operations</t>
        </is>
      </c>
      <c r="O1480" t="inlineStr">
        <is>
          <t>Data Scientist</t>
        </is>
      </c>
      <c r="P1480" t="n">
        <v>0</v>
      </c>
      <c r="Q1480" t="n">
        <v>0</v>
      </c>
      <c r="R1480" t="inlineStr">
        <is>
          <t>ON GOING</t>
        </is>
      </c>
      <c r="S1480" t="n">
        <v>0</v>
      </c>
      <c r="T1480" t="n">
        <v>2025</v>
      </c>
      <c r="U1480" t="n">
        <v>5</v>
      </c>
      <c r="V1480" t="inlineStr"/>
      <c r="W1480" t="inlineStr"/>
      <c r="X1480" t="inlineStr"/>
      <c r="Y1480" t="inlineStr"/>
      <c r="Z1480" t="n">
        <v>5</v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n">
        <v>0</v>
      </c>
      <c r="AI1480" t="n">
        <v>0</v>
      </c>
      <c r="AJ1480" t="n">
        <v>0</v>
      </c>
      <c r="AK1480" t="n">
        <v>0</v>
      </c>
      <c r="AL1480" t="n">
        <v>0.25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inlineStr"/>
      <c r="AU1480" t="inlineStr"/>
    </row>
    <row r="1481">
      <c r="A1481" t="inlineStr">
        <is>
          <t>LEAD</t>
        </is>
      </c>
      <c r="B1481" t="inlineStr">
        <is>
          <t>PRESALES - DELIVERY</t>
        </is>
      </c>
      <c r="C1481" t="inlineStr"/>
      <c r="D1481" t="n">
        <v>2025</v>
      </c>
      <c r="E1481" t="inlineStr"/>
      <c r="F1481" t="inlineStr"/>
      <c r="G1481" t="inlineStr"/>
      <c r="H1481" t="inlineStr">
        <is>
          <t>ABS0008-159</t>
        </is>
      </c>
      <c r="I1481" t="inlineStr"/>
      <c r="J1481" t="inlineStr">
        <is>
          <t>GEOX - Retail Community - Sales Assistant</t>
        </is>
      </c>
      <c r="K1481" t="inlineStr">
        <is>
          <t>GEOX</t>
        </is>
      </c>
      <c r="L1481" t="inlineStr">
        <is>
          <t>L. Roberto</t>
        </is>
      </c>
      <c r="M1481" t="inlineStr">
        <is>
          <t>M. GOMITONI</t>
        </is>
      </c>
      <c r="N1481" t="inlineStr">
        <is>
          <t>Operations</t>
        </is>
      </c>
      <c r="O1481" t="inlineStr">
        <is>
          <t>Data Scientist</t>
        </is>
      </c>
      <c r="P1481" t="n">
        <v>0</v>
      </c>
      <c r="Q1481" t="n">
        <v>0</v>
      </c>
      <c r="R1481" t="inlineStr">
        <is>
          <t>ON GOING</t>
        </is>
      </c>
      <c r="S1481" t="n">
        <v>0</v>
      </c>
      <c r="T1481" t="n">
        <v>2025</v>
      </c>
      <c r="U1481" t="n">
        <v>5</v>
      </c>
      <c r="V1481" t="inlineStr"/>
      <c r="W1481" t="inlineStr"/>
      <c r="X1481" t="inlineStr"/>
      <c r="Y1481" t="inlineStr"/>
      <c r="Z1481" t="n">
        <v>5</v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n">
        <v>0</v>
      </c>
      <c r="AI1481" t="n">
        <v>0</v>
      </c>
      <c r="AJ1481" t="n">
        <v>0</v>
      </c>
      <c r="AK1481" t="n">
        <v>0</v>
      </c>
      <c r="AL1481" t="n">
        <v>0.25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inlineStr"/>
      <c r="AU1481" t="inlineStr"/>
    </row>
    <row r="1482">
      <c r="A1482" t="inlineStr">
        <is>
          <t>CONTRACT</t>
        </is>
      </c>
      <c r="B1482" t="inlineStr">
        <is>
          <t>PRJ</t>
        </is>
      </c>
      <c r="C1482" t="inlineStr">
        <is>
          <t>Waterfall</t>
        </is>
      </c>
      <c r="D1482" t="n">
        <v>2025</v>
      </c>
      <c r="E1482" s="114" t="n">
        <v>45383</v>
      </c>
      <c r="F1482" t="inlineStr">
        <is>
          <t>31/06/2025</t>
        </is>
      </c>
      <c r="G1482" t="inlineStr"/>
      <c r="H1482" t="inlineStr">
        <is>
          <t>ABS0008-248
ABS0008-227
ABS0008-219</t>
        </is>
      </c>
      <c r="I1482" t="inlineStr">
        <is>
          <t>HR</t>
        </is>
      </c>
      <c r="J1482" t="inlineStr">
        <is>
          <t>Evolutive Dashboard Maggio(post golive)</t>
        </is>
      </c>
      <c r="K1482" t="inlineStr">
        <is>
          <t>EssilorLuxottica</t>
        </is>
      </c>
      <c r="L1482" t="inlineStr">
        <is>
          <t>L. Roberto</t>
        </is>
      </c>
      <c r="M1482" t="inlineStr">
        <is>
          <t>G. De Feo</t>
        </is>
      </c>
      <c r="N1482" t="inlineStr">
        <is>
          <t>Delivery Projects</t>
        </is>
      </c>
      <c r="O1482" t="inlineStr">
        <is>
          <t>PMO - Project Management Officer</t>
        </is>
      </c>
      <c r="P1482" t="inlineStr"/>
      <c r="Q1482" t="n">
        <v>0</v>
      </c>
      <c r="R1482" t="inlineStr">
        <is>
          <t>ON GOING</t>
        </is>
      </c>
      <c r="S1482" t="n">
        <v>0</v>
      </c>
      <c r="T1482" t="n">
        <v>2025</v>
      </c>
      <c r="U1482" t="n">
        <v>2</v>
      </c>
      <c r="V1482" t="inlineStr"/>
      <c r="W1482" t="inlineStr"/>
      <c r="X1482" t="inlineStr"/>
      <c r="Y1482" t="inlineStr"/>
      <c r="Z1482" t="n">
        <v>2</v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n">
        <v>0</v>
      </c>
      <c r="AI1482" t="n">
        <v>0</v>
      </c>
      <c r="AJ1482" t="n">
        <v>0</v>
      </c>
      <c r="AK1482" t="n">
        <v>0</v>
      </c>
      <c r="AL1482" t="n">
        <v>0.1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inlineStr"/>
      <c r="AU1482" t="inlineStr"/>
    </row>
    <row r="1483">
      <c r="A1483" t="inlineStr">
        <is>
          <t>CONTRACT</t>
        </is>
      </c>
      <c r="B1483" t="inlineStr">
        <is>
          <t>PRJ</t>
        </is>
      </c>
      <c r="C1483" t="inlineStr">
        <is>
          <t>Waterfall</t>
        </is>
      </c>
      <c r="D1483" t="n">
        <v>2025</v>
      </c>
      <c r="E1483" s="114" t="n">
        <v>45383</v>
      </c>
      <c r="F1483" t="inlineStr">
        <is>
          <t>31/06/2025</t>
        </is>
      </c>
      <c r="G1483" t="inlineStr"/>
      <c r="H1483" t="inlineStr">
        <is>
          <t>ABS0008-248
ABS0008-227
ABS0008-219</t>
        </is>
      </c>
      <c r="I1483" t="inlineStr">
        <is>
          <t>HR</t>
        </is>
      </c>
      <c r="J1483" t="inlineStr">
        <is>
          <t>Evolutive Dashboard Maggio(post golive)</t>
        </is>
      </c>
      <c r="K1483" t="inlineStr">
        <is>
          <t>EssilorLuxottica</t>
        </is>
      </c>
      <c r="L1483" t="inlineStr">
        <is>
          <t>L. Roberto</t>
        </is>
      </c>
      <c r="M1483" t="inlineStr">
        <is>
          <t>R. Bondi</t>
        </is>
      </c>
      <c r="N1483" t="inlineStr">
        <is>
          <t>Operations</t>
        </is>
      </c>
      <c r="O1483" t="inlineStr">
        <is>
          <t>Front End</t>
        </is>
      </c>
      <c r="P1483" t="inlineStr"/>
      <c r="Q1483" t="n">
        <v>0</v>
      </c>
      <c r="R1483" t="inlineStr">
        <is>
          <t>ON GOING</t>
        </is>
      </c>
      <c r="S1483" t="n">
        <v>0</v>
      </c>
      <c r="T1483" t="n">
        <v>2025</v>
      </c>
      <c r="U1483" t="n">
        <v>4</v>
      </c>
      <c r="V1483" t="inlineStr"/>
      <c r="W1483" t="inlineStr"/>
      <c r="X1483" t="inlineStr"/>
      <c r="Y1483" t="inlineStr"/>
      <c r="Z1483" t="n">
        <v>2</v>
      </c>
      <c r="AA1483" t="n">
        <v>1</v>
      </c>
      <c r="AB1483" t="n">
        <v>1</v>
      </c>
      <c r="AC1483" t="inlineStr"/>
      <c r="AD1483" t="inlineStr"/>
      <c r="AE1483" t="inlineStr"/>
      <c r="AF1483" t="inlineStr"/>
      <c r="AG1483" t="inlineStr"/>
      <c r="AH1483" t="n">
        <v>0</v>
      </c>
      <c r="AI1483" t="n">
        <v>0</v>
      </c>
      <c r="AJ1483" t="n">
        <v>0</v>
      </c>
      <c r="AK1483" t="n">
        <v>0</v>
      </c>
      <c r="AL1483" t="n">
        <v>0.1</v>
      </c>
      <c r="AM1483" t="n">
        <v>0.05</v>
      </c>
      <c r="AN1483" t="n">
        <v>0.04347826086956522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inlineStr"/>
      <c r="AU1483" t="inlineStr"/>
    </row>
    <row r="1484">
      <c r="A1484" t="inlineStr">
        <is>
          <t>CONTRACT</t>
        </is>
      </c>
      <c r="B1484" t="inlineStr">
        <is>
          <t>PRJ</t>
        </is>
      </c>
      <c r="C1484" t="inlineStr">
        <is>
          <t>Waterfall</t>
        </is>
      </c>
      <c r="D1484" t="n">
        <v>2025</v>
      </c>
      <c r="E1484" s="114" t="n">
        <v>45383</v>
      </c>
      <c r="F1484" t="inlineStr">
        <is>
          <t>31/06/2025</t>
        </is>
      </c>
      <c r="G1484" t="inlineStr"/>
      <c r="H1484" t="inlineStr">
        <is>
          <t>ABS0008-248
ABS0008-227
ABS0008-219</t>
        </is>
      </c>
      <c r="I1484" t="inlineStr">
        <is>
          <t>HR</t>
        </is>
      </c>
      <c r="J1484" t="inlineStr">
        <is>
          <t>Evolutive Dashboard Maggio(post golive)</t>
        </is>
      </c>
      <c r="K1484" t="inlineStr">
        <is>
          <t>EssilorLuxottica</t>
        </is>
      </c>
      <c r="L1484" t="inlineStr">
        <is>
          <t>L. Roberto</t>
        </is>
      </c>
      <c r="M1484" t="inlineStr">
        <is>
          <t>E. Storti</t>
        </is>
      </c>
      <c r="N1484" t="inlineStr">
        <is>
          <t>Delivery Projects</t>
        </is>
      </c>
      <c r="O1484" t="inlineStr">
        <is>
          <t>Business Analyst</t>
        </is>
      </c>
      <c r="P1484" t="inlineStr"/>
      <c r="Q1484" t="n">
        <v>0</v>
      </c>
      <c r="R1484" t="inlineStr">
        <is>
          <t>ON GOING</t>
        </is>
      </c>
      <c r="S1484" t="n">
        <v>0</v>
      </c>
      <c r="T1484" t="n">
        <v>2025</v>
      </c>
      <c r="U1484" t="n">
        <v>3</v>
      </c>
      <c r="V1484" t="inlineStr"/>
      <c r="W1484" t="inlineStr"/>
      <c r="X1484" t="inlineStr"/>
      <c r="Y1484" t="inlineStr"/>
      <c r="Z1484" t="n">
        <v>3</v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0</v>
      </c>
      <c r="AI1484" t="n">
        <v>0</v>
      </c>
      <c r="AJ1484" t="n">
        <v>0</v>
      </c>
      <c r="AK1484" t="n">
        <v>0</v>
      </c>
      <c r="AL1484" t="n">
        <v>0.15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inlineStr"/>
      <c r="AU1484" t="inlineStr"/>
    </row>
    <row r="1485">
      <c r="A1485" t="inlineStr">
        <is>
          <t>INTERNAL PRJ</t>
        </is>
      </c>
      <c r="B1485" t="inlineStr">
        <is>
          <t>PRJ</t>
        </is>
      </c>
      <c r="C1485" t="inlineStr">
        <is>
          <t>Waterfall</t>
        </is>
      </c>
      <c r="D1485" t="n">
        <v>2025</v>
      </c>
      <c r="E1485" s="114" t="n">
        <v>45664</v>
      </c>
      <c r="F1485" s="114" t="n">
        <v>45808</v>
      </c>
      <c r="G1485" t="inlineStr"/>
      <c r="H1485" t="inlineStr">
        <is>
          <t>IAA</t>
        </is>
      </c>
      <c r="I1485" t="inlineStr">
        <is>
          <t>HR</t>
        </is>
      </c>
      <c r="J1485" t="inlineStr">
        <is>
          <t>MY PLACE</t>
        </is>
      </c>
      <c r="K1485" t="inlineStr">
        <is>
          <t>Abstract</t>
        </is>
      </c>
      <c r="L1485" t="inlineStr">
        <is>
          <t>L. Roberto</t>
        </is>
      </c>
      <c r="M1485" t="inlineStr">
        <is>
          <t>G. De Feo</t>
        </is>
      </c>
      <c r="N1485" t="inlineStr">
        <is>
          <t>Operations</t>
        </is>
      </c>
      <c r="O1485" t="inlineStr">
        <is>
          <t>PMO - Project Management Officer</t>
        </is>
      </c>
      <c r="P1485" t="n">
        <v>0</v>
      </c>
      <c r="Q1485" t="n">
        <v>0</v>
      </c>
      <c r="R1485" t="inlineStr">
        <is>
          <t>ON GOING</t>
        </is>
      </c>
      <c r="S1485" t="n">
        <v>0</v>
      </c>
      <c r="T1485" t="n">
        <v>2025</v>
      </c>
      <c r="U1485" t="inlineStr"/>
      <c r="V1485" t="inlineStr"/>
      <c r="W1485" t="inlineStr"/>
      <c r="X1485" t="inlineStr"/>
      <c r="Y1485" t="inlineStr"/>
      <c r="Z1485" t="n">
        <v>2</v>
      </c>
      <c r="AA1485" t="n">
        <v>2</v>
      </c>
      <c r="AB1485" t="n">
        <v>2</v>
      </c>
      <c r="AC1485" t="n">
        <v>2</v>
      </c>
      <c r="AD1485" t="n">
        <v>2</v>
      </c>
      <c r="AE1485" t="n">
        <v>2</v>
      </c>
      <c r="AF1485" t="n">
        <v>2</v>
      </c>
      <c r="AG1485" t="n">
        <v>2</v>
      </c>
      <c r="AH1485" t="n">
        <v>0</v>
      </c>
      <c r="AI1485" t="n">
        <v>0</v>
      </c>
      <c r="AJ1485" t="n">
        <v>0</v>
      </c>
      <c r="AK1485" t="n">
        <v>0</v>
      </c>
      <c r="AL1485" t="n">
        <v>0.1</v>
      </c>
      <c r="AM1485" t="n">
        <v>0.1</v>
      </c>
      <c r="AN1485" t="n">
        <v>0.08695652173913043</v>
      </c>
      <c r="AO1485" t="n">
        <v>0.1666666666666667</v>
      </c>
      <c r="AP1485" t="n">
        <v>0.09523809523809523</v>
      </c>
      <c r="AQ1485" t="n">
        <v>0.08695652173913043</v>
      </c>
      <c r="AR1485" t="n">
        <v>0.09523809523809523</v>
      </c>
      <c r="AS1485" t="n">
        <v>0.09090909090909091</v>
      </c>
      <c r="AT1485" t="inlineStr"/>
      <c r="AU1485" t="inlineStr"/>
    </row>
    <row r="1486">
      <c r="A1486" t="inlineStr">
        <is>
          <t>LEAD</t>
        </is>
      </c>
      <c r="B1486" t="inlineStr">
        <is>
          <t>PRJ</t>
        </is>
      </c>
      <c r="C1486" t="inlineStr">
        <is>
          <t>Waterfall</t>
        </is>
      </c>
      <c r="D1486" t="n">
        <v>2025</v>
      </c>
      <c r="E1486" s="114" t="n">
        <v>45781</v>
      </c>
      <c r="F1486" s="114" t="n">
        <v>45869</v>
      </c>
      <c r="G1486" t="inlineStr"/>
      <c r="H1486" t="inlineStr">
        <is>
          <t>ABS0008-99</t>
        </is>
      </c>
      <c r="I1486" t="inlineStr">
        <is>
          <t>HR</t>
        </is>
      </c>
      <c r="J1486" t="inlineStr">
        <is>
          <t>Dashboard data quality</t>
        </is>
      </c>
      <c r="K1486" t="inlineStr">
        <is>
          <t>EssilorLuxottica</t>
        </is>
      </c>
      <c r="L1486" t="inlineStr">
        <is>
          <t>L. Roberto</t>
        </is>
      </c>
      <c r="M1486" t="inlineStr">
        <is>
          <t>L. Roberto</t>
        </is>
      </c>
      <c r="N1486" t="inlineStr">
        <is>
          <t>Delivery Projects</t>
        </is>
      </c>
      <c r="O1486" t="inlineStr">
        <is>
          <t>PM - Project Governance</t>
        </is>
      </c>
      <c r="P1486" t="n">
        <v>0</v>
      </c>
      <c r="Q1486" t="n">
        <v>0</v>
      </c>
      <c r="R1486" t="inlineStr">
        <is>
          <t>PROPOSAL</t>
        </is>
      </c>
      <c r="S1486" t="n">
        <v>0</v>
      </c>
      <c r="T1486" t="n">
        <v>2025</v>
      </c>
      <c r="U1486" t="n">
        <v>2</v>
      </c>
      <c r="V1486" t="inlineStr"/>
      <c r="W1486" t="inlineStr"/>
      <c r="X1486" t="inlineStr"/>
      <c r="Y1486" t="inlineStr"/>
      <c r="Z1486" t="inlineStr"/>
      <c r="AA1486" t="inlineStr"/>
      <c r="AB1486" t="n">
        <v>1</v>
      </c>
      <c r="AC1486" t="n">
        <v>1</v>
      </c>
      <c r="AD1486" t="inlineStr"/>
      <c r="AE1486" t="inlineStr"/>
      <c r="AF1486" t="inlineStr"/>
      <c r="AG1486" t="inlineStr"/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0.04347826086956522</v>
      </c>
      <c r="AO1486" t="n">
        <v>0.08333333333333333</v>
      </c>
      <c r="AP1486" t="n">
        <v>0</v>
      </c>
      <c r="AQ1486" t="n">
        <v>0</v>
      </c>
      <c r="AR1486" t="n">
        <v>0</v>
      </c>
      <c r="AS1486" t="n">
        <v>0</v>
      </c>
      <c r="AT1486" t="inlineStr"/>
      <c r="AU1486" t="inlineStr"/>
    </row>
    <row r="1487">
      <c r="A1487" t="inlineStr">
        <is>
          <t>CONTRACT</t>
        </is>
      </c>
      <c r="B1487" t="inlineStr">
        <is>
          <t>PRJ</t>
        </is>
      </c>
      <c r="C1487" t="inlineStr">
        <is>
          <t>Agile</t>
        </is>
      </c>
      <c r="D1487" t="n">
        <v>2025</v>
      </c>
      <c r="E1487" s="114" t="n">
        <v>45706</v>
      </c>
      <c r="F1487" s="114" t="n">
        <v>45743</v>
      </c>
      <c r="G1487" t="inlineStr"/>
      <c r="H1487" t="inlineStr">
        <is>
          <t>ABS0008-140</t>
        </is>
      </c>
      <c r="I1487" t="inlineStr">
        <is>
          <t>HR</t>
        </is>
      </c>
      <c r="J1487" t="inlineStr">
        <is>
          <t>Regole automatizzate - file hr controlling</t>
        </is>
      </c>
      <c r="K1487" t="inlineStr">
        <is>
          <t>EssilorLuxottica</t>
        </is>
      </c>
      <c r="L1487" t="inlineStr">
        <is>
          <t>L. Roberto</t>
        </is>
      </c>
      <c r="M1487" t="inlineStr">
        <is>
          <t>G. De Feo</t>
        </is>
      </c>
      <c r="N1487" t="inlineStr">
        <is>
          <t>Delivery Projects</t>
        </is>
      </c>
      <c r="O1487" t="inlineStr">
        <is>
          <t>PMO - Project Management Officer</t>
        </is>
      </c>
      <c r="P1487" t="n">
        <v>18</v>
      </c>
      <c r="Q1487" t="n">
        <v>0</v>
      </c>
      <c r="R1487" t="inlineStr">
        <is>
          <t>ON GOING</t>
        </is>
      </c>
      <c r="S1487" t="n">
        <v>0.95</v>
      </c>
      <c r="T1487" t="n">
        <v>2025</v>
      </c>
      <c r="U1487" t="n">
        <v>3</v>
      </c>
      <c r="V1487" t="inlineStr"/>
      <c r="W1487" t="inlineStr"/>
      <c r="X1487" t="inlineStr"/>
      <c r="Y1487" t="inlineStr"/>
      <c r="Z1487" t="n">
        <v>1</v>
      </c>
      <c r="AA1487" t="n">
        <v>2</v>
      </c>
      <c r="AB1487" t="inlineStr"/>
      <c r="AC1487" t="inlineStr"/>
      <c r="AD1487" t="inlineStr"/>
      <c r="AE1487" t="inlineStr"/>
      <c r="AF1487" t="inlineStr"/>
      <c r="AG1487" t="inlineStr"/>
      <c r="AH1487" t="n">
        <v>0</v>
      </c>
      <c r="AI1487" t="n">
        <v>0</v>
      </c>
      <c r="AJ1487" t="n">
        <v>0</v>
      </c>
      <c r="AK1487" t="n">
        <v>0</v>
      </c>
      <c r="AL1487" t="n">
        <v>0.05</v>
      </c>
      <c r="AM1487" t="n">
        <v>0.1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inlineStr"/>
      <c r="AU1487" t="inlineStr"/>
    </row>
    <row r="1488">
      <c r="A1488" t="inlineStr">
        <is>
          <t>CONTRACT</t>
        </is>
      </c>
      <c r="B1488" t="inlineStr">
        <is>
          <t>PRJ</t>
        </is>
      </c>
      <c r="C1488" t="inlineStr">
        <is>
          <t>Agile</t>
        </is>
      </c>
      <c r="D1488" t="n">
        <v>2025</v>
      </c>
      <c r="E1488" s="114" t="n">
        <v>45706</v>
      </c>
      <c r="F1488" s="114" t="n">
        <v>45743</v>
      </c>
      <c r="G1488" t="inlineStr"/>
      <c r="H1488" t="inlineStr">
        <is>
          <t>ABS0008-154</t>
        </is>
      </c>
      <c r="I1488" t="inlineStr">
        <is>
          <t>HR</t>
        </is>
      </c>
      <c r="J1488" t="inlineStr">
        <is>
          <t>Talent Card BO</t>
        </is>
      </c>
      <c r="K1488" t="inlineStr">
        <is>
          <t>EssilorLuxottica</t>
        </is>
      </c>
      <c r="L1488" t="inlineStr">
        <is>
          <t>L. Roberto</t>
        </is>
      </c>
      <c r="M1488" t="inlineStr">
        <is>
          <t>G. De Feo</t>
        </is>
      </c>
      <c r="N1488" t="inlineStr">
        <is>
          <t>Delivery Projects</t>
        </is>
      </c>
      <c r="O1488" t="inlineStr">
        <is>
          <t>PMO - Project Management Officer</t>
        </is>
      </c>
      <c r="P1488" t="inlineStr"/>
      <c r="Q1488" t="n">
        <v>0</v>
      </c>
      <c r="R1488" t="inlineStr">
        <is>
          <t>ON GOING</t>
        </is>
      </c>
      <c r="S1488" t="n">
        <v>0.9</v>
      </c>
      <c r="T1488" t="n">
        <v>2025</v>
      </c>
      <c r="U1488" t="n">
        <v>3</v>
      </c>
      <c r="V1488" t="inlineStr"/>
      <c r="W1488" t="inlineStr"/>
      <c r="X1488" t="inlineStr"/>
      <c r="Y1488" t="inlineStr"/>
      <c r="Z1488" t="n">
        <v>1</v>
      </c>
      <c r="AA1488" t="n">
        <v>1</v>
      </c>
      <c r="AB1488" t="n">
        <v>1</v>
      </c>
      <c r="AC1488" t="inlineStr"/>
      <c r="AD1488" t="inlineStr"/>
      <c r="AE1488" t="inlineStr"/>
      <c r="AF1488" t="inlineStr"/>
      <c r="AG1488" t="inlineStr"/>
      <c r="AH1488" t="n">
        <v>0</v>
      </c>
      <c r="AI1488" t="n">
        <v>0</v>
      </c>
      <c r="AJ1488" t="n">
        <v>0</v>
      </c>
      <c r="AK1488" t="n">
        <v>0</v>
      </c>
      <c r="AL1488" t="n">
        <v>0.05</v>
      </c>
      <c r="AM1488" t="n">
        <v>0.05</v>
      </c>
      <c r="AN1488" t="n">
        <v>0.04347826086956522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inlineStr"/>
      <c r="AU1488" t="inlineStr"/>
    </row>
    <row r="1489">
      <c r="A1489" t="inlineStr">
        <is>
          <t>CONTRACT</t>
        </is>
      </c>
      <c r="B1489" t="inlineStr">
        <is>
          <t>PRJ</t>
        </is>
      </c>
      <c r="C1489" t="inlineStr">
        <is>
          <t>Agile</t>
        </is>
      </c>
      <c r="D1489" t="n">
        <v>2025</v>
      </c>
      <c r="E1489" s="114" t="n">
        <v>45706</v>
      </c>
      <c r="F1489" s="114" t="n">
        <v>45743</v>
      </c>
      <c r="G1489" t="inlineStr"/>
      <c r="H1489" t="inlineStr">
        <is>
          <t>ABS0008-154</t>
        </is>
      </c>
      <c r="I1489" t="inlineStr">
        <is>
          <t>HR</t>
        </is>
      </c>
      <c r="J1489" t="inlineStr">
        <is>
          <t>Talent Card BO</t>
        </is>
      </c>
      <c r="K1489" t="inlineStr">
        <is>
          <t>EssilorLuxottica</t>
        </is>
      </c>
      <c r="L1489" t="inlineStr">
        <is>
          <t>L. Roberto</t>
        </is>
      </c>
      <c r="M1489" t="inlineStr">
        <is>
          <t>L. Roberto</t>
        </is>
      </c>
      <c r="N1489" t="inlineStr">
        <is>
          <t>Operations</t>
        </is>
      </c>
      <c r="O1489" t="inlineStr">
        <is>
          <t>PM - Project Governance</t>
        </is>
      </c>
      <c r="P1489" t="inlineStr"/>
      <c r="Q1489" t="n">
        <v>0</v>
      </c>
      <c r="R1489" t="inlineStr">
        <is>
          <t>ON GOING</t>
        </is>
      </c>
      <c r="S1489" t="n">
        <v>0.9</v>
      </c>
      <c r="T1489" t="n">
        <v>2025</v>
      </c>
      <c r="U1489" t="n">
        <v>3</v>
      </c>
      <c r="V1489" t="inlineStr"/>
      <c r="W1489" t="inlineStr"/>
      <c r="X1489" t="inlineStr"/>
      <c r="Y1489" t="inlineStr"/>
      <c r="Z1489" t="n">
        <v>1</v>
      </c>
      <c r="AA1489" t="n">
        <v>1</v>
      </c>
      <c r="AB1489" t="n">
        <v>1</v>
      </c>
      <c r="AC1489" t="inlineStr"/>
      <c r="AD1489" t="inlineStr"/>
      <c r="AE1489" t="inlineStr"/>
      <c r="AF1489" t="inlineStr"/>
      <c r="AG1489" t="inlineStr"/>
      <c r="AH1489" t="n">
        <v>0</v>
      </c>
      <c r="AI1489" t="n">
        <v>0</v>
      </c>
      <c r="AJ1489" t="n">
        <v>0</v>
      </c>
      <c r="AK1489" t="n">
        <v>0</v>
      </c>
      <c r="AL1489" t="n">
        <v>0.05</v>
      </c>
      <c r="AM1489" t="n">
        <v>0.05</v>
      </c>
      <c r="AN1489" t="n">
        <v>0.04347826086956522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inlineStr"/>
      <c r="AU1489" t="inlineStr"/>
    </row>
    <row r="1490">
      <c r="A1490" t="inlineStr">
        <is>
          <t>CONTRACT</t>
        </is>
      </c>
      <c r="B1490" t="inlineStr">
        <is>
          <t>PRJ</t>
        </is>
      </c>
      <c r="C1490" t="inlineStr">
        <is>
          <t>Agile</t>
        </is>
      </c>
      <c r="D1490" t="n">
        <v>2025</v>
      </c>
      <c r="E1490" s="114" t="n">
        <v>45706</v>
      </c>
      <c r="F1490" s="114" t="n">
        <v>45743</v>
      </c>
      <c r="G1490" t="inlineStr"/>
      <c r="H1490" t="inlineStr">
        <is>
          <t>ABS0008-154</t>
        </is>
      </c>
      <c r="I1490" t="inlineStr">
        <is>
          <t>HR</t>
        </is>
      </c>
      <c r="J1490" t="inlineStr">
        <is>
          <t>Talent Card BO</t>
        </is>
      </c>
      <c r="K1490" t="inlineStr">
        <is>
          <t>EssilorLuxottica</t>
        </is>
      </c>
      <c r="L1490" t="inlineStr">
        <is>
          <t>L. Roberto</t>
        </is>
      </c>
      <c r="M1490" t="inlineStr">
        <is>
          <t>E. Storti</t>
        </is>
      </c>
      <c r="N1490" t="inlineStr">
        <is>
          <t>Delivery Projects</t>
        </is>
      </c>
      <c r="O1490" t="inlineStr">
        <is>
          <t>Business Analyst</t>
        </is>
      </c>
      <c r="P1490" t="inlineStr"/>
      <c r="Q1490" t="n">
        <v>0</v>
      </c>
      <c r="R1490" t="inlineStr">
        <is>
          <t>ON GOING</t>
        </is>
      </c>
      <c r="S1490" t="n">
        <v>0.9</v>
      </c>
      <c r="T1490" t="n">
        <v>2025</v>
      </c>
      <c r="U1490" t="n">
        <v>9</v>
      </c>
      <c r="V1490" t="inlineStr"/>
      <c r="W1490" t="inlineStr"/>
      <c r="X1490" t="inlineStr"/>
      <c r="Y1490" t="inlineStr"/>
      <c r="Z1490" t="n">
        <v>3</v>
      </c>
      <c r="AA1490" t="n">
        <v>3</v>
      </c>
      <c r="AB1490" t="n">
        <v>3</v>
      </c>
      <c r="AC1490" t="inlineStr"/>
      <c r="AD1490" t="inlineStr"/>
      <c r="AE1490" t="inlineStr"/>
      <c r="AF1490" t="inlineStr"/>
      <c r="AG1490" t="inlineStr"/>
      <c r="AH1490" t="n">
        <v>0</v>
      </c>
      <c r="AI1490" t="n">
        <v>0</v>
      </c>
      <c r="AJ1490" t="n">
        <v>0</v>
      </c>
      <c r="AK1490" t="n">
        <v>0</v>
      </c>
      <c r="AL1490" t="n">
        <v>0.15</v>
      </c>
      <c r="AM1490" t="n">
        <v>0.15</v>
      </c>
      <c r="AN1490" t="n">
        <v>0.1304347826086956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inlineStr"/>
      <c r="AU1490" t="inlineStr"/>
    </row>
    <row r="1491">
      <c r="A1491" t="inlineStr">
        <is>
          <t>CONTRACT</t>
        </is>
      </c>
      <c r="B1491" t="inlineStr">
        <is>
          <t>PRJ</t>
        </is>
      </c>
      <c r="C1491" t="inlineStr">
        <is>
          <t>Agile</t>
        </is>
      </c>
      <c r="D1491" t="n">
        <v>2025</v>
      </c>
      <c r="E1491" s="114" t="n">
        <v>45706</v>
      </c>
      <c r="F1491" s="114" t="n">
        <v>45743</v>
      </c>
      <c r="G1491" t="inlineStr"/>
      <c r="H1491" t="inlineStr">
        <is>
          <t>ABS0008-154</t>
        </is>
      </c>
      <c r="I1491" t="inlineStr">
        <is>
          <t>HR</t>
        </is>
      </c>
      <c r="J1491" t="inlineStr">
        <is>
          <t>Talent Card BO</t>
        </is>
      </c>
      <c r="K1491" t="inlineStr">
        <is>
          <t>EssilorLuxottica</t>
        </is>
      </c>
      <c r="L1491" t="inlineStr">
        <is>
          <t>L. Roberto</t>
        </is>
      </c>
      <c r="M1491" t="inlineStr">
        <is>
          <t>R. Bondi</t>
        </is>
      </c>
      <c r="N1491" t="inlineStr">
        <is>
          <t>Operations</t>
        </is>
      </c>
      <c r="O1491" t="inlineStr">
        <is>
          <t>Front End</t>
        </is>
      </c>
      <c r="P1491" t="inlineStr"/>
      <c r="Q1491" t="n">
        <v>0</v>
      </c>
      <c r="R1491" t="inlineStr">
        <is>
          <t>ON GOING</t>
        </is>
      </c>
      <c r="S1491" t="n">
        <v>0.9</v>
      </c>
      <c r="T1491" t="n">
        <v>2025</v>
      </c>
      <c r="U1491" t="n">
        <v>13</v>
      </c>
      <c r="V1491" t="inlineStr"/>
      <c r="W1491" t="inlineStr"/>
      <c r="X1491" t="inlineStr"/>
      <c r="Y1491" t="inlineStr"/>
      <c r="Z1491" t="n">
        <v>3</v>
      </c>
      <c r="AA1491" t="n">
        <v>5</v>
      </c>
      <c r="AB1491" t="n">
        <v>5</v>
      </c>
      <c r="AC1491" t="inlineStr"/>
      <c r="AD1491" t="inlineStr"/>
      <c r="AE1491" t="inlineStr"/>
      <c r="AF1491" t="inlineStr"/>
      <c r="AG1491" t="inlineStr"/>
      <c r="AH1491" t="n">
        <v>0</v>
      </c>
      <c r="AI1491" t="n">
        <v>0</v>
      </c>
      <c r="AJ1491" t="n">
        <v>0</v>
      </c>
      <c r="AK1491" t="n">
        <v>0</v>
      </c>
      <c r="AL1491" t="n">
        <v>0.15</v>
      </c>
      <c r="AM1491" t="n">
        <v>0.25</v>
      </c>
      <c r="AN1491" t="n">
        <v>0.2173913043478261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inlineStr"/>
      <c r="AU1491" t="inlineStr"/>
    </row>
    <row r="1492">
      <c r="A1492" t="inlineStr">
        <is>
          <t>CONTRACT</t>
        </is>
      </c>
      <c r="B1492" t="inlineStr">
        <is>
          <t>PRJ</t>
        </is>
      </c>
      <c r="C1492" t="inlineStr">
        <is>
          <t>Agile</t>
        </is>
      </c>
      <c r="D1492" t="n">
        <v>2025</v>
      </c>
      <c r="E1492" s="114" t="n">
        <v>45706</v>
      </c>
      <c r="F1492" s="114" t="n">
        <v>45743</v>
      </c>
      <c r="G1492" t="inlineStr"/>
      <c r="H1492" t="inlineStr">
        <is>
          <t>ABS0008-154</t>
        </is>
      </c>
      <c r="I1492" t="inlineStr">
        <is>
          <t>HR</t>
        </is>
      </c>
      <c r="J1492" t="inlineStr">
        <is>
          <t>Talent Card BO</t>
        </is>
      </c>
      <c r="K1492" t="inlineStr">
        <is>
          <t>EssilorLuxottica</t>
        </is>
      </c>
      <c r="L1492" t="inlineStr">
        <is>
          <t>L. Roberto</t>
        </is>
      </c>
      <c r="M1492" t="inlineStr">
        <is>
          <t>M. Porcu</t>
        </is>
      </c>
      <c r="N1492" t="inlineStr">
        <is>
          <t>Operations</t>
        </is>
      </c>
      <c r="O1492" t="inlineStr">
        <is>
          <t>Tech Lead</t>
        </is>
      </c>
      <c r="P1492" t="inlineStr"/>
      <c r="Q1492" t="n">
        <v>0</v>
      </c>
      <c r="R1492" t="inlineStr">
        <is>
          <t>ON GOING</t>
        </is>
      </c>
      <c r="S1492" t="n">
        <v>0.9</v>
      </c>
      <c r="T1492" t="n">
        <v>2025</v>
      </c>
      <c r="U1492" t="n">
        <v>3</v>
      </c>
      <c r="V1492" t="inlineStr"/>
      <c r="W1492" t="inlineStr"/>
      <c r="X1492" t="inlineStr"/>
      <c r="Y1492" t="inlineStr"/>
      <c r="Z1492" t="n">
        <v>1</v>
      </c>
      <c r="AA1492" t="n">
        <v>1</v>
      </c>
      <c r="AB1492" t="n">
        <v>1</v>
      </c>
      <c r="AC1492" t="inlineStr"/>
      <c r="AD1492" t="inlineStr"/>
      <c r="AE1492" t="inlineStr"/>
      <c r="AF1492" t="inlineStr"/>
      <c r="AG1492" t="inlineStr"/>
      <c r="AH1492" t="n">
        <v>0</v>
      </c>
      <c r="AI1492" t="n">
        <v>0</v>
      </c>
      <c r="AJ1492" t="n">
        <v>0</v>
      </c>
      <c r="AK1492" t="n">
        <v>0</v>
      </c>
      <c r="AL1492" t="n">
        <v>0.05</v>
      </c>
      <c r="AM1492" t="n">
        <v>0.05</v>
      </c>
      <c r="AN1492" t="n">
        <v>0.04347826086956522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inlineStr"/>
      <c r="AU1492" t="inlineStr"/>
    </row>
    <row r="1493">
      <c r="A1493" t="inlineStr">
        <is>
          <t>CONTRACT</t>
        </is>
      </c>
      <c r="B1493" t="inlineStr">
        <is>
          <t>PRJ</t>
        </is>
      </c>
      <c r="C1493" t="inlineStr">
        <is>
          <t>Agile</t>
        </is>
      </c>
      <c r="D1493" t="n">
        <v>2025</v>
      </c>
      <c r="E1493" s="114" t="n">
        <v>45706</v>
      </c>
      <c r="F1493" s="114" t="n">
        <v>45743</v>
      </c>
      <c r="G1493" t="inlineStr"/>
      <c r="H1493" t="inlineStr">
        <is>
          <t>ABS0008-154</t>
        </is>
      </c>
      <c r="I1493" t="inlineStr">
        <is>
          <t>HR</t>
        </is>
      </c>
      <c r="J1493" t="inlineStr">
        <is>
          <t>Talent Card BO</t>
        </is>
      </c>
      <c r="K1493" t="inlineStr">
        <is>
          <t>EssilorLuxottica</t>
        </is>
      </c>
      <c r="L1493" t="inlineStr">
        <is>
          <t>L. Roberto</t>
        </is>
      </c>
      <c r="M1493" t="inlineStr">
        <is>
          <t>M. Toci</t>
        </is>
      </c>
      <c r="N1493" t="inlineStr">
        <is>
          <t>Operations</t>
        </is>
      </c>
      <c r="O1493" t="inlineStr">
        <is>
          <t>Backend</t>
        </is>
      </c>
      <c r="P1493" t="inlineStr"/>
      <c r="Q1493" t="n">
        <v>0</v>
      </c>
      <c r="R1493" t="inlineStr">
        <is>
          <t>ON GOING</t>
        </is>
      </c>
      <c r="S1493" t="n">
        <v>0.9</v>
      </c>
      <c r="T1493" t="n">
        <v>2025</v>
      </c>
      <c r="U1493" t="n">
        <v>4</v>
      </c>
      <c r="V1493" t="inlineStr"/>
      <c r="W1493" t="inlineStr"/>
      <c r="X1493" t="inlineStr"/>
      <c r="Y1493" t="inlineStr"/>
      <c r="Z1493" t="n">
        <v>2</v>
      </c>
      <c r="AA1493" t="n">
        <v>1</v>
      </c>
      <c r="AB1493" t="n">
        <v>1</v>
      </c>
      <c r="AC1493" t="inlineStr"/>
      <c r="AD1493" t="inlineStr"/>
      <c r="AE1493" t="inlineStr"/>
      <c r="AF1493" t="inlineStr"/>
      <c r="AG1493" t="inlineStr"/>
      <c r="AH1493" t="n">
        <v>0</v>
      </c>
      <c r="AI1493" t="n">
        <v>0</v>
      </c>
      <c r="AJ1493" t="n">
        <v>0</v>
      </c>
      <c r="AK1493" t="n">
        <v>0</v>
      </c>
      <c r="AL1493" t="n">
        <v>0.1</v>
      </c>
      <c r="AM1493" t="n">
        <v>0.05</v>
      </c>
      <c r="AN1493" t="n">
        <v>0.04347826086956522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inlineStr"/>
      <c r="AU1493" t="inlineStr"/>
    </row>
    <row r="1494">
      <c r="A1494" t="inlineStr">
        <is>
          <t>CONTRACT</t>
        </is>
      </c>
      <c r="B1494" t="inlineStr">
        <is>
          <t>PRJ</t>
        </is>
      </c>
      <c r="C1494" t="inlineStr">
        <is>
          <t>Waterfall</t>
        </is>
      </c>
      <c r="D1494" t="n">
        <v>2025</v>
      </c>
      <c r="E1494" s="114" t="n">
        <v>45383</v>
      </c>
      <c r="F1494" t="inlineStr">
        <is>
          <t>31/06/2025</t>
        </is>
      </c>
      <c r="G1494" t="inlineStr">
        <is>
          <t>ABS24299</t>
        </is>
      </c>
      <c r="H1494" t="inlineStr">
        <is>
          <t>ABS0008-138</t>
        </is>
      </c>
      <c r="I1494" t="inlineStr">
        <is>
          <t>HR</t>
        </is>
      </c>
      <c r="J1494" t="inlineStr">
        <is>
          <t>Hypercare dismissione QLIK</t>
        </is>
      </c>
      <c r="K1494" t="inlineStr">
        <is>
          <t>EssilorLuxottica</t>
        </is>
      </c>
      <c r="L1494" t="inlineStr">
        <is>
          <t>L. Roberto</t>
        </is>
      </c>
      <c r="M1494" t="inlineStr">
        <is>
          <t>L. Cariglia</t>
        </is>
      </c>
      <c r="N1494" t="inlineStr">
        <is>
          <t>Operations</t>
        </is>
      </c>
      <c r="O1494" t="inlineStr">
        <is>
          <t>Data Management</t>
        </is>
      </c>
      <c r="P1494" t="n">
        <v>570</v>
      </c>
      <c r="Q1494" t="n">
        <v>567</v>
      </c>
      <c r="R1494" t="inlineStr">
        <is>
          <t>On Going</t>
        </is>
      </c>
      <c r="S1494" t="n">
        <v>0.95</v>
      </c>
      <c r="T1494" t="n">
        <v>2025</v>
      </c>
      <c r="U1494" t="n">
        <v>2</v>
      </c>
      <c r="V1494" t="inlineStr"/>
      <c r="W1494" t="inlineStr"/>
      <c r="X1494" t="n">
        <v>1</v>
      </c>
      <c r="Y1494" t="n">
        <v>1</v>
      </c>
      <c r="Z1494" t="n">
        <v>2</v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0</v>
      </c>
      <c r="AI1494" t="n">
        <v>0</v>
      </c>
      <c r="AJ1494" t="n">
        <v>0.04761904761904762</v>
      </c>
      <c r="AK1494" t="n">
        <v>0.04545454545454546</v>
      </c>
      <c r="AL1494" t="n">
        <v>0.1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inlineStr"/>
      <c r="AU1494" t="inlineStr"/>
    </row>
    <row r="1495">
      <c r="A1495" t="inlineStr">
        <is>
          <t>CONTRACT</t>
        </is>
      </c>
      <c r="B1495" t="inlineStr">
        <is>
          <t>PRJ</t>
        </is>
      </c>
      <c r="C1495" t="inlineStr">
        <is>
          <t>Waterfall</t>
        </is>
      </c>
      <c r="D1495" t="n">
        <v>2025</v>
      </c>
      <c r="E1495" s="114" t="n">
        <v>45784</v>
      </c>
      <c r="F1495" s="114" t="n">
        <v>45836</v>
      </c>
      <c r="G1495" t="inlineStr"/>
      <c r="H1495" t="inlineStr">
        <is>
          <t>ABS0008-257</t>
        </is>
      </c>
      <c r="I1495" t="inlineStr">
        <is>
          <t>HR</t>
        </is>
      </c>
      <c r="J1495" t="inlineStr">
        <is>
          <t>HR - Banding</t>
        </is>
      </c>
      <c r="K1495" t="inlineStr">
        <is>
          <t>EssilorLuxottica</t>
        </is>
      </c>
      <c r="L1495" t="inlineStr">
        <is>
          <t>L. Roberto</t>
        </is>
      </c>
      <c r="M1495" t="inlineStr">
        <is>
          <t>L. Cariglia</t>
        </is>
      </c>
      <c r="N1495" t="inlineStr">
        <is>
          <t>Operations</t>
        </is>
      </c>
      <c r="O1495" t="inlineStr">
        <is>
          <t>Data Management</t>
        </is>
      </c>
      <c r="P1495" t="inlineStr"/>
      <c r="Q1495" t="inlineStr"/>
      <c r="R1495" t="inlineStr">
        <is>
          <t>ON GOING</t>
        </is>
      </c>
      <c r="S1495" t="n">
        <v>0</v>
      </c>
      <c r="T1495" t="n">
        <v>2025</v>
      </c>
      <c r="U1495" t="inlineStr"/>
      <c r="V1495" t="inlineStr"/>
      <c r="W1495" t="inlineStr"/>
      <c r="X1495" t="inlineStr"/>
      <c r="Y1495" t="inlineStr"/>
      <c r="Z1495" t="n">
        <v>1</v>
      </c>
      <c r="AA1495" t="n">
        <v>1</v>
      </c>
      <c r="AB1495" t="inlineStr"/>
      <c r="AC1495" t="inlineStr"/>
      <c r="AD1495" t="inlineStr"/>
      <c r="AE1495" t="inlineStr"/>
      <c r="AF1495" t="inlineStr"/>
      <c r="AG1495" t="inlineStr"/>
      <c r="AH1495" t="n">
        <v>0</v>
      </c>
      <c r="AI1495" t="n">
        <v>0</v>
      </c>
      <c r="AJ1495" t="n">
        <v>0</v>
      </c>
      <c r="AK1495" t="n">
        <v>0</v>
      </c>
      <c r="AL1495" t="n">
        <v>0.05</v>
      </c>
      <c r="AM1495" t="n">
        <v>0.05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inlineStr"/>
      <c r="AU1495" t="inlineStr"/>
    </row>
    <row r="1496">
      <c r="A1496" t="inlineStr">
        <is>
          <t>CONTRACT</t>
        </is>
      </c>
      <c r="B1496" t="inlineStr">
        <is>
          <t>PRJ</t>
        </is>
      </c>
      <c r="C1496" t="inlineStr">
        <is>
          <t>Waterfall</t>
        </is>
      </c>
      <c r="D1496" t="n">
        <v>2025</v>
      </c>
      <c r="E1496" s="114" t="n">
        <v>45784</v>
      </c>
      <c r="F1496" s="114" t="n">
        <v>45836</v>
      </c>
      <c r="G1496" t="inlineStr"/>
      <c r="H1496" t="inlineStr">
        <is>
          <t>ABS0008-257</t>
        </is>
      </c>
      <c r="I1496" t="inlineStr">
        <is>
          <t>HR</t>
        </is>
      </c>
      <c r="J1496" t="inlineStr">
        <is>
          <t>HR - Banding</t>
        </is>
      </c>
      <c r="K1496" t="inlineStr">
        <is>
          <t>EssilorLuxottica</t>
        </is>
      </c>
      <c r="L1496" t="inlineStr">
        <is>
          <t>L. Roberto</t>
        </is>
      </c>
      <c r="M1496" t="inlineStr">
        <is>
          <t>R. Bondi</t>
        </is>
      </c>
      <c r="N1496" t="inlineStr">
        <is>
          <t>Operations</t>
        </is>
      </c>
      <c r="O1496" t="inlineStr">
        <is>
          <t>Front End</t>
        </is>
      </c>
      <c r="P1496" t="inlineStr"/>
      <c r="Q1496" t="inlineStr"/>
      <c r="R1496" t="inlineStr">
        <is>
          <t>ON GOING</t>
        </is>
      </c>
      <c r="S1496" t="n">
        <v>0</v>
      </c>
      <c r="T1496" t="n">
        <v>2025</v>
      </c>
      <c r="U1496" t="inlineStr"/>
      <c r="V1496" t="inlineStr"/>
      <c r="W1496" t="inlineStr"/>
      <c r="X1496" t="inlineStr"/>
      <c r="Y1496" t="inlineStr"/>
      <c r="Z1496" t="n">
        <v>1</v>
      </c>
      <c r="AA1496" t="n">
        <v>1</v>
      </c>
      <c r="AB1496" t="inlineStr"/>
      <c r="AC1496" t="inlineStr"/>
      <c r="AD1496" t="inlineStr"/>
      <c r="AE1496" t="inlineStr"/>
      <c r="AF1496" t="inlineStr"/>
      <c r="AG1496" t="inlineStr"/>
      <c r="AH1496" t="n">
        <v>0</v>
      </c>
      <c r="AI1496" t="n">
        <v>0</v>
      </c>
      <c r="AJ1496" t="n">
        <v>0</v>
      </c>
      <c r="AK1496" t="n">
        <v>0</v>
      </c>
      <c r="AL1496" t="n">
        <v>0.05</v>
      </c>
      <c r="AM1496" t="n">
        <v>0.05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inlineStr"/>
      <c r="AU1496" t="inlineStr"/>
    </row>
    <row r="1497">
      <c r="A1497" t="inlineStr">
        <is>
          <t>CONTRACT</t>
        </is>
      </c>
      <c r="B1497" t="inlineStr">
        <is>
          <t>PRJ</t>
        </is>
      </c>
      <c r="C1497" t="inlineStr">
        <is>
          <t>Waterfall</t>
        </is>
      </c>
      <c r="D1497" t="n">
        <v>2025</v>
      </c>
      <c r="E1497" s="114" t="n">
        <v>45784</v>
      </c>
      <c r="F1497" s="114" t="n">
        <v>45836</v>
      </c>
      <c r="G1497" t="inlineStr"/>
      <c r="H1497" t="inlineStr">
        <is>
          <t>ABS0008-257</t>
        </is>
      </c>
      <c r="I1497" t="inlineStr">
        <is>
          <t>HR</t>
        </is>
      </c>
      <c r="J1497" t="inlineStr">
        <is>
          <t>HR - Banding</t>
        </is>
      </c>
      <c r="K1497" t="inlineStr">
        <is>
          <t>EssilorLuxottica</t>
        </is>
      </c>
      <c r="L1497" t="inlineStr">
        <is>
          <t>L. Roberto</t>
        </is>
      </c>
      <c r="M1497" t="inlineStr">
        <is>
          <t>S. Beltrami</t>
        </is>
      </c>
      <c r="N1497" t="inlineStr">
        <is>
          <t>Operations</t>
        </is>
      </c>
      <c r="O1497" t="inlineStr">
        <is>
          <t>Front End</t>
        </is>
      </c>
      <c r="P1497" t="inlineStr"/>
      <c r="Q1497" t="inlineStr"/>
      <c r="R1497" t="inlineStr">
        <is>
          <t>ON GOING</t>
        </is>
      </c>
      <c r="S1497" t="n">
        <v>0</v>
      </c>
      <c r="T1497" t="n">
        <v>2025</v>
      </c>
      <c r="U1497" t="inlineStr"/>
      <c r="V1497" t="inlineStr"/>
      <c r="W1497" t="inlineStr"/>
      <c r="X1497" t="inlineStr"/>
      <c r="Y1497" t="inlineStr"/>
      <c r="Z1497" t="n">
        <v>1</v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n">
        <v>0</v>
      </c>
      <c r="AI1497" t="n">
        <v>0</v>
      </c>
      <c r="AJ1497" t="n">
        <v>0</v>
      </c>
      <c r="AK1497" t="n">
        <v>0</v>
      </c>
      <c r="AL1497" t="n">
        <v>0.05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inlineStr"/>
      <c r="AU1497" t="inlineStr"/>
    </row>
    <row r="1498">
      <c r="A1498" t="inlineStr">
        <is>
          <t>CONTRACT</t>
        </is>
      </c>
      <c r="B1498" t="inlineStr">
        <is>
          <t>PRJ</t>
        </is>
      </c>
      <c r="C1498" t="inlineStr">
        <is>
          <t>Waterfall</t>
        </is>
      </c>
      <c r="D1498" t="n">
        <v>2025</v>
      </c>
      <c r="E1498" s="114" t="n">
        <v>45784</v>
      </c>
      <c r="F1498" s="114" t="n">
        <v>45836</v>
      </c>
      <c r="G1498" t="inlineStr"/>
      <c r="H1498" t="inlineStr">
        <is>
          <t>ABS0008-257</t>
        </is>
      </c>
      <c r="I1498" t="inlineStr">
        <is>
          <t>HR</t>
        </is>
      </c>
      <c r="J1498" t="inlineStr">
        <is>
          <t>HR - Banding</t>
        </is>
      </c>
      <c r="K1498" t="inlineStr">
        <is>
          <t>EssilorLuxottica</t>
        </is>
      </c>
      <c r="L1498" t="inlineStr">
        <is>
          <t>L. Roberto</t>
        </is>
      </c>
      <c r="M1498" t="inlineStr">
        <is>
          <t>S. Toci</t>
        </is>
      </c>
      <c r="N1498" t="inlineStr">
        <is>
          <t>Operations</t>
        </is>
      </c>
      <c r="O1498" t="inlineStr">
        <is>
          <t>Back End</t>
        </is>
      </c>
      <c r="P1498" t="inlineStr"/>
      <c r="Q1498" t="inlineStr"/>
      <c r="R1498" t="inlineStr">
        <is>
          <t>ON GOING</t>
        </is>
      </c>
      <c r="S1498" t="n">
        <v>0</v>
      </c>
      <c r="T1498" t="n">
        <v>2025</v>
      </c>
      <c r="U1498" t="inlineStr"/>
      <c r="V1498" t="inlineStr"/>
      <c r="W1498" t="inlineStr"/>
      <c r="X1498" t="inlineStr"/>
      <c r="Y1498" t="inlineStr"/>
      <c r="Z1498" t="n">
        <v>1</v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n">
        <v>0</v>
      </c>
      <c r="AI1498" t="n">
        <v>0</v>
      </c>
      <c r="AJ1498" t="n">
        <v>0</v>
      </c>
      <c r="AK1498" t="n">
        <v>0</v>
      </c>
      <c r="AL1498" t="n">
        <v>0.05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inlineStr"/>
      <c r="AU1498" t="inlineStr"/>
    </row>
    <row r="1499">
      <c r="A1499" t="inlineStr">
        <is>
          <t>CONTRACT</t>
        </is>
      </c>
      <c r="B1499" t="inlineStr">
        <is>
          <t>PRJ</t>
        </is>
      </c>
      <c r="C1499" t="inlineStr">
        <is>
          <t>Waterfall</t>
        </is>
      </c>
      <c r="D1499" t="n">
        <v>2025</v>
      </c>
      <c r="E1499" s="114" t="n">
        <v>45784</v>
      </c>
      <c r="F1499" s="114" t="n">
        <v>45836</v>
      </c>
      <c r="G1499" t="inlineStr"/>
      <c r="H1499" t="inlineStr">
        <is>
          <t>ABS0008-257</t>
        </is>
      </c>
      <c r="I1499" t="inlineStr">
        <is>
          <t>HR</t>
        </is>
      </c>
      <c r="J1499" t="inlineStr">
        <is>
          <t>HR - Banding</t>
        </is>
      </c>
      <c r="K1499" t="inlineStr">
        <is>
          <t>EssilorLuxottica</t>
        </is>
      </c>
      <c r="L1499" t="inlineStr">
        <is>
          <t>L. Roberto</t>
        </is>
      </c>
      <c r="M1499" t="inlineStr">
        <is>
          <t>L. Carloni</t>
        </is>
      </c>
      <c r="N1499" t="inlineStr">
        <is>
          <t>Operations</t>
        </is>
      </c>
      <c r="O1499" t="inlineStr">
        <is>
          <t>Back End</t>
        </is>
      </c>
      <c r="P1499" t="inlineStr"/>
      <c r="Q1499" t="inlineStr"/>
      <c r="R1499" t="inlineStr">
        <is>
          <t>ON GOING</t>
        </is>
      </c>
      <c r="S1499" t="n">
        <v>0</v>
      </c>
      <c r="T1499" t="n">
        <v>2025</v>
      </c>
      <c r="U1499" t="inlineStr"/>
      <c r="V1499" t="inlineStr"/>
      <c r="W1499" t="inlineStr"/>
      <c r="X1499" t="inlineStr"/>
      <c r="Y1499" t="inlineStr"/>
      <c r="Z1499" t="n">
        <v>1</v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n">
        <v>0</v>
      </c>
      <c r="AI1499" t="n">
        <v>0</v>
      </c>
      <c r="AJ1499" t="n">
        <v>0</v>
      </c>
      <c r="AK1499" t="n">
        <v>0</v>
      </c>
      <c r="AL1499" t="n">
        <v>0.05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inlineStr"/>
      <c r="AU1499" t="inlineStr"/>
    </row>
    <row r="1500">
      <c r="A1500" t="inlineStr">
        <is>
          <t>CONTRACT</t>
        </is>
      </c>
      <c r="B1500" t="inlineStr">
        <is>
          <t>PRJ</t>
        </is>
      </c>
      <c r="C1500" t="inlineStr">
        <is>
          <t>Waterfall</t>
        </is>
      </c>
      <c r="D1500" t="n">
        <v>2025</v>
      </c>
      <c r="E1500" s="114" t="n">
        <v>45784</v>
      </c>
      <c r="F1500" s="114" t="n">
        <v>45836</v>
      </c>
      <c r="G1500" t="inlineStr"/>
      <c r="H1500" t="inlineStr">
        <is>
          <t>ABS0008-257</t>
        </is>
      </c>
      <c r="I1500" t="inlineStr">
        <is>
          <t>HR</t>
        </is>
      </c>
      <c r="J1500" t="inlineStr">
        <is>
          <t>HR - Banding</t>
        </is>
      </c>
      <c r="K1500" t="inlineStr">
        <is>
          <t>EssilorLuxottica</t>
        </is>
      </c>
      <c r="L1500" t="inlineStr">
        <is>
          <t>L. Roberto</t>
        </is>
      </c>
      <c r="M1500" t="inlineStr">
        <is>
          <t>G. De Feo</t>
        </is>
      </c>
      <c r="N1500" t="inlineStr">
        <is>
          <t>Delivery Projects</t>
        </is>
      </c>
      <c r="O1500" t="inlineStr">
        <is>
          <t>PMO - Project Management Officer</t>
        </is>
      </c>
      <c r="P1500" t="inlineStr"/>
      <c r="Q1500" t="inlineStr"/>
      <c r="R1500" t="inlineStr">
        <is>
          <t>ON GOING</t>
        </is>
      </c>
      <c r="S1500" t="n">
        <v>0</v>
      </c>
      <c r="T1500" t="n">
        <v>2025</v>
      </c>
      <c r="U1500" t="inlineStr"/>
      <c r="V1500" t="inlineStr"/>
      <c r="W1500" t="inlineStr"/>
      <c r="X1500" t="inlineStr"/>
      <c r="Y1500" t="inlineStr"/>
      <c r="Z1500" t="n">
        <v>1</v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n">
        <v>0</v>
      </c>
      <c r="AI1500" t="n">
        <v>0</v>
      </c>
      <c r="AJ1500" t="n">
        <v>0</v>
      </c>
      <c r="AK1500" t="n">
        <v>0</v>
      </c>
      <c r="AL1500" t="n">
        <v>0.05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inlineStr"/>
      <c r="AU1500" t="inlineStr"/>
    </row>
    <row r="1501">
      <c r="A1501" t="inlineStr">
        <is>
          <t>CONTRACT</t>
        </is>
      </c>
      <c r="B1501" t="inlineStr">
        <is>
          <t>PRJ</t>
        </is>
      </c>
      <c r="C1501" t="inlineStr">
        <is>
          <t>Waterfall</t>
        </is>
      </c>
      <c r="D1501" t="n">
        <v>2025</v>
      </c>
      <c r="E1501" s="114" t="n">
        <v>45784</v>
      </c>
      <c r="F1501" s="114" t="n">
        <v>45836</v>
      </c>
      <c r="G1501" t="inlineStr"/>
      <c r="H1501" t="inlineStr">
        <is>
          <t>ABS0008-262</t>
        </is>
      </c>
      <c r="I1501" t="inlineStr">
        <is>
          <t>HR</t>
        </is>
      </c>
      <c r="J1501" t="inlineStr">
        <is>
          <t>HR - Grade US</t>
        </is>
      </c>
      <c r="K1501" t="inlineStr">
        <is>
          <t>EssilorLuxottica</t>
        </is>
      </c>
      <c r="L1501" t="inlineStr">
        <is>
          <t>L. Roberto</t>
        </is>
      </c>
      <c r="M1501" t="inlineStr">
        <is>
          <t>G. De Feo</t>
        </is>
      </c>
      <c r="N1501" t="inlineStr">
        <is>
          <t>Delivery Projects</t>
        </is>
      </c>
      <c r="O1501" t="inlineStr">
        <is>
          <t>PMO - Project Management Officer</t>
        </is>
      </c>
      <c r="P1501" t="inlineStr"/>
      <c r="Q1501" t="inlineStr"/>
      <c r="R1501" t="inlineStr">
        <is>
          <t>ON GOING</t>
        </is>
      </c>
      <c r="S1501" t="n">
        <v>0</v>
      </c>
      <c r="T1501" t="n">
        <v>2025</v>
      </c>
      <c r="U1501" t="inlineStr"/>
      <c r="V1501" t="inlineStr"/>
      <c r="W1501" t="inlineStr"/>
      <c r="X1501" t="inlineStr"/>
      <c r="Y1501" t="inlineStr"/>
      <c r="Z1501" t="n">
        <v>1</v>
      </c>
      <c r="AA1501" t="n">
        <v>1</v>
      </c>
      <c r="AB1501" t="inlineStr"/>
      <c r="AC1501" t="inlineStr"/>
      <c r="AD1501" t="inlineStr"/>
      <c r="AE1501" t="inlineStr"/>
      <c r="AF1501" t="inlineStr"/>
      <c r="AG1501" t="inlineStr"/>
      <c r="AH1501" t="n">
        <v>0</v>
      </c>
      <c r="AI1501" t="n">
        <v>0</v>
      </c>
      <c r="AJ1501" t="n">
        <v>0</v>
      </c>
      <c r="AK1501" t="n">
        <v>0</v>
      </c>
      <c r="AL1501" t="n">
        <v>0.05</v>
      </c>
      <c r="AM1501" t="n">
        <v>0.05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inlineStr"/>
      <c r="AU1501" t="inlineStr"/>
    </row>
    <row r="1502">
      <c r="A1502" t="inlineStr">
        <is>
          <t>CONTRACT</t>
        </is>
      </c>
      <c r="B1502" t="inlineStr">
        <is>
          <t>PRJ</t>
        </is>
      </c>
      <c r="C1502" t="inlineStr">
        <is>
          <t>Waterfall</t>
        </is>
      </c>
      <c r="D1502" t="n">
        <v>2025</v>
      </c>
      <c r="E1502" s="114" t="n">
        <v>45784</v>
      </c>
      <c r="F1502" s="114" t="n">
        <v>45836</v>
      </c>
      <c r="G1502" t="inlineStr"/>
      <c r="H1502" t="inlineStr">
        <is>
          <t>ABS0008-262</t>
        </is>
      </c>
      <c r="I1502" t="inlineStr">
        <is>
          <t>HR</t>
        </is>
      </c>
      <c r="J1502" t="inlineStr">
        <is>
          <t>HR - Grade US</t>
        </is>
      </c>
      <c r="K1502" t="inlineStr">
        <is>
          <t>EssilorLuxottica</t>
        </is>
      </c>
      <c r="L1502" t="inlineStr">
        <is>
          <t>L. Roberto</t>
        </is>
      </c>
      <c r="M1502" t="inlineStr">
        <is>
          <t>L. Cariglia</t>
        </is>
      </c>
      <c r="N1502" t="inlineStr">
        <is>
          <t>Operations</t>
        </is>
      </c>
      <c r="O1502" t="inlineStr">
        <is>
          <t>Data Management</t>
        </is>
      </c>
      <c r="P1502" t="inlineStr"/>
      <c r="Q1502" t="inlineStr"/>
      <c r="R1502" t="inlineStr">
        <is>
          <t>ON GOING</t>
        </is>
      </c>
      <c r="S1502" t="n">
        <v>0</v>
      </c>
      <c r="T1502" t="n">
        <v>2025</v>
      </c>
      <c r="U1502" t="inlineStr"/>
      <c r="V1502" t="inlineStr"/>
      <c r="W1502" t="inlineStr"/>
      <c r="X1502" t="inlineStr"/>
      <c r="Y1502" t="inlineStr"/>
      <c r="Z1502" t="n">
        <v>1</v>
      </c>
      <c r="AA1502" t="n">
        <v>8</v>
      </c>
      <c r="AB1502" t="inlineStr"/>
      <c r="AC1502" t="inlineStr"/>
      <c r="AD1502" t="inlineStr"/>
      <c r="AE1502" t="inlineStr"/>
      <c r="AF1502" t="inlineStr"/>
      <c r="AG1502" t="inlineStr"/>
      <c r="AH1502" t="n">
        <v>0</v>
      </c>
      <c r="AI1502" t="n">
        <v>0</v>
      </c>
      <c r="AJ1502" t="n">
        <v>0</v>
      </c>
      <c r="AK1502" t="n">
        <v>0</v>
      </c>
      <c r="AL1502" t="n">
        <v>0.05</v>
      </c>
      <c r="AM1502" t="n">
        <v>0.4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inlineStr"/>
      <c r="AU1502" t="inlineStr"/>
    </row>
    <row r="1503">
      <c r="A1503" t="inlineStr">
        <is>
          <t>CONTRACT</t>
        </is>
      </c>
      <c r="B1503" t="inlineStr">
        <is>
          <t>PRJ</t>
        </is>
      </c>
      <c r="C1503" t="inlineStr">
        <is>
          <t>Waterfall</t>
        </is>
      </c>
      <c r="D1503" t="n">
        <v>2025</v>
      </c>
      <c r="E1503" s="114" t="n">
        <v>45784</v>
      </c>
      <c r="F1503" s="114" t="n">
        <v>45836</v>
      </c>
      <c r="G1503" t="inlineStr"/>
      <c r="H1503" t="inlineStr">
        <is>
          <t>ABS0008-263</t>
        </is>
      </c>
      <c r="I1503" t="inlineStr">
        <is>
          <t>HR</t>
        </is>
      </c>
      <c r="J1503" t="inlineStr">
        <is>
          <t>HR - HR Controlling - New Segment</t>
        </is>
      </c>
      <c r="K1503" t="inlineStr">
        <is>
          <t>EssilorLuxottica</t>
        </is>
      </c>
      <c r="L1503" t="inlineStr">
        <is>
          <t>L. Roberto</t>
        </is>
      </c>
      <c r="M1503" t="inlineStr">
        <is>
          <t>L. Cariglia</t>
        </is>
      </c>
      <c r="N1503" t="inlineStr">
        <is>
          <t>Operations</t>
        </is>
      </c>
      <c r="O1503" t="inlineStr">
        <is>
          <t>Data Management</t>
        </is>
      </c>
      <c r="P1503" t="inlineStr"/>
      <c r="Q1503" t="inlineStr"/>
      <c r="R1503" t="inlineStr">
        <is>
          <t>ON GOING</t>
        </is>
      </c>
      <c r="S1503" t="n">
        <v>0</v>
      </c>
      <c r="T1503" t="n">
        <v>2025</v>
      </c>
      <c r="U1503" t="inlineStr"/>
      <c r="V1503" t="inlineStr"/>
      <c r="W1503" t="inlineStr"/>
      <c r="X1503" t="inlineStr"/>
      <c r="Y1503" t="inlineStr"/>
      <c r="Z1503" t="n">
        <v>2</v>
      </c>
      <c r="AA1503" t="n">
        <v>3</v>
      </c>
      <c r="AB1503" t="inlineStr"/>
      <c r="AC1503" t="inlineStr"/>
      <c r="AD1503" t="inlineStr"/>
      <c r="AE1503" t="inlineStr"/>
      <c r="AF1503" t="inlineStr"/>
      <c r="AG1503" t="inlineStr"/>
      <c r="AH1503" t="n">
        <v>0</v>
      </c>
      <c r="AI1503" t="n">
        <v>0</v>
      </c>
      <c r="AJ1503" t="n">
        <v>0</v>
      </c>
      <c r="AK1503" t="n">
        <v>0</v>
      </c>
      <c r="AL1503" t="n">
        <v>0.1</v>
      </c>
      <c r="AM1503" t="n">
        <v>0.15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inlineStr"/>
      <c r="AU1503" t="inlineStr"/>
    </row>
    <row r="1504">
      <c r="A1504" t="inlineStr">
        <is>
          <t>CONTRACT</t>
        </is>
      </c>
      <c r="B1504" t="inlineStr">
        <is>
          <t>PRJ</t>
        </is>
      </c>
      <c r="C1504" t="inlineStr">
        <is>
          <t>Waterfall</t>
        </is>
      </c>
      <c r="D1504" t="n">
        <v>2025</v>
      </c>
      <c r="E1504" s="114" t="n">
        <v>45784</v>
      </c>
      <c r="F1504" s="114" t="n">
        <v>45836</v>
      </c>
      <c r="G1504" t="inlineStr"/>
      <c r="H1504" t="inlineStr">
        <is>
          <t>ABS0008-263</t>
        </is>
      </c>
      <c r="I1504" t="inlineStr">
        <is>
          <t>HR</t>
        </is>
      </c>
      <c r="J1504" t="inlineStr">
        <is>
          <t>HR - HR Controlling - New Segment</t>
        </is>
      </c>
      <c r="K1504" t="inlineStr">
        <is>
          <t>EssilorLuxottica</t>
        </is>
      </c>
      <c r="L1504" t="inlineStr">
        <is>
          <t>L. Roberto</t>
        </is>
      </c>
      <c r="M1504" t="inlineStr">
        <is>
          <t>R. Marasca</t>
        </is>
      </c>
      <c r="N1504" t="inlineStr">
        <is>
          <t>Delivery Projects</t>
        </is>
      </c>
      <c r="O1504" t="inlineStr">
        <is>
          <t>Business Analyst</t>
        </is>
      </c>
      <c r="P1504" t="inlineStr"/>
      <c r="Q1504" t="inlineStr"/>
      <c r="R1504" t="inlineStr">
        <is>
          <t>ON GOING</t>
        </is>
      </c>
      <c r="S1504" t="n">
        <v>0</v>
      </c>
      <c r="T1504" t="n">
        <v>2025</v>
      </c>
      <c r="U1504" t="n">
        <v>6</v>
      </c>
      <c r="V1504" t="inlineStr"/>
      <c r="W1504" t="inlineStr"/>
      <c r="X1504" t="inlineStr"/>
      <c r="Y1504" t="inlineStr"/>
      <c r="Z1504" t="n">
        <v>2</v>
      </c>
      <c r="AA1504" t="n">
        <v>3</v>
      </c>
      <c r="AB1504" t="n">
        <v>1</v>
      </c>
      <c r="AC1504" t="inlineStr"/>
      <c r="AD1504" t="inlineStr"/>
      <c r="AE1504" t="inlineStr"/>
      <c r="AF1504" t="inlineStr"/>
      <c r="AG1504" t="inlineStr"/>
      <c r="AH1504" t="n">
        <v>0</v>
      </c>
      <c r="AI1504" t="n">
        <v>0</v>
      </c>
      <c r="AJ1504" t="n">
        <v>0</v>
      </c>
      <c r="AK1504" t="n">
        <v>0</v>
      </c>
      <c r="AL1504" t="n">
        <v>0.1</v>
      </c>
      <c r="AM1504" t="n">
        <v>0.15</v>
      </c>
      <c r="AN1504" t="n">
        <v>0.04347826086956522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inlineStr"/>
      <c r="AU1504" t="inlineStr"/>
    </row>
    <row r="1505">
      <c r="A1505" t="inlineStr">
        <is>
          <t>CONTRACT</t>
        </is>
      </c>
      <c r="B1505" t="inlineStr">
        <is>
          <t>PRJ</t>
        </is>
      </c>
      <c r="C1505" t="inlineStr">
        <is>
          <t>Waterfall</t>
        </is>
      </c>
      <c r="D1505" t="n">
        <v>2025</v>
      </c>
      <c r="E1505" s="114" t="n">
        <v>45784</v>
      </c>
      <c r="F1505" s="114" t="n">
        <v>45836</v>
      </c>
      <c r="G1505" t="inlineStr"/>
      <c r="H1505" t="inlineStr">
        <is>
          <t>ABS0008-263</t>
        </is>
      </c>
      <c r="I1505" t="inlineStr">
        <is>
          <t>HR</t>
        </is>
      </c>
      <c r="J1505" t="inlineStr">
        <is>
          <t>HR - HR Controlling - New Segment</t>
        </is>
      </c>
      <c r="K1505" t="inlineStr">
        <is>
          <t>EssilorLuxottica</t>
        </is>
      </c>
      <c r="L1505" t="inlineStr">
        <is>
          <t>L. Roberto</t>
        </is>
      </c>
      <c r="M1505" t="inlineStr">
        <is>
          <t>L. Roberto</t>
        </is>
      </c>
      <c r="N1505" t="inlineStr">
        <is>
          <t>Operations</t>
        </is>
      </c>
      <c r="O1505" t="inlineStr">
        <is>
          <t>PM - Project Governance</t>
        </is>
      </c>
      <c r="P1505" t="inlineStr"/>
      <c r="Q1505" t="inlineStr"/>
      <c r="R1505" t="inlineStr">
        <is>
          <t>ON GOING</t>
        </is>
      </c>
      <c r="S1505" t="n">
        <v>0</v>
      </c>
      <c r="T1505" t="n">
        <v>2025</v>
      </c>
      <c r="U1505" t="inlineStr"/>
      <c r="V1505" t="inlineStr"/>
      <c r="W1505" t="inlineStr"/>
      <c r="X1505" t="inlineStr"/>
      <c r="Y1505" t="inlineStr"/>
      <c r="Z1505" t="n">
        <v>1</v>
      </c>
      <c r="AA1505" t="n">
        <v>1</v>
      </c>
      <c r="AB1505" t="inlineStr"/>
      <c r="AC1505" t="inlineStr"/>
      <c r="AD1505" t="inlineStr"/>
      <c r="AE1505" t="inlineStr"/>
      <c r="AF1505" t="inlineStr"/>
      <c r="AG1505" t="inlineStr"/>
      <c r="AH1505" t="n">
        <v>0</v>
      </c>
      <c r="AI1505" t="n">
        <v>0</v>
      </c>
      <c r="AJ1505" t="n">
        <v>0</v>
      </c>
      <c r="AK1505" t="n">
        <v>0</v>
      </c>
      <c r="AL1505" t="n">
        <v>0.05</v>
      </c>
      <c r="AM1505" t="n">
        <v>0.05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inlineStr"/>
      <c r="AU1505" t="inlineStr"/>
    </row>
    <row r="1506">
      <c r="A1506" t="inlineStr">
        <is>
          <t>CONTRACT</t>
        </is>
      </c>
      <c r="B1506" t="inlineStr">
        <is>
          <t>PRJ</t>
        </is>
      </c>
      <c r="C1506" t="inlineStr">
        <is>
          <t>Waterfall</t>
        </is>
      </c>
      <c r="D1506" t="n">
        <v>2025</v>
      </c>
      <c r="E1506" s="114" t="n">
        <v>45784</v>
      </c>
      <c r="F1506" s="114" t="n">
        <v>45836</v>
      </c>
      <c r="G1506" t="inlineStr"/>
      <c r="H1506" t="inlineStr">
        <is>
          <t>ABS0008-263</t>
        </is>
      </c>
      <c r="I1506" t="inlineStr">
        <is>
          <t>HR</t>
        </is>
      </c>
      <c r="J1506" t="inlineStr">
        <is>
          <t>HR - HR Controlling - New Segment</t>
        </is>
      </c>
      <c r="K1506" t="inlineStr">
        <is>
          <t>EssilorLuxottica</t>
        </is>
      </c>
      <c r="L1506" t="inlineStr">
        <is>
          <t>L. Roberto</t>
        </is>
      </c>
      <c r="M1506" t="inlineStr">
        <is>
          <t>R. Bondi</t>
        </is>
      </c>
      <c r="N1506" t="inlineStr">
        <is>
          <t>Operations</t>
        </is>
      </c>
      <c r="O1506" t="inlineStr">
        <is>
          <t>Front - End</t>
        </is>
      </c>
      <c r="P1506" t="inlineStr"/>
      <c r="Q1506" t="inlineStr"/>
      <c r="R1506" t="inlineStr">
        <is>
          <t>ON GOING</t>
        </is>
      </c>
      <c r="S1506" t="n">
        <v>0</v>
      </c>
      <c r="T1506" t="n">
        <v>2025</v>
      </c>
      <c r="U1506" t="inlineStr"/>
      <c r="V1506" t="inlineStr"/>
      <c r="W1506" t="inlineStr"/>
      <c r="X1506" t="inlineStr"/>
      <c r="Y1506" t="inlineStr"/>
      <c r="Z1506" t="inlineStr"/>
      <c r="AA1506" t="n">
        <v>2</v>
      </c>
      <c r="AB1506" t="n">
        <v>1</v>
      </c>
      <c r="AC1506" t="inlineStr"/>
      <c r="AD1506" t="inlineStr"/>
      <c r="AE1506" t="inlineStr"/>
      <c r="AF1506" t="inlineStr"/>
      <c r="AG1506" t="inlineStr"/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0.1</v>
      </c>
      <c r="AN1506" t="n">
        <v>0.04347826086956522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inlineStr"/>
      <c r="AU1506" t="inlineStr"/>
    </row>
    <row r="1507">
      <c r="A1507" t="inlineStr">
        <is>
          <t>CONTRACT</t>
        </is>
      </c>
      <c r="B1507" t="inlineStr">
        <is>
          <t>PRJ</t>
        </is>
      </c>
      <c r="C1507" t="inlineStr">
        <is>
          <t>Waterfall</t>
        </is>
      </c>
      <c r="D1507" t="n">
        <v>2025</v>
      </c>
      <c r="E1507" s="114" t="n">
        <v>45784</v>
      </c>
      <c r="F1507" s="114" t="n">
        <v>45836</v>
      </c>
      <c r="G1507" t="inlineStr"/>
      <c r="H1507" t="inlineStr">
        <is>
          <t>ABS0008-263</t>
        </is>
      </c>
      <c r="I1507" t="inlineStr">
        <is>
          <t>HR</t>
        </is>
      </c>
      <c r="J1507" t="inlineStr">
        <is>
          <t>HR - HR Controlling - New Segment</t>
        </is>
      </c>
      <c r="K1507" t="inlineStr">
        <is>
          <t>EssilorLuxottica</t>
        </is>
      </c>
      <c r="L1507" t="inlineStr">
        <is>
          <t>L. Roberto</t>
        </is>
      </c>
      <c r="M1507" t="inlineStr">
        <is>
          <t>M. Toci</t>
        </is>
      </c>
      <c r="N1507" t="inlineStr">
        <is>
          <t>Operations</t>
        </is>
      </c>
      <c r="O1507" t="inlineStr">
        <is>
          <t>Back end</t>
        </is>
      </c>
      <c r="P1507" t="inlineStr"/>
      <c r="Q1507" t="inlineStr"/>
      <c r="R1507" t="inlineStr">
        <is>
          <t>ON GOING</t>
        </is>
      </c>
      <c r="S1507" t="n">
        <v>0</v>
      </c>
      <c r="T1507" t="n">
        <v>2025</v>
      </c>
      <c r="U1507" t="inlineStr"/>
      <c r="V1507" t="inlineStr"/>
      <c r="W1507" t="inlineStr"/>
      <c r="X1507" t="inlineStr"/>
      <c r="Y1507" t="inlineStr"/>
      <c r="Z1507" t="inlineStr"/>
      <c r="AA1507" t="n">
        <v>1</v>
      </c>
      <c r="AB1507" t="inlineStr"/>
      <c r="AC1507" t="inlineStr"/>
      <c r="AD1507" t="inlineStr"/>
      <c r="AE1507" t="inlineStr"/>
      <c r="AF1507" t="inlineStr"/>
      <c r="AG1507" t="inlineStr"/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0.05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inlineStr"/>
      <c r="AU1507" t="inlineStr"/>
    </row>
    <row r="1508">
      <c r="A1508" t="inlineStr">
        <is>
          <t>CONTRACT</t>
        </is>
      </c>
      <c r="B1508" t="inlineStr">
        <is>
          <t>PRJ</t>
        </is>
      </c>
      <c r="C1508" t="inlineStr">
        <is>
          <t>Waterfall</t>
        </is>
      </c>
      <c r="D1508" t="n">
        <v>2025</v>
      </c>
      <c r="E1508" s="114" t="n">
        <v>45784</v>
      </c>
      <c r="F1508" s="114" t="n">
        <v>45836</v>
      </c>
      <c r="G1508" t="inlineStr"/>
      <c r="H1508" t="inlineStr">
        <is>
          <t>ABS0008-263</t>
        </is>
      </c>
      <c r="I1508" t="inlineStr">
        <is>
          <t>HR</t>
        </is>
      </c>
      <c r="J1508" t="inlineStr">
        <is>
          <t>HR - HR Controlling - New Segment</t>
        </is>
      </c>
      <c r="K1508" t="inlineStr">
        <is>
          <t>EssilorLuxottica</t>
        </is>
      </c>
      <c r="L1508" t="inlineStr">
        <is>
          <t>L. Roberto</t>
        </is>
      </c>
      <c r="M1508" t="inlineStr">
        <is>
          <t>M. Porcu</t>
        </is>
      </c>
      <c r="N1508" t="inlineStr">
        <is>
          <t>Operations</t>
        </is>
      </c>
      <c r="O1508" t="inlineStr">
        <is>
          <t>Tech Lead</t>
        </is>
      </c>
      <c r="P1508" t="inlineStr"/>
      <c r="Q1508" t="inlineStr"/>
      <c r="R1508" t="inlineStr">
        <is>
          <t>ON GOING</t>
        </is>
      </c>
      <c r="S1508" t="n">
        <v>0</v>
      </c>
      <c r="T1508" t="n">
        <v>2025</v>
      </c>
      <c r="U1508" t="inlineStr"/>
      <c r="V1508" t="inlineStr"/>
      <c r="W1508" t="inlineStr"/>
      <c r="X1508" t="inlineStr"/>
      <c r="Y1508" t="inlineStr"/>
      <c r="Z1508" t="inlineStr"/>
      <c r="AA1508" t="n">
        <v>1</v>
      </c>
      <c r="AB1508" t="inlineStr"/>
      <c r="AC1508" t="inlineStr"/>
      <c r="AD1508" t="inlineStr"/>
      <c r="AE1508" t="inlineStr"/>
      <c r="AF1508" t="inlineStr"/>
      <c r="AG1508" t="inlineStr"/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0.05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inlineStr"/>
      <c r="AU1508" t="inlineStr"/>
    </row>
    <row r="1509">
      <c r="A1509" t="inlineStr">
        <is>
          <t>CONTRACT</t>
        </is>
      </c>
      <c r="B1509" t="inlineStr">
        <is>
          <t>PRJ</t>
        </is>
      </c>
      <c r="C1509" t="inlineStr">
        <is>
          <t>Waterfall</t>
        </is>
      </c>
      <c r="D1509" t="n">
        <v>2025</v>
      </c>
      <c r="E1509" s="114" t="n">
        <v>45784</v>
      </c>
      <c r="F1509" s="114" t="n">
        <v>45836</v>
      </c>
      <c r="G1509" t="inlineStr"/>
      <c r="H1509" t="inlineStr">
        <is>
          <t>ABS0008-257</t>
        </is>
      </c>
      <c r="I1509" t="inlineStr">
        <is>
          <t>HR</t>
        </is>
      </c>
      <c r="J1509" t="inlineStr">
        <is>
          <t>HR - Banding</t>
        </is>
      </c>
      <c r="K1509" t="inlineStr">
        <is>
          <t>EssilorLuxottica</t>
        </is>
      </c>
      <c r="L1509" t="inlineStr">
        <is>
          <t>L. Roberto</t>
        </is>
      </c>
      <c r="M1509" t="inlineStr">
        <is>
          <t>R. Marasca</t>
        </is>
      </c>
      <c r="N1509" t="inlineStr">
        <is>
          <t>Delivery Projects</t>
        </is>
      </c>
      <c r="O1509" t="inlineStr">
        <is>
          <t>Business Analyst</t>
        </is>
      </c>
      <c r="P1509" t="inlineStr"/>
      <c r="Q1509" t="inlineStr"/>
      <c r="R1509" t="inlineStr">
        <is>
          <t>ON GOING</t>
        </is>
      </c>
      <c r="S1509" t="n">
        <v>0</v>
      </c>
      <c r="T1509" t="n">
        <v>2025</v>
      </c>
      <c r="U1509" t="n">
        <v>4</v>
      </c>
      <c r="V1509" t="inlineStr"/>
      <c r="W1509" t="inlineStr"/>
      <c r="X1509" t="inlineStr"/>
      <c r="Y1509" t="inlineStr"/>
      <c r="Z1509" t="n">
        <v>1</v>
      </c>
      <c r="AA1509" t="n">
        <v>2</v>
      </c>
      <c r="AB1509" t="n">
        <v>1</v>
      </c>
      <c r="AC1509" t="inlineStr"/>
      <c r="AD1509" t="inlineStr"/>
      <c r="AE1509" t="inlineStr"/>
      <c r="AF1509" t="inlineStr"/>
      <c r="AG1509" t="inlineStr"/>
      <c r="AH1509" t="n">
        <v>0</v>
      </c>
      <c r="AI1509" t="n">
        <v>0</v>
      </c>
      <c r="AJ1509" t="n">
        <v>0</v>
      </c>
      <c r="AK1509" t="n">
        <v>0</v>
      </c>
      <c r="AL1509" t="n">
        <v>0.05</v>
      </c>
      <c r="AM1509" t="n">
        <v>0.1</v>
      </c>
      <c r="AN1509" t="n">
        <v>0.04347826086956522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inlineStr"/>
      <c r="AU1509" t="inlineStr"/>
    </row>
    <row r="1510">
      <c r="A1510" t="inlineStr">
        <is>
          <t>CONTRACT</t>
        </is>
      </c>
      <c r="B1510" t="inlineStr">
        <is>
          <t>PRJ</t>
        </is>
      </c>
      <c r="C1510" t="inlineStr">
        <is>
          <t>Waterfall</t>
        </is>
      </c>
      <c r="D1510" t="n">
        <v>2025</v>
      </c>
      <c r="E1510" s="114" t="n">
        <v>45383</v>
      </c>
      <c r="F1510" t="inlineStr">
        <is>
          <t>31/06/2025</t>
        </is>
      </c>
      <c r="G1510" t="inlineStr"/>
      <c r="H1510" t="inlineStr">
        <is>
          <t>ABS0008-248
ABS0008-227
ABS0008-219</t>
        </is>
      </c>
      <c r="I1510" t="inlineStr">
        <is>
          <t>HR</t>
        </is>
      </c>
      <c r="J1510" t="inlineStr">
        <is>
          <t>Evolutive Dashboard Maggio(post golive)</t>
        </is>
      </c>
      <c r="K1510" t="inlineStr">
        <is>
          <t>EssilorLuxottica</t>
        </is>
      </c>
      <c r="L1510" t="inlineStr">
        <is>
          <t>L. Roberto</t>
        </is>
      </c>
      <c r="M1510" t="inlineStr">
        <is>
          <t>R. Marasca</t>
        </is>
      </c>
      <c r="N1510" t="inlineStr">
        <is>
          <t>Delivery Projects</t>
        </is>
      </c>
      <c r="O1510" t="inlineStr">
        <is>
          <t>Business Analyst</t>
        </is>
      </c>
      <c r="P1510" t="inlineStr"/>
      <c r="Q1510" t="n">
        <v>0</v>
      </c>
      <c r="R1510" t="inlineStr">
        <is>
          <t>ON GOING</t>
        </is>
      </c>
      <c r="S1510" t="n">
        <v>0</v>
      </c>
      <c r="T1510" t="n">
        <v>2025</v>
      </c>
      <c r="U1510" t="n">
        <v>3</v>
      </c>
      <c r="V1510" t="inlineStr"/>
      <c r="W1510" t="inlineStr"/>
      <c r="X1510" t="inlineStr"/>
      <c r="Y1510" t="inlineStr"/>
      <c r="Z1510" t="n">
        <v>3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n">
        <v>0</v>
      </c>
      <c r="AI1510" t="n">
        <v>0</v>
      </c>
      <c r="AJ1510" t="n">
        <v>0</v>
      </c>
      <c r="AK1510" t="n">
        <v>0</v>
      </c>
      <c r="AL1510" t="n">
        <v>0.15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inlineStr"/>
      <c r="AU1510" t="inlineStr"/>
    </row>
    <row r="1511">
      <c r="A1511" t="inlineStr">
        <is>
          <t>CONTRACT</t>
        </is>
      </c>
      <c r="B1511" t="inlineStr">
        <is>
          <t>PRJ</t>
        </is>
      </c>
      <c r="C1511" t="inlineStr">
        <is>
          <t>Waterfall</t>
        </is>
      </c>
      <c r="D1511" t="n">
        <v>2025</v>
      </c>
      <c r="E1511" s="114" t="n">
        <v>45784</v>
      </c>
      <c r="F1511" s="114" t="n">
        <v>45836</v>
      </c>
      <c r="G1511" t="inlineStr"/>
      <c r="H1511" t="inlineStr">
        <is>
          <t>ABS0008-262</t>
        </is>
      </c>
      <c r="I1511" t="inlineStr">
        <is>
          <t>HR</t>
        </is>
      </c>
      <c r="J1511" t="inlineStr">
        <is>
          <t>HR - Grade US</t>
        </is>
      </c>
      <c r="K1511" t="inlineStr">
        <is>
          <t>EssilorLuxottica</t>
        </is>
      </c>
      <c r="L1511" t="inlineStr">
        <is>
          <t>L. Roberto</t>
        </is>
      </c>
      <c r="M1511" t="inlineStr">
        <is>
          <t>R. Marasca</t>
        </is>
      </c>
      <c r="N1511" t="inlineStr">
        <is>
          <t>Operations</t>
        </is>
      </c>
      <c r="O1511" t="inlineStr">
        <is>
          <t>Business Analyst</t>
        </is>
      </c>
      <c r="P1511" t="inlineStr"/>
      <c r="Q1511" t="inlineStr"/>
      <c r="R1511" t="inlineStr">
        <is>
          <t>ON GOING</t>
        </is>
      </c>
      <c r="S1511" t="n">
        <v>0</v>
      </c>
      <c r="T1511" t="n">
        <v>2025</v>
      </c>
      <c r="U1511" t="n">
        <v>4</v>
      </c>
      <c r="V1511" t="inlineStr"/>
      <c r="W1511" t="inlineStr"/>
      <c r="X1511" t="inlineStr"/>
      <c r="Y1511" t="inlineStr"/>
      <c r="Z1511" t="n">
        <v>1</v>
      </c>
      <c r="AA1511" t="n">
        <v>2</v>
      </c>
      <c r="AB1511" t="n">
        <v>1</v>
      </c>
      <c r="AC1511" t="inlineStr"/>
      <c r="AD1511" t="inlineStr"/>
      <c r="AE1511" t="inlineStr"/>
      <c r="AF1511" t="inlineStr"/>
      <c r="AG1511" t="inlineStr"/>
      <c r="AH1511" t="n">
        <v>0</v>
      </c>
      <c r="AI1511" t="n">
        <v>0</v>
      </c>
      <c r="AJ1511" t="n">
        <v>0</v>
      </c>
      <c r="AK1511" t="n">
        <v>0</v>
      </c>
      <c r="AL1511" t="n">
        <v>0.05</v>
      </c>
      <c r="AM1511" t="n">
        <v>0.1</v>
      </c>
      <c r="AN1511" t="n">
        <v>0.04347826086956522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inlineStr"/>
      <c r="AU1511" t="inlineStr"/>
    </row>
    <row r="1512">
      <c r="A1512" t="inlineStr">
        <is>
          <t>INTERNAL PRJ</t>
        </is>
      </c>
      <c r="B1512" t="inlineStr">
        <is>
          <t>PRJ</t>
        </is>
      </c>
      <c r="C1512" t="inlineStr"/>
      <c r="D1512" t="n">
        <v>2025</v>
      </c>
      <c r="E1512" s="114" t="n">
        <v>45664</v>
      </c>
      <c r="F1512" s="114" t="n">
        <v>45443</v>
      </c>
      <c r="G1512" t="inlineStr"/>
      <c r="H1512" t="inlineStr">
        <is>
          <t>IAA</t>
        </is>
      </c>
      <c r="I1512" t="inlineStr">
        <is>
          <t>HR</t>
        </is>
      </c>
      <c r="J1512" t="inlineStr">
        <is>
          <t>MY CAREER</t>
        </is>
      </c>
      <c r="K1512" t="inlineStr">
        <is>
          <t>Abstract</t>
        </is>
      </c>
      <c r="L1512" t="inlineStr">
        <is>
          <t>L. Roberto</t>
        </is>
      </c>
      <c r="M1512" t="inlineStr">
        <is>
          <t>D. Heba</t>
        </is>
      </c>
      <c r="N1512" t="inlineStr">
        <is>
          <t>Operations</t>
        </is>
      </c>
      <c r="O1512" t="inlineStr">
        <is>
          <t>Back end</t>
        </is>
      </c>
      <c r="P1512" t="n">
        <v>450</v>
      </c>
      <c r="Q1512" t="n">
        <v>244</v>
      </c>
      <c r="R1512" t="inlineStr">
        <is>
          <t>ON GOING</t>
        </is>
      </c>
      <c r="S1512" t="n">
        <v>0.45</v>
      </c>
      <c r="T1512" t="n">
        <v>2025</v>
      </c>
      <c r="U1512" t="inlineStr"/>
      <c r="V1512" t="inlineStr"/>
      <c r="W1512" t="inlineStr"/>
      <c r="X1512" t="inlineStr"/>
      <c r="Y1512" t="inlineStr"/>
      <c r="Z1512" t="n">
        <v>3</v>
      </c>
      <c r="AA1512" t="n">
        <v>10</v>
      </c>
      <c r="AB1512" t="n">
        <v>12</v>
      </c>
      <c r="AC1512" t="inlineStr"/>
      <c r="AD1512" t="inlineStr"/>
      <c r="AE1512" t="inlineStr"/>
      <c r="AF1512" t="inlineStr"/>
      <c r="AG1512" t="inlineStr"/>
      <c r="AH1512" t="n">
        <v>0</v>
      </c>
      <c r="AI1512" t="n">
        <v>0</v>
      </c>
      <c r="AJ1512" t="n">
        <v>0</v>
      </c>
      <c r="AK1512" t="n">
        <v>0</v>
      </c>
      <c r="AL1512" t="n">
        <v>0.15</v>
      </c>
      <c r="AM1512" t="n">
        <v>0.5</v>
      </c>
      <c r="AN1512" t="n">
        <v>0.5217391304347826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inlineStr"/>
      <c r="AU1512" t="inlineStr"/>
    </row>
    <row r="1513">
      <c r="A1513" t="inlineStr">
        <is>
          <t>CONTRACT</t>
        </is>
      </c>
      <c r="B1513" t="inlineStr">
        <is>
          <t>AMS</t>
        </is>
      </c>
      <c r="C1513" t="inlineStr">
        <is>
          <t>Waterfall</t>
        </is>
      </c>
      <c r="D1513" t="n">
        <v>2025</v>
      </c>
      <c r="E1513" s="114" t="n">
        <v>45658</v>
      </c>
      <c r="F1513" s="114" t="n">
        <v>46022</v>
      </c>
      <c r="G1513" t="inlineStr">
        <is>
          <t>ABS25089</t>
        </is>
      </c>
      <c r="H1513" t="inlineStr">
        <is>
          <t>ABS25089</t>
        </is>
      </c>
      <c r="I1513" t="inlineStr">
        <is>
          <t>FINANCE</t>
        </is>
      </c>
      <c r="J1513" t="inlineStr">
        <is>
          <t>AMS FDP - Fraud Detection Platform 2025</t>
        </is>
      </c>
      <c r="K1513" t="inlineStr">
        <is>
          <t>EssilorLuxottica</t>
        </is>
      </c>
      <c r="L1513" t="inlineStr">
        <is>
          <t>A. Morterra</t>
        </is>
      </c>
      <c r="M1513" t="inlineStr">
        <is>
          <t>A. Crescimone</t>
        </is>
      </c>
      <c r="N1513" t="inlineStr">
        <is>
          <t>Operations</t>
        </is>
      </c>
      <c r="O1513" t="inlineStr"/>
      <c r="P1513" t="inlineStr"/>
      <c r="Q1513" t="inlineStr"/>
      <c r="R1513" t="inlineStr">
        <is>
          <t>ONGOING</t>
        </is>
      </c>
      <c r="S1513" t="inlineStr"/>
      <c r="T1513" t="n">
        <v>2025</v>
      </c>
      <c r="U1513" t="n">
        <v>24</v>
      </c>
      <c r="V1513" t="n">
        <v>1</v>
      </c>
      <c r="W1513" t="n">
        <v>1</v>
      </c>
      <c r="X1513" t="n">
        <v>1</v>
      </c>
      <c r="Y1513" t="n">
        <v>1</v>
      </c>
      <c r="Z1513" t="n">
        <v>3</v>
      </c>
      <c r="AA1513" t="n">
        <v>3</v>
      </c>
      <c r="AB1513" t="n">
        <v>3</v>
      </c>
      <c r="AC1513" t="n">
        <v>3</v>
      </c>
      <c r="AD1513" t="n">
        <v>3</v>
      </c>
      <c r="AE1513" t="n">
        <v>3</v>
      </c>
      <c r="AF1513" t="n">
        <v>3</v>
      </c>
      <c r="AG1513" t="n">
        <v>3</v>
      </c>
      <c r="AH1513" t="n">
        <v>0.05555555555555555</v>
      </c>
      <c r="AI1513" t="n">
        <v>0.05</v>
      </c>
      <c r="AJ1513" t="n">
        <v>0.04761904761904762</v>
      </c>
      <c r="AK1513" t="n">
        <v>0.04545454545454546</v>
      </c>
      <c r="AL1513" t="n">
        <v>0.15</v>
      </c>
      <c r="AM1513" t="n">
        <v>0.15</v>
      </c>
      <c r="AN1513" t="n">
        <v>0.1304347826086956</v>
      </c>
      <c r="AO1513" t="n">
        <v>0.25</v>
      </c>
      <c r="AP1513" t="n">
        <v>0.1428571428571428</v>
      </c>
      <c r="AQ1513" t="n">
        <v>0.1304347826086956</v>
      </c>
      <c r="AR1513" t="n">
        <v>0.1428571428571428</v>
      </c>
      <c r="AS1513" t="n">
        <v>0.1363636363636364</v>
      </c>
      <c r="AT1513" t="inlineStr"/>
      <c r="AU1513" t="inlineStr"/>
    </row>
    <row r="1514">
      <c r="A1514" t="inlineStr">
        <is>
          <t>CONTRACT</t>
        </is>
      </c>
      <c r="B1514" t="inlineStr">
        <is>
          <t>AMS</t>
        </is>
      </c>
      <c r="C1514" t="inlineStr">
        <is>
          <t>Waterfall</t>
        </is>
      </c>
      <c r="D1514" t="n">
        <v>2025</v>
      </c>
      <c r="E1514" s="114" t="n">
        <v>45658</v>
      </c>
      <c r="F1514" s="114" t="n">
        <v>46022</v>
      </c>
      <c r="G1514" t="inlineStr">
        <is>
          <t>ABS25089</t>
        </is>
      </c>
      <c r="H1514" t="inlineStr">
        <is>
          <t>ABS25089</t>
        </is>
      </c>
      <c r="I1514" t="inlineStr">
        <is>
          <t>FINANCE</t>
        </is>
      </c>
      <c r="J1514" t="inlineStr">
        <is>
          <t>AMS FDP - Fraud Detection Platform 2025</t>
        </is>
      </c>
      <c r="K1514" t="inlineStr">
        <is>
          <t>EssilorLuxottica</t>
        </is>
      </c>
      <c r="L1514" t="inlineStr">
        <is>
          <t>A. Morterra</t>
        </is>
      </c>
      <c r="M1514" t="inlineStr">
        <is>
          <t>A. Saija</t>
        </is>
      </c>
      <c r="N1514" t="inlineStr">
        <is>
          <t>Operations</t>
        </is>
      </c>
      <c r="O1514" t="inlineStr"/>
      <c r="P1514" t="inlineStr"/>
      <c r="Q1514" t="inlineStr"/>
      <c r="R1514" t="inlineStr">
        <is>
          <t>ONGOING</t>
        </is>
      </c>
      <c r="S1514" t="inlineStr"/>
      <c r="T1514" t="n">
        <v>2025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0.05555555555555555</v>
      </c>
      <c r="AI1514" t="n">
        <v>0.05</v>
      </c>
      <c r="AJ1514" t="n">
        <v>0.04761904761904762</v>
      </c>
      <c r="AK1514" t="n">
        <v>0.04545454545454546</v>
      </c>
      <c r="AL1514" t="n">
        <v>0.05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inlineStr"/>
      <c r="AU1514" t="inlineStr"/>
    </row>
    <row r="1515">
      <c r="A1515" t="inlineStr">
        <is>
          <t>CONTRACT</t>
        </is>
      </c>
      <c r="B1515" t="inlineStr">
        <is>
          <t>AMS</t>
        </is>
      </c>
      <c r="C1515" t="inlineStr">
        <is>
          <t>Waterfall</t>
        </is>
      </c>
      <c r="D1515" t="n">
        <v>2025</v>
      </c>
      <c r="E1515" s="114" t="n">
        <v>45658</v>
      </c>
      <c r="F1515" s="114" t="n">
        <v>46022</v>
      </c>
      <c r="G1515" t="inlineStr">
        <is>
          <t>ABS25089</t>
        </is>
      </c>
      <c r="H1515" t="inlineStr">
        <is>
          <t>ABS25089</t>
        </is>
      </c>
      <c r="I1515" t="inlineStr">
        <is>
          <t>FINANCE</t>
        </is>
      </c>
      <c r="J1515" t="inlineStr">
        <is>
          <t>AMS FDP - Fraud Detection Platform 2025</t>
        </is>
      </c>
      <c r="K1515" t="inlineStr">
        <is>
          <t>EssilorLuxottica</t>
        </is>
      </c>
      <c r="L1515" t="inlineStr">
        <is>
          <t>A. Morterra</t>
        </is>
      </c>
      <c r="M1515" t="inlineStr">
        <is>
          <t>G. Luongo</t>
        </is>
      </c>
      <c r="N1515" t="inlineStr">
        <is>
          <t>Delivery AMS</t>
        </is>
      </c>
      <c r="O1515" t="inlineStr"/>
      <c r="P1515" t="inlineStr"/>
      <c r="Q1515" t="inlineStr"/>
      <c r="R1515" t="inlineStr">
        <is>
          <t>ONGOING</t>
        </is>
      </c>
      <c r="S1515" t="inlineStr"/>
      <c r="T1515" t="n">
        <v>2025</v>
      </c>
      <c r="U1515" t="n">
        <v>8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0.05555555555555555</v>
      </c>
      <c r="AI1515" t="n">
        <v>0.05</v>
      </c>
      <c r="AJ1515" t="n">
        <v>0.04761904761904762</v>
      </c>
      <c r="AK1515" t="n">
        <v>0.04545454545454546</v>
      </c>
      <c r="AL1515" t="n">
        <v>0.05</v>
      </c>
      <c r="AM1515" t="n">
        <v>0.05</v>
      </c>
      <c r="AN1515" t="n">
        <v>0.04347826086956522</v>
      </c>
      <c r="AO1515" t="n">
        <v>0.08333333333333333</v>
      </c>
      <c r="AP1515" t="n">
        <v>0.04761904761904762</v>
      </c>
      <c r="AQ1515" t="n">
        <v>0.04347826086956522</v>
      </c>
      <c r="AR1515" t="n">
        <v>0.04761904761904762</v>
      </c>
      <c r="AS1515" t="n">
        <v>0.04545454545454546</v>
      </c>
      <c r="AT1515" t="inlineStr"/>
      <c r="AU1515" t="inlineStr"/>
    </row>
    <row r="1516">
      <c r="A1516" t="inlineStr">
        <is>
          <t>CONTRACT</t>
        </is>
      </c>
      <c r="B1516" t="inlineStr">
        <is>
          <t>AMS</t>
        </is>
      </c>
      <c r="C1516" t="inlineStr">
        <is>
          <t>Waterfall</t>
        </is>
      </c>
      <c r="D1516" t="n">
        <v>2025</v>
      </c>
      <c r="E1516" s="114" t="n">
        <v>45658</v>
      </c>
      <c r="F1516" s="114" t="n">
        <v>46022</v>
      </c>
      <c r="G1516" t="inlineStr">
        <is>
          <t>ABS25089</t>
        </is>
      </c>
      <c r="H1516" t="inlineStr">
        <is>
          <t>ABS25089</t>
        </is>
      </c>
      <c r="I1516" t="inlineStr">
        <is>
          <t>FINANCE</t>
        </is>
      </c>
      <c r="J1516" t="inlineStr">
        <is>
          <t>AMS FDP - Fraud Detection Platform 2025</t>
        </is>
      </c>
      <c r="K1516" t="inlineStr">
        <is>
          <t>EssilorLuxottica</t>
        </is>
      </c>
      <c r="L1516" t="inlineStr">
        <is>
          <t>A. Morterra</t>
        </is>
      </c>
      <c r="M1516" t="inlineStr">
        <is>
          <t>L. Gullotto</t>
        </is>
      </c>
      <c r="N1516" t="inlineStr">
        <is>
          <t>Operations</t>
        </is>
      </c>
      <c r="O1516" t="inlineStr"/>
      <c r="P1516" t="inlineStr"/>
      <c r="Q1516" t="inlineStr"/>
      <c r="R1516" t="inlineStr">
        <is>
          <t>ONGOING</t>
        </is>
      </c>
      <c r="S1516" t="inlineStr"/>
      <c r="T1516" t="n">
        <v>2025</v>
      </c>
      <c r="U1516" t="n">
        <v>4</v>
      </c>
      <c r="V1516" t="n">
        <v>0.5</v>
      </c>
      <c r="W1516" t="n">
        <v>0.5</v>
      </c>
      <c r="X1516" t="n">
        <v>0.5</v>
      </c>
      <c r="Y1516" t="n">
        <v>0.5</v>
      </c>
      <c r="Z1516" t="n">
        <v>0.5</v>
      </c>
      <c r="AA1516" t="n">
        <v>0.5</v>
      </c>
      <c r="AB1516" t="n">
        <v>0.5</v>
      </c>
      <c r="AC1516" t="n">
        <v>0.5</v>
      </c>
      <c r="AD1516" t="n">
        <v>0.5</v>
      </c>
      <c r="AE1516" t="n">
        <v>0.5</v>
      </c>
      <c r="AF1516" t="n">
        <v>0.5</v>
      </c>
      <c r="AG1516" t="n">
        <v>0.5</v>
      </c>
      <c r="AH1516" t="n">
        <v>0.02777777777777778</v>
      </c>
      <c r="AI1516" t="n">
        <v>0.025</v>
      </c>
      <c r="AJ1516" t="n">
        <v>0.02380952380952381</v>
      </c>
      <c r="AK1516" t="n">
        <v>0.02272727272727273</v>
      </c>
      <c r="AL1516" t="n">
        <v>0.025</v>
      </c>
      <c r="AM1516" t="n">
        <v>0.025</v>
      </c>
      <c r="AN1516" t="n">
        <v>0.02173913043478261</v>
      </c>
      <c r="AO1516" t="n">
        <v>0.04166666666666666</v>
      </c>
      <c r="AP1516" t="n">
        <v>0.02380952380952381</v>
      </c>
      <c r="AQ1516" t="n">
        <v>0.02173913043478261</v>
      </c>
      <c r="AR1516" t="n">
        <v>0.02380952380952381</v>
      </c>
      <c r="AS1516" t="n">
        <v>0.02272727272727273</v>
      </c>
      <c r="AT1516" t="inlineStr"/>
      <c r="AU1516" t="inlineStr"/>
    </row>
    <row r="1517">
      <c r="A1517" t="inlineStr">
        <is>
          <t>INTERNAL PRJ</t>
        </is>
      </c>
      <c r="B1517" t="inlineStr">
        <is>
          <t>PRJ</t>
        </is>
      </c>
      <c r="C1517" t="inlineStr">
        <is>
          <t>Waterfall</t>
        </is>
      </c>
      <c r="D1517" t="n">
        <v>2025</v>
      </c>
      <c r="E1517" s="114" t="n">
        <v>45664</v>
      </c>
      <c r="F1517" s="114" t="n">
        <v>45808</v>
      </c>
      <c r="G1517" t="inlineStr"/>
      <c r="H1517" t="inlineStr">
        <is>
          <t>IAA</t>
        </is>
      </c>
      <c r="I1517" t="inlineStr">
        <is>
          <t>HR</t>
        </is>
      </c>
      <c r="J1517" t="inlineStr">
        <is>
          <t>MY PLACE</t>
        </is>
      </c>
      <c r="K1517" t="inlineStr">
        <is>
          <t>Abstract</t>
        </is>
      </c>
      <c r="L1517" t="inlineStr">
        <is>
          <t>L. Roberto</t>
        </is>
      </c>
      <c r="M1517" t="inlineStr">
        <is>
          <t>C. Elia</t>
        </is>
      </c>
      <c r="N1517" t="inlineStr">
        <is>
          <t>Operations</t>
        </is>
      </c>
      <c r="O1517" t="inlineStr">
        <is>
          <t>Backend</t>
        </is>
      </c>
      <c r="P1517" t="n">
        <v>0</v>
      </c>
      <c r="Q1517" t="n">
        <v>0</v>
      </c>
      <c r="R1517" t="inlineStr">
        <is>
          <t>ON GOING</t>
        </is>
      </c>
      <c r="S1517" t="n">
        <v>0</v>
      </c>
      <c r="T1517" t="n">
        <v>2025</v>
      </c>
      <c r="U1517" t="inlineStr"/>
      <c r="V1517" t="inlineStr"/>
      <c r="W1517" t="inlineStr"/>
      <c r="X1517" t="inlineStr"/>
      <c r="Y1517" t="inlineStr"/>
      <c r="Z1517" t="n">
        <v>4</v>
      </c>
      <c r="AA1517" t="n">
        <v>4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0</v>
      </c>
      <c r="AI1517" t="n">
        <v>0</v>
      </c>
      <c r="AJ1517" t="n">
        <v>0</v>
      </c>
      <c r="AK1517" t="n">
        <v>0</v>
      </c>
      <c r="AL1517" t="n">
        <v>0.2</v>
      </c>
      <c r="AM1517" t="n">
        <v>0.2</v>
      </c>
      <c r="AN1517" t="n">
        <v>0.04347826086956522</v>
      </c>
      <c r="AO1517" t="n">
        <v>0.08333333333333333</v>
      </c>
      <c r="AP1517" t="n">
        <v>0.04761904761904762</v>
      </c>
      <c r="AQ1517" t="n">
        <v>0.04347826086956522</v>
      </c>
      <c r="AR1517" t="n">
        <v>0.04761904761904762</v>
      </c>
      <c r="AS1517" t="n">
        <v>0.04545454545454546</v>
      </c>
      <c r="AT1517" t="inlineStr"/>
      <c r="AU1517" t="inlineStr"/>
    </row>
    <row r="1518">
      <c r="A1518" t="inlineStr">
        <is>
          <t>CONTRACT</t>
        </is>
      </c>
      <c r="B1518" t="inlineStr">
        <is>
          <t>PRJ</t>
        </is>
      </c>
      <c r="C1518" t="inlineStr">
        <is>
          <t>Waterfall</t>
        </is>
      </c>
      <c r="D1518" t="n">
        <v>2025</v>
      </c>
      <c r="E1518" s="114" t="n">
        <v>45664</v>
      </c>
      <c r="F1518" s="114" t="n">
        <v>45716</v>
      </c>
      <c r="G1518" t="inlineStr">
        <is>
          <t>ABS24518</t>
        </is>
      </c>
      <c r="H1518" t="inlineStr">
        <is>
          <t>ABS0008-29</t>
        </is>
      </c>
      <c r="I1518" t="inlineStr">
        <is>
          <t>HR</t>
        </is>
      </c>
      <c r="J1518" t="inlineStr">
        <is>
          <t>HR - Job Architecture - Grade</t>
        </is>
      </c>
      <c r="K1518" t="inlineStr">
        <is>
          <t>EssilorLuxottica</t>
        </is>
      </c>
      <c r="L1518" t="inlineStr">
        <is>
          <t>L. Roberto</t>
        </is>
      </c>
      <c r="M1518" t="inlineStr">
        <is>
          <t>C. Elia</t>
        </is>
      </c>
      <c r="N1518" t="inlineStr">
        <is>
          <t>Operations</t>
        </is>
      </c>
      <c r="O1518" t="inlineStr">
        <is>
          <t>Data Management</t>
        </is>
      </c>
      <c r="P1518" t="n">
        <v>100</v>
      </c>
      <c r="Q1518" t="n">
        <v>7</v>
      </c>
      <c r="R1518" t="inlineStr">
        <is>
          <t>ON GOING</t>
        </is>
      </c>
      <c r="S1518" t="n">
        <v>0.4</v>
      </c>
      <c r="T1518" t="n">
        <v>2025</v>
      </c>
      <c r="U1518" t="inlineStr"/>
      <c r="V1518" t="inlineStr"/>
      <c r="W1518" t="inlineStr"/>
      <c r="X1518" t="inlineStr"/>
      <c r="Y1518" t="inlineStr"/>
      <c r="Z1518" t="n">
        <v>2</v>
      </c>
      <c r="AA1518" t="n">
        <v>5</v>
      </c>
      <c r="AB1518" t="inlineStr"/>
      <c r="AC1518" t="inlineStr"/>
      <c r="AD1518" t="inlineStr"/>
      <c r="AE1518" t="inlineStr"/>
      <c r="AF1518" t="inlineStr"/>
      <c r="AG1518" t="inlineStr"/>
      <c r="AH1518" t="n">
        <v>0</v>
      </c>
      <c r="AI1518" t="n">
        <v>0</v>
      </c>
      <c r="AJ1518" t="n">
        <v>0</v>
      </c>
      <c r="AK1518" t="n">
        <v>0</v>
      </c>
      <c r="AL1518" t="n">
        <v>0.1</v>
      </c>
      <c r="AM1518" t="n">
        <v>0.25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inlineStr"/>
      <c r="AU1518" t="inlineStr"/>
    </row>
    <row r="1519">
      <c r="A1519" t="inlineStr">
        <is>
          <t>CONTRACT</t>
        </is>
      </c>
      <c r="B1519" t="inlineStr">
        <is>
          <t>PRJ</t>
        </is>
      </c>
      <c r="C1519" t="inlineStr">
        <is>
          <t>Waterfall</t>
        </is>
      </c>
      <c r="D1519" t="n">
        <v>2025</v>
      </c>
      <c r="E1519" s="114" t="n">
        <v>45664</v>
      </c>
      <c r="F1519" s="114" t="n">
        <v>45716</v>
      </c>
      <c r="G1519" t="inlineStr">
        <is>
          <t>ABS24518</t>
        </is>
      </c>
      <c r="H1519" t="inlineStr">
        <is>
          <t>ABS0008-29</t>
        </is>
      </c>
      <c r="I1519" t="inlineStr">
        <is>
          <t>HR</t>
        </is>
      </c>
      <c r="J1519" t="inlineStr">
        <is>
          <t>HR - Job Architecture - Grade</t>
        </is>
      </c>
      <c r="K1519" t="inlineStr">
        <is>
          <t>EssilorLuxottica</t>
        </is>
      </c>
      <c r="L1519" t="inlineStr">
        <is>
          <t>L. Roberto</t>
        </is>
      </c>
      <c r="M1519" t="inlineStr">
        <is>
          <t>M. Porcu</t>
        </is>
      </c>
      <c r="N1519" t="inlineStr">
        <is>
          <t>Operations</t>
        </is>
      </c>
      <c r="O1519" t="inlineStr">
        <is>
          <t>Tech Lead</t>
        </is>
      </c>
      <c r="P1519" t="n">
        <v>100</v>
      </c>
      <c r="Q1519" t="n">
        <v>7</v>
      </c>
      <c r="R1519" t="inlineStr">
        <is>
          <t>ON GOING</t>
        </is>
      </c>
      <c r="S1519" t="n">
        <v>0.4</v>
      </c>
      <c r="T1519" t="n">
        <v>2025</v>
      </c>
      <c r="U1519" t="inlineStr"/>
      <c r="V1519" t="inlineStr"/>
      <c r="W1519" t="inlineStr"/>
      <c r="X1519" t="inlineStr"/>
      <c r="Y1519" t="inlineStr"/>
      <c r="Z1519" t="n">
        <v>1</v>
      </c>
      <c r="AA1519" t="n">
        <v>1</v>
      </c>
      <c r="AB1519" t="inlineStr"/>
      <c r="AC1519" t="inlineStr"/>
      <c r="AD1519" t="inlineStr"/>
      <c r="AE1519" t="inlineStr"/>
      <c r="AF1519" t="inlineStr"/>
      <c r="AG1519" t="inlineStr"/>
      <c r="AH1519" t="n">
        <v>0</v>
      </c>
      <c r="AI1519" t="n">
        <v>0</v>
      </c>
      <c r="AJ1519" t="n">
        <v>0</v>
      </c>
      <c r="AK1519" t="n">
        <v>0</v>
      </c>
      <c r="AL1519" t="n">
        <v>0.05</v>
      </c>
      <c r="AM1519" t="n">
        <v>0.05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inlineStr"/>
      <c r="AU1519" t="inlineStr"/>
    </row>
    <row r="1520">
      <c r="A1520" t="inlineStr">
        <is>
          <t>CONTRACT</t>
        </is>
      </c>
      <c r="B1520" t="inlineStr">
        <is>
          <t>PRJ</t>
        </is>
      </c>
      <c r="C1520" t="inlineStr">
        <is>
          <t>Waterfall</t>
        </is>
      </c>
      <c r="D1520" t="n">
        <v>2025</v>
      </c>
      <c r="E1520" s="114" t="n">
        <v>45664</v>
      </c>
      <c r="F1520" s="114" t="n">
        <v>45716</v>
      </c>
      <c r="G1520" t="inlineStr">
        <is>
          <t>ABS24518</t>
        </is>
      </c>
      <c r="H1520" t="inlineStr">
        <is>
          <t>ABS0008-29</t>
        </is>
      </c>
      <c r="I1520" t="inlineStr">
        <is>
          <t>HR</t>
        </is>
      </c>
      <c r="J1520" t="inlineStr">
        <is>
          <t>HR - Job Architecture - Grade</t>
        </is>
      </c>
      <c r="K1520" t="inlineStr">
        <is>
          <t>EssilorLuxottica</t>
        </is>
      </c>
      <c r="L1520" t="inlineStr">
        <is>
          <t>L. Roberto</t>
        </is>
      </c>
      <c r="M1520" t="inlineStr">
        <is>
          <t>M. Toci</t>
        </is>
      </c>
      <c r="N1520" t="inlineStr">
        <is>
          <t>Operations</t>
        </is>
      </c>
      <c r="O1520" t="inlineStr">
        <is>
          <t>Backend</t>
        </is>
      </c>
      <c r="P1520" t="n">
        <v>100</v>
      </c>
      <c r="Q1520" t="n">
        <v>7</v>
      </c>
      <c r="R1520" t="inlineStr">
        <is>
          <t>ON GOING</t>
        </is>
      </c>
      <c r="S1520" t="n">
        <v>0.4</v>
      </c>
      <c r="T1520" t="n">
        <v>2025</v>
      </c>
      <c r="U1520" t="inlineStr"/>
      <c r="V1520" t="inlineStr"/>
      <c r="W1520" t="inlineStr"/>
      <c r="X1520" t="inlineStr"/>
      <c r="Y1520" t="inlineStr"/>
      <c r="Z1520" t="n">
        <v>2</v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n">
        <v>0</v>
      </c>
      <c r="AI1520" t="n">
        <v>0</v>
      </c>
      <c r="AJ1520" t="n">
        <v>0</v>
      </c>
      <c r="AK1520" t="n">
        <v>0</v>
      </c>
      <c r="AL1520" t="n">
        <v>0.1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inlineStr"/>
      <c r="AU1520" t="inlineStr"/>
    </row>
    <row r="1521">
      <c r="A1521" t="inlineStr">
        <is>
          <t>LEAD</t>
        </is>
      </c>
      <c r="B1521" t="inlineStr">
        <is>
          <t>PRJ</t>
        </is>
      </c>
      <c r="C1521" t="inlineStr">
        <is>
          <t>Waterfall</t>
        </is>
      </c>
      <c r="D1521" t="n">
        <v>2025</v>
      </c>
      <c r="E1521" s="114" t="n">
        <v>45781</v>
      </c>
      <c r="F1521" s="114" t="n">
        <v>45869</v>
      </c>
      <c r="G1521" t="inlineStr"/>
      <c r="H1521" t="inlineStr"/>
      <c r="I1521" t="inlineStr">
        <is>
          <t>HR</t>
        </is>
      </c>
      <c r="J1521" t="inlineStr">
        <is>
          <t>Dashboard Salary (dati vendite)</t>
        </is>
      </c>
      <c r="K1521" t="inlineStr">
        <is>
          <t>EssilorLuxottica</t>
        </is>
      </c>
      <c r="L1521" t="inlineStr">
        <is>
          <t>L. Roberto</t>
        </is>
      </c>
      <c r="M1521" t="inlineStr">
        <is>
          <t>R. Bondi</t>
        </is>
      </c>
      <c r="N1521" t="inlineStr">
        <is>
          <t>Operations</t>
        </is>
      </c>
      <c r="O1521" t="inlineStr">
        <is>
          <t>Front End</t>
        </is>
      </c>
      <c r="P1521" t="n">
        <v>0</v>
      </c>
      <c r="Q1521" t="n">
        <v>0</v>
      </c>
      <c r="R1521" t="inlineStr">
        <is>
          <t>PROPOSAL</t>
        </is>
      </c>
      <c r="S1521" t="n">
        <v>0</v>
      </c>
      <c r="T1521" t="n">
        <v>2025</v>
      </c>
      <c r="U1521" t="n">
        <v>3</v>
      </c>
      <c r="V1521" t="inlineStr"/>
      <c r="W1521" t="inlineStr"/>
      <c r="X1521" t="inlineStr"/>
      <c r="Y1521" t="inlineStr"/>
      <c r="Z1521" t="inlineStr"/>
      <c r="AA1521" t="n">
        <v>1</v>
      </c>
      <c r="AB1521" t="n">
        <v>1</v>
      </c>
      <c r="AC1521" t="n">
        <v>1</v>
      </c>
      <c r="AD1521" t="inlineStr"/>
      <c r="AE1521" t="inlineStr"/>
      <c r="AF1521" t="inlineStr"/>
      <c r="AG1521" t="inlineStr"/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0.05</v>
      </c>
      <c r="AN1521" t="n">
        <v>0.04347826086956522</v>
      </c>
      <c r="AO1521" t="n">
        <v>0.08333333333333333</v>
      </c>
      <c r="AP1521" t="n">
        <v>0</v>
      </c>
      <c r="AQ1521" t="n">
        <v>0</v>
      </c>
      <c r="AR1521" t="n">
        <v>0</v>
      </c>
      <c r="AS1521" t="n">
        <v>0</v>
      </c>
      <c r="AT1521" t="inlineStr"/>
      <c r="AU1521" t="inlineStr"/>
    </row>
    <row r="1522">
      <c r="A1522" t="inlineStr">
        <is>
          <t>PROSPECT</t>
        </is>
      </c>
      <c r="B1522" t="inlineStr">
        <is>
          <t>PRJ</t>
        </is>
      </c>
      <c r="C1522" t="inlineStr">
        <is>
          <t>Waterfall</t>
        </is>
      </c>
      <c r="D1522" t="n">
        <v>2025</v>
      </c>
      <c r="E1522" s="114" t="n">
        <v>45792</v>
      </c>
      <c r="F1522" t="inlineStr"/>
      <c r="G1522" t="inlineStr"/>
      <c r="H1522" t="inlineStr">
        <is>
          <t xml:space="preserve">ABS0008-278
</t>
        </is>
      </c>
      <c r="I1522" t="inlineStr">
        <is>
          <t>HR</t>
        </is>
      </c>
      <c r="J1522" t="inlineStr">
        <is>
          <t>HR - Assenteismo revisione</t>
        </is>
      </c>
      <c r="K1522" t="inlineStr">
        <is>
          <t>EssilorLuxottica</t>
        </is>
      </c>
      <c r="L1522" t="inlineStr">
        <is>
          <t>L. Roberto</t>
        </is>
      </c>
      <c r="M1522" t="inlineStr">
        <is>
          <t>R. Marasca</t>
        </is>
      </c>
      <c r="N1522" t="inlineStr">
        <is>
          <t>Delivery Projects</t>
        </is>
      </c>
      <c r="O1522" t="inlineStr">
        <is>
          <t>Analyst</t>
        </is>
      </c>
      <c r="P1522" t="inlineStr"/>
      <c r="Q1522" t="inlineStr"/>
      <c r="R1522" t="inlineStr">
        <is>
          <t>PROPOSAL</t>
        </is>
      </c>
      <c r="S1522" t="n">
        <v>0</v>
      </c>
      <c r="T1522" t="n">
        <v>2025</v>
      </c>
      <c r="U1522" t="n">
        <v>4</v>
      </c>
      <c r="V1522" t="inlineStr"/>
      <c r="W1522" t="inlineStr"/>
      <c r="X1522" t="inlineStr"/>
      <c r="Y1522" t="inlineStr"/>
      <c r="Z1522" t="inlineStr"/>
      <c r="AA1522" t="n">
        <v>2</v>
      </c>
      <c r="AB1522" t="n">
        <v>2</v>
      </c>
      <c r="AC1522" t="inlineStr"/>
      <c r="AD1522" t="inlineStr"/>
      <c r="AE1522" t="inlineStr"/>
      <c r="AF1522" t="inlineStr"/>
      <c r="AG1522" t="inlineStr"/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0.1</v>
      </c>
      <c r="AN1522" t="n">
        <v>0.08695652173913043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inlineStr"/>
      <c r="AU1522" t="inlineStr"/>
    </row>
    <row r="1523">
      <c r="A1523" t="inlineStr">
        <is>
          <t>PROSPECT</t>
        </is>
      </c>
      <c r="B1523" t="inlineStr">
        <is>
          <t>PRJ</t>
        </is>
      </c>
      <c r="C1523" t="inlineStr">
        <is>
          <t>Waterfall</t>
        </is>
      </c>
      <c r="D1523" t="n">
        <v>2025</v>
      </c>
      <c r="E1523" s="114" t="n">
        <v>45792</v>
      </c>
      <c r="F1523" t="inlineStr"/>
      <c r="G1523" t="inlineStr"/>
      <c r="H1523" t="inlineStr">
        <is>
          <t xml:space="preserve">ABS0008-278
</t>
        </is>
      </c>
      <c r="I1523" t="inlineStr">
        <is>
          <t>HR</t>
        </is>
      </c>
      <c r="J1523" t="inlineStr">
        <is>
          <t>HR - Assenteismo revisione</t>
        </is>
      </c>
      <c r="K1523" t="inlineStr">
        <is>
          <t>EssilorLuxottica</t>
        </is>
      </c>
      <c r="L1523" t="inlineStr">
        <is>
          <t>L. Roberto</t>
        </is>
      </c>
      <c r="M1523" t="inlineStr">
        <is>
          <t>G. De Feo</t>
        </is>
      </c>
      <c r="N1523" t="inlineStr">
        <is>
          <t>Delivery Projects</t>
        </is>
      </c>
      <c r="O1523" t="inlineStr">
        <is>
          <t>PMO - Project Management Officer</t>
        </is>
      </c>
      <c r="P1523" t="inlineStr"/>
      <c r="Q1523" t="inlineStr"/>
      <c r="R1523" t="inlineStr">
        <is>
          <t>PROPOSAL</t>
        </is>
      </c>
      <c r="S1523" t="n">
        <v>0</v>
      </c>
      <c r="T1523" t="n">
        <v>2025</v>
      </c>
      <c r="U1523" t="n">
        <v>4</v>
      </c>
      <c r="V1523" t="inlineStr"/>
      <c r="W1523" t="inlineStr"/>
      <c r="X1523" t="inlineStr"/>
      <c r="Y1523" t="inlineStr"/>
      <c r="Z1523" t="inlineStr"/>
      <c r="AA1523" t="n">
        <v>2</v>
      </c>
      <c r="AB1523" t="n">
        <v>1</v>
      </c>
      <c r="AC1523" t="n">
        <v>1</v>
      </c>
      <c r="AD1523" t="inlineStr"/>
      <c r="AE1523" t="inlineStr"/>
      <c r="AF1523" t="inlineStr"/>
      <c r="AG1523" t="inlineStr"/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0.1</v>
      </c>
      <c r="AN1523" t="n">
        <v>0.04347826086956522</v>
      </c>
      <c r="AO1523" t="n">
        <v>0.08333333333333333</v>
      </c>
      <c r="AP1523" t="n">
        <v>0</v>
      </c>
      <c r="AQ1523" t="n">
        <v>0</v>
      </c>
      <c r="AR1523" t="n">
        <v>0</v>
      </c>
      <c r="AS1523" t="n">
        <v>0</v>
      </c>
      <c r="AT1523" t="inlineStr"/>
      <c r="AU1523" t="inlineStr"/>
    </row>
    <row r="1524">
      <c r="A1524" t="inlineStr">
        <is>
          <t>PROSPECT</t>
        </is>
      </c>
      <c r="B1524" t="inlineStr">
        <is>
          <t>PRJ</t>
        </is>
      </c>
      <c r="C1524" t="inlineStr">
        <is>
          <t>Waterfall</t>
        </is>
      </c>
      <c r="D1524" t="n">
        <v>2025</v>
      </c>
      <c r="E1524" s="114" t="n">
        <v>45792</v>
      </c>
      <c r="F1524" t="inlineStr"/>
      <c r="G1524" t="inlineStr"/>
      <c r="H1524" t="inlineStr">
        <is>
          <t xml:space="preserve">ABS0008-278
</t>
        </is>
      </c>
      <c r="I1524" t="inlineStr">
        <is>
          <t>HR</t>
        </is>
      </c>
      <c r="J1524" t="inlineStr">
        <is>
          <t>HR - Assenteismo revisione</t>
        </is>
      </c>
      <c r="K1524" t="inlineStr">
        <is>
          <t>EssilorLuxottica</t>
        </is>
      </c>
      <c r="L1524" t="inlineStr">
        <is>
          <t>L. Roberto</t>
        </is>
      </c>
      <c r="M1524" t="inlineStr">
        <is>
          <t>P. Flora</t>
        </is>
      </c>
      <c r="N1524" t="inlineStr">
        <is>
          <t>Delivery AMS</t>
        </is>
      </c>
      <c r="O1524" t="inlineStr">
        <is>
          <t>PM - Project Governance</t>
        </is>
      </c>
      <c r="P1524" t="inlineStr"/>
      <c r="Q1524" t="inlineStr"/>
      <c r="R1524" t="inlineStr">
        <is>
          <t>PROPOSAL</t>
        </is>
      </c>
      <c r="S1524" t="n">
        <v>0</v>
      </c>
      <c r="T1524" t="n">
        <v>2025</v>
      </c>
      <c r="U1524" t="n">
        <v>2</v>
      </c>
      <c r="V1524" t="inlineStr"/>
      <c r="W1524" t="inlineStr"/>
      <c r="X1524" t="inlineStr"/>
      <c r="Y1524" t="inlineStr"/>
      <c r="Z1524" t="inlineStr"/>
      <c r="AA1524" t="n">
        <v>2</v>
      </c>
      <c r="AB1524" t="inlineStr"/>
      <c r="AC1524" t="inlineStr"/>
      <c r="AD1524" t="inlineStr"/>
      <c r="AE1524" t="inlineStr"/>
      <c r="AF1524" t="inlineStr"/>
      <c r="AG1524" t="inlineStr"/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0.1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inlineStr"/>
      <c r="AU1524" t="inlineStr"/>
    </row>
    <row r="1525">
      <c r="A1525" t="inlineStr">
        <is>
          <t>PROSPECT</t>
        </is>
      </c>
      <c r="B1525" t="inlineStr">
        <is>
          <t>PRJ</t>
        </is>
      </c>
      <c r="C1525" t="inlineStr">
        <is>
          <t>Waterfall</t>
        </is>
      </c>
      <c r="D1525" t="n">
        <v>2025</v>
      </c>
      <c r="E1525" s="114" t="n">
        <v>45792</v>
      </c>
      <c r="F1525" t="inlineStr"/>
      <c r="G1525" t="inlineStr"/>
      <c r="H1525" t="inlineStr">
        <is>
          <t xml:space="preserve">ABS0008-278
</t>
        </is>
      </c>
      <c r="I1525" t="inlineStr">
        <is>
          <t>HR</t>
        </is>
      </c>
      <c r="J1525" t="inlineStr">
        <is>
          <t>HR - Assenteismo revisione</t>
        </is>
      </c>
      <c r="K1525" t="inlineStr">
        <is>
          <t>EssilorLuxottica</t>
        </is>
      </c>
      <c r="L1525" t="inlineStr">
        <is>
          <t>L. Roberto</t>
        </is>
      </c>
      <c r="M1525" t="inlineStr">
        <is>
          <t>A. De Sanctis</t>
        </is>
      </c>
      <c r="N1525" t="inlineStr">
        <is>
          <t>Operations</t>
        </is>
      </c>
      <c r="O1525" t="inlineStr">
        <is>
          <t>DataManagement</t>
        </is>
      </c>
      <c r="P1525" t="inlineStr"/>
      <c r="Q1525" t="inlineStr"/>
      <c r="R1525" t="inlineStr">
        <is>
          <t>PROPOSAL</t>
        </is>
      </c>
      <c r="S1525" t="n">
        <v>0</v>
      </c>
      <c r="T1525" t="n">
        <v>2025</v>
      </c>
      <c r="U1525" t="n">
        <v>10</v>
      </c>
      <c r="V1525" t="inlineStr"/>
      <c r="W1525" t="inlineStr"/>
      <c r="X1525" t="inlineStr"/>
      <c r="Y1525" t="inlineStr"/>
      <c r="Z1525" t="inlineStr"/>
      <c r="AA1525" t="n">
        <v>5</v>
      </c>
      <c r="AB1525" t="n">
        <v>5</v>
      </c>
      <c r="AC1525" t="inlineStr"/>
      <c r="AD1525" t="inlineStr"/>
      <c r="AE1525" t="inlineStr"/>
      <c r="AF1525" t="inlineStr"/>
      <c r="AG1525" t="inlineStr"/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0.25</v>
      </c>
      <c r="AN1525" t="n">
        <v>0.2173913043478261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inlineStr"/>
      <c r="AU1525" t="inlineStr"/>
    </row>
    <row r="1526">
      <c r="A1526" t="inlineStr">
        <is>
          <t>PROSPECT</t>
        </is>
      </c>
      <c r="B1526" t="inlineStr">
        <is>
          <t>PRJ</t>
        </is>
      </c>
      <c r="C1526" t="inlineStr">
        <is>
          <t>Waterfall</t>
        </is>
      </c>
      <c r="D1526" t="n">
        <v>2025</v>
      </c>
      <c r="E1526" s="114" t="n">
        <v>45792</v>
      </c>
      <c r="F1526" t="inlineStr"/>
      <c r="G1526" t="inlineStr"/>
      <c r="H1526" t="inlineStr">
        <is>
          <t xml:space="preserve">ABS0008-278
</t>
        </is>
      </c>
      <c r="I1526" t="inlineStr">
        <is>
          <t>HR</t>
        </is>
      </c>
      <c r="J1526" t="inlineStr">
        <is>
          <t>HR - Assenteismo revisione</t>
        </is>
      </c>
      <c r="K1526" t="inlineStr">
        <is>
          <t>EssilorLuxottica</t>
        </is>
      </c>
      <c r="L1526" t="inlineStr">
        <is>
          <t>L. Roberto</t>
        </is>
      </c>
      <c r="M1526" t="inlineStr">
        <is>
          <t>P. SINGH</t>
        </is>
      </c>
      <c r="N1526" t="inlineStr"/>
      <c r="O1526" t="inlineStr">
        <is>
          <t>DataManagement</t>
        </is>
      </c>
      <c r="P1526" t="inlineStr"/>
      <c r="Q1526" t="inlineStr"/>
      <c r="R1526" t="inlineStr">
        <is>
          <t>PROPOSAL</t>
        </is>
      </c>
      <c r="S1526" t="n">
        <v>0</v>
      </c>
      <c r="T1526" t="n">
        <v>2025</v>
      </c>
      <c r="U1526" t="n">
        <v>10</v>
      </c>
      <c r="V1526" t="inlineStr"/>
      <c r="W1526" t="inlineStr"/>
      <c r="X1526" t="inlineStr"/>
      <c r="Y1526" t="inlineStr"/>
      <c r="Z1526" t="inlineStr"/>
      <c r="AA1526" t="n">
        <v>6</v>
      </c>
      <c r="AB1526" t="n">
        <v>5</v>
      </c>
      <c r="AC1526" t="inlineStr"/>
      <c r="AD1526" t="inlineStr"/>
      <c r="AE1526" t="inlineStr"/>
      <c r="AF1526" t="inlineStr"/>
      <c r="AG1526" t="inlineStr"/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0.3</v>
      </c>
      <c r="AN1526" t="n">
        <v>0.2173913043478261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inlineStr"/>
      <c r="AU1526" t="inlineStr"/>
    </row>
    <row r="1527">
      <c r="A1527" t="inlineStr">
        <is>
          <t>PROSPECT</t>
        </is>
      </c>
      <c r="B1527" t="inlineStr">
        <is>
          <t>PRJ</t>
        </is>
      </c>
      <c r="C1527" t="inlineStr">
        <is>
          <t>Waterfall</t>
        </is>
      </c>
      <c r="D1527" t="n">
        <v>2025</v>
      </c>
      <c r="E1527" s="114" t="n">
        <v>45792</v>
      </c>
      <c r="F1527" t="inlineStr"/>
      <c r="G1527" t="inlineStr"/>
      <c r="H1527" t="inlineStr">
        <is>
          <t xml:space="preserve">ABS0008-278
</t>
        </is>
      </c>
      <c r="I1527" t="inlineStr">
        <is>
          <t>HR</t>
        </is>
      </c>
      <c r="J1527" t="inlineStr">
        <is>
          <t>HR - Assenteismo revisione</t>
        </is>
      </c>
      <c r="K1527" t="inlineStr">
        <is>
          <t>EssilorLuxottica</t>
        </is>
      </c>
      <c r="L1527" t="inlineStr">
        <is>
          <t>L. Roberto</t>
        </is>
      </c>
      <c r="M1527" t="inlineStr">
        <is>
          <t>L. Roberto</t>
        </is>
      </c>
      <c r="N1527" t="inlineStr">
        <is>
          <t>Delivery Projects</t>
        </is>
      </c>
      <c r="O1527" t="inlineStr">
        <is>
          <t>PM - Project Governance</t>
        </is>
      </c>
      <c r="P1527" t="inlineStr"/>
      <c r="Q1527" t="inlineStr"/>
      <c r="R1527" t="inlineStr">
        <is>
          <t>PROPOSAL</t>
        </is>
      </c>
      <c r="S1527" t="n">
        <v>0</v>
      </c>
      <c r="T1527" t="n">
        <v>2025</v>
      </c>
      <c r="U1527" t="n">
        <v>1</v>
      </c>
      <c r="V1527" t="inlineStr"/>
      <c r="W1527" t="inlineStr"/>
      <c r="X1527" t="inlineStr"/>
      <c r="Y1527" t="inlineStr"/>
      <c r="Z1527" t="inlineStr"/>
      <c r="AA1527" t="n">
        <v>1</v>
      </c>
      <c r="AB1527" t="inlineStr"/>
      <c r="AC1527" t="inlineStr"/>
      <c r="AD1527" t="inlineStr"/>
      <c r="AE1527" t="inlineStr"/>
      <c r="AF1527" t="inlineStr"/>
      <c r="AG1527" t="inlineStr"/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0.05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inlineStr"/>
      <c r="AU1527" t="inlineStr"/>
    </row>
    <row r="1528">
      <c r="A1528" t="inlineStr">
        <is>
          <t>PROSPECT</t>
        </is>
      </c>
      <c r="B1528" t="inlineStr">
        <is>
          <t>PRJ</t>
        </is>
      </c>
      <c r="C1528" t="inlineStr">
        <is>
          <t>Waterfall</t>
        </is>
      </c>
      <c r="D1528" t="n">
        <v>2025</v>
      </c>
      <c r="E1528" s="114" t="n">
        <v>45792</v>
      </c>
      <c r="F1528" t="inlineStr"/>
      <c r="G1528" t="inlineStr"/>
      <c r="H1528" t="inlineStr">
        <is>
          <t xml:space="preserve">ABS0008-278
</t>
        </is>
      </c>
      <c r="I1528" t="inlineStr">
        <is>
          <t>HR</t>
        </is>
      </c>
      <c r="J1528" t="inlineStr">
        <is>
          <t>HR - Assenteismo revisione</t>
        </is>
      </c>
      <c r="K1528" t="inlineStr">
        <is>
          <t>EssilorLuxottica</t>
        </is>
      </c>
      <c r="L1528" t="inlineStr">
        <is>
          <t>L. Roberto</t>
        </is>
      </c>
      <c r="M1528" t="inlineStr">
        <is>
          <t>L. Cariglia</t>
        </is>
      </c>
      <c r="N1528" t="inlineStr">
        <is>
          <t>Operations</t>
        </is>
      </c>
      <c r="O1528" t="inlineStr">
        <is>
          <t>DataManagement</t>
        </is>
      </c>
      <c r="P1528" t="inlineStr"/>
      <c r="Q1528" t="inlineStr"/>
      <c r="R1528" t="inlineStr">
        <is>
          <t>PROPOSAL</t>
        </is>
      </c>
      <c r="S1528" t="n">
        <v>0</v>
      </c>
      <c r="T1528" t="n">
        <v>2025</v>
      </c>
      <c r="U1528" t="n">
        <v>10</v>
      </c>
      <c r="V1528" t="inlineStr"/>
      <c r="W1528" t="inlineStr"/>
      <c r="X1528" t="inlineStr"/>
      <c r="Y1528" t="inlineStr"/>
      <c r="Z1528" t="inlineStr"/>
      <c r="AA1528" t="n">
        <v>4</v>
      </c>
      <c r="AB1528" t="n">
        <v>5</v>
      </c>
      <c r="AC1528" t="inlineStr"/>
      <c r="AD1528" t="inlineStr"/>
      <c r="AE1528" t="inlineStr"/>
      <c r="AF1528" t="inlineStr"/>
      <c r="AG1528" t="inlineStr"/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0.2</v>
      </c>
      <c r="AN1528" t="n">
        <v>0.2173913043478261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inlineStr"/>
      <c r="AU1528" t="inlineStr"/>
    </row>
    <row r="1529">
      <c r="A1529" t="inlineStr">
        <is>
          <t>PROSPECT</t>
        </is>
      </c>
      <c r="B1529" t="inlineStr">
        <is>
          <t>PRJ</t>
        </is>
      </c>
      <c r="C1529" t="inlineStr">
        <is>
          <t>Waterfall</t>
        </is>
      </c>
      <c r="D1529" t="n">
        <v>2025</v>
      </c>
      <c r="E1529" s="114" t="n">
        <v>45792</v>
      </c>
      <c r="F1529" t="inlineStr"/>
      <c r="G1529" t="inlineStr"/>
      <c r="H1529" t="inlineStr">
        <is>
          <t xml:space="preserve">ABS0008-278
</t>
        </is>
      </c>
      <c r="I1529" t="inlineStr">
        <is>
          <t>HR</t>
        </is>
      </c>
      <c r="J1529" t="inlineStr">
        <is>
          <t>HR - Assenteismo revisione</t>
        </is>
      </c>
      <c r="K1529" t="inlineStr">
        <is>
          <t>EssilorLuxottica</t>
        </is>
      </c>
      <c r="L1529" t="inlineStr">
        <is>
          <t>L. Roberto</t>
        </is>
      </c>
      <c r="M1529" t="inlineStr">
        <is>
          <t>K. Dadaian</t>
        </is>
      </c>
      <c r="N1529" t="inlineStr">
        <is>
          <t>Consulting</t>
        </is>
      </c>
      <c r="O1529" t="inlineStr">
        <is>
          <t>Analisys</t>
        </is>
      </c>
      <c r="P1529" t="inlineStr"/>
      <c r="Q1529" t="inlineStr"/>
      <c r="R1529" t="inlineStr">
        <is>
          <t>PROPOSAL</t>
        </is>
      </c>
      <c r="S1529" t="n">
        <v>0</v>
      </c>
      <c r="T1529" t="n">
        <v>2025</v>
      </c>
      <c r="U1529" t="n">
        <v>2</v>
      </c>
      <c r="V1529" t="inlineStr"/>
      <c r="W1529" t="inlineStr"/>
      <c r="X1529" t="inlineStr"/>
      <c r="Y1529" t="inlineStr"/>
      <c r="Z1529" t="inlineStr"/>
      <c r="AA1529" t="inlineStr"/>
      <c r="AB1529" t="n">
        <v>2</v>
      </c>
      <c r="AC1529" t="inlineStr"/>
      <c r="AD1529" t="inlineStr"/>
      <c r="AE1529" t="inlineStr"/>
      <c r="AF1529" t="inlineStr"/>
      <c r="AG1529" t="inlineStr"/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0.08695652173913043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inlineStr"/>
      <c r="AU1529" t="inlineStr"/>
    </row>
    <row r="1530">
      <c r="A1530" t="inlineStr">
        <is>
          <t>PROSPECT</t>
        </is>
      </c>
      <c r="B1530" t="inlineStr">
        <is>
          <t>PRJ</t>
        </is>
      </c>
      <c r="C1530" t="inlineStr">
        <is>
          <t>Waterfall</t>
        </is>
      </c>
      <c r="D1530" t="n">
        <v>2025</v>
      </c>
      <c r="E1530" s="114" t="n">
        <v>45792</v>
      </c>
      <c r="F1530" t="inlineStr"/>
      <c r="G1530" t="inlineStr"/>
      <c r="H1530" t="inlineStr">
        <is>
          <t xml:space="preserve">ABS0008-278
</t>
        </is>
      </c>
      <c r="I1530" t="inlineStr">
        <is>
          <t>HR</t>
        </is>
      </c>
      <c r="J1530" t="inlineStr">
        <is>
          <t>HR - Assenteismo revisione</t>
        </is>
      </c>
      <c r="K1530" t="inlineStr">
        <is>
          <t>EssilorLuxottica</t>
        </is>
      </c>
      <c r="L1530" t="inlineStr">
        <is>
          <t>L. Roberto</t>
        </is>
      </c>
      <c r="M1530" t="inlineStr">
        <is>
          <t>M. Migliorati</t>
        </is>
      </c>
      <c r="N1530" t="inlineStr">
        <is>
          <t>Operations</t>
        </is>
      </c>
      <c r="O1530" t="inlineStr">
        <is>
          <t>DataManagement</t>
        </is>
      </c>
      <c r="P1530" t="inlineStr"/>
      <c r="Q1530" t="inlineStr"/>
      <c r="R1530" t="inlineStr">
        <is>
          <t>PROPOSAL</t>
        </is>
      </c>
      <c r="S1530" t="n">
        <v>0</v>
      </c>
      <c r="T1530" t="n">
        <v>2025</v>
      </c>
      <c r="U1530" t="n">
        <v>8</v>
      </c>
      <c r="V1530" t="inlineStr"/>
      <c r="W1530" t="inlineStr"/>
      <c r="X1530" t="inlineStr"/>
      <c r="Y1530" t="inlineStr"/>
      <c r="Z1530" t="inlineStr"/>
      <c r="AA1530" t="inlineStr"/>
      <c r="AB1530" t="n">
        <v>8</v>
      </c>
      <c r="AC1530" t="inlineStr"/>
      <c r="AD1530" t="inlineStr"/>
      <c r="AE1530" t="inlineStr"/>
      <c r="AF1530" t="inlineStr"/>
      <c r="AG1530" t="inlineStr"/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0.3478260869565217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inlineStr"/>
      <c r="AU1530" t="inlineStr"/>
    </row>
    <row r="1531">
      <c r="A1531" t="inlineStr">
        <is>
          <t>PROSPECT</t>
        </is>
      </c>
      <c r="B1531" t="inlineStr">
        <is>
          <t>PRJ</t>
        </is>
      </c>
      <c r="C1531" t="inlineStr">
        <is>
          <t>Waterfall</t>
        </is>
      </c>
      <c r="D1531" t="n">
        <v>2025</v>
      </c>
      <c r="E1531" s="114" t="n">
        <v>45792</v>
      </c>
      <c r="F1531" t="inlineStr"/>
      <c r="G1531" t="inlineStr"/>
      <c r="H1531" t="inlineStr">
        <is>
          <t xml:space="preserve">ABS0008-278
</t>
        </is>
      </c>
      <c r="I1531" t="inlineStr">
        <is>
          <t>HR</t>
        </is>
      </c>
      <c r="J1531" t="inlineStr">
        <is>
          <t>HR - Assenteismo AI</t>
        </is>
      </c>
      <c r="K1531" t="inlineStr">
        <is>
          <t>EssilorLuxottica</t>
        </is>
      </c>
      <c r="L1531" t="inlineStr">
        <is>
          <t>L. Roberto</t>
        </is>
      </c>
      <c r="M1531" t="inlineStr">
        <is>
          <t>G. Sironi</t>
        </is>
      </c>
      <c r="N1531" t="inlineStr">
        <is>
          <t>Operations</t>
        </is>
      </c>
      <c r="O1531" t="inlineStr"/>
      <c r="P1531" t="inlineStr"/>
      <c r="Q1531" t="inlineStr"/>
      <c r="R1531" t="inlineStr">
        <is>
          <t>PROPOSAL</t>
        </is>
      </c>
      <c r="S1531" t="n">
        <v>0</v>
      </c>
      <c r="T1531" t="n">
        <v>2025</v>
      </c>
      <c r="U1531" t="n">
        <v>5</v>
      </c>
      <c r="V1531" t="inlineStr"/>
      <c r="W1531" t="inlineStr"/>
      <c r="X1531" t="inlineStr"/>
      <c r="Y1531" t="inlineStr"/>
      <c r="Z1531" t="inlineStr"/>
      <c r="AA1531" t="n">
        <v>5</v>
      </c>
      <c r="AB1531" t="inlineStr"/>
      <c r="AC1531" t="inlineStr"/>
      <c r="AD1531" t="inlineStr"/>
      <c r="AE1531" t="inlineStr"/>
      <c r="AF1531" t="inlineStr"/>
      <c r="AG1531" t="inlineStr"/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0.25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inlineStr"/>
      <c r="AU1531" t="inlineStr"/>
    </row>
    <row r="1532">
      <c r="A1532" t="inlineStr">
        <is>
          <t>PROSPECT</t>
        </is>
      </c>
      <c r="B1532" t="inlineStr">
        <is>
          <t>PRJ</t>
        </is>
      </c>
      <c r="C1532" t="inlineStr">
        <is>
          <t>Waterfall</t>
        </is>
      </c>
      <c r="D1532" t="n">
        <v>2025</v>
      </c>
      <c r="E1532" s="114" t="n">
        <v>45792</v>
      </c>
      <c r="F1532" t="inlineStr"/>
      <c r="G1532" t="inlineStr"/>
      <c r="H1532" t="inlineStr">
        <is>
          <t xml:space="preserve">ABS0008-278
</t>
        </is>
      </c>
      <c r="I1532" t="inlineStr">
        <is>
          <t>HR</t>
        </is>
      </c>
      <c r="J1532" t="inlineStr">
        <is>
          <t>HR - Assenteismo AI</t>
        </is>
      </c>
      <c r="K1532" t="inlineStr">
        <is>
          <t>EssilorLuxottica</t>
        </is>
      </c>
      <c r="L1532" t="inlineStr">
        <is>
          <t>L. Roberto</t>
        </is>
      </c>
      <c r="M1532" t="inlineStr">
        <is>
          <t>M. Gomitoni</t>
        </is>
      </c>
      <c r="N1532" t="inlineStr">
        <is>
          <t>Operations</t>
        </is>
      </c>
      <c r="O1532" t="inlineStr"/>
      <c r="P1532" t="inlineStr"/>
      <c r="Q1532" t="inlineStr"/>
      <c r="R1532" t="inlineStr">
        <is>
          <t>PROPOSAL</t>
        </is>
      </c>
      <c r="S1532" t="n">
        <v>0</v>
      </c>
      <c r="T1532" t="n">
        <v>2025</v>
      </c>
      <c r="U1532" t="n">
        <v>5</v>
      </c>
      <c r="V1532" t="inlineStr"/>
      <c r="W1532" t="inlineStr"/>
      <c r="X1532" t="inlineStr"/>
      <c r="Y1532" t="inlineStr"/>
      <c r="Z1532" t="inlineStr"/>
      <c r="AA1532" t="n">
        <v>5</v>
      </c>
      <c r="AB1532" t="inlineStr"/>
      <c r="AC1532" t="inlineStr"/>
      <c r="AD1532" t="inlineStr"/>
      <c r="AE1532" t="inlineStr"/>
      <c r="AF1532" t="inlineStr"/>
      <c r="AG1532" t="inlineStr"/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0.25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inlineStr"/>
      <c r="AU1532" t="inlineStr"/>
    </row>
    <row r="1533">
      <c r="A1533" t="inlineStr">
        <is>
          <t>PROSPECT</t>
        </is>
      </c>
      <c r="B1533" t="inlineStr">
        <is>
          <t>PRJ</t>
        </is>
      </c>
      <c r="C1533" t="inlineStr">
        <is>
          <t>Waterfall</t>
        </is>
      </c>
      <c r="D1533" t="n">
        <v>2025</v>
      </c>
      <c r="E1533" s="114" t="n">
        <v>45792</v>
      </c>
      <c r="F1533" t="inlineStr"/>
      <c r="G1533" t="inlineStr"/>
      <c r="H1533" t="inlineStr">
        <is>
          <t xml:space="preserve">ABS0008-278
</t>
        </is>
      </c>
      <c r="I1533" t="inlineStr">
        <is>
          <t>HR</t>
        </is>
      </c>
      <c r="J1533" t="inlineStr">
        <is>
          <t>HR - Assenteismo AI</t>
        </is>
      </c>
      <c r="K1533" t="inlineStr">
        <is>
          <t>EssilorLuxottica</t>
        </is>
      </c>
      <c r="L1533" t="inlineStr">
        <is>
          <t>L. Roberto</t>
        </is>
      </c>
      <c r="M1533" t="inlineStr">
        <is>
          <t>L. Cariglia</t>
        </is>
      </c>
      <c r="N1533" t="inlineStr">
        <is>
          <t>Operations</t>
        </is>
      </c>
      <c r="O1533" t="inlineStr">
        <is>
          <t>DataManagement</t>
        </is>
      </c>
      <c r="P1533" t="inlineStr"/>
      <c r="Q1533" t="inlineStr"/>
      <c r="R1533" t="inlineStr">
        <is>
          <t>PROPOSAL</t>
        </is>
      </c>
      <c r="S1533" t="n">
        <v>0</v>
      </c>
      <c r="T1533" t="n">
        <v>2025</v>
      </c>
      <c r="U1533" t="n">
        <v>3</v>
      </c>
      <c r="V1533" t="inlineStr"/>
      <c r="W1533" t="inlineStr"/>
      <c r="X1533" t="inlineStr"/>
      <c r="Y1533" t="inlineStr"/>
      <c r="Z1533" t="inlineStr"/>
      <c r="AA1533" t="n">
        <v>3</v>
      </c>
      <c r="AB1533" t="inlineStr"/>
      <c r="AC1533" t="inlineStr"/>
      <c r="AD1533" t="inlineStr"/>
      <c r="AE1533" t="inlineStr"/>
      <c r="AF1533" t="inlineStr"/>
      <c r="AG1533" t="inlineStr"/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0.15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inlineStr"/>
      <c r="AU1533" t="inlineStr"/>
    </row>
    <row r="1534">
      <c r="A1534" t="inlineStr">
        <is>
          <t>PROSPECT</t>
        </is>
      </c>
      <c r="B1534" t="inlineStr">
        <is>
          <t>PRJ</t>
        </is>
      </c>
      <c r="C1534" t="inlineStr">
        <is>
          <t>Waterfall</t>
        </is>
      </c>
      <c r="D1534" t="n">
        <v>2025</v>
      </c>
      <c r="E1534" s="114" t="n">
        <v>45792</v>
      </c>
      <c r="F1534" t="inlineStr"/>
      <c r="G1534" t="inlineStr"/>
      <c r="H1534" t="inlineStr">
        <is>
          <t xml:space="preserve">ABS0008-278
</t>
        </is>
      </c>
      <c r="I1534" t="inlineStr">
        <is>
          <t>HR</t>
        </is>
      </c>
      <c r="J1534" t="inlineStr">
        <is>
          <t>HR - Assenteismo AI</t>
        </is>
      </c>
      <c r="K1534" t="inlineStr">
        <is>
          <t>EssilorLuxottica</t>
        </is>
      </c>
      <c r="L1534" t="inlineStr">
        <is>
          <t>L. Roberto</t>
        </is>
      </c>
      <c r="M1534" t="inlineStr">
        <is>
          <t>R. Marasca</t>
        </is>
      </c>
      <c r="N1534" t="inlineStr">
        <is>
          <t>Delivery Projects</t>
        </is>
      </c>
      <c r="O1534" t="inlineStr">
        <is>
          <t>Analyst</t>
        </is>
      </c>
      <c r="P1534" t="inlineStr"/>
      <c r="Q1534" t="inlineStr"/>
      <c r="R1534" t="inlineStr">
        <is>
          <t>PROPOSAL</t>
        </is>
      </c>
      <c r="S1534" t="n">
        <v>0</v>
      </c>
      <c r="T1534" t="n">
        <v>2025</v>
      </c>
      <c r="U1534" t="n">
        <v>5</v>
      </c>
      <c r="V1534" t="inlineStr"/>
      <c r="W1534" t="inlineStr"/>
      <c r="X1534" t="inlineStr"/>
      <c r="Y1534" t="inlineStr"/>
      <c r="Z1534" t="inlineStr"/>
      <c r="AA1534" t="n">
        <v>3</v>
      </c>
      <c r="AB1534" t="n">
        <v>2</v>
      </c>
      <c r="AC1534" t="inlineStr"/>
      <c r="AD1534" t="inlineStr"/>
      <c r="AE1534" t="inlineStr"/>
      <c r="AF1534" t="inlineStr"/>
      <c r="AG1534" t="inlineStr"/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0.15</v>
      </c>
      <c r="AN1534" t="n">
        <v>0.08695652173913043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inlineStr"/>
      <c r="AU1534" t="inlineStr"/>
    </row>
    <row r="1535">
      <c r="A1535" t="inlineStr">
        <is>
          <t>PROSPECT</t>
        </is>
      </c>
      <c r="B1535" t="inlineStr">
        <is>
          <t>PRJ</t>
        </is>
      </c>
      <c r="C1535" t="inlineStr">
        <is>
          <t>Waterfall</t>
        </is>
      </c>
      <c r="D1535" t="n">
        <v>2025</v>
      </c>
      <c r="E1535" s="114" t="n">
        <v>45792</v>
      </c>
      <c r="F1535" t="inlineStr"/>
      <c r="G1535" t="inlineStr"/>
      <c r="H1535" t="inlineStr">
        <is>
          <t xml:space="preserve">ABS0008-278
</t>
        </is>
      </c>
      <c r="I1535" t="inlineStr">
        <is>
          <t>HR</t>
        </is>
      </c>
      <c r="J1535" t="inlineStr">
        <is>
          <t>HR - Assenteismo AI</t>
        </is>
      </c>
      <c r="K1535" t="inlineStr">
        <is>
          <t>EssilorLuxottica</t>
        </is>
      </c>
      <c r="L1535" t="inlineStr">
        <is>
          <t>L. Roberto</t>
        </is>
      </c>
      <c r="M1535" t="inlineStr">
        <is>
          <t>L. Roberto</t>
        </is>
      </c>
      <c r="N1535" t="inlineStr">
        <is>
          <t>Delivery Projects</t>
        </is>
      </c>
      <c r="O1535" t="inlineStr">
        <is>
          <t>PM - Project Governance</t>
        </is>
      </c>
      <c r="P1535" t="inlineStr"/>
      <c r="Q1535" t="inlineStr"/>
      <c r="R1535" t="inlineStr">
        <is>
          <t>PROPOSAL</t>
        </is>
      </c>
      <c r="S1535" t="n">
        <v>0</v>
      </c>
      <c r="T1535" t="n">
        <v>2025</v>
      </c>
      <c r="U1535" t="n">
        <v>1</v>
      </c>
      <c r="V1535" t="inlineStr"/>
      <c r="W1535" t="inlineStr"/>
      <c r="X1535" t="inlineStr"/>
      <c r="Y1535" t="inlineStr"/>
      <c r="Z1535" t="inlineStr"/>
      <c r="AA1535" t="n">
        <v>1</v>
      </c>
      <c r="AB1535" t="inlineStr"/>
      <c r="AC1535" t="inlineStr"/>
      <c r="AD1535" t="inlineStr"/>
      <c r="AE1535" t="inlineStr"/>
      <c r="AF1535" t="inlineStr"/>
      <c r="AG1535" t="inlineStr"/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0.05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inlineStr"/>
      <c r="AU1535" t="inlineStr"/>
    </row>
    <row r="1536">
      <c r="A1536" t="inlineStr">
        <is>
          <t>CONTRACT</t>
        </is>
      </c>
      <c r="B1536" t="inlineStr">
        <is>
          <t>PRJ</t>
        </is>
      </c>
      <c r="C1536" t="inlineStr">
        <is>
          <t>Waterfall</t>
        </is>
      </c>
      <c r="D1536" t="n">
        <v>2025</v>
      </c>
      <c r="E1536" s="114" t="n">
        <v>45664</v>
      </c>
      <c r="F1536" s="114" t="n">
        <v>45716</v>
      </c>
      <c r="G1536" t="inlineStr">
        <is>
          <t>ABS24518</t>
        </is>
      </c>
      <c r="H1536" t="inlineStr">
        <is>
          <t>ABS0008-29</t>
        </is>
      </c>
      <c r="I1536" t="inlineStr">
        <is>
          <t>HR</t>
        </is>
      </c>
      <c r="J1536" t="inlineStr">
        <is>
          <t>HR - Job Architecture - Grade</t>
        </is>
      </c>
      <c r="K1536" t="inlineStr">
        <is>
          <t>EssilorLuxottica</t>
        </is>
      </c>
      <c r="L1536" t="inlineStr">
        <is>
          <t>L. Roberto</t>
        </is>
      </c>
      <c r="M1536" t="inlineStr">
        <is>
          <t>R. Bondi</t>
        </is>
      </c>
      <c r="N1536" t="inlineStr">
        <is>
          <t>Operations</t>
        </is>
      </c>
      <c r="O1536" t="inlineStr">
        <is>
          <t>FrontEnd</t>
        </is>
      </c>
      <c r="P1536" t="n">
        <v>100</v>
      </c>
      <c r="Q1536" t="n">
        <v>7</v>
      </c>
      <c r="R1536" t="inlineStr">
        <is>
          <t>ON GOING</t>
        </is>
      </c>
      <c r="S1536" t="n">
        <v>0.4</v>
      </c>
      <c r="T1536" t="n">
        <v>2025</v>
      </c>
      <c r="U1536" t="inlineStr"/>
      <c r="V1536" t="inlineStr"/>
      <c r="W1536" t="inlineStr"/>
      <c r="X1536" t="inlineStr"/>
      <c r="Y1536" t="inlineStr"/>
      <c r="Z1536" t="n">
        <v>2</v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n">
        <v>0</v>
      </c>
      <c r="AI1536" t="n">
        <v>0</v>
      </c>
      <c r="AJ1536" t="n">
        <v>0</v>
      </c>
      <c r="AK1536" t="n">
        <v>0</v>
      </c>
      <c r="AL1536" t="n">
        <v>0.1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inlineStr"/>
      <c r="AU1536" t="inlineStr"/>
    </row>
    <row r="1537">
      <c r="A1537" t="inlineStr">
        <is>
          <t>CONTRACT</t>
        </is>
      </c>
      <c r="B1537" t="inlineStr">
        <is>
          <t>PRJ</t>
        </is>
      </c>
      <c r="C1537" t="inlineStr">
        <is>
          <t>Waterfall</t>
        </is>
      </c>
      <c r="D1537" t="n">
        <v>2025</v>
      </c>
      <c r="E1537" s="114" t="n">
        <v>45383</v>
      </c>
      <c r="F1537" t="inlineStr">
        <is>
          <t>31/06/2025</t>
        </is>
      </c>
      <c r="G1537" t="inlineStr"/>
      <c r="H1537" t="inlineStr">
        <is>
          <t>ABS0008-221</t>
        </is>
      </c>
      <c r="I1537" t="inlineStr">
        <is>
          <t>HR</t>
        </is>
      </c>
      <c r="J1537" t="inlineStr">
        <is>
          <t>Evolutive Dashboard Maggio (post golive)</t>
        </is>
      </c>
      <c r="K1537" t="inlineStr">
        <is>
          <t>EssilorLuxottica</t>
        </is>
      </c>
      <c r="L1537" t="inlineStr">
        <is>
          <t>L. Roberto</t>
        </is>
      </c>
      <c r="M1537" t="inlineStr">
        <is>
          <t>M.Vimercati</t>
        </is>
      </c>
      <c r="N1537" t="inlineStr">
        <is>
          <t>Operations</t>
        </is>
      </c>
      <c r="O1537" t="inlineStr">
        <is>
          <t>Data Management</t>
        </is>
      </c>
      <c r="P1537" t="n">
        <v>6.5</v>
      </c>
      <c r="Q1537" t="n">
        <v>0</v>
      </c>
      <c r="R1537" t="inlineStr">
        <is>
          <t>ON GOING</t>
        </is>
      </c>
      <c r="S1537" t="n">
        <v>0.8</v>
      </c>
      <c r="T1537" t="n">
        <v>2025</v>
      </c>
      <c r="U1537" t="n">
        <v>1</v>
      </c>
      <c r="V1537" t="inlineStr"/>
      <c r="W1537" t="inlineStr"/>
      <c r="X1537" t="inlineStr"/>
      <c r="Y1537" t="n">
        <v>1</v>
      </c>
      <c r="Z1537" t="n">
        <v>1</v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n">
        <v>0</v>
      </c>
      <c r="AI1537" t="n">
        <v>0</v>
      </c>
      <c r="AJ1537" t="n">
        <v>0</v>
      </c>
      <c r="AK1537" t="n">
        <v>0.04545454545454546</v>
      </c>
      <c r="AL1537" t="n">
        <v>0.05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inlineStr"/>
      <c r="AU1537" t="inlineStr"/>
    </row>
    <row r="1538">
      <c r="A1538" t="inlineStr">
        <is>
          <t>CONTRACT</t>
        </is>
      </c>
      <c r="B1538" t="inlineStr">
        <is>
          <t>PRJ</t>
        </is>
      </c>
      <c r="C1538" t="inlineStr"/>
      <c r="D1538" t="n">
        <v>2025</v>
      </c>
      <c r="E1538" s="114" t="n">
        <v>45831</v>
      </c>
      <c r="F1538" s="114" t="n">
        <v>45915</v>
      </c>
      <c r="G1538" t="inlineStr">
        <is>
          <t>ABS24567</t>
        </is>
      </c>
      <c r="H1538" t="inlineStr">
        <is>
          <t>ABS24567</t>
        </is>
      </c>
      <c r="I1538" t="inlineStr">
        <is>
          <t>CRM/CS</t>
        </is>
      </c>
      <c r="J1538" t="inlineStr">
        <is>
          <t>REWARD HUB 4.0 w4 - myEL integration</t>
        </is>
      </c>
      <c r="K1538" t="inlineStr">
        <is>
          <t>EssilorLuxottica</t>
        </is>
      </c>
      <c r="L1538" t="inlineStr">
        <is>
          <t>L. Roberto</t>
        </is>
      </c>
      <c r="M1538" t="inlineStr">
        <is>
          <t>C. Di Lorenzo</t>
        </is>
      </c>
      <c r="N1538" t="inlineStr">
        <is>
          <t>Delivery Projects</t>
        </is>
      </c>
      <c r="O1538" t="inlineStr">
        <is>
          <t>Analysis</t>
        </is>
      </c>
      <c r="P1538" t="n">
        <v>65</v>
      </c>
      <c r="Q1538" t="inlineStr"/>
      <c r="R1538" t="inlineStr">
        <is>
          <t>To Be Start</t>
        </is>
      </c>
      <c r="S1538" t="n">
        <v>0</v>
      </c>
      <c r="T1538" t="n">
        <v>2025</v>
      </c>
      <c r="U1538" t="n">
        <v>3</v>
      </c>
      <c r="V1538" t="inlineStr"/>
      <c r="W1538" t="inlineStr"/>
      <c r="X1538" t="inlineStr"/>
      <c r="Y1538" t="inlineStr"/>
      <c r="Z1538" t="inlineStr"/>
      <c r="AA1538" t="n">
        <v>4</v>
      </c>
      <c r="AB1538" t="n">
        <v>3</v>
      </c>
      <c r="AC1538" t="n">
        <v>3</v>
      </c>
      <c r="AD1538" t="n">
        <v>3</v>
      </c>
      <c r="AE1538" t="inlineStr"/>
      <c r="AF1538" t="inlineStr"/>
      <c r="AG1538" t="inlineStr"/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0.2</v>
      </c>
      <c r="AN1538" t="n">
        <v>0.1304347826086956</v>
      </c>
      <c r="AO1538" t="n">
        <v>0.25</v>
      </c>
      <c r="AP1538" t="n">
        <v>0.1428571428571428</v>
      </c>
      <c r="AQ1538" t="n">
        <v>0</v>
      </c>
      <c r="AR1538" t="n">
        <v>0</v>
      </c>
      <c r="AS1538" t="n">
        <v>0</v>
      </c>
      <c r="AT1538" t="inlineStr"/>
      <c r="AU1538" t="inlineStr"/>
    </row>
    <row r="1539">
      <c r="A1539" t="inlineStr">
        <is>
          <t>CONTRACT</t>
        </is>
      </c>
      <c r="B1539" t="inlineStr">
        <is>
          <t>PRJ</t>
        </is>
      </c>
      <c r="C1539" t="inlineStr"/>
      <c r="D1539" t="n">
        <v>2025</v>
      </c>
      <c r="E1539" s="114" t="n">
        <v>45831</v>
      </c>
      <c r="F1539" s="114" t="n">
        <v>45915</v>
      </c>
      <c r="G1539" t="inlineStr">
        <is>
          <t>ABS24567</t>
        </is>
      </c>
      <c r="H1539" t="inlineStr">
        <is>
          <t>ABS24567</t>
        </is>
      </c>
      <c r="I1539" t="inlineStr">
        <is>
          <t>CRM/CS</t>
        </is>
      </c>
      <c r="J1539" t="inlineStr">
        <is>
          <t>REWARD HUB 4.0 w4 - myEL integration</t>
        </is>
      </c>
      <c r="K1539" t="inlineStr">
        <is>
          <t>EssilorLuxottica</t>
        </is>
      </c>
      <c r="L1539" t="inlineStr">
        <is>
          <t>L. Roberto</t>
        </is>
      </c>
      <c r="M1539" t="inlineStr">
        <is>
          <t>C. Elia</t>
        </is>
      </c>
      <c r="N1539" t="inlineStr">
        <is>
          <t>Operations</t>
        </is>
      </c>
      <c r="O1539" t="inlineStr">
        <is>
          <t>BackEnd</t>
        </is>
      </c>
      <c r="P1539" t="n">
        <v>65</v>
      </c>
      <c r="Q1539" t="inlineStr"/>
      <c r="R1539" t="inlineStr">
        <is>
          <t>To Be Start</t>
        </is>
      </c>
      <c r="S1539" t="n">
        <v>0</v>
      </c>
      <c r="T1539" t="n">
        <v>2025</v>
      </c>
      <c r="U1539" t="n">
        <v>3</v>
      </c>
      <c r="V1539" t="inlineStr"/>
      <c r="W1539" t="inlineStr"/>
      <c r="X1539" t="inlineStr"/>
      <c r="Y1539" t="inlineStr"/>
      <c r="Z1539" t="inlineStr"/>
      <c r="AA1539" t="n">
        <v>5</v>
      </c>
      <c r="AB1539" t="n">
        <v>4</v>
      </c>
      <c r="AC1539" t="n">
        <v>3</v>
      </c>
      <c r="AD1539" t="n">
        <v>3</v>
      </c>
      <c r="AE1539" t="inlineStr"/>
      <c r="AF1539" t="inlineStr"/>
      <c r="AG1539" t="inlineStr"/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0.25</v>
      </c>
      <c r="AN1539" t="n">
        <v>0.1739130434782609</v>
      </c>
      <c r="AO1539" t="n">
        <v>0.25</v>
      </c>
      <c r="AP1539" t="n">
        <v>0.1428571428571428</v>
      </c>
      <c r="AQ1539" t="n">
        <v>0</v>
      </c>
      <c r="AR1539" t="n">
        <v>0</v>
      </c>
      <c r="AS1539" t="n">
        <v>0</v>
      </c>
      <c r="AT1539" t="inlineStr"/>
      <c r="AU1539" t="inlineStr"/>
    </row>
    <row r="1540">
      <c r="A1540" t="inlineStr">
        <is>
          <t>CONTRACT</t>
        </is>
      </c>
      <c r="B1540" t="inlineStr">
        <is>
          <t>PRJ</t>
        </is>
      </c>
      <c r="C1540" t="inlineStr"/>
      <c r="D1540" t="n">
        <v>2025</v>
      </c>
      <c r="E1540" s="114" t="n">
        <v>45831</v>
      </c>
      <c r="F1540" s="114" t="n">
        <v>45915</v>
      </c>
      <c r="G1540" t="inlineStr">
        <is>
          <t>ABS24567</t>
        </is>
      </c>
      <c r="H1540" t="inlineStr">
        <is>
          <t>ABS24567</t>
        </is>
      </c>
      <c r="I1540" t="inlineStr">
        <is>
          <t>CRM/CS</t>
        </is>
      </c>
      <c r="J1540" t="inlineStr">
        <is>
          <t>REWARD HUB 4.0 w4 - myEL integration</t>
        </is>
      </c>
      <c r="K1540" t="inlineStr">
        <is>
          <t>EssilorLuxottica</t>
        </is>
      </c>
      <c r="L1540" t="inlineStr">
        <is>
          <t>L. Roberto</t>
        </is>
      </c>
      <c r="M1540" t="inlineStr">
        <is>
          <t>L. Roberto</t>
        </is>
      </c>
      <c r="N1540" t="inlineStr">
        <is>
          <t>Operations</t>
        </is>
      </c>
      <c r="O1540" t="inlineStr">
        <is>
          <t>PM - Project Governance</t>
        </is>
      </c>
      <c r="P1540" t="n">
        <v>65</v>
      </c>
      <c r="Q1540" t="inlineStr"/>
      <c r="R1540" t="inlineStr">
        <is>
          <t>To Be Start</t>
        </is>
      </c>
      <c r="S1540" t="n">
        <v>0</v>
      </c>
      <c r="T1540" t="n">
        <v>2025</v>
      </c>
      <c r="U1540" t="n">
        <v>1</v>
      </c>
      <c r="V1540" t="inlineStr"/>
      <c r="W1540" t="inlineStr"/>
      <c r="X1540" t="inlineStr"/>
      <c r="Y1540" t="inlineStr"/>
      <c r="Z1540" t="inlineStr"/>
      <c r="AA1540" t="n">
        <v>3</v>
      </c>
      <c r="AB1540" t="n">
        <v>3</v>
      </c>
      <c r="AC1540" t="n">
        <v>2</v>
      </c>
      <c r="AD1540" t="n">
        <v>1</v>
      </c>
      <c r="AE1540" t="inlineStr"/>
      <c r="AF1540" t="inlineStr"/>
      <c r="AG1540" t="inlineStr"/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0.15</v>
      </c>
      <c r="AN1540" t="n">
        <v>0.1304347826086956</v>
      </c>
      <c r="AO1540" t="n">
        <v>0.1666666666666667</v>
      </c>
      <c r="AP1540" t="n">
        <v>0.04761904761904762</v>
      </c>
      <c r="AQ1540" t="n">
        <v>0</v>
      </c>
      <c r="AR1540" t="n">
        <v>0</v>
      </c>
      <c r="AS1540" t="n">
        <v>0</v>
      </c>
      <c r="AT1540" t="inlineStr"/>
      <c r="AU1540" t="inlineStr"/>
    </row>
    <row r="1541">
      <c r="A1541" t="inlineStr">
        <is>
          <t>CONTRACT</t>
        </is>
      </c>
      <c r="B1541" t="inlineStr">
        <is>
          <t>PRJ</t>
        </is>
      </c>
      <c r="C1541" t="inlineStr"/>
      <c r="D1541" t="n">
        <v>2025</v>
      </c>
      <c r="E1541" s="114" t="n">
        <v>45831</v>
      </c>
      <c r="F1541" s="114" t="n">
        <v>45915</v>
      </c>
      <c r="G1541" t="inlineStr">
        <is>
          <t>ABS24567</t>
        </is>
      </c>
      <c r="H1541" t="inlineStr">
        <is>
          <t>ABS24567</t>
        </is>
      </c>
      <c r="I1541" t="inlineStr">
        <is>
          <t>CRM/CS</t>
        </is>
      </c>
      <c r="J1541" t="inlineStr">
        <is>
          <t>REWARD HUB 4.0 w4 - myEL integration</t>
        </is>
      </c>
      <c r="K1541" t="inlineStr">
        <is>
          <t>EssilorLuxottica</t>
        </is>
      </c>
      <c r="L1541" t="inlineStr">
        <is>
          <t>L. Roberto</t>
        </is>
      </c>
      <c r="M1541" t="inlineStr">
        <is>
          <t>S. Beltrami</t>
        </is>
      </c>
      <c r="N1541" t="inlineStr">
        <is>
          <t>Operations</t>
        </is>
      </c>
      <c r="O1541" t="inlineStr">
        <is>
          <t>FrontEnd</t>
        </is>
      </c>
      <c r="P1541" t="n">
        <v>65</v>
      </c>
      <c r="Q1541" t="inlineStr"/>
      <c r="R1541" t="inlineStr">
        <is>
          <t>To Be Start</t>
        </is>
      </c>
      <c r="S1541" t="n">
        <v>0</v>
      </c>
      <c r="T1541" t="n">
        <v>2025</v>
      </c>
      <c r="U1541" t="n">
        <v>3</v>
      </c>
      <c r="V1541" t="inlineStr"/>
      <c r="W1541" t="inlineStr"/>
      <c r="X1541" t="inlineStr"/>
      <c r="Y1541" t="inlineStr"/>
      <c r="Z1541" t="inlineStr"/>
      <c r="AA1541" t="n">
        <v>5</v>
      </c>
      <c r="AB1541" t="n">
        <v>9</v>
      </c>
      <c r="AC1541" t="n">
        <v>9</v>
      </c>
      <c r="AD1541" t="n">
        <v>3</v>
      </c>
      <c r="AE1541" t="inlineStr"/>
      <c r="AF1541" t="inlineStr"/>
      <c r="AG1541" t="inlineStr"/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0.25</v>
      </c>
      <c r="AN1541" t="n">
        <v>0.391304347826087</v>
      </c>
      <c r="AO1541" t="n">
        <v>0.75</v>
      </c>
      <c r="AP1541" t="n">
        <v>0.1428571428571428</v>
      </c>
      <c r="AQ1541" t="n">
        <v>0</v>
      </c>
      <c r="AR1541" t="n">
        <v>0</v>
      </c>
      <c r="AS1541" t="n">
        <v>0</v>
      </c>
      <c r="AT1541" t="inlineStr"/>
      <c r="AU1541" t="inlineStr"/>
    </row>
    <row r="1542">
      <c r="A1542" t="inlineStr">
        <is>
          <t>CONTRACT</t>
        </is>
      </c>
      <c r="B1542" t="inlineStr">
        <is>
          <t>PRJ</t>
        </is>
      </c>
      <c r="C1542" t="inlineStr"/>
      <c r="D1542" t="n">
        <v>2025</v>
      </c>
      <c r="E1542" s="114" t="n">
        <v>45831</v>
      </c>
      <c r="F1542" s="114" t="n">
        <v>45915</v>
      </c>
      <c r="G1542" t="inlineStr">
        <is>
          <t>ABS24567</t>
        </is>
      </c>
      <c r="H1542" t="inlineStr">
        <is>
          <t>ABS24567</t>
        </is>
      </c>
      <c r="I1542" t="inlineStr">
        <is>
          <t>CRM/CS</t>
        </is>
      </c>
      <c r="J1542" t="inlineStr">
        <is>
          <t>REWARD HUB 4.0 w4 - myEL integration</t>
        </is>
      </c>
      <c r="K1542" t="inlineStr">
        <is>
          <t>EssilorLuxottica</t>
        </is>
      </c>
      <c r="L1542" t="inlineStr">
        <is>
          <t>L. Roberto</t>
        </is>
      </c>
      <c r="M1542" t="inlineStr">
        <is>
          <t>S. Delle Fave</t>
        </is>
      </c>
      <c r="N1542" t="inlineStr">
        <is>
          <t>Operations</t>
        </is>
      </c>
      <c r="O1542" t="inlineStr">
        <is>
          <t>FrontEnd</t>
        </is>
      </c>
      <c r="P1542" t="n">
        <v>65</v>
      </c>
      <c r="Q1542" t="inlineStr"/>
      <c r="R1542" t="inlineStr">
        <is>
          <t>To Be Start</t>
        </is>
      </c>
      <c r="S1542" t="n">
        <v>0</v>
      </c>
      <c r="T1542" t="n">
        <v>2025</v>
      </c>
      <c r="U1542" t="n">
        <v>0</v>
      </c>
      <c r="V1542" t="inlineStr"/>
      <c r="W1542" t="inlineStr"/>
      <c r="X1542" t="inlineStr"/>
      <c r="Y1542" t="inlineStr"/>
      <c r="Z1542" t="inlineStr"/>
      <c r="AA1542" t="n">
        <v>1</v>
      </c>
      <c r="AB1542" t="n">
        <v>1</v>
      </c>
      <c r="AC1542" t="inlineStr"/>
      <c r="AD1542" t="inlineStr"/>
      <c r="AE1542" t="inlineStr"/>
      <c r="AF1542" t="inlineStr"/>
      <c r="AG1542" t="inlineStr"/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0.05</v>
      </c>
      <c r="AN1542" t="n">
        <v>0.04347826086956522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inlineStr"/>
      <c r="AU1542" t="inlineStr"/>
    </row>
    <row r="1543">
      <c r="A1543" t="inlineStr">
        <is>
          <t>PROSPECT</t>
        </is>
      </c>
      <c r="B1543" t="inlineStr">
        <is>
          <t>PRJ</t>
        </is>
      </c>
      <c r="C1543" t="inlineStr">
        <is>
          <t>Waterfall</t>
        </is>
      </c>
      <c r="D1543" t="n">
        <v>2025</v>
      </c>
      <c r="E1543" s="114" t="n">
        <v>45792</v>
      </c>
      <c r="F1543" t="inlineStr"/>
      <c r="G1543" t="inlineStr"/>
      <c r="H1543" t="inlineStr">
        <is>
          <t xml:space="preserve">ABS0008-278
</t>
        </is>
      </c>
      <c r="I1543" t="inlineStr">
        <is>
          <t>HR</t>
        </is>
      </c>
      <c r="J1543" t="inlineStr">
        <is>
          <t>HR - Assenteismo AI</t>
        </is>
      </c>
      <c r="K1543" t="inlineStr">
        <is>
          <t>EssilorLuxottica</t>
        </is>
      </c>
      <c r="L1543" t="inlineStr">
        <is>
          <t>L. Roberto</t>
        </is>
      </c>
      <c r="M1543" t="inlineStr">
        <is>
          <t>G. De Feo</t>
        </is>
      </c>
      <c r="N1543" t="inlineStr">
        <is>
          <t>Delivery Projects</t>
        </is>
      </c>
      <c r="O1543" t="inlineStr">
        <is>
          <t>PMO - Project Management Officer</t>
        </is>
      </c>
      <c r="P1543" t="inlineStr"/>
      <c r="Q1543" t="inlineStr"/>
      <c r="R1543" t="inlineStr">
        <is>
          <t>PROPOSAL</t>
        </is>
      </c>
      <c r="S1543" t="n">
        <v>0</v>
      </c>
      <c r="T1543" t="n">
        <v>2025</v>
      </c>
      <c r="U1543" t="n">
        <v>11</v>
      </c>
      <c r="V1543" t="inlineStr"/>
      <c r="W1543" t="inlineStr"/>
      <c r="X1543" t="inlineStr"/>
      <c r="Y1543" t="inlineStr"/>
      <c r="Z1543" t="inlineStr"/>
      <c r="AA1543" t="n">
        <v>1</v>
      </c>
      <c r="AB1543" t="n">
        <v>1</v>
      </c>
      <c r="AC1543" t="n">
        <v>1</v>
      </c>
      <c r="AD1543" t="n">
        <v>2</v>
      </c>
      <c r="AE1543" t="n">
        <v>2</v>
      </c>
      <c r="AF1543" t="n">
        <v>2</v>
      </c>
      <c r="AG1543" t="n">
        <v>2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0.05</v>
      </c>
      <c r="AN1543" t="n">
        <v>0.04347826086956522</v>
      </c>
      <c r="AO1543" t="n">
        <v>0.08333333333333333</v>
      </c>
      <c r="AP1543" t="n">
        <v>0.09523809523809523</v>
      </c>
      <c r="AQ1543" t="n">
        <v>0.08695652173913043</v>
      </c>
      <c r="AR1543" t="n">
        <v>0.09523809523809523</v>
      </c>
      <c r="AS1543" t="n">
        <v>0.09090909090909091</v>
      </c>
      <c r="AT1543" t="inlineStr"/>
      <c r="AU1543" t="inlineStr"/>
    </row>
    <row r="1544">
      <c r="A1544" t="inlineStr">
        <is>
          <t>CONTRACT</t>
        </is>
      </c>
      <c r="B1544" t="inlineStr">
        <is>
          <t>PRJ</t>
        </is>
      </c>
      <c r="C1544" t="inlineStr">
        <is>
          <t>Waterfall</t>
        </is>
      </c>
      <c r="D1544" t="n">
        <v>2025</v>
      </c>
      <c r="E1544" s="114" t="n">
        <v>45831</v>
      </c>
      <c r="F1544" s="114" t="n">
        <v>45829</v>
      </c>
      <c r="G1544" t="inlineStr"/>
      <c r="H1544" t="inlineStr"/>
      <c r="I1544" t="inlineStr">
        <is>
          <t>HR</t>
        </is>
      </c>
      <c r="J1544" t="inlineStr">
        <is>
          <t>Flusso Automatico Utenze</t>
        </is>
      </c>
      <c r="K1544" t="inlineStr">
        <is>
          <t>EssilorLuxottica</t>
        </is>
      </c>
      <c r="L1544" t="inlineStr">
        <is>
          <t>L. Roberto</t>
        </is>
      </c>
      <c r="M1544" t="inlineStr">
        <is>
          <t>G. De Feo</t>
        </is>
      </c>
      <c r="N1544" t="inlineStr">
        <is>
          <t>Delivery Projects</t>
        </is>
      </c>
      <c r="O1544" t="inlineStr">
        <is>
          <t>PMO - Project Management Officer</t>
        </is>
      </c>
      <c r="P1544" t="n">
        <v>7</v>
      </c>
      <c r="Q1544" t="inlineStr"/>
      <c r="R1544" t="inlineStr">
        <is>
          <t>PROPOSAL</t>
        </is>
      </c>
      <c r="S1544" t="n">
        <v>0</v>
      </c>
      <c r="T1544" t="n">
        <v>2025</v>
      </c>
      <c r="U1544" t="n">
        <v>1</v>
      </c>
      <c r="V1544" t="inlineStr"/>
      <c r="W1544" t="inlineStr"/>
      <c r="X1544" t="inlineStr"/>
      <c r="Y1544" t="inlineStr"/>
      <c r="Z1544" t="inlineStr"/>
      <c r="AA1544" t="n">
        <v>0.5</v>
      </c>
      <c r="AB1544" t="n">
        <v>0.5</v>
      </c>
      <c r="AC1544" t="inlineStr"/>
      <c r="AD1544" t="inlineStr"/>
      <c r="AE1544" t="inlineStr"/>
      <c r="AF1544" t="inlineStr"/>
      <c r="AG1544" t="inlineStr"/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0.025</v>
      </c>
      <c r="AN1544" t="n">
        <v>0.02173913043478261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inlineStr"/>
      <c r="AU1544" t="inlineStr"/>
    </row>
    <row r="1545">
      <c r="A1545" t="inlineStr">
        <is>
          <t>PROSPECT</t>
        </is>
      </c>
      <c r="B1545" t="inlineStr">
        <is>
          <t>PRJ</t>
        </is>
      </c>
      <c r="C1545" t="inlineStr">
        <is>
          <t>Waterfall</t>
        </is>
      </c>
      <c r="D1545" t="n">
        <v>2025</v>
      </c>
      <c r="E1545" t="inlineStr"/>
      <c r="F1545" t="inlineStr"/>
      <c r="G1545" t="inlineStr"/>
      <c r="H1545" t="inlineStr"/>
      <c r="I1545" t="inlineStr">
        <is>
          <t>HR</t>
        </is>
      </c>
      <c r="J1545" t="inlineStr">
        <is>
          <t>Tracking HR Tools</t>
        </is>
      </c>
      <c r="K1545" t="inlineStr">
        <is>
          <t>EssilorLuxottica</t>
        </is>
      </c>
      <c r="L1545" t="inlineStr">
        <is>
          <t>L. Roberto</t>
        </is>
      </c>
      <c r="M1545" t="inlineStr">
        <is>
          <t>G. De Feo</t>
        </is>
      </c>
      <c r="N1545" t="inlineStr">
        <is>
          <t>Delivery Projects</t>
        </is>
      </c>
      <c r="O1545" t="inlineStr">
        <is>
          <t>PMO - Project Management Officer</t>
        </is>
      </c>
      <c r="P1545" t="inlineStr"/>
      <c r="Q1545" t="inlineStr"/>
      <c r="R1545" t="inlineStr">
        <is>
          <t>PROPOSAL</t>
        </is>
      </c>
      <c r="S1545" t="n">
        <v>0</v>
      </c>
      <c r="T1545" t="n">
        <v>2025</v>
      </c>
      <c r="U1545" t="inlineStr"/>
      <c r="V1545" t="inlineStr"/>
      <c r="W1545" t="inlineStr"/>
      <c r="X1545" t="inlineStr"/>
      <c r="Y1545" t="inlineStr"/>
      <c r="Z1545" t="inlineStr"/>
      <c r="AA1545" t="n">
        <v>1</v>
      </c>
      <c r="AB1545" t="n">
        <v>1</v>
      </c>
      <c r="AC1545" t="inlineStr"/>
      <c r="AD1545" t="inlineStr"/>
      <c r="AE1545" t="inlineStr"/>
      <c r="AF1545" t="inlineStr"/>
      <c r="AG1545" t="inlineStr"/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0.05</v>
      </c>
      <c r="AN1545" t="n">
        <v>0.04347826086956522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inlineStr"/>
      <c r="AU1545" t="inlineStr"/>
    </row>
    <row r="1546">
      <c r="A1546" t="inlineStr">
        <is>
          <t>PROSPECT</t>
        </is>
      </c>
      <c r="B1546" t="inlineStr">
        <is>
          <t>PRJ</t>
        </is>
      </c>
      <c r="C1546" t="inlineStr">
        <is>
          <t>Waterfall</t>
        </is>
      </c>
      <c r="D1546" t="n">
        <v>2025</v>
      </c>
      <c r="E1546" t="inlineStr"/>
      <c r="F1546" t="inlineStr"/>
      <c r="G1546" t="inlineStr"/>
      <c r="H1546" t="inlineStr">
        <is>
          <t>ABS0008-67</t>
        </is>
      </c>
      <c r="I1546" t="inlineStr">
        <is>
          <t>HR</t>
        </is>
      </c>
      <c r="J1546" t="inlineStr">
        <is>
          <t>One Org HR - geolocalizzazione puntuale in cartina</t>
        </is>
      </c>
      <c r="K1546" t="inlineStr">
        <is>
          <t>EssilorLuxottica</t>
        </is>
      </c>
      <c r="L1546" t="inlineStr">
        <is>
          <t>L. Roberto</t>
        </is>
      </c>
      <c r="M1546" t="inlineStr">
        <is>
          <t>G. De Feo</t>
        </is>
      </c>
      <c r="N1546" t="inlineStr">
        <is>
          <t>Delivery Projects</t>
        </is>
      </c>
      <c r="O1546" t="inlineStr">
        <is>
          <t>PMO - Project Management Officer</t>
        </is>
      </c>
      <c r="P1546" t="inlineStr"/>
      <c r="Q1546" t="inlineStr"/>
      <c r="R1546" t="inlineStr">
        <is>
          <t>PROPOSAL</t>
        </is>
      </c>
      <c r="S1546" t="n">
        <v>0</v>
      </c>
      <c r="T1546" t="n">
        <v>2025</v>
      </c>
      <c r="U1546" t="inlineStr"/>
      <c r="V1546" t="inlineStr"/>
      <c r="W1546" t="inlineStr"/>
      <c r="X1546" t="inlineStr"/>
      <c r="Y1546" t="inlineStr"/>
      <c r="Z1546" t="inlineStr"/>
      <c r="AA1546" t="n">
        <v>0.5</v>
      </c>
      <c r="AB1546" t="inlineStr"/>
      <c r="AC1546" t="inlineStr"/>
      <c r="AD1546" t="n">
        <v>2</v>
      </c>
      <c r="AE1546" t="inlineStr"/>
      <c r="AF1546" t="inlineStr"/>
      <c r="AG1546" t="inlineStr"/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0.025</v>
      </c>
      <c r="AN1546" t="n">
        <v>0</v>
      </c>
      <c r="AO1546" t="n">
        <v>0</v>
      </c>
      <c r="AP1546" t="n">
        <v>0.09523809523809523</v>
      </c>
      <c r="AQ1546" t="n">
        <v>0</v>
      </c>
      <c r="AR1546" t="n">
        <v>0</v>
      </c>
      <c r="AS1546" t="n">
        <v>0</v>
      </c>
      <c r="AT1546" t="inlineStr"/>
      <c r="AU1546" t="inlineStr"/>
    </row>
    <row r="1547">
      <c r="A1547" t="inlineStr">
        <is>
          <t>CONTRACT</t>
        </is>
      </c>
      <c r="B1547" t="inlineStr">
        <is>
          <t>PRJ</t>
        </is>
      </c>
      <c r="C1547" t="inlineStr"/>
      <c r="D1547" t="n">
        <v>2025</v>
      </c>
      <c r="E1547" s="114" t="n">
        <v>45811</v>
      </c>
      <c r="F1547" s="114" t="n">
        <v>46003</v>
      </c>
      <c r="G1547" t="inlineStr"/>
      <c r="H1547" t="inlineStr">
        <is>
          <t>ABS25293</t>
        </is>
      </c>
      <c r="I1547" t="inlineStr">
        <is>
          <t>EPM</t>
        </is>
      </c>
      <c r="J1547" t="inlineStr">
        <is>
          <t>One View - Statutory</t>
        </is>
      </c>
      <c r="K1547" t="inlineStr">
        <is>
          <t>EssilorLuxottica</t>
        </is>
      </c>
      <c r="L1547" t="inlineStr">
        <is>
          <t>M. Cocchi</t>
        </is>
      </c>
      <c r="M1547" t="inlineStr">
        <is>
          <t>M. Cocchi</t>
        </is>
      </c>
      <c r="N1547" t="inlineStr">
        <is>
          <t>Consolidated &amp; Tax</t>
        </is>
      </c>
      <c r="O1547" t="inlineStr">
        <is>
          <t>PM - Project Governance</t>
        </is>
      </c>
      <c r="P1547" t="n">
        <v>510</v>
      </c>
      <c r="Q1547" t="inlineStr"/>
      <c r="R1547" t="inlineStr">
        <is>
          <t>ONGOING</t>
        </is>
      </c>
      <c r="S1547" t="inlineStr"/>
      <c r="T1547" t="n">
        <v>2025</v>
      </c>
      <c r="U1547" t="inlineStr"/>
      <c r="V1547" t="inlineStr"/>
      <c r="W1547" t="inlineStr"/>
      <c r="X1547" t="inlineStr"/>
      <c r="Y1547" t="inlineStr"/>
      <c r="Z1547" t="inlineStr"/>
      <c r="AA1547" t="n">
        <v>4</v>
      </c>
      <c r="AB1547" t="n">
        <v>2.625</v>
      </c>
      <c r="AC1547" t="n">
        <v>1.375</v>
      </c>
      <c r="AD1547" t="n">
        <v>4</v>
      </c>
      <c r="AE1547" t="n">
        <v>4.5</v>
      </c>
      <c r="AF1547" t="n">
        <v>2.75</v>
      </c>
      <c r="AG1547" t="n">
        <v>0.75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0.2</v>
      </c>
      <c r="AN1547" t="n">
        <v>0.1141304347826087</v>
      </c>
      <c r="AO1547" t="n">
        <v>0.1145833333333333</v>
      </c>
      <c r="AP1547" t="n">
        <v>0.1904761904761905</v>
      </c>
      <c r="AQ1547" t="n">
        <v>0.1956521739130435</v>
      </c>
      <c r="AR1547" t="n">
        <v>0.130952380952381</v>
      </c>
      <c r="AS1547" t="n">
        <v>0.03409090909090909</v>
      </c>
      <c r="AT1547" t="inlineStr"/>
      <c r="AU1547" t="inlineStr"/>
    </row>
    <row r="1548">
      <c r="A1548" t="inlineStr">
        <is>
          <t>CONTRACT</t>
        </is>
      </c>
      <c r="B1548" t="inlineStr">
        <is>
          <t>PRJ</t>
        </is>
      </c>
      <c r="C1548" t="inlineStr"/>
      <c r="D1548" t="n">
        <v>2025</v>
      </c>
      <c r="E1548" s="114" t="n">
        <v>45811</v>
      </c>
      <c r="F1548" s="114" t="n">
        <v>46003</v>
      </c>
      <c r="G1548" t="inlineStr"/>
      <c r="H1548" t="inlineStr">
        <is>
          <t>ABS25293</t>
        </is>
      </c>
      <c r="I1548" t="inlineStr">
        <is>
          <t>EPM</t>
        </is>
      </c>
      <c r="J1548" t="inlineStr">
        <is>
          <t>One View - Statutory</t>
        </is>
      </c>
      <c r="K1548" t="inlineStr">
        <is>
          <t>EssilorLuxottica</t>
        </is>
      </c>
      <c r="L1548" t="inlineStr">
        <is>
          <t>M. Cocchi</t>
        </is>
      </c>
      <c r="M1548" t="inlineStr">
        <is>
          <t>G. Campri</t>
        </is>
      </c>
      <c r="N1548" t="inlineStr">
        <is>
          <t>Operations</t>
        </is>
      </c>
      <c r="O1548" t="inlineStr">
        <is>
          <t>PM - Project Governance</t>
        </is>
      </c>
      <c r="P1548" t="n">
        <v>510</v>
      </c>
      <c r="Q1548" t="inlineStr"/>
      <c r="R1548" t="inlineStr">
        <is>
          <t>ONGOING</t>
        </is>
      </c>
      <c r="S1548" t="inlineStr"/>
      <c r="T1548" t="n">
        <v>2025</v>
      </c>
      <c r="U1548" t="inlineStr"/>
      <c r="V1548" t="inlineStr"/>
      <c r="W1548" t="inlineStr"/>
      <c r="X1548" t="inlineStr"/>
      <c r="Y1548" t="inlineStr"/>
      <c r="Z1548" t="inlineStr"/>
      <c r="AA1548" t="n">
        <v>2.25</v>
      </c>
      <c r="AB1548" t="n">
        <v>3.875</v>
      </c>
      <c r="AC1548" t="n">
        <v>1.75</v>
      </c>
      <c r="AD1548" t="n">
        <v>4.75</v>
      </c>
      <c r="AE1548" t="n">
        <v>4.375</v>
      </c>
      <c r="AF1548" t="n">
        <v>2.25</v>
      </c>
      <c r="AG1548" t="n">
        <v>0.75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0.1125</v>
      </c>
      <c r="AN1548" t="n">
        <v>0.1684782608695652</v>
      </c>
      <c r="AO1548" t="n">
        <v>0.1458333333333333</v>
      </c>
      <c r="AP1548" t="n">
        <v>0.2261904761904762</v>
      </c>
      <c r="AQ1548" t="n">
        <v>0.1902173913043478</v>
      </c>
      <c r="AR1548" t="n">
        <v>0.1071428571428571</v>
      </c>
      <c r="AS1548" t="n">
        <v>0.03409090909090909</v>
      </c>
      <c r="AT1548" t="inlineStr"/>
      <c r="AU1548" t="inlineStr"/>
    </row>
    <row r="1549">
      <c r="A1549" t="inlineStr">
        <is>
          <t>CONTRACT</t>
        </is>
      </c>
      <c r="B1549" t="inlineStr">
        <is>
          <t>PRJ</t>
        </is>
      </c>
      <c r="C1549" t="inlineStr"/>
      <c r="D1549" t="n">
        <v>2025</v>
      </c>
      <c r="E1549" s="114" t="n">
        <v>45811</v>
      </c>
      <c r="F1549" s="114" t="n">
        <v>46003</v>
      </c>
      <c r="G1549" t="inlineStr"/>
      <c r="H1549" t="inlineStr">
        <is>
          <t>ABS25293</t>
        </is>
      </c>
      <c r="I1549" t="inlineStr">
        <is>
          <t>EPM</t>
        </is>
      </c>
      <c r="J1549" t="inlineStr">
        <is>
          <t>One View - Statutory</t>
        </is>
      </c>
      <c r="K1549" t="inlineStr">
        <is>
          <t>EssilorLuxottica</t>
        </is>
      </c>
      <c r="L1549" t="inlineStr">
        <is>
          <t>M. Cocchi</t>
        </is>
      </c>
      <c r="M1549" t="inlineStr">
        <is>
          <t>TBD</t>
        </is>
      </c>
      <c r="N1549" t="inlineStr">
        <is>
          <t>Operations</t>
        </is>
      </c>
      <c r="O1549" t="inlineStr">
        <is>
          <t>PM - Project Governance</t>
        </is>
      </c>
      <c r="P1549" t="n">
        <v>510</v>
      </c>
      <c r="Q1549" t="inlineStr"/>
      <c r="R1549" t="inlineStr">
        <is>
          <t>ONGOING</t>
        </is>
      </c>
      <c r="S1549" t="inlineStr"/>
      <c r="T1549" t="n">
        <v>2025</v>
      </c>
      <c r="U1549" t="inlineStr"/>
      <c r="V1549" t="inlineStr"/>
      <c r="W1549" t="inlineStr"/>
      <c r="X1549" t="inlineStr"/>
      <c r="Y1549" t="inlineStr"/>
      <c r="Z1549" t="inlineStr"/>
      <c r="AA1549" t="n">
        <v>2.75</v>
      </c>
      <c r="AB1549" t="n">
        <v>5.75</v>
      </c>
      <c r="AC1549" t="n">
        <v>2.25</v>
      </c>
      <c r="AD1549" t="n">
        <v>7.25</v>
      </c>
      <c r="AE1549" t="n">
        <v>6.25</v>
      </c>
      <c r="AF1549" t="n">
        <v>3.75</v>
      </c>
      <c r="AG1549" t="n">
        <v>2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0.1375</v>
      </c>
      <c r="AN1549" t="n">
        <v>0.25</v>
      </c>
      <c r="AO1549" t="n">
        <v>0.1875</v>
      </c>
      <c r="AP1549" t="n">
        <v>0.3452380952380952</v>
      </c>
      <c r="AQ1549" t="n">
        <v>0.2717391304347826</v>
      </c>
      <c r="AR1549" t="n">
        <v>0.1785714285714286</v>
      </c>
      <c r="AS1549" t="n">
        <v>0.09090909090909091</v>
      </c>
      <c r="AT1549" t="inlineStr"/>
      <c r="AU1549" t="inlineStr"/>
    </row>
    <row r="1550">
      <c r="A1550" t="inlineStr">
        <is>
          <t>CONTRACT</t>
        </is>
      </c>
      <c r="B1550" t="inlineStr">
        <is>
          <t>PRJ</t>
        </is>
      </c>
      <c r="C1550" t="inlineStr"/>
      <c r="D1550" t="n">
        <v>2025</v>
      </c>
      <c r="E1550" s="114" t="n">
        <v>45811</v>
      </c>
      <c r="F1550" s="114" t="n">
        <v>46003</v>
      </c>
      <c r="G1550" t="inlineStr"/>
      <c r="H1550" t="inlineStr">
        <is>
          <t>ABS25293</t>
        </is>
      </c>
      <c r="I1550" t="inlineStr">
        <is>
          <t>EPM</t>
        </is>
      </c>
      <c r="J1550" t="inlineStr">
        <is>
          <t>One View - Statutory</t>
        </is>
      </c>
      <c r="K1550" t="inlineStr">
        <is>
          <t>EssilorLuxottica</t>
        </is>
      </c>
      <c r="L1550" t="inlineStr">
        <is>
          <t>M. Cocchi</t>
        </is>
      </c>
      <c r="M1550" t="inlineStr">
        <is>
          <t>M. Salcini</t>
        </is>
      </c>
      <c r="N1550" t="inlineStr">
        <is>
          <t>Consolidated &amp; Tax</t>
        </is>
      </c>
      <c r="O1550" t="inlineStr">
        <is>
          <t>Analisys</t>
        </is>
      </c>
      <c r="P1550" t="n">
        <v>510</v>
      </c>
      <c r="Q1550" t="inlineStr"/>
      <c r="R1550" t="inlineStr">
        <is>
          <t>ONGOING</t>
        </is>
      </c>
      <c r="S1550" t="inlineStr"/>
      <c r="T1550" t="n">
        <v>2025</v>
      </c>
      <c r="U1550" t="inlineStr"/>
      <c r="V1550" t="inlineStr"/>
      <c r="W1550" t="inlineStr"/>
      <c r="X1550" t="inlineStr"/>
      <c r="Y1550" t="inlineStr"/>
      <c r="Z1550" t="inlineStr"/>
      <c r="AA1550" t="n">
        <v>19.5</v>
      </c>
      <c r="AB1550" t="n">
        <v>11.125</v>
      </c>
      <c r="AC1550" t="n">
        <v>5.5</v>
      </c>
      <c r="AD1550" t="n">
        <v>14.5</v>
      </c>
      <c r="AE1550" t="n">
        <v>13</v>
      </c>
      <c r="AF1550" t="n">
        <v>4.375</v>
      </c>
      <c r="AG1550" t="n">
        <v>2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0.975</v>
      </c>
      <c r="AN1550" t="n">
        <v>0.483695652173913</v>
      </c>
      <c r="AO1550" t="n">
        <v>0.4583333333333333</v>
      </c>
      <c r="AP1550" t="n">
        <v>0.6904761904761905</v>
      </c>
      <c r="AQ1550" t="n">
        <v>0.5652173913043478</v>
      </c>
      <c r="AR1550" t="n">
        <v>0.2083333333333333</v>
      </c>
      <c r="AS1550" t="n">
        <v>0.09090909090909091</v>
      </c>
      <c r="AT1550" t="inlineStr"/>
      <c r="AU1550" t="inlineStr"/>
    </row>
    <row r="1551">
      <c r="A1551" t="inlineStr">
        <is>
          <t>CONTRACT</t>
        </is>
      </c>
      <c r="B1551" t="inlineStr">
        <is>
          <t>PRJ</t>
        </is>
      </c>
      <c r="C1551" t="inlineStr"/>
      <c r="D1551" t="n">
        <v>2025</v>
      </c>
      <c r="E1551" s="114" t="n">
        <v>45811</v>
      </c>
      <c r="F1551" s="114" t="n">
        <v>46003</v>
      </c>
      <c r="G1551" t="inlineStr"/>
      <c r="H1551" t="inlineStr">
        <is>
          <t>ABS25293</t>
        </is>
      </c>
      <c r="I1551" t="inlineStr">
        <is>
          <t>EPM</t>
        </is>
      </c>
      <c r="J1551" t="inlineStr">
        <is>
          <t>One View - Statutory</t>
        </is>
      </c>
      <c r="K1551" t="inlineStr">
        <is>
          <t>EssilorLuxottica</t>
        </is>
      </c>
      <c r="L1551" t="inlineStr">
        <is>
          <t>M. Cocchi</t>
        </is>
      </c>
      <c r="M1551" t="inlineStr">
        <is>
          <t>G. Natili</t>
        </is>
      </c>
      <c r="N1551" t="inlineStr">
        <is>
          <t>Operations</t>
        </is>
      </c>
      <c r="O1551" t="inlineStr">
        <is>
          <t>Principal Consultant</t>
        </is>
      </c>
      <c r="P1551" t="n">
        <v>510</v>
      </c>
      <c r="Q1551" t="inlineStr"/>
      <c r="R1551" t="inlineStr">
        <is>
          <t>ONGOING</t>
        </is>
      </c>
      <c r="S1551" t="inlineStr"/>
      <c r="T1551" t="n">
        <v>2025</v>
      </c>
      <c r="U1551" t="inlineStr"/>
      <c r="V1551" t="inlineStr"/>
      <c r="W1551" t="inlineStr"/>
      <c r="X1551" t="inlineStr"/>
      <c r="Y1551" t="inlineStr"/>
      <c r="Z1551" t="inlineStr"/>
      <c r="AA1551" t="n">
        <v>9</v>
      </c>
      <c r="AB1551" t="n">
        <v>11.5</v>
      </c>
      <c r="AC1551" t="n">
        <v>4.5</v>
      </c>
      <c r="AD1551" t="n">
        <v>11</v>
      </c>
      <c r="AE1551" t="n">
        <v>4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0.45</v>
      </c>
      <c r="AN1551" t="n">
        <v>0.5</v>
      </c>
      <c r="AO1551" t="n">
        <v>0.375</v>
      </c>
      <c r="AP1551" t="n">
        <v>0.5238095238095238</v>
      </c>
      <c r="AQ1551" t="n">
        <v>0.1739130434782609</v>
      </c>
      <c r="AR1551" t="n">
        <v>0</v>
      </c>
      <c r="AS1551" t="n">
        <v>0</v>
      </c>
      <c r="AT1551" t="inlineStr"/>
      <c r="AU1551" t="inlineStr"/>
    </row>
    <row r="1552">
      <c r="A1552" t="inlineStr">
        <is>
          <t>CONTRACT</t>
        </is>
      </c>
      <c r="B1552" t="inlineStr">
        <is>
          <t>PRJ</t>
        </is>
      </c>
      <c r="C1552" t="inlineStr"/>
      <c r="D1552" t="n">
        <v>2025</v>
      </c>
      <c r="E1552" s="114" t="n">
        <v>45811</v>
      </c>
      <c r="F1552" s="114" t="n">
        <v>46003</v>
      </c>
      <c r="G1552" t="inlineStr"/>
      <c r="H1552" t="inlineStr">
        <is>
          <t>ABS25293</t>
        </is>
      </c>
      <c r="I1552" t="inlineStr">
        <is>
          <t>EPM</t>
        </is>
      </c>
      <c r="J1552" t="inlineStr">
        <is>
          <t>One View - Statutory</t>
        </is>
      </c>
      <c r="K1552" t="inlineStr">
        <is>
          <t>EssilorLuxottica</t>
        </is>
      </c>
      <c r="L1552" t="inlineStr">
        <is>
          <t>M. Cocchi</t>
        </is>
      </c>
      <c r="M1552" t="inlineStr">
        <is>
          <t>TBD</t>
        </is>
      </c>
      <c r="N1552" t="inlineStr">
        <is>
          <t>Operations</t>
        </is>
      </c>
      <c r="O1552" t="inlineStr">
        <is>
          <t>Senior Consultant</t>
        </is>
      </c>
      <c r="P1552" t="n">
        <v>510</v>
      </c>
      <c r="Q1552" t="inlineStr"/>
      <c r="R1552" t="inlineStr">
        <is>
          <t>ONGOING</t>
        </is>
      </c>
      <c r="S1552" t="inlineStr"/>
      <c r="T1552" t="n">
        <v>2025</v>
      </c>
      <c r="U1552" t="inlineStr"/>
      <c r="V1552" t="inlineStr"/>
      <c r="W1552" t="inlineStr"/>
      <c r="X1552" t="inlineStr"/>
      <c r="Y1552" t="inlineStr"/>
      <c r="Z1552" t="inlineStr"/>
      <c r="AA1552" t="n">
        <v>11</v>
      </c>
      <c r="AB1552" t="n">
        <v>23</v>
      </c>
      <c r="AC1552" t="n">
        <v>7</v>
      </c>
      <c r="AD1552" t="n">
        <v>22</v>
      </c>
      <c r="AE1552" t="n">
        <v>17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0.55</v>
      </c>
      <c r="AN1552" t="n">
        <v>1</v>
      </c>
      <c r="AO1552" t="n">
        <v>0.5833333333333334</v>
      </c>
      <c r="AP1552" t="n">
        <v>1.047619047619048</v>
      </c>
      <c r="AQ1552" t="n">
        <v>0.7391304347826086</v>
      </c>
      <c r="AR1552" t="n">
        <v>0</v>
      </c>
      <c r="AS1552" t="n">
        <v>0</v>
      </c>
      <c r="AT1552" t="inlineStr"/>
      <c r="AU1552" t="inlineStr"/>
    </row>
    <row r="1553">
      <c r="A1553" t="inlineStr">
        <is>
          <t>CONTRACT</t>
        </is>
      </c>
      <c r="B1553" t="inlineStr">
        <is>
          <t>PRJ</t>
        </is>
      </c>
      <c r="C1553" t="inlineStr"/>
      <c r="D1553" t="n">
        <v>2025</v>
      </c>
      <c r="E1553" s="114" t="n">
        <v>45811</v>
      </c>
      <c r="F1553" s="114" t="n">
        <v>46003</v>
      </c>
      <c r="G1553" t="inlineStr"/>
      <c r="H1553" t="inlineStr">
        <is>
          <t>ABS25293</t>
        </is>
      </c>
      <c r="I1553" t="inlineStr">
        <is>
          <t>EPM</t>
        </is>
      </c>
      <c r="J1553" t="inlineStr">
        <is>
          <t>One View - Statutory</t>
        </is>
      </c>
      <c r="K1553" t="inlineStr">
        <is>
          <t>EssilorLuxottica</t>
        </is>
      </c>
      <c r="L1553" t="inlineStr">
        <is>
          <t>M. Cocchi</t>
        </is>
      </c>
      <c r="M1553" t="inlineStr">
        <is>
          <t>TBD</t>
        </is>
      </c>
      <c r="N1553" t="inlineStr">
        <is>
          <t>Operations</t>
        </is>
      </c>
      <c r="O1553" t="inlineStr">
        <is>
          <t>Consultant</t>
        </is>
      </c>
      <c r="P1553" t="n">
        <v>510</v>
      </c>
      <c r="Q1553" t="inlineStr"/>
      <c r="R1553" t="inlineStr">
        <is>
          <t>ONGOING</t>
        </is>
      </c>
      <c r="S1553" t="inlineStr"/>
      <c r="T1553" t="n">
        <v>2025</v>
      </c>
      <c r="U1553" t="inlineStr"/>
      <c r="V1553" t="inlineStr"/>
      <c r="W1553" t="inlineStr"/>
      <c r="X1553" t="inlineStr"/>
      <c r="Y1553" t="inlineStr"/>
      <c r="Z1553" t="inlineStr"/>
      <c r="AA1553" t="n">
        <v>11</v>
      </c>
      <c r="AB1553" t="n">
        <v>23</v>
      </c>
      <c r="AC1553" t="n">
        <v>8</v>
      </c>
      <c r="AD1553" t="n">
        <v>22</v>
      </c>
      <c r="AE1553" t="n">
        <v>16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0.55</v>
      </c>
      <c r="AN1553" t="n">
        <v>1</v>
      </c>
      <c r="AO1553" t="n">
        <v>0.6666666666666666</v>
      </c>
      <c r="AP1553" t="n">
        <v>1.047619047619048</v>
      </c>
      <c r="AQ1553" t="n">
        <v>0.6956521739130435</v>
      </c>
      <c r="AR1553" t="n">
        <v>0</v>
      </c>
      <c r="AS1553" t="n">
        <v>0</v>
      </c>
      <c r="AT1553" t="inlineStr"/>
      <c r="AU1553" t="inlineStr"/>
    </row>
    <row r="1554">
      <c r="A1554" t="inlineStr">
        <is>
          <t>CONTRACT</t>
        </is>
      </c>
      <c r="B1554" t="inlineStr">
        <is>
          <t>PRJ</t>
        </is>
      </c>
      <c r="C1554" t="inlineStr"/>
      <c r="D1554" t="n">
        <v>2025</v>
      </c>
      <c r="E1554" s="114" t="n">
        <v>45811</v>
      </c>
      <c r="F1554" s="114" t="n">
        <v>46003</v>
      </c>
      <c r="G1554" t="inlineStr"/>
      <c r="H1554" t="inlineStr">
        <is>
          <t>ABS25293</t>
        </is>
      </c>
      <c r="I1554" t="inlineStr">
        <is>
          <t>EPM</t>
        </is>
      </c>
      <c r="J1554" t="inlineStr">
        <is>
          <t>One View - Statutory</t>
        </is>
      </c>
      <c r="K1554" t="inlineStr">
        <is>
          <t>EssilorLuxottica</t>
        </is>
      </c>
      <c r="L1554" t="inlineStr">
        <is>
          <t>M. Cocchi</t>
        </is>
      </c>
      <c r="M1554" t="inlineStr">
        <is>
          <t>P. Vernieri</t>
        </is>
      </c>
      <c r="N1554" t="inlineStr">
        <is>
          <t>Operations</t>
        </is>
      </c>
      <c r="O1554" t="inlineStr">
        <is>
          <t>Consultant</t>
        </is>
      </c>
      <c r="P1554" t="n">
        <v>510</v>
      </c>
      <c r="Q1554" t="inlineStr"/>
      <c r="R1554" t="inlineStr">
        <is>
          <t>ONGOING</t>
        </is>
      </c>
      <c r="S1554" t="inlineStr"/>
      <c r="T1554" t="n">
        <v>2025</v>
      </c>
      <c r="U1554" t="inlineStr"/>
      <c r="V1554" t="inlineStr"/>
      <c r="W1554" t="inlineStr"/>
      <c r="X1554" t="inlineStr"/>
      <c r="Y1554" t="inlineStr"/>
      <c r="Z1554" t="inlineStr"/>
      <c r="AA1554" t="n">
        <v>0</v>
      </c>
      <c r="AB1554" t="n">
        <v>19</v>
      </c>
      <c r="AC1554" t="n">
        <v>16</v>
      </c>
      <c r="AD1554" t="n">
        <v>22</v>
      </c>
      <c r="AE1554" t="n">
        <v>23</v>
      </c>
      <c r="AF1554" t="n">
        <v>5</v>
      </c>
      <c r="AG1554" t="n">
        <v>5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0.8260869565217391</v>
      </c>
      <c r="AO1554" t="n">
        <v>1.333333333333333</v>
      </c>
      <c r="AP1554" t="n">
        <v>1.047619047619048</v>
      </c>
      <c r="AQ1554" t="n">
        <v>1</v>
      </c>
      <c r="AR1554" t="n">
        <v>0.2380952380952381</v>
      </c>
      <c r="AS1554" t="n">
        <v>0.2272727272727273</v>
      </c>
      <c r="AT1554" t="inlineStr"/>
      <c r="AU1554" t="inlineStr"/>
    </row>
    <row r="1555">
      <c r="A1555" t="inlineStr">
        <is>
          <t>CONTRACT</t>
        </is>
      </c>
      <c r="B1555" t="inlineStr">
        <is>
          <t>PRJ</t>
        </is>
      </c>
      <c r="C1555" t="inlineStr"/>
      <c r="D1555" t="n">
        <v>2025</v>
      </c>
      <c r="E1555" s="114" t="n">
        <v>45811</v>
      </c>
      <c r="F1555" s="114" t="n">
        <v>46003</v>
      </c>
      <c r="G1555" t="inlineStr"/>
      <c r="H1555" t="inlineStr">
        <is>
          <t>ABS25293</t>
        </is>
      </c>
      <c r="I1555" t="inlineStr">
        <is>
          <t>EPM</t>
        </is>
      </c>
      <c r="J1555" t="inlineStr">
        <is>
          <t>One View - Statutory</t>
        </is>
      </c>
      <c r="K1555" t="inlineStr">
        <is>
          <t>EssilorLuxottica</t>
        </is>
      </c>
      <c r="L1555" t="inlineStr">
        <is>
          <t>M. Cocchi</t>
        </is>
      </c>
      <c r="M1555" t="inlineStr">
        <is>
          <t>A. Parisella</t>
        </is>
      </c>
      <c r="N1555" t="inlineStr">
        <is>
          <t>Operations</t>
        </is>
      </c>
      <c r="O1555" t="inlineStr">
        <is>
          <t>Consultant</t>
        </is>
      </c>
      <c r="P1555" t="n">
        <v>510</v>
      </c>
      <c r="Q1555" t="inlineStr"/>
      <c r="R1555" t="inlineStr">
        <is>
          <t>ONGOING</t>
        </is>
      </c>
      <c r="S1555" t="inlineStr"/>
      <c r="T1555" t="n">
        <v>2025</v>
      </c>
      <c r="U1555" t="inlineStr"/>
      <c r="V1555" t="inlineStr"/>
      <c r="W1555" t="inlineStr"/>
      <c r="X1555" t="inlineStr"/>
      <c r="Y1555" t="inlineStr"/>
      <c r="Z1555" t="inlineStr"/>
      <c r="AA1555" t="n">
        <v>16</v>
      </c>
      <c r="AB1555" t="n">
        <v>23</v>
      </c>
      <c r="AC1555" t="n">
        <v>11</v>
      </c>
      <c r="AD1555" t="n">
        <v>22</v>
      </c>
      <c r="AE1555" t="n">
        <v>3</v>
      </c>
      <c r="AF1555" t="n">
        <v>0</v>
      </c>
      <c r="AG1555" t="n">
        <v>5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0.8</v>
      </c>
      <c r="AN1555" t="n">
        <v>1</v>
      </c>
      <c r="AO1555" t="n">
        <v>0.9166666666666666</v>
      </c>
      <c r="AP1555" t="n">
        <v>1.047619047619048</v>
      </c>
      <c r="AQ1555" t="n">
        <v>0.1304347826086956</v>
      </c>
      <c r="AR1555" t="n">
        <v>0</v>
      </c>
      <c r="AS1555" t="n">
        <v>0.2272727272727273</v>
      </c>
      <c r="AT1555" t="inlineStr"/>
      <c r="AU1555" t="inlineStr"/>
    </row>
    <row r="1556">
      <c r="A1556" t="inlineStr">
        <is>
          <t>CONTRACT</t>
        </is>
      </c>
      <c r="B1556" t="inlineStr">
        <is>
          <t>PRJ</t>
        </is>
      </c>
      <c r="C1556" t="inlineStr"/>
      <c r="D1556" t="n">
        <v>2025</v>
      </c>
      <c r="E1556" s="114" t="n">
        <v>45811</v>
      </c>
      <c r="F1556" s="114" t="n">
        <v>46003</v>
      </c>
      <c r="G1556" t="inlineStr"/>
      <c r="H1556" t="inlineStr">
        <is>
          <t>ABS25293</t>
        </is>
      </c>
      <c r="I1556" t="inlineStr">
        <is>
          <t>EPM</t>
        </is>
      </c>
      <c r="J1556" t="inlineStr">
        <is>
          <t>One View - Managerial</t>
        </is>
      </c>
      <c r="K1556" t="inlineStr">
        <is>
          <t>EssilorLuxottica</t>
        </is>
      </c>
      <c r="L1556" t="inlineStr">
        <is>
          <t>M. Cocchi</t>
        </is>
      </c>
      <c r="M1556" t="inlineStr">
        <is>
          <t>M. Cocchi</t>
        </is>
      </c>
      <c r="N1556" t="inlineStr">
        <is>
          <t>Consolidated &amp; Tax</t>
        </is>
      </c>
      <c r="O1556" t="inlineStr">
        <is>
          <t>PM - Project Governance</t>
        </is>
      </c>
      <c r="P1556" t="n">
        <v>277</v>
      </c>
      <c r="Q1556" t="inlineStr"/>
      <c r="R1556" t="inlineStr">
        <is>
          <t>ONGOING</t>
        </is>
      </c>
      <c r="S1556" t="inlineStr"/>
      <c r="T1556" t="n">
        <v>2025</v>
      </c>
      <c r="U1556" t="inlineStr"/>
      <c r="V1556" t="inlineStr"/>
      <c r="W1556" t="inlineStr"/>
      <c r="X1556" t="inlineStr"/>
      <c r="Y1556" t="inlineStr"/>
      <c r="Z1556" t="inlineStr"/>
      <c r="AA1556" t="n">
        <v>2.25</v>
      </c>
      <c r="AB1556" t="n">
        <v>1.625</v>
      </c>
      <c r="AC1556" t="n">
        <v>0.75</v>
      </c>
      <c r="AD1556" t="n">
        <v>1.75</v>
      </c>
      <c r="AE1556" t="n">
        <v>1.75</v>
      </c>
      <c r="AF1556" t="n">
        <v>1.5</v>
      </c>
      <c r="AG1556" t="n">
        <v>0.375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0.1125</v>
      </c>
      <c r="AN1556" t="n">
        <v>0.07065217391304347</v>
      </c>
      <c r="AO1556" t="n">
        <v>0.0625</v>
      </c>
      <c r="AP1556" t="n">
        <v>0.08333333333333333</v>
      </c>
      <c r="AQ1556" t="n">
        <v>0.07608695652173914</v>
      </c>
      <c r="AR1556" t="n">
        <v>0.07142857142857142</v>
      </c>
      <c r="AS1556" t="n">
        <v>0.01704545454545454</v>
      </c>
      <c r="AT1556" t="inlineStr"/>
      <c r="AU1556" t="inlineStr"/>
    </row>
    <row r="1557">
      <c r="A1557" t="inlineStr">
        <is>
          <t>CONTRACT</t>
        </is>
      </c>
      <c r="B1557" t="inlineStr">
        <is>
          <t>PRJ</t>
        </is>
      </c>
      <c r="C1557" t="inlineStr"/>
      <c r="D1557" t="n">
        <v>2025</v>
      </c>
      <c r="E1557" s="114" t="n">
        <v>45811</v>
      </c>
      <c r="F1557" s="114" t="n">
        <v>46003</v>
      </c>
      <c r="G1557" t="inlineStr"/>
      <c r="H1557" t="inlineStr">
        <is>
          <t>ABS25293</t>
        </is>
      </c>
      <c r="I1557" t="inlineStr">
        <is>
          <t>EPM</t>
        </is>
      </c>
      <c r="J1557" t="inlineStr">
        <is>
          <t>One View - Managerial</t>
        </is>
      </c>
      <c r="K1557" t="inlineStr">
        <is>
          <t>EssilorLuxottica</t>
        </is>
      </c>
      <c r="L1557" t="inlineStr">
        <is>
          <t>M. Cocchi</t>
        </is>
      </c>
      <c r="M1557" t="inlineStr">
        <is>
          <t>G. Campri</t>
        </is>
      </c>
      <c r="N1557" t="inlineStr">
        <is>
          <t>Operations</t>
        </is>
      </c>
      <c r="O1557" t="inlineStr">
        <is>
          <t>PM - Project Governance</t>
        </is>
      </c>
      <c r="P1557" t="n">
        <v>277</v>
      </c>
      <c r="Q1557" t="inlineStr"/>
      <c r="R1557" t="inlineStr">
        <is>
          <t>ONGOING</t>
        </is>
      </c>
      <c r="S1557" t="inlineStr"/>
      <c r="T1557" t="n">
        <v>2025</v>
      </c>
      <c r="U1557" t="inlineStr"/>
      <c r="V1557" t="inlineStr"/>
      <c r="W1557" t="inlineStr"/>
      <c r="X1557" t="inlineStr"/>
      <c r="Y1557" t="inlineStr"/>
      <c r="Z1557" t="inlineStr"/>
      <c r="AA1557" t="n">
        <v>1.625</v>
      </c>
      <c r="AB1557" t="n">
        <v>2.875</v>
      </c>
      <c r="AC1557" t="n">
        <v>1</v>
      </c>
      <c r="AD1557" t="n">
        <v>3</v>
      </c>
      <c r="AE1557" t="n">
        <v>3.5</v>
      </c>
      <c r="AF1557" t="n">
        <v>2.25</v>
      </c>
      <c r="AG1557" t="n">
        <v>0.75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0.08125</v>
      </c>
      <c r="AN1557" t="n">
        <v>0.125</v>
      </c>
      <c r="AO1557" t="n">
        <v>0.08333333333333333</v>
      </c>
      <c r="AP1557" t="n">
        <v>0.1428571428571428</v>
      </c>
      <c r="AQ1557" t="n">
        <v>0.1521739130434783</v>
      </c>
      <c r="AR1557" t="n">
        <v>0.1071428571428571</v>
      </c>
      <c r="AS1557" t="n">
        <v>0.03409090909090909</v>
      </c>
      <c r="AT1557" t="inlineStr"/>
      <c r="AU1557" t="inlineStr"/>
    </row>
    <row r="1558">
      <c r="A1558" t="inlineStr">
        <is>
          <t>CONTRACT</t>
        </is>
      </c>
      <c r="B1558" t="inlineStr">
        <is>
          <t>PRJ</t>
        </is>
      </c>
      <c r="C1558" t="inlineStr"/>
      <c r="D1558" t="n">
        <v>2025</v>
      </c>
      <c r="E1558" s="114" t="n">
        <v>45811</v>
      </c>
      <c r="F1558" s="114" t="n">
        <v>46003</v>
      </c>
      <c r="G1558" t="inlineStr"/>
      <c r="H1558" t="inlineStr">
        <is>
          <t>ABS25293</t>
        </is>
      </c>
      <c r="I1558" t="inlineStr">
        <is>
          <t>EPM</t>
        </is>
      </c>
      <c r="J1558" t="inlineStr">
        <is>
          <t>One View - Managerial</t>
        </is>
      </c>
      <c r="K1558" t="inlineStr">
        <is>
          <t>EssilorLuxottica</t>
        </is>
      </c>
      <c r="L1558" t="inlineStr">
        <is>
          <t>M. Cocchi</t>
        </is>
      </c>
      <c r="M1558" t="inlineStr">
        <is>
          <t>S. Preziosa</t>
        </is>
      </c>
      <c r="N1558" t="inlineStr">
        <is>
          <t>Consolidated &amp; Tax</t>
        </is>
      </c>
      <c r="O1558" t="inlineStr">
        <is>
          <t>Team Leader</t>
        </is>
      </c>
      <c r="P1558" t="n">
        <v>277</v>
      </c>
      <c r="Q1558" t="inlineStr"/>
      <c r="R1558" t="inlineStr">
        <is>
          <t>ONGOING</t>
        </is>
      </c>
      <c r="S1558" t="inlineStr"/>
      <c r="T1558" t="n">
        <v>2025</v>
      </c>
      <c r="U1558" t="inlineStr"/>
      <c r="V1558" t="inlineStr"/>
      <c r="W1558" t="inlineStr"/>
      <c r="X1558" t="inlineStr"/>
      <c r="Y1558" t="inlineStr"/>
      <c r="Z1558" t="inlineStr"/>
      <c r="AA1558" t="n">
        <v>10</v>
      </c>
      <c r="AB1558" t="n">
        <v>10</v>
      </c>
      <c r="AC1558" t="n">
        <v>4</v>
      </c>
      <c r="AD1558" t="n">
        <v>9</v>
      </c>
      <c r="AE1558" t="n">
        <v>9</v>
      </c>
      <c r="AF1558" t="n">
        <v>7</v>
      </c>
      <c r="AG1558" t="n">
        <v>2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0.5</v>
      </c>
      <c r="AN1558" t="n">
        <v>0.4347826086956522</v>
      </c>
      <c r="AO1558" t="n">
        <v>0.3333333333333333</v>
      </c>
      <c r="AP1558" t="n">
        <v>0.4285714285714285</v>
      </c>
      <c r="AQ1558" t="n">
        <v>0.391304347826087</v>
      </c>
      <c r="AR1558" t="n">
        <v>0.3333333333333333</v>
      </c>
      <c r="AS1558" t="n">
        <v>0.09090909090909091</v>
      </c>
      <c r="AT1558" t="inlineStr"/>
      <c r="AU1558" t="inlineStr"/>
    </row>
    <row r="1559">
      <c r="A1559" t="inlineStr">
        <is>
          <t>CONTRACT</t>
        </is>
      </c>
      <c r="B1559" t="inlineStr">
        <is>
          <t>PRJ</t>
        </is>
      </c>
      <c r="C1559" t="inlineStr"/>
      <c r="D1559" t="n">
        <v>2025</v>
      </c>
      <c r="E1559" s="114" t="n">
        <v>45811</v>
      </c>
      <c r="F1559" s="114" t="n">
        <v>46003</v>
      </c>
      <c r="G1559" t="inlineStr"/>
      <c r="H1559" t="inlineStr">
        <is>
          <t>ABS25293</t>
        </is>
      </c>
      <c r="I1559" t="inlineStr">
        <is>
          <t>EPM</t>
        </is>
      </c>
      <c r="J1559" t="inlineStr">
        <is>
          <t>One View - Managerial</t>
        </is>
      </c>
      <c r="K1559" t="inlineStr">
        <is>
          <t>EssilorLuxottica</t>
        </is>
      </c>
      <c r="L1559" t="inlineStr">
        <is>
          <t>M. Cocchi</t>
        </is>
      </c>
      <c r="M1559" t="inlineStr">
        <is>
          <t>P. Pieroni</t>
        </is>
      </c>
      <c r="N1559" t="inlineStr">
        <is>
          <t>Operations</t>
        </is>
      </c>
      <c r="O1559" t="inlineStr">
        <is>
          <t>Solution Architect</t>
        </is>
      </c>
      <c r="P1559" t="n">
        <v>277</v>
      </c>
      <c r="Q1559" t="inlineStr"/>
      <c r="R1559" t="inlineStr">
        <is>
          <t>ONGOING</t>
        </is>
      </c>
      <c r="S1559" t="inlineStr"/>
      <c r="T1559" t="n">
        <v>2025</v>
      </c>
      <c r="U1559" t="inlineStr"/>
      <c r="V1559" t="inlineStr"/>
      <c r="W1559" t="inlineStr"/>
      <c r="X1559" t="inlineStr"/>
      <c r="Y1559" t="inlineStr"/>
      <c r="Z1559" t="inlineStr"/>
      <c r="AA1559" t="n">
        <v>10</v>
      </c>
      <c r="AB1559" t="n">
        <v>9.5</v>
      </c>
      <c r="AC1559" t="n">
        <v>4.5</v>
      </c>
      <c r="AD1559" t="n">
        <v>8.5</v>
      </c>
      <c r="AE1559" t="n">
        <v>9</v>
      </c>
      <c r="AF1559" t="n">
        <v>7.5</v>
      </c>
      <c r="AG1559" t="n">
        <v>2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0.5</v>
      </c>
      <c r="AN1559" t="n">
        <v>0.4130434782608696</v>
      </c>
      <c r="AO1559" t="n">
        <v>0.375</v>
      </c>
      <c r="AP1559" t="n">
        <v>0.4047619047619048</v>
      </c>
      <c r="AQ1559" t="n">
        <v>0.391304347826087</v>
      </c>
      <c r="AR1559" t="n">
        <v>0.3571428571428572</v>
      </c>
      <c r="AS1559" t="n">
        <v>0.09090909090909091</v>
      </c>
      <c r="AT1559" t="inlineStr"/>
      <c r="AU1559" t="inlineStr"/>
    </row>
    <row r="1560">
      <c r="A1560" t="inlineStr">
        <is>
          <t>CONTRACT</t>
        </is>
      </c>
      <c r="B1560" t="inlineStr">
        <is>
          <t>PRJ</t>
        </is>
      </c>
      <c r="C1560" t="inlineStr"/>
      <c r="D1560" t="n">
        <v>2025</v>
      </c>
      <c r="E1560" s="114" t="n">
        <v>45811</v>
      </c>
      <c r="F1560" s="114" t="n">
        <v>46003</v>
      </c>
      <c r="G1560" t="inlineStr"/>
      <c r="H1560" t="inlineStr">
        <is>
          <t>ABS25293</t>
        </is>
      </c>
      <c r="I1560" t="inlineStr">
        <is>
          <t>EPM</t>
        </is>
      </c>
      <c r="J1560" t="inlineStr">
        <is>
          <t>One View - Managerial</t>
        </is>
      </c>
      <c r="K1560" t="inlineStr">
        <is>
          <t>EssilorLuxottica</t>
        </is>
      </c>
      <c r="L1560" t="inlineStr">
        <is>
          <t>M. Cocchi</t>
        </is>
      </c>
      <c r="M1560" t="inlineStr">
        <is>
          <t>TBD</t>
        </is>
      </c>
      <c r="N1560" t="inlineStr">
        <is>
          <t>Operations</t>
        </is>
      </c>
      <c r="O1560" t="inlineStr">
        <is>
          <t>Senior Consultant</t>
        </is>
      </c>
      <c r="P1560" t="n">
        <v>277</v>
      </c>
      <c r="Q1560" t="inlineStr"/>
      <c r="R1560" t="inlineStr">
        <is>
          <t>ONGOING</t>
        </is>
      </c>
      <c r="S1560" t="inlineStr"/>
      <c r="T1560" t="n">
        <v>2025</v>
      </c>
      <c r="U1560" t="inlineStr"/>
      <c r="V1560" t="inlineStr"/>
      <c r="W1560" t="inlineStr"/>
      <c r="X1560" t="inlineStr"/>
      <c r="Y1560" t="inlineStr"/>
      <c r="Z1560" t="inlineStr"/>
      <c r="AA1560" t="n">
        <v>3</v>
      </c>
      <c r="AB1560" t="n">
        <v>11.5</v>
      </c>
      <c r="AC1560" t="n">
        <v>5.5</v>
      </c>
      <c r="AD1560" t="n">
        <v>11.5</v>
      </c>
      <c r="AE1560" t="n">
        <v>9</v>
      </c>
      <c r="AF1560" t="n">
        <v>9.5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0.15</v>
      </c>
      <c r="AN1560" t="n">
        <v>0.5</v>
      </c>
      <c r="AO1560" t="n">
        <v>0.4583333333333333</v>
      </c>
      <c r="AP1560" t="n">
        <v>0.5476190476190477</v>
      </c>
      <c r="AQ1560" t="n">
        <v>0.391304347826087</v>
      </c>
      <c r="AR1560" t="n">
        <v>0.4523809523809524</v>
      </c>
      <c r="AS1560" t="n">
        <v>0</v>
      </c>
      <c r="AT1560" t="inlineStr"/>
      <c r="AU1560" t="inlineStr"/>
    </row>
    <row r="1561">
      <c r="A1561" t="inlineStr">
        <is>
          <t>CONTRACT</t>
        </is>
      </c>
      <c r="B1561" t="inlineStr">
        <is>
          <t>PRJ</t>
        </is>
      </c>
      <c r="C1561" t="inlineStr"/>
      <c r="D1561" t="n">
        <v>2025</v>
      </c>
      <c r="E1561" s="114" t="n">
        <v>45811</v>
      </c>
      <c r="F1561" s="114" t="n">
        <v>46003</v>
      </c>
      <c r="G1561" t="inlineStr"/>
      <c r="H1561" t="inlineStr">
        <is>
          <t>ABS25293</t>
        </is>
      </c>
      <c r="I1561" t="inlineStr">
        <is>
          <t>EPM</t>
        </is>
      </c>
      <c r="J1561" t="inlineStr">
        <is>
          <t>One View - Managerial</t>
        </is>
      </c>
      <c r="K1561" t="inlineStr">
        <is>
          <t>EssilorLuxottica</t>
        </is>
      </c>
      <c r="L1561" t="inlineStr">
        <is>
          <t>M. Cocchi</t>
        </is>
      </c>
      <c r="M1561" t="inlineStr">
        <is>
          <t>L. Mangilli</t>
        </is>
      </c>
      <c r="N1561" t="inlineStr">
        <is>
          <t>Operations</t>
        </is>
      </c>
      <c r="O1561" t="inlineStr">
        <is>
          <t>Consultant</t>
        </is>
      </c>
      <c r="P1561" t="n">
        <v>277</v>
      </c>
      <c r="Q1561" t="inlineStr"/>
      <c r="R1561" t="inlineStr">
        <is>
          <t>ONGOING</t>
        </is>
      </c>
      <c r="S1561" t="inlineStr"/>
      <c r="T1561" t="n">
        <v>2025</v>
      </c>
      <c r="U1561" t="inlineStr"/>
      <c r="V1561" t="inlineStr"/>
      <c r="W1561" t="inlineStr"/>
      <c r="X1561" t="inlineStr"/>
      <c r="Y1561" t="inlineStr"/>
      <c r="Z1561" t="inlineStr"/>
      <c r="AA1561" t="n">
        <v>11</v>
      </c>
      <c r="AB1561" t="n">
        <v>23</v>
      </c>
      <c r="AC1561" t="n">
        <v>11</v>
      </c>
      <c r="AD1561" t="n">
        <v>22</v>
      </c>
      <c r="AE1561" t="n">
        <v>23</v>
      </c>
      <c r="AF1561" t="n">
        <v>10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0.55</v>
      </c>
      <c r="AN1561" t="n">
        <v>1</v>
      </c>
      <c r="AO1561" t="n">
        <v>0.9166666666666666</v>
      </c>
      <c r="AP1561" t="n">
        <v>1.047619047619048</v>
      </c>
      <c r="AQ1561" t="n">
        <v>1</v>
      </c>
      <c r="AR1561" t="n">
        <v>0.4761904761904762</v>
      </c>
      <c r="AS1561" t="n">
        <v>0</v>
      </c>
      <c r="AT1561" t="inlineStr"/>
      <c r="AU1561" t="inlineStr"/>
    </row>
    <row r="1562">
      <c r="A1562" t="inlineStr">
        <is>
          <t>CONTRACT</t>
        </is>
      </c>
      <c r="B1562" t="inlineStr">
        <is>
          <t>PRJ</t>
        </is>
      </c>
      <c r="C1562" t="inlineStr"/>
      <c r="D1562" t="n">
        <v>2025</v>
      </c>
      <c r="E1562" s="114" t="n">
        <v>45811</v>
      </c>
      <c r="F1562" s="114" t="n">
        <v>46003</v>
      </c>
      <c r="G1562" t="inlineStr"/>
      <c r="H1562" t="inlineStr">
        <is>
          <t>ABS25293</t>
        </is>
      </c>
      <c r="I1562" t="inlineStr">
        <is>
          <t>EPM</t>
        </is>
      </c>
      <c r="J1562" t="inlineStr">
        <is>
          <t>One View - FDMEE</t>
        </is>
      </c>
      <c r="K1562" t="inlineStr">
        <is>
          <t>EssilorLuxottica</t>
        </is>
      </c>
      <c r="L1562" t="inlineStr">
        <is>
          <t>M. Cocchi</t>
        </is>
      </c>
      <c r="M1562" t="inlineStr">
        <is>
          <t>I. Bressan</t>
        </is>
      </c>
      <c r="N1562" t="inlineStr">
        <is>
          <t>Operations</t>
        </is>
      </c>
      <c r="O1562" t="inlineStr">
        <is>
          <t>TeamLeader</t>
        </is>
      </c>
      <c r="P1562" t="n">
        <v>90</v>
      </c>
      <c r="Q1562" t="inlineStr"/>
      <c r="R1562" t="inlineStr">
        <is>
          <t>ONGOING</t>
        </is>
      </c>
      <c r="S1562" t="inlineStr"/>
      <c r="T1562" t="n">
        <v>2025</v>
      </c>
      <c r="U1562" t="inlineStr"/>
      <c r="V1562" t="inlineStr"/>
      <c r="W1562" t="inlineStr"/>
      <c r="X1562" t="inlineStr"/>
      <c r="Y1562" t="inlineStr"/>
      <c r="Z1562" t="inlineStr"/>
      <c r="AA1562" t="n">
        <v>7</v>
      </c>
      <c r="AB1562" t="n">
        <v>6</v>
      </c>
      <c r="AC1562" t="n">
        <v>5</v>
      </c>
      <c r="AD1562" t="n">
        <v>11</v>
      </c>
      <c r="AE1562" t="n">
        <v>6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0.35</v>
      </c>
      <c r="AN1562" t="n">
        <v>0.2608695652173913</v>
      </c>
      <c r="AO1562" t="n">
        <v>0.4166666666666667</v>
      </c>
      <c r="AP1562" t="n">
        <v>0.5238095238095238</v>
      </c>
      <c r="AQ1562" t="n">
        <v>0.2608695652173913</v>
      </c>
      <c r="AR1562" t="n">
        <v>0</v>
      </c>
      <c r="AS1562" t="n">
        <v>0</v>
      </c>
      <c r="AT1562" t="inlineStr"/>
      <c r="AU1562" t="inlineStr"/>
    </row>
    <row r="1563">
      <c r="A1563" t="inlineStr">
        <is>
          <t>CONTRACT</t>
        </is>
      </c>
      <c r="B1563" t="inlineStr">
        <is>
          <t>PRJ</t>
        </is>
      </c>
      <c r="C1563" t="inlineStr"/>
      <c r="D1563" t="n">
        <v>2025</v>
      </c>
      <c r="E1563" s="114" t="n">
        <v>45811</v>
      </c>
      <c r="F1563" s="114" t="n">
        <v>46003</v>
      </c>
      <c r="G1563" t="inlineStr"/>
      <c r="H1563" t="inlineStr">
        <is>
          <t>ABS25293</t>
        </is>
      </c>
      <c r="I1563" t="inlineStr">
        <is>
          <t>EPM</t>
        </is>
      </c>
      <c r="J1563" t="inlineStr">
        <is>
          <t>One View - FDMEE</t>
        </is>
      </c>
      <c r="K1563" t="inlineStr">
        <is>
          <t>EssilorLuxottica</t>
        </is>
      </c>
      <c r="L1563" t="inlineStr">
        <is>
          <t>M. Cocchi</t>
        </is>
      </c>
      <c r="M1563" t="inlineStr">
        <is>
          <t>E. Storti</t>
        </is>
      </c>
      <c r="N1563" t="inlineStr">
        <is>
          <t>Operations</t>
        </is>
      </c>
      <c r="O1563" t="inlineStr">
        <is>
          <t>Senior Consultant</t>
        </is>
      </c>
      <c r="P1563" t="n">
        <v>90</v>
      </c>
      <c r="Q1563" t="inlineStr"/>
      <c r="R1563" t="inlineStr">
        <is>
          <t>ONGOING</t>
        </is>
      </c>
      <c r="S1563" t="inlineStr"/>
      <c r="T1563" t="n">
        <v>2025</v>
      </c>
      <c r="U1563" t="inlineStr"/>
      <c r="V1563" t="inlineStr"/>
      <c r="W1563" t="inlineStr"/>
      <c r="X1563" t="inlineStr"/>
      <c r="Y1563" t="inlineStr"/>
      <c r="Z1563" t="inlineStr"/>
      <c r="AA1563" t="n">
        <v>4</v>
      </c>
      <c r="AB1563" t="n">
        <v>6</v>
      </c>
      <c r="AC1563" t="n">
        <v>0</v>
      </c>
      <c r="AD1563" t="n">
        <v>5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0.2</v>
      </c>
      <c r="AN1563" t="n">
        <v>0.2608695652173913</v>
      </c>
      <c r="AO1563" t="n">
        <v>0</v>
      </c>
      <c r="AP1563" t="n">
        <v>0.2380952380952381</v>
      </c>
      <c r="AQ1563" t="n">
        <v>0</v>
      </c>
      <c r="AR1563" t="n">
        <v>0</v>
      </c>
      <c r="AS1563" t="n">
        <v>0</v>
      </c>
      <c r="AT1563" t="inlineStr"/>
      <c r="AU1563" t="inlineStr"/>
    </row>
    <row r="1564">
      <c r="A1564" t="inlineStr">
        <is>
          <t>CONTRACT</t>
        </is>
      </c>
      <c r="B1564" t="inlineStr">
        <is>
          <t>PRJ</t>
        </is>
      </c>
      <c r="C1564" t="inlineStr"/>
      <c r="D1564" t="n">
        <v>2025</v>
      </c>
      <c r="E1564" s="114" t="n">
        <v>45811</v>
      </c>
      <c r="F1564" s="114" t="n">
        <v>46003</v>
      </c>
      <c r="G1564" t="inlineStr"/>
      <c r="H1564" t="inlineStr">
        <is>
          <t>ABS25293</t>
        </is>
      </c>
      <c r="I1564" t="inlineStr">
        <is>
          <t>EPM</t>
        </is>
      </c>
      <c r="J1564" t="inlineStr">
        <is>
          <t>One View - FDMEE</t>
        </is>
      </c>
      <c r="K1564" t="inlineStr">
        <is>
          <t>EssilorLuxottica</t>
        </is>
      </c>
      <c r="L1564" t="inlineStr">
        <is>
          <t>M. Cocchi</t>
        </is>
      </c>
      <c r="M1564" t="inlineStr">
        <is>
          <t>F. Atanasio</t>
        </is>
      </c>
      <c r="N1564" t="inlineStr">
        <is>
          <t>Operations</t>
        </is>
      </c>
      <c r="O1564" t="inlineStr">
        <is>
          <t>Senior Consultant</t>
        </is>
      </c>
      <c r="P1564" t="n">
        <v>90</v>
      </c>
      <c r="Q1564" t="inlineStr"/>
      <c r="R1564" t="inlineStr">
        <is>
          <t>ONGOING</t>
        </is>
      </c>
      <c r="S1564" t="inlineStr"/>
      <c r="T1564" t="n">
        <v>2025</v>
      </c>
      <c r="U1564" t="inlineStr"/>
      <c r="V1564" t="inlineStr"/>
      <c r="W1564" t="inlineStr"/>
      <c r="X1564" t="inlineStr"/>
      <c r="Y1564" t="inlineStr"/>
      <c r="Z1564" t="inlineStr"/>
      <c r="AA1564" t="n">
        <v>6</v>
      </c>
      <c r="AB1564" t="n">
        <v>18.5</v>
      </c>
      <c r="AC1564" t="n">
        <v>3</v>
      </c>
      <c r="AD1564" t="n">
        <v>11</v>
      </c>
      <c r="AE1564" t="n">
        <v>1.5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0.3</v>
      </c>
      <c r="AN1564" t="n">
        <v>0.8043478260869565</v>
      </c>
      <c r="AO1564" t="n">
        <v>0.25</v>
      </c>
      <c r="AP1564" t="n">
        <v>0.5238095238095238</v>
      </c>
      <c r="AQ1564" t="n">
        <v>0.06521739130434782</v>
      </c>
      <c r="AR1564" t="n">
        <v>0</v>
      </c>
      <c r="AS1564" t="n">
        <v>0</v>
      </c>
      <c r="AT1564" t="inlineStr"/>
      <c r="AU1564" t="inlineStr"/>
    </row>
    <row r="1565">
      <c r="A1565" t="inlineStr">
        <is>
          <t>CONTRACT</t>
        </is>
      </c>
      <c r="B1565" t="inlineStr">
        <is>
          <t>PRJ</t>
        </is>
      </c>
      <c r="C1565" t="inlineStr"/>
      <c r="D1565" t="n">
        <v>2025</v>
      </c>
      <c r="E1565" s="114" t="n">
        <v>45811</v>
      </c>
      <c r="F1565" s="114" t="n">
        <v>46003</v>
      </c>
      <c r="G1565" t="inlineStr"/>
      <c r="H1565" t="inlineStr">
        <is>
          <t>ABS25293</t>
        </is>
      </c>
      <c r="I1565" t="inlineStr">
        <is>
          <t>EPM</t>
        </is>
      </c>
      <c r="J1565" t="inlineStr">
        <is>
          <t>One View - APEX</t>
        </is>
      </c>
      <c r="K1565" t="inlineStr">
        <is>
          <t>EssilorLuxottica</t>
        </is>
      </c>
      <c r="L1565" t="inlineStr">
        <is>
          <t>M. Cocchi</t>
        </is>
      </c>
      <c r="M1565" t="inlineStr">
        <is>
          <t>F. De Pedis</t>
        </is>
      </c>
      <c r="N1565" t="inlineStr">
        <is>
          <t>Operations</t>
        </is>
      </c>
      <c r="O1565" t="inlineStr">
        <is>
          <t>TeamLeader</t>
        </is>
      </c>
      <c r="P1565" t="n">
        <v>90</v>
      </c>
      <c r="Q1565" t="inlineStr"/>
      <c r="R1565" t="inlineStr">
        <is>
          <t>ONGOING</t>
        </is>
      </c>
      <c r="S1565" t="inlineStr"/>
      <c r="T1565" t="n">
        <v>2025</v>
      </c>
      <c r="U1565" t="inlineStr"/>
      <c r="V1565" t="inlineStr"/>
      <c r="W1565" t="inlineStr"/>
      <c r="X1565" t="inlineStr"/>
      <c r="Y1565" t="inlineStr"/>
      <c r="Z1565" t="inlineStr"/>
      <c r="AA1565" t="n">
        <v>5.5</v>
      </c>
      <c r="AB1565" t="n">
        <v>10.5</v>
      </c>
      <c r="AC1565" t="n">
        <v>4</v>
      </c>
      <c r="AD1565" t="n">
        <v>11</v>
      </c>
      <c r="AE1565" t="n">
        <v>4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0.275</v>
      </c>
      <c r="AN1565" t="n">
        <v>0.4565217391304348</v>
      </c>
      <c r="AO1565" t="n">
        <v>0.3333333333333333</v>
      </c>
      <c r="AP1565" t="n">
        <v>0.5238095238095238</v>
      </c>
      <c r="AQ1565" t="n">
        <v>0.1739130434782609</v>
      </c>
      <c r="AR1565" t="n">
        <v>0</v>
      </c>
      <c r="AS1565" t="n">
        <v>0</v>
      </c>
      <c r="AT1565" t="inlineStr"/>
      <c r="AU1565" t="inlineStr"/>
    </row>
    <row r="1566">
      <c r="A1566" t="inlineStr">
        <is>
          <t>CONTRACT</t>
        </is>
      </c>
      <c r="B1566" t="inlineStr">
        <is>
          <t>PRJ</t>
        </is>
      </c>
      <c r="C1566" t="inlineStr"/>
      <c r="D1566" t="n">
        <v>2025</v>
      </c>
      <c r="E1566" s="114" t="n">
        <v>45811</v>
      </c>
      <c r="F1566" s="114" t="n">
        <v>46003</v>
      </c>
      <c r="G1566" t="inlineStr"/>
      <c r="H1566" t="inlineStr">
        <is>
          <t>ABS25293</t>
        </is>
      </c>
      <c r="I1566" t="inlineStr">
        <is>
          <t>EPM</t>
        </is>
      </c>
      <c r="J1566" t="inlineStr">
        <is>
          <t>One View - APEX</t>
        </is>
      </c>
      <c r="K1566" t="inlineStr">
        <is>
          <t>EssilorLuxottica</t>
        </is>
      </c>
      <c r="L1566" t="inlineStr">
        <is>
          <t>M. Cocchi</t>
        </is>
      </c>
      <c r="M1566" t="inlineStr">
        <is>
          <t>F. Lombardini</t>
        </is>
      </c>
      <c r="N1566" t="inlineStr">
        <is>
          <t>Consolidated &amp; Tax</t>
        </is>
      </c>
      <c r="O1566" t="inlineStr">
        <is>
          <t>Senior Consultant</t>
        </is>
      </c>
      <c r="P1566" t="n">
        <v>90</v>
      </c>
      <c r="Q1566" t="inlineStr"/>
      <c r="R1566" t="inlineStr">
        <is>
          <t>ONGOING</t>
        </is>
      </c>
      <c r="S1566" t="inlineStr"/>
      <c r="T1566" t="n">
        <v>2025</v>
      </c>
      <c r="U1566" t="inlineStr"/>
      <c r="V1566" t="inlineStr"/>
      <c r="W1566" t="inlineStr"/>
      <c r="X1566" t="inlineStr"/>
      <c r="Y1566" t="inlineStr"/>
      <c r="Z1566" t="inlineStr"/>
      <c r="AA1566" t="n">
        <v>0</v>
      </c>
      <c r="AB1566" t="n">
        <v>0</v>
      </c>
      <c r="AC1566" t="n">
        <v>0</v>
      </c>
      <c r="AD1566" t="n">
        <v>5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0.2380952380952381</v>
      </c>
      <c r="AQ1566" t="n">
        <v>0</v>
      </c>
      <c r="AR1566" t="n">
        <v>0</v>
      </c>
      <c r="AS1566" t="n">
        <v>0</v>
      </c>
      <c r="AT1566" t="inlineStr"/>
      <c r="AU1566" t="inlineStr"/>
    </row>
    <row r="1567">
      <c r="A1567" t="inlineStr">
        <is>
          <t>CONTRACT</t>
        </is>
      </c>
      <c r="B1567" t="inlineStr">
        <is>
          <t>PRJ</t>
        </is>
      </c>
      <c r="C1567" t="inlineStr"/>
      <c r="D1567" t="n">
        <v>2025</v>
      </c>
      <c r="E1567" s="114" t="n">
        <v>45811</v>
      </c>
      <c r="F1567" s="114" t="n">
        <v>46003</v>
      </c>
      <c r="G1567" t="inlineStr"/>
      <c r="H1567" t="inlineStr">
        <is>
          <t>ABS25293</t>
        </is>
      </c>
      <c r="I1567" t="inlineStr">
        <is>
          <t>EPM</t>
        </is>
      </c>
      <c r="J1567" t="inlineStr">
        <is>
          <t>One View - APEX</t>
        </is>
      </c>
      <c r="K1567" t="inlineStr">
        <is>
          <t>EssilorLuxottica</t>
        </is>
      </c>
      <c r="L1567" t="inlineStr">
        <is>
          <t>M. Cocchi</t>
        </is>
      </c>
      <c r="M1567" t="inlineStr">
        <is>
          <t>TBD</t>
        </is>
      </c>
      <c r="N1567" t="inlineStr">
        <is>
          <t>Operations</t>
        </is>
      </c>
      <c r="O1567" t="inlineStr">
        <is>
          <t>Consultant</t>
        </is>
      </c>
      <c r="P1567" t="n">
        <v>90</v>
      </c>
      <c r="Q1567" t="inlineStr"/>
      <c r="R1567" t="inlineStr">
        <is>
          <t>ONGOING</t>
        </is>
      </c>
      <c r="S1567" t="inlineStr"/>
      <c r="T1567" t="n">
        <v>2025</v>
      </c>
      <c r="U1567" t="inlineStr"/>
      <c r="V1567" t="inlineStr"/>
      <c r="W1567" t="inlineStr"/>
      <c r="X1567" t="inlineStr"/>
      <c r="Y1567" t="inlineStr"/>
      <c r="Z1567" t="inlineStr"/>
      <c r="AA1567" t="n">
        <v>1</v>
      </c>
      <c r="AB1567" t="n">
        <v>23</v>
      </c>
      <c r="AC1567" t="n">
        <v>6</v>
      </c>
      <c r="AD1567" t="n">
        <v>20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0.05</v>
      </c>
      <c r="AN1567" t="n">
        <v>1</v>
      </c>
      <c r="AO1567" t="n">
        <v>0.5</v>
      </c>
      <c r="AP1567" t="n">
        <v>0.9523809523809523</v>
      </c>
      <c r="AQ1567" t="n">
        <v>0</v>
      </c>
      <c r="AR1567" t="n">
        <v>0</v>
      </c>
      <c r="AS1567" t="n">
        <v>0</v>
      </c>
      <c r="AT1567" t="inlineStr"/>
      <c r="AU1567" t="inlineStr"/>
    </row>
    <row r="1568">
      <c r="A1568" t="inlineStr">
        <is>
          <t>CONTRACT</t>
        </is>
      </c>
      <c r="B1568" t="inlineStr">
        <is>
          <t>PRJ</t>
        </is>
      </c>
      <c r="C1568" t="inlineStr"/>
      <c r="D1568" t="n">
        <v>2025</v>
      </c>
      <c r="E1568" s="114" t="n">
        <v>45811</v>
      </c>
      <c r="F1568" s="114" t="n">
        <v>46003</v>
      </c>
      <c r="G1568" t="inlineStr"/>
      <c r="H1568" t="inlineStr">
        <is>
          <t>ABS25293</t>
        </is>
      </c>
      <c r="I1568" t="inlineStr">
        <is>
          <t>EPM</t>
        </is>
      </c>
      <c r="J1568" t="inlineStr">
        <is>
          <t>One View - CMFA STAT</t>
        </is>
      </c>
      <c r="K1568" t="inlineStr">
        <is>
          <t>EssilorLuxottica</t>
        </is>
      </c>
      <c r="L1568" t="inlineStr">
        <is>
          <t>M. Cocchi</t>
        </is>
      </c>
      <c r="M1568" t="inlineStr">
        <is>
          <t>F. De Pedis</t>
        </is>
      </c>
      <c r="N1568" t="inlineStr">
        <is>
          <t>Operations</t>
        </is>
      </c>
      <c r="O1568" t="inlineStr">
        <is>
          <t>Team Leader</t>
        </is>
      </c>
      <c r="P1568" t="n">
        <v>90</v>
      </c>
      <c r="Q1568" t="inlineStr"/>
      <c r="R1568" t="inlineStr">
        <is>
          <t>ONGOING</t>
        </is>
      </c>
      <c r="S1568" t="inlineStr"/>
      <c r="T1568" t="n">
        <v>2025</v>
      </c>
      <c r="U1568" t="inlineStr"/>
      <c r="V1568" t="inlineStr"/>
      <c r="W1568" t="inlineStr"/>
      <c r="X1568" t="inlineStr"/>
      <c r="Y1568" t="inlineStr"/>
      <c r="Z1568" t="inlineStr"/>
      <c r="AA1568" t="n">
        <v>5</v>
      </c>
      <c r="AB1568" t="n">
        <v>11</v>
      </c>
      <c r="AC1568" t="n">
        <v>4</v>
      </c>
      <c r="AD1568" t="n">
        <v>11</v>
      </c>
      <c r="AE1568" t="n">
        <v>4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0.25</v>
      </c>
      <c r="AN1568" t="n">
        <v>0.4782608695652174</v>
      </c>
      <c r="AO1568" t="n">
        <v>0.3333333333333333</v>
      </c>
      <c r="AP1568" t="n">
        <v>0.5238095238095238</v>
      </c>
      <c r="AQ1568" t="n">
        <v>0.1739130434782609</v>
      </c>
      <c r="AR1568" t="n">
        <v>0</v>
      </c>
      <c r="AS1568" t="n">
        <v>0</v>
      </c>
      <c r="AT1568" t="inlineStr"/>
      <c r="AU1568" t="inlineStr"/>
    </row>
    <row r="1569">
      <c r="A1569" t="inlineStr">
        <is>
          <t>CONTRACT</t>
        </is>
      </c>
      <c r="B1569" t="inlineStr">
        <is>
          <t>PRJ</t>
        </is>
      </c>
      <c r="C1569" t="inlineStr"/>
      <c r="D1569" t="n">
        <v>2025</v>
      </c>
      <c r="E1569" s="114" t="n">
        <v>45811</v>
      </c>
      <c r="F1569" s="114" t="n">
        <v>46003</v>
      </c>
      <c r="G1569" t="inlineStr"/>
      <c r="H1569" t="inlineStr">
        <is>
          <t>ABS25293</t>
        </is>
      </c>
      <c r="I1569" t="inlineStr">
        <is>
          <t>EPM</t>
        </is>
      </c>
      <c r="J1569" t="inlineStr">
        <is>
          <t>One View - CMFA STAT</t>
        </is>
      </c>
      <c r="K1569" t="inlineStr">
        <is>
          <t>EssilorLuxottica</t>
        </is>
      </c>
      <c r="L1569" t="inlineStr">
        <is>
          <t>M. Cocchi</t>
        </is>
      </c>
      <c r="M1569" t="inlineStr">
        <is>
          <t>F. Lombardini</t>
        </is>
      </c>
      <c r="N1569" t="inlineStr">
        <is>
          <t>Consolidated &amp; Tax</t>
        </is>
      </c>
      <c r="O1569" t="inlineStr">
        <is>
          <t>Senior Consultant</t>
        </is>
      </c>
      <c r="P1569" t="n">
        <v>90</v>
      </c>
      <c r="Q1569" t="inlineStr"/>
      <c r="R1569" t="inlineStr">
        <is>
          <t>ONGOING</t>
        </is>
      </c>
      <c r="S1569" t="inlineStr"/>
      <c r="T1569" t="n">
        <v>2025</v>
      </c>
      <c r="U1569" t="inlineStr"/>
      <c r="V1569" t="inlineStr"/>
      <c r="W1569" t="inlineStr"/>
      <c r="X1569" t="inlineStr"/>
      <c r="Y1569" t="inlineStr"/>
      <c r="Z1569" t="inlineStr"/>
      <c r="AA1569" t="n">
        <v>0</v>
      </c>
      <c r="AB1569" t="n">
        <v>0</v>
      </c>
      <c r="AC1569" t="n">
        <v>0</v>
      </c>
      <c r="AD1569" t="n">
        <v>5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0.2380952380952381</v>
      </c>
      <c r="AQ1569" t="n">
        <v>0</v>
      </c>
      <c r="AR1569" t="n">
        <v>0</v>
      </c>
      <c r="AS1569" t="n">
        <v>0</v>
      </c>
      <c r="AT1569" t="inlineStr"/>
      <c r="AU1569" t="inlineStr"/>
    </row>
    <row r="1570">
      <c r="A1570" t="inlineStr">
        <is>
          <t>CONTRACT</t>
        </is>
      </c>
      <c r="B1570" t="inlineStr">
        <is>
          <t>PRJ</t>
        </is>
      </c>
      <c r="C1570" t="inlineStr"/>
      <c r="D1570" t="n">
        <v>2025</v>
      </c>
      <c r="E1570" s="114" t="n">
        <v>45811</v>
      </c>
      <c r="F1570" s="114" t="n">
        <v>46003</v>
      </c>
      <c r="G1570" t="inlineStr"/>
      <c r="H1570" t="inlineStr">
        <is>
          <t>ABS25293</t>
        </is>
      </c>
      <c r="I1570" t="inlineStr">
        <is>
          <t>EPM</t>
        </is>
      </c>
      <c r="J1570" t="inlineStr">
        <is>
          <t>One View - CMFA STAT</t>
        </is>
      </c>
      <c r="K1570" t="inlineStr">
        <is>
          <t>EssilorLuxottica</t>
        </is>
      </c>
      <c r="L1570" t="inlineStr">
        <is>
          <t>M. Cocchi</t>
        </is>
      </c>
      <c r="M1570" t="inlineStr">
        <is>
          <t>TBD</t>
        </is>
      </c>
      <c r="N1570" t="inlineStr">
        <is>
          <t>Operations</t>
        </is>
      </c>
      <c r="O1570" t="inlineStr">
        <is>
          <t>Consultant</t>
        </is>
      </c>
      <c r="P1570" t="n">
        <v>90</v>
      </c>
      <c r="Q1570" t="inlineStr"/>
      <c r="R1570" t="inlineStr">
        <is>
          <t>ONGOING</t>
        </is>
      </c>
      <c r="S1570" t="inlineStr"/>
      <c r="T1570" t="n">
        <v>2025</v>
      </c>
      <c r="U1570" t="inlineStr"/>
      <c r="V1570" t="inlineStr"/>
      <c r="W1570" t="inlineStr"/>
      <c r="X1570" t="inlineStr"/>
      <c r="Y1570" t="inlineStr"/>
      <c r="Z1570" t="inlineStr"/>
      <c r="AA1570" t="n">
        <v>0</v>
      </c>
      <c r="AB1570" t="n">
        <v>0</v>
      </c>
      <c r="AC1570" t="n">
        <v>0</v>
      </c>
      <c r="AD1570" t="n">
        <v>8.5</v>
      </c>
      <c r="AE1570" t="n">
        <v>1.5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0.4047619047619048</v>
      </c>
      <c r="AQ1570" t="n">
        <v>0.06521739130434782</v>
      </c>
      <c r="AR1570" t="n">
        <v>0</v>
      </c>
      <c r="AS1570" t="n">
        <v>0</v>
      </c>
      <c r="AT1570" t="inlineStr"/>
      <c r="AU1570" t="inlineStr"/>
    </row>
    <row r="1571">
      <c r="A1571" t="inlineStr">
        <is>
          <t>CONTRACT</t>
        </is>
      </c>
      <c r="B1571" t="inlineStr">
        <is>
          <t>PRJ</t>
        </is>
      </c>
      <c r="C1571" t="inlineStr"/>
      <c r="D1571" t="n">
        <v>2025</v>
      </c>
      <c r="E1571" s="114" t="n">
        <v>45811</v>
      </c>
      <c r="F1571" s="114" t="n">
        <v>46003</v>
      </c>
      <c r="G1571" t="inlineStr"/>
      <c r="H1571" t="inlineStr">
        <is>
          <t>ABS25293</t>
        </is>
      </c>
      <c r="I1571" t="inlineStr">
        <is>
          <t>EPM</t>
        </is>
      </c>
      <c r="J1571" t="inlineStr">
        <is>
          <t>One View - CMFA STAT</t>
        </is>
      </c>
      <c r="K1571" t="inlineStr">
        <is>
          <t>EssilorLuxottica</t>
        </is>
      </c>
      <c r="L1571" t="inlineStr">
        <is>
          <t>M. Cocchi</t>
        </is>
      </c>
      <c r="M1571" t="inlineStr">
        <is>
          <t>I. Bressan</t>
        </is>
      </c>
      <c r="N1571" t="inlineStr">
        <is>
          <t>Operations</t>
        </is>
      </c>
      <c r="O1571" t="inlineStr">
        <is>
          <t>Solution Architect</t>
        </is>
      </c>
      <c r="P1571" t="n">
        <v>90</v>
      </c>
      <c r="Q1571" t="inlineStr"/>
      <c r="R1571" t="inlineStr">
        <is>
          <t>ONGOING</t>
        </is>
      </c>
      <c r="S1571" t="inlineStr"/>
      <c r="T1571" t="n">
        <v>2025</v>
      </c>
      <c r="U1571" t="inlineStr"/>
      <c r="V1571" t="inlineStr"/>
      <c r="W1571" t="inlineStr"/>
      <c r="X1571" t="inlineStr"/>
      <c r="Y1571" t="inlineStr"/>
      <c r="Z1571" t="inlineStr"/>
      <c r="AA1571" t="n">
        <v>3</v>
      </c>
      <c r="AB1571" t="n">
        <v>9.5</v>
      </c>
      <c r="AC1571" t="n">
        <v>5</v>
      </c>
      <c r="AD1571" t="n">
        <v>11</v>
      </c>
      <c r="AE1571" t="n">
        <v>11.5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0.15</v>
      </c>
      <c r="AN1571" t="n">
        <v>0.4130434782608696</v>
      </c>
      <c r="AO1571" t="n">
        <v>0.4166666666666667</v>
      </c>
      <c r="AP1571" t="n">
        <v>0.5238095238095238</v>
      </c>
      <c r="AQ1571" t="n">
        <v>0.5</v>
      </c>
      <c r="AR1571" t="n">
        <v>0</v>
      </c>
      <c r="AS1571" t="n">
        <v>0</v>
      </c>
      <c r="AT1571" t="inlineStr"/>
      <c r="AU1571" t="inlineStr"/>
    </row>
    <row r="1572">
      <c r="A1572" t="inlineStr">
        <is>
          <t>CONTRACT</t>
        </is>
      </c>
      <c r="B1572" t="inlineStr">
        <is>
          <t>PRJ</t>
        </is>
      </c>
      <c r="C1572" t="inlineStr"/>
      <c r="D1572" t="n">
        <v>2025</v>
      </c>
      <c r="E1572" s="114" t="n">
        <v>45811</v>
      </c>
      <c r="F1572" s="114" t="n">
        <v>46003</v>
      </c>
      <c r="G1572" t="inlineStr"/>
      <c r="H1572" t="inlineStr">
        <is>
          <t>ABS25293</t>
        </is>
      </c>
      <c r="I1572" t="inlineStr">
        <is>
          <t>EPM</t>
        </is>
      </c>
      <c r="J1572" t="inlineStr">
        <is>
          <t>One View - PMO</t>
        </is>
      </c>
      <c r="K1572" t="inlineStr">
        <is>
          <t>EssilorLuxottica</t>
        </is>
      </c>
      <c r="L1572" t="inlineStr">
        <is>
          <t>M. Cocchi</t>
        </is>
      </c>
      <c r="M1572" t="inlineStr">
        <is>
          <t>C. Paz</t>
        </is>
      </c>
      <c r="N1572" t="inlineStr">
        <is>
          <t>Delivery Projects</t>
        </is>
      </c>
      <c r="O1572" t="inlineStr">
        <is>
          <t>PMO - Project Management Officer</t>
        </is>
      </c>
      <c r="P1572" t="inlineStr"/>
      <c r="Q1572" t="inlineStr"/>
      <c r="R1572" t="inlineStr">
        <is>
          <t>ONGOING</t>
        </is>
      </c>
      <c r="S1572" t="inlineStr"/>
      <c r="T1572" t="n">
        <v>2025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inlineStr"/>
      <c r="AU1572" t="inlineStr"/>
    </row>
    <row r="1573">
      <c r="A1573" t="inlineStr">
        <is>
          <t>CONTRACT</t>
        </is>
      </c>
      <c r="B1573" t="inlineStr">
        <is>
          <t>PRJ</t>
        </is>
      </c>
      <c r="C1573" t="inlineStr"/>
      <c r="D1573" t="n">
        <v>2025</v>
      </c>
      <c r="E1573" s="114" t="n">
        <v>45811</v>
      </c>
      <c r="F1573" s="114" t="n">
        <v>46003</v>
      </c>
      <c r="G1573" t="inlineStr"/>
      <c r="H1573" t="inlineStr">
        <is>
          <t>ABS25293</t>
        </is>
      </c>
      <c r="I1573" t="inlineStr">
        <is>
          <t>EPM</t>
        </is>
      </c>
      <c r="J1573" t="inlineStr">
        <is>
          <t>One View - PMO</t>
        </is>
      </c>
      <c r="K1573" t="inlineStr">
        <is>
          <t>EssilorLuxottica</t>
        </is>
      </c>
      <c r="L1573" t="inlineStr">
        <is>
          <t>M. Cocchi</t>
        </is>
      </c>
      <c r="M1573" t="inlineStr">
        <is>
          <t>M. Vianelli</t>
        </is>
      </c>
      <c r="N1573" t="inlineStr">
        <is>
          <t>Delivery Projects</t>
        </is>
      </c>
      <c r="O1573" t="inlineStr">
        <is>
          <t>PMO - Project Management Officer</t>
        </is>
      </c>
      <c r="P1573" t="inlineStr"/>
      <c r="Q1573" t="inlineStr"/>
      <c r="R1573" t="inlineStr">
        <is>
          <t>ONGOING</t>
        </is>
      </c>
      <c r="S1573" t="inlineStr"/>
      <c r="T1573" t="n">
        <v>2025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inlineStr"/>
      <c r="AU1573" t="inlineStr"/>
    </row>
    <row r="1574">
      <c r="A1574" t="inlineStr">
        <is>
          <t>CONTRACT</t>
        </is>
      </c>
      <c r="B1574" t="inlineStr">
        <is>
          <t>PRJ</t>
        </is>
      </c>
      <c r="C1574" t="inlineStr">
        <is>
          <t>Waterfall</t>
        </is>
      </c>
      <c r="D1574" t="n">
        <v>2025</v>
      </c>
      <c r="E1574" s="114" t="n">
        <v>45831</v>
      </c>
      <c r="F1574" s="114" t="n">
        <v>45829</v>
      </c>
      <c r="G1574" t="inlineStr"/>
      <c r="H1574" t="inlineStr"/>
      <c r="I1574" t="inlineStr">
        <is>
          <t>HR</t>
        </is>
      </c>
      <c r="J1574" t="inlineStr">
        <is>
          <t>Flusso Automatico Utenze</t>
        </is>
      </c>
      <c r="K1574" t="inlineStr">
        <is>
          <t>EssilorLuxottica</t>
        </is>
      </c>
      <c r="L1574" t="inlineStr">
        <is>
          <t>L. Roberto</t>
        </is>
      </c>
      <c r="M1574" t="inlineStr">
        <is>
          <t>L. Cariglia</t>
        </is>
      </c>
      <c r="N1574" t="inlineStr">
        <is>
          <t>Operations</t>
        </is>
      </c>
      <c r="O1574" t="inlineStr">
        <is>
          <t>Data Management</t>
        </is>
      </c>
      <c r="P1574" t="n">
        <v>7</v>
      </c>
      <c r="Q1574" t="inlineStr"/>
      <c r="R1574" t="inlineStr">
        <is>
          <t>PROPOSAL</t>
        </is>
      </c>
      <c r="S1574" t="n">
        <v>0</v>
      </c>
      <c r="T1574" t="n">
        <v>2025</v>
      </c>
      <c r="U1574" t="n">
        <v>2</v>
      </c>
      <c r="V1574" t="inlineStr"/>
      <c r="W1574" t="inlineStr"/>
      <c r="X1574" t="inlineStr"/>
      <c r="Y1574" t="inlineStr"/>
      <c r="Z1574" t="inlineStr"/>
      <c r="AA1574" t="n">
        <v>1</v>
      </c>
      <c r="AB1574" t="n">
        <v>1</v>
      </c>
      <c r="AC1574" t="inlineStr"/>
      <c r="AD1574" t="inlineStr"/>
      <c r="AE1574" t="inlineStr"/>
      <c r="AF1574" t="inlineStr"/>
      <c r="AG1574" t="inlineStr"/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0.05</v>
      </c>
      <c r="AN1574" t="n">
        <v>0.04347826086956522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inlineStr"/>
      <c r="AU1574" t="inlineStr"/>
    </row>
    <row r="1575">
      <c r="A1575" t="inlineStr">
        <is>
          <t>CONTRACT</t>
        </is>
      </c>
      <c r="B1575" t="inlineStr">
        <is>
          <t>PRJ</t>
        </is>
      </c>
      <c r="C1575" t="inlineStr">
        <is>
          <t>Waterfall</t>
        </is>
      </c>
      <c r="D1575" t="n">
        <v>2025</v>
      </c>
      <c r="E1575" s="114" t="n">
        <v>45831</v>
      </c>
      <c r="F1575" s="114" t="n">
        <v>45829</v>
      </c>
      <c r="G1575" t="inlineStr"/>
      <c r="H1575" t="inlineStr"/>
      <c r="I1575" t="inlineStr">
        <is>
          <t>HR</t>
        </is>
      </c>
      <c r="J1575" t="inlineStr">
        <is>
          <t>Flusso Automatico Utenze</t>
        </is>
      </c>
      <c r="K1575" t="inlineStr">
        <is>
          <t>EssilorLuxottica</t>
        </is>
      </c>
      <c r="L1575" t="inlineStr">
        <is>
          <t>L. Roberto</t>
        </is>
      </c>
      <c r="M1575" t="inlineStr">
        <is>
          <t>R. Marasca</t>
        </is>
      </c>
      <c r="N1575" t="inlineStr">
        <is>
          <t>Delivery Projects</t>
        </is>
      </c>
      <c r="O1575" t="inlineStr">
        <is>
          <t>Analysis</t>
        </is>
      </c>
      <c r="P1575" t="n">
        <v>7</v>
      </c>
      <c r="Q1575" t="inlineStr"/>
      <c r="R1575" t="inlineStr">
        <is>
          <t>PROPOSAL</t>
        </is>
      </c>
      <c r="S1575" t="n">
        <v>0</v>
      </c>
      <c r="T1575" t="n">
        <v>2025</v>
      </c>
      <c r="U1575" t="n">
        <v>1.5</v>
      </c>
      <c r="V1575" t="inlineStr"/>
      <c r="W1575" t="inlineStr"/>
      <c r="X1575" t="inlineStr"/>
      <c r="Y1575" t="inlineStr"/>
      <c r="Z1575" t="inlineStr"/>
      <c r="AA1575" t="n">
        <v>0.5</v>
      </c>
      <c r="AB1575" t="n">
        <v>1</v>
      </c>
      <c r="AC1575" t="inlineStr"/>
      <c r="AD1575" t="inlineStr"/>
      <c r="AE1575" t="inlineStr"/>
      <c r="AF1575" t="inlineStr"/>
      <c r="AG1575" t="inlineStr"/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0.025</v>
      </c>
      <c r="AN1575" t="n">
        <v>0.04347826086956522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inlineStr"/>
      <c r="AU1575" t="inlineStr"/>
    </row>
    <row r="1576">
      <c r="A1576" t="inlineStr">
        <is>
          <t>CONTRACT</t>
        </is>
      </c>
      <c r="B1576" t="inlineStr">
        <is>
          <t>PRJ</t>
        </is>
      </c>
      <c r="C1576" t="inlineStr">
        <is>
          <t>Waterfall</t>
        </is>
      </c>
      <c r="D1576" t="n">
        <v>2025</v>
      </c>
      <c r="E1576" s="114" t="n">
        <v>45831</v>
      </c>
      <c r="F1576" s="114" t="n">
        <v>45829</v>
      </c>
      <c r="G1576" t="inlineStr"/>
      <c r="H1576" t="inlineStr"/>
      <c r="I1576" t="inlineStr">
        <is>
          <t>HR</t>
        </is>
      </c>
      <c r="J1576" t="inlineStr">
        <is>
          <t>Flusso Automatico Utenze</t>
        </is>
      </c>
      <c r="K1576" t="inlineStr">
        <is>
          <t>EssilorLuxottica</t>
        </is>
      </c>
      <c r="L1576" t="inlineStr">
        <is>
          <t>L. Roberto</t>
        </is>
      </c>
      <c r="M1576" t="inlineStr">
        <is>
          <t>M. Toci</t>
        </is>
      </c>
      <c r="N1576" t="inlineStr">
        <is>
          <t>Operations</t>
        </is>
      </c>
      <c r="O1576" t="inlineStr">
        <is>
          <t>Back End</t>
        </is>
      </c>
      <c r="P1576" t="n">
        <v>7</v>
      </c>
      <c r="Q1576" t="inlineStr"/>
      <c r="R1576" t="inlineStr">
        <is>
          <t>PROPOSAL</t>
        </is>
      </c>
      <c r="S1576" t="n">
        <v>0</v>
      </c>
      <c r="T1576" t="n">
        <v>2025</v>
      </c>
      <c r="U1576" t="n">
        <v>2</v>
      </c>
      <c r="V1576" t="inlineStr"/>
      <c r="W1576" t="inlineStr"/>
      <c r="X1576" t="inlineStr"/>
      <c r="Y1576" t="inlineStr"/>
      <c r="Z1576" t="inlineStr"/>
      <c r="AA1576" t="inlineStr"/>
      <c r="AB1576" t="n">
        <v>2</v>
      </c>
      <c r="AC1576" t="inlineStr"/>
      <c r="AD1576" t="inlineStr"/>
      <c r="AE1576" t="inlineStr"/>
      <c r="AF1576" t="inlineStr"/>
      <c r="AG1576" t="inlineStr"/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0.08695652173913043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inlineStr"/>
      <c r="AU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>
        <is>
          <t>LOGISTIC</t>
        </is>
      </c>
      <c r="J1577" t="inlineStr">
        <is>
          <t xml:space="preserve">BIP - Caratteri speciali </t>
        </is>
      </c>
      <c r="K1577" t="inlineStr">
        <is>
          <t>EssilorLuxottica</t>
        </is>
      </c>
      <c r="L1577" t="inlineStr">
        <is>
          <t>F. Taita</t>
        </is>
      </c>
      <c r="M1577" t="inlineStr">
        <is>
          <t xml:space="preserve">F. Taita </t>
        </is>
      </c>
      <c r="N1577" t="inlineStr">
        <is>
          <t>Delivery Projects</t>
        </is>
      </c>
      <c r="O1577" t="inlineStr">
        <is>
          <t>Data Engineering</t>
        </is>
      </c>
      <c r="P1577" t="n">
        <v>200</v>
      </c>
      <c r="Q1577" t="n">
        <v>0</v>
      </c>
      <c r="R1577" t="inlineStr">
        <is>
          <t>TO START</t>
        </is>
      </c>
      <c r="S1577" t="n">
        <v>0</v>
      </c>
      <c r="T1577" t="n">
        <v>2025</v>
      </c>
      <c r="U1577" t="n">
        <v>40</v>
      </c>
      <c r="V1577" t="inlineStr"/>
      <c r="W1577" t="inlineStr"/>
      <c r="X1577" t="inlineStr"/>
      <c r="Y1577" t="n">
        <v>0</v>
      </c>
      <c r="Z1577" t="n">
        <v>0</v>
      </c>
      <c r="AA1577" t="n">
        <v>7</v>
      </c>
      <c r="AB1577" t="n">
        <v>7</v>
      </c>
      <c r="AC1577" t="n">
        <v>5</v>
      </c>
      <c r="AD1577" t="n">
        <v>7</v>
      </c>
      <c r="AE1577" t="n">
        <v>7</v>
      </c>
      <c r="AF1577" t="n">
        <v>7</v>
      </c>
      <c r="AG1577" t="inlineStr"/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0.35</v>
      </c>
      <c r="AN1577" t="n">
        <v>0.3043478260869565</v>
      </c>
      <c r="AO1577" t="n">
        <v>0.4166666666666667</v>
      </c>
      <c r="AP1577" t="n">
        <v>0.3333333333333333</v>
      </c>
      <c r="AQ1577" t="n">
        <v>0.3043478260869565</v>
      </c>
      <c r="AR1577" t="n">
        <v>0.3333333333333333</v>
      </c>
      <c r="AS1577" t="n">
        <v>0</v>
      </c>
      <c r="AT1577" t="inlineStr"/>
      <c r="AU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>
        <is>
          <t>LOGISTIC</t>
        </is>
      </c>
      <c r="J1578" t="inlineStr">
        <is>
          <t xml:space="preserve">BIP - Caratteri speciali </t>
        </is>
      </c>
      <c r="K1578" t="inlineStr">
        <is>
          <t>EssilorLuxottica</t>
        </is>
      </c>
      <c r="L1578" t="inlineStr">
        <is>
          <t>F. Taita</t>
        </is>
      </c>
      <c r="M1578" t="inlineStr">
        <is>
          <t>L. Altobelli</t>
        </is>
      </c>
      <c r="N1578" t="inlineStr">
        <is>
          <t>Operations</t>
        </is>
      </c>
      <c r="O1578" t="inlineStr">
        <is>
          <t>Data Engineering</t>
        </is>
      </c>
      <c r="P1578" t="n">
        <v>200</v>
      </c>
      <c r="Q1578" t="n">
        <v>0</v>
      </c>
      <c r="R1578" t="inlineStr">
        <is>
          <t>TO START</t>
        </is>
      </c>
      <c r="S1578" t="n">
        <v>0</v>
      </c>
      <c r="T1578" t="n">
        <v>2025</v>
      </c>
      <c r="U1578" t="n">
        <v>75</v>
      </c>
      <c r="V1578" t="inlineStr"/>
      <c r="W1578" t="inlineStr"/>
      <c r="X1578" t="inlineStr"/>
      <c r="Y1578" t="inlineStr"/>
      <c r="Z1578" t="n">
        <v>0</v>
      </c>
      <c r="AA1578" t="n">
        <v>10</v>
      </c>
      <c r="AB1578" t="n">
        <v>15</v>
      </c>
      <c r="AC1578" t="n">
        <v>5</v>
      </c>
      <c r="AD1578" t="n">
        <v>15</v>
      </c>
      <c r="AE1578" t="n">
        <v>15</v>
      </c>
      <c r="AF1578" t="n">
        <v>15</v>
      </c>
      <c r="AG1578" t="inlineStr"/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0.5</v>
      </c>
      <c r="AN1578" t="n">
        <v>0.6521739130434783</v>
      </c>
      <c r="AO1578" t="n">
        <v>0.4166666666666667</v>
      </c>
      <c r="AP1578" t="n">
        <v>0.7142857142857143</v>
      </c>
      <c r="AQ1578" t="n">
        <v>0.6521739130434783</v>
      </c>
      <c r="AR1578" t="n">
        <v>0.7142857142857143</v>
      </c>
      <c r="AS1578" t="n">
        <v>0</v>
      </c>
      <c r="AT1578" t="inlineStr"/>
      <c r="AU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>
        <is>
          <t>LOGISTIC</t>
        </is>
      </c>
      <c r="J1579" t="inlineStr">
        <is>
          <t xml:space="preserve">BIP - Caratteri speciali </t>
        </is>
      </c>
      <c r="K1579" t="inlineStr">
        <is>
          <t>EssilorLuxottica</t>
        </is>
      </c>
      <c r="L1579" t="inlineStr">
        <is>
          <t>F. Taita</t>
        </is>
      </c>
      <c r="M1579" t="inlineStr">
        <is>
          <t xml:space="preserve">T. Baldi </t>
        </is>
      </c>
      <c r="N1579" t="inlineStr">
        <is>
          <t>Operations</t>
        </is>
      </c>
      <c r="O1579" t="inlineStr">
        <is>
          <t>Data Engineering</t>
        </is>
      </c>
      <c r="P1579" t="n">
        <v>200</v>
      </c>
      <c r="Q1579" t="n">
        <v>0</v>
      </c>
      <c r="R1579" t="inlineStr">
        <is>
          <t xml:space="preserve">TO START </t>
        </is>
      </c>
      <c r="S1579" t="n">
        <v>0</v>
      </c>
      <c r="T1579" t="n">
        <v>2025</v>
      </c>
      <c r="U1579" t="n">
        <v>75</v>
      </c>
      <c r="V1579" t="inlineStr"/>
      <c r="W1579" t="inlineStr"/>
      <c r="X1579" t="inlineStr"/>
      <c r="Y1579" t="n">
        <v>0</v>
      </c>
      <c r="Z1579" t="n">
        <v>0</v>
      </c>
      <c r="AA1579" t="n">
        <v>10</v>
      </c>
      <c r="AB1579" t="n">
        <v>15</v>
      </c>
      <c r="AC1579" t="n">
        <v>5</v>
      </c>
      <c r="AD1579" t="n">
        <v>15</v>
      </c>
      <c r="AE1579" t="n">
        <v>15</v>
      </c>
      <c r="AF1579" t="n">
        <v>15</v>
      </c>
      <c r="AG1579" t="inlineStr"/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0.5</v>
      </c>
      <c r="AN1579" t="n">
        <v>0.6521739130434783</v>
      </c>
      <c r="AO1579" t="n">
        <v>0.4166666666666667</v>
      </c>
      <c r="AP1579" t="n">
        <v>0.7142857142857143</v>
      </c>
      <c r="AQ1579" t="n">
        <v>0.65</v>
      </c>
      <c r="AR1579" t="n">
        <v>0.7142857142857143</v>
      </c>
      <c r="AS1579" t="n">
        <v>0</v>
      </c>
      <c r="AT1579" t="inlineStr"/>
      <c r="AU1579" t="inlineStr"/>
    </row>
    <row r="1580">
      <c r="A1580" t="inlineStr">
        <is>
          <t>CONTRACT</t>
        </is>
      </c>
      <c r="B1580" t="inlineStr">
        <is>
          <t>PRJ</t>
        </is>
      </c>
      <c r="C1580" t="inlineStr"/>
      <c r="D1580" t="inlineStr"/>
      <c r="E1580" s="114" t="n">
        <v>45830</v>
      </c>
      <c r="F1580" s="114" t="n">
        <v>45830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n">
        <v>2025</v>
      </c>
      <c r="U1580" t="inlineStr"/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inlineStr"/>
      <c r="AU1580" t="inlineStr"/>
    </row>
    <row r="1581">
      <c r="A1581" t="inlineStr">
        <is>
          <t>PROSPECT</t>
        </is>
      </c>
      <c r="B1581" t="inlineStr">
        <is>
          <t>PRJ</t>
        </is>
      </c>
      <c r="C1581" t="inlineStr"/>
      <c r="D1581" t="inlineStr"/>
      <c r="E1581" s="114" t="n">
        <v>45658</v>
      </c>
      <c r="F1581" s="114" t="n">
        <v>46022</v>
      </c>
      <c r="G1581" t="inlineStr"/>
      <c r="H1581" t="inlineStr"/>
      <c r="I1581" t="inlineStr"/>
      <c r="J1581" t="inlineStr">
        <is>
          <t>Red Carpet Events 2025</t>
        </is>
      </c>
      <c r="K1581" t="inlineStr">
        <is>
          <t>EssilorLuxottica</t>
        </is>
      </c>
      <c r="L1581" t="inlineStr"/>
      <c r="M1581" t="inlineStr">
        <is>
          <t>A. Imbimbo</t>
        </is>
      </c>
      <c r="N1581" t="inlineStr"/>
      <c r="O1581" t="inlineStr"/>
      <c r="P1581" t="inlineStr"/>
      <c r="Q1581" t="inlineStr"/>
      <c r="R1581" t="inlineStr"/>
      <c r="S1581" t="inlineStr"/>
      <c r="T1581" t="n">
        <v>2025</v>
      </c>
      <c r="U1581" t="inlineStr"/>
      <c r="V1581" t="n">
        <v>0</v>
      </c>
      <c r="W1581" t="n">
        <v>1</v>
      </c>
      <c r="X1581" t="n">
        <v>0</v>
      </c>
      <c r="Y1581" t="n">
        <v>0</v>
      </c>
      <c r="Z1581" t="n">
        <v>0</v>
      </c>
      <c r="AA1581" t="n">
        <v>0</v>
      </c>
      <c r="AB1581" t="n">
        <v>1</v>
      </c>
      <c r="AC1581" t="n">
        <v>0</v>
      </c>
      <c r="AD1581" t="n">
        <v>0</v>
      </c>
      <c r="AE1581" t="n">
        <v>0</v>
      </c>
      <c r="AF1581" t="n">
        <v>1</v>
      </c>
      <c r="AG1581" t="n">
        <v>0</v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</row>
    <row r="1582">
      <c r="A1582" t="inlineStr">
        <is>
          <t>PROSPECT</t>
        </is>
      </c>
      <c r="B1582" t="inlineStr">
        <is>
          <t>PRJ</t>
        </is>
      </c>
      <c r="C1582" t="inlineStr"/>
      <c r="D1582" t="inlineStr"/>
      <c r="E1582" s="114" t="n">
        <v>45658</v>
      </c>
      <c r="F1582" s="114" t="n">
        <v>46022</v>
      </c>
      <c r="G1582" t="inlineStr"/>
      <c r="H1582" t="inlineStr"/>
      <c r="I1582" t="inlineStr"/>
      <c r="J1582" t="inlineStr">
        <is>
          <t>Red Carpet Events 2025</t>
        </is>
      </c>
      <c r="K1582" t="inlineStr">
        <is>
          <t>EssilorLuxottica</t>
        </is>
      </c>
      <c r="L1582" t="inlineStr"/>
      <c r="M1582" t="inlineStr">
        <is>
          <t>F. Malvezzi</t>
        </is>
      </c>
      <c r="N1582" t="inlineStr"/>
      <c r="O1582" t="inlineStr"/>
      <c r="P1582" t="inlineStr"/>
      <c r="Q1582" t="inlineStr"/>
      <c r="R1582" t="inlineStr"/>
      <c r="S1582" t="inlineStr"/>
      <c r="T1582" t="n">
        <v>2025</v>
      </c>
      <c r="U1582" t="inlineStr"/>
      <c r="V1582" t="n">
        <v>2</v>
      </c>
      <c r="W1582" t="n">
        <v>6</v>
      </c>
      <c r="X1582" t="n">
        <v>3</v>
      </c>
      <c r="Y1582" t="n">
        <v>3</v>
      </c>
      <c r="Z1582" t="n">
        <v>3</v>
      </c>
      <c r="AA1582" t="n">
        <v>3</v>
      </c>
      <c r="AB1582" t="n">
        <v>3</v>
      </c>
      <c r="AC1582" t="n">
        <v>3</v>
      </c>
      <c r="AD1582" t="n">
        <v>2</v>
      </c>
      <c r="AE1582" t="n">
        <v>3</v>
      </c>
      <c r="AF1582" t="n">
        <v>5</v>
      </c>
      <c r="AG1582" t="n">
        <v>2</v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</row>
    <row r="1583">
      <c r="A1583" t="inlineStr">
        <is>
          <t>PROSPECT</t>
        </is>
      </c>
      <c r="B1583" t="inlineStr">
        <is>
          <t>PRJ</t>
        </is>
      </c>
      <c r="C1583" t="inlineStr"/>
      <c r="D1583" t="inlineStr"/>
      <c r="E1583" s="114" t="n">
        <v>45658</v>
      </c>
      <c r="F1583" s="114" t="n">
        <v>46022</v>
      </c>
      <c r="G1583" t="inlineStr"/>
      <c r="H1583" t="inlineStr"/>
      <c r="I1583" t="inlineStr"/>
      <c r="J1583" t="inlineStr">
        <is>
          <t>Red Carpet Events 2025</t>
        </is>
      </c>
      <c r="K1583" t="inlineStr">
        <is>
          <t>EssilorLuxottica</t>
        </is>
      </c>
      <c r="L1583" t="inlineStr"/>
      <c r="M1583" t="inlineStr">
        <is>
          <t>G. Sabbatini</t>
        </is>
      </c>
      <c r="N1583" t="inlineStr"/>
      <c r="O1583" t="inlineStr"/>
      <c r="P1583" t="inlineStr"/>
      <c r="Q1583" t="inlineStr"/>
      <c r="R1583" t="inlineStr"/>
      <c r="S1583" t="inlineStr"/>
      <c r="T1583" t="n">
        <v>2025</v>
      </c>
      <c r="U1583" t="inlineStr"/>
      <c r="V1583" t="n">
        <v>1</v>
      </c>
      <c r="W1583" t="n">
        <v>1</v>
      </c>
      <c r="X1583" t="n">
        <v>0</v>
      </c>
      <c r="Y1583" t="n">
        <v>0</v>
      </c>
      <c r="Z1583" t="n">
        <v>0</v>
      </c>
      <c r="AA1583" t="n">
        <v>1</v>
      </c>
      <c r="AB1583" t="n">
        <v>1</v>
      </c>
      <c r="AC1583" t="n">
        <v>0</v>
      </c>
      <c r="AD1583" t="n">
        <v>1</v>
      </c>
      <c r="AE1583" t="n">
        <v>1</v>
      </c>
      <c r="AF1583" t="n">
        <v>1</v>
      </c>
      <c r="AG1583" t="n">
        <v>1</v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</row>
    <row r="1584">
      <c r="A1584" t="inlineStr">
        <is>
          <t>PROSPECT</t>
        </is>
      </c>
      <c r="B1584" t="inlineStr">
        <is>
          <t>PRJ</t>
        </is>
      </c>
      <c r="C1584" t="inlineStr"/>
      <c r="D1584" t="inlineStr"/>
      <c r="E1584" s="114" t="n">
        <v>45658</v>
      </c>
      <c r="F1584" s="114" t="n">
        <v>46022</v>
      </c>
      <c r="G1584" t="inlineStr"/>
      <c r="H1584" t="inlineStr"/>
      <c r="I1584" t="inlineStr"/>
      <c r="J1584" t="inlineStr">
        <is>
          <t>Red Carpet Events 2025</t>
        </is>
      </c>
      <c r="K1584" t="inlineStr">
        <is>
          <t>EssilorLuxottica</t>
        </is>
      </c>
      <c r="L1584" t="inlineStr"/>
      <c r="M1584" t="inlineStr">
        <is>
          <t>G. Sironi</t>
        </is>
      </c>
      <c r="N1584" t="inlineStr"/>
      <c r="O1584" t="inlineStr"/>
      <c r="P1584" t="inlineStr"/>
      <c r="Q1584" t="inlineStr"/>
      <c r="R1584" t="inlineStr"/>
      <c r="S1584" t="inlineStr"/>
      <c r="T1584" t="n">
        <v>2025</v>
      </c>
      <c r="U1584" t="inlineStr"/>
      <c r="V1584" t="n">
        <v>1</v>
      </c>
      <c r="W1584" t="n">
        <v>2</v>
      </c>
      <c r="X1584" t="n">
        <v>0</v>
      </c>
      <c r="Y1584" t="n">
        <v>0</v>
      </c>
      <c r="Z1584" t="n">
        <v>0</v>
      </c>
      <c r="AA1584" t="n">
        <v>1</v>
      </c>
      <c r="AB1584" t="n">
        <v>2</v>
      </c>
      <c r="AC1584" t="n">
        <v>0</v>
      </c>
      <c r="AD1584" t="n">
        <v>1</v>
      </c>
      <c r="AE1584" t="n">
        <v>1</v>
      </c>
      <c r="AF1584" t="n">
        <v>2</v>
      </c>
      <c r="AG1584" t="n">
        <v>1</v>
      </c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</row>
    <row r="1585">
      <c r="A1585" t="inlineStr">
        <is>
          <t>PROSPECT</t>
        </is>
      </c>
      <c r="B1585" t="inlineStr">
        <is>
          <t>PRJ</t>
        </is>
      </c>
      <c r="C1585" t="inlineStr"/>
      <c r="D1585" t="inlineStr"/>
      <c r="E1585" s="114" t="n">
        <v>45658</v>
      </c>
      <c r="F1585" s="114" t="n">
        <v>46022</v>
      </c>
      <c r="G1585" t="inlineStr"/>
      <c r="H1585" t="inlineStr"/>
      <c r="I1585" t="inlineStr"/>
      <c r="J1585" t="inlineStr">
        <is>
          <t>Red Carpet Events 2025</t>
        </is>
      </c>
      <c r="K1585" t="inlineStr">
        <is>
          <t>EssilorLuxottica</t>
        </is>
      </c>
      <c r="L1585" t="inlineStr"/>
      <c r="M1585" t="inlineStr">
        <is>
          <t>M. Gomitoni</t>
        </is>
      </c>
      <c r="N1585" t="inlineStr"/>
      <c r="O1585" t="inlineStr"/>
      <c r="P1585" t="inlineStr"/>
      <c r="Q1585" t="inlineStr"/>
      <c r="R1585" t="inlineStr"/>
      <c r="S1585" t="inlineStr"/>
      <c r="T1585" t="n">
        <v>2025</v>
      </c>
      <c r="U1585" t="inlineStr"/>
      <c r="V1585" t="n">
        <v>1</v>
      </c>
      <c r="W1585" t="n">
        <v>2</v>
      </c>
      <c r="X1585" t="n">
        <v>0</v>
      </c>
      <c r="Y1585" t="n">
        <v>0</v>
      </c>
      <c r="Z1585" t="n">
        <v>0</v>
      </c>
      <c r="AA1585" t="n">
        <v>1</v>
      </c>
      <c r="AB1585" t="n">
        <v>2</v>
      </c>
      <c r="AC1585" t="n">
        <v>0</v>
      </c>
      <c r="AD1585" t="n">
        <v>1</v>
      </c>
      <c r="AE1585" t="n">
        <v>1</v>
      </c>
      <c r="AF1585" t="n">
        <v>2</v>
      </c>
      <c r="AG1585" t="n">
        <v>1</v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</row>
    <row r="1586">
      <c r="A1586" t="inlineStr">
        <is>
          <t>PROSPECT</t>
        </is>
      </c>
      <c r="B1586" t="inlineStr">
        <is>
          <t>PRJ</t>
        </is>
      </c>
      <c r="C1586" t="inlineStr"/>
      <c r="D1586" t="inlineStr"/>
      <c r="E1586" s="114" t="n">
        <v>45658</v>
      </c>
      <c r="F1586" s="114" t="n">
        <v>46022</v>
      </c>
      <c r="G1586" t="inlineStr"/>
      <c r="H1586" t="inlineStr"/>
      <c r="I1586" t="inlineStr"/>
      <c r="J1586" t="inlineStr">
        <is>
          <t>Red Carpet Events 2025</t>
        </is>
      </c>
      <c r="K1586" t="inlineStr">
        <is>
          <t>EssilorLuxottica</t>
        </is>
      </c>
      <c r="L1586" t="inlineStr"/>
      <c r="M1586" t="inlineStr">
        <is>
          <t>V. Echarry</t>
        </is>
      </c>
      <c r="N1586" t="inlineStr"/>
      <c r="O1586" t="inlineStr"/>
      <c r="P1586" t="inlineStr"/>
      <c r="Q1586" t="inlineStr"/>
      <c r="R1586" t="inlineStr"/>
      <c r="S1586" t="inlineStr"/>
      <c r="T1586" t="n">
        <v>2025</v>
      </c>
      <c r="U1586" t="inlineStr"/>
      <c r="V1586" t="n">
        <v>0</v>
      </c>
      <c r="W1586" t="n">
        <v>6</v>
      </c>
      <c r="X1586" t="n">
        <v>0</v>
      </c>
      <c r="Y1586" t="n">
        <v>0</v>
      </c>
      <c r="Z1586" t="n">
        <v>3</v>
      </c>
      <c r="AA1586" t="n">
        <v>3</v>
      </c>
      <c r="AB1586" t="n">
        <v>3</v>
      </c>
      <c r="AC1586" t="n">
        <v>3</v>
      </c>
      <c r="AD1586" t="n">
        <v>2</v>
      </c>
      <c r="AE1586" t="n">
        <v>3</v>
      </c>
      <c r="AF1586" t="n">
        <v>5</v>
      </c>
      <c r="AG1586" t="n">
        <v>2</v>
      </c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</row>
    <row r="1587">
      <c r="A1587" t="inlineStr">
        <is>
          <t>CONTRACT</t>
        </is>
      </c>
      <c r="B1587" t="inlineStr">
        <is>
          <t>PRJ</t>
        </is>
      </c>
      <c r="C1587" t="inlineStr"/>
      <c r="D1587" t="inlineStr"/>
      <c r="E1587" s="114" t="n">
        <v>45831</v>
      </c>
      <c r="F1587" s="114" t="n">
        <v>45831</v>
      </c>
      <c r="G1587" t="inlineStr"/>
      <c r="H1587" t="inlineStr"/>
      <c r="I1587" t="inlineStr"/>
      <c r="J1587" t="inlineStr">
        <is>
          <t>TEST MAR</t>
        </is>
      </c>
      <c r="K1587" t="inlineStr"/>
      <c r="L1587" t="inlineStr"/>
      <c r="M1587" t="inlineStr">
        <is>
          <t>A. BRANDIZZI</t>
        </is>
      </c>
      <c r="N1587" t="inlineStr"/>
      <c r="O1587" t="inlineStr"/>
      <c r="P1587" t="inlineStr"/>
      <c r="Q1587" t="inlineStr"/>
      <c r="R1587" t="inlineStr"/>
      <c r="S1587" t="inlineStr"/>
      <c r="T1587" t="n">
        <v>2025</v>
      </c>
      <c r="U1587" t="inlineStr"/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D30" sqref="D30"/>
    </sheetView>
  </sheetViews>
  <sheetFormatPr baseColWidth="8" defaultColWidth="8.7109375" defaultRowHeight="14.45"/>
  <cols>
    <col width="21.28515625" bestFit="1" customWidth="1" min="2" max="2"/>
    <col width="13.140625" bestFit="1" customWidth="1" min="3" max="3"/>
    <col width="12.7109375" bestFit="1" customWidth="1" min="4" max="4"/>
    <col width="13.28515625" bestFit="1" customWidth="1" min="5" max="5"/>
    <col width="12.7109375" bestFit="1" customWidth="1" min="6" max="6"/>
    <col width="13.7109375" bestFit="1" customWidth="1" min="7" max="7"/>
    <col width="12.42578125" bestFit="1" customWidth="1" min="8" max="9"/>
    <col width="12.7109375" bestFit="1" customWidth="1" min="10" max="10"/>
    <col width="7.42578125" bestFit="1" customWidth="1" min="11" max="50"/>
    <col width="18.28515625" bestFit="1" customWidth="1" min="51" max="51"/>
  </cols>
  <sheetData>
    <row r="1">
      <c r="B1" s="58" t="inlineStr">
        <is>
          <t>YEAR_OF_COMPETENCE</t>
        </is>
      </c>
      <c r="C1" s="59" t="n">
        <v>2025</v>
      </c>
    </row>
    <row r="2">
      <c r="B2" s="58" t="inlineStr">
        <is>
          <t>PROJECT_DESCR</t>
        </is>
      </c>
      <c r="C2" t="inlineStr">
        <is>
          <t>MY CAREER</t>
        </is>
      </c>
    </row>
    <row r="4">
      <c r="B4" s="58" t="inlineStr">
        <is>
          <t>USER</t>
        </is>
      </c>
      <c r="C4" t="inlineStr">
        <is>
          <t>Somma di gen</t>
        </is>
      </c>
      <c r="D4" t="inlineStr">
        <is>
          <t>Somma di feb</t>
        </is>
      </c>
      <c r="E4" t="inlineStr">
        <is>
          <t>Somma di mar</t>
        </is>
      </c>
      <c r="F4" t="inlineStr">
        <is>
          <t>Somma di apr</t>
        </is>
      </c>
      <c r="G4" t="inlineStr">
        <is>
          <t>Somma di mag</t>
        </is>
      </c>
      <c r="H4" t="inlineStr">
        <is>
          <t>Somma di giu</t>
        </is>
      </c>
      <c r="I4" t="inlineStr">
        <is>
          <t>Somma di lug</t>
        </is>
      </c>
    </row>
    <row r="5">
      <c r="A5" s="34" t="n"/>
      <c r="B5" t="inlineStr">
        <is>
          <t>A. Brandizzi</t>
        </is>
      </c>
      <c r="C5" t="n">
        <v>10</v>
      </c>
      <c r="D5" t="n">
        <v>10</v>
      </c>
      <c r="E5" t="n">
        <v>15</v>
      </c>
      <c r="F5" t="n">
        <v>15</v>
      </c>
      <c r="G5" t="n">
        <v>15</v>
      </c>
      <c r="H5" t="n">
        <v>15</v>
      </c>
      <c r="I5" t="n">
        <v>15</v>
      </c>
    </row>
    <row r="6">
      <c r="A6" s="34" t="n"/>
      <c r="B6" t="inlineStr">
        <is>
          <t>A. Lorena</t>
        </is>
      </c>
      <c r="C6" t="n">
        <v>10</v>
      </c>
      <c r="D6" t="n">
        <v>10</v>
      </c>
      <c r="E6" t="n">
        <v>10</v>
      </c>
      <c r="H6" t="n">
        <v>10</v>
      </c>
      <c r="I6" t="n">
        <v>10</v>
      </c>
    </row>
    <row r="7">
      <c r="A7" s="34" t="n"/>
      <c r="B7" t="inlineStr">
        <is>
          <t>A. Pirola</t>
        </is>
      </c>
      <c r="C7" t="n">
        <v>10</v>
      </c>
      <c r="D7" t="n">
        <v>15</v>
      </c>
      <c r="E7" t="n">
        <v>15</v>
      </c>
      <c r="F7" t="n">
        <v>15</v>
      </c>
      <c r="G7" t="n">
        <v>10</v>
      </c>
      <c r="H7" t="n">
        <v>10</v>
      </c>
      <c r="I7" t="n">
        <v>10</v>
      </c>
    </row>
    <row r="8">
      <c r="B8" t="inlineStr">
        <is>
          <t>C. Di Lorenzo</t>
        </is>
      </c>
      <c r="C8" t="n">
        <v>3</v>
      </c>
      <c r="D8" t="n">
        <v>3</v>
      </c>
      <c r="E8" t="n">
        <v>4</v>
      </c>
      <c r="H8" t="n">
        <v>4</v>
      </c>
      <c r="I8" t="n">
        <v>4</v>
      </c>
    </row>
    <row r="9">
      <c r="A9" s="34" t="n"/>
      <c r="B9" t="inlineStr">
        <is>
          <t>F. SCOGNAMIGLIO</t>
        </is>
      </c>
      <c r="C9" t="n">
        <v>0</v>
      </c>
      <c r="D9" t="n">
        <v>0</v>
      </c>
      <c r="E9" t="n">
        <v>0</v>
      </c>
      <c r="F9" t="n">
        <v>15</v>
      </c>
      <c r="G9" t="n">
        <v>15</v>
      </c>
      <c r="H9" t="n">
        <v>15</v>
      </c>
      <c r="I9" t="n">
        <v>15</v>
      </c>
    </row>
    <row r="10">
      <c r="B10" t="inlineStr">
        <is>
          <t>G. DE FEO</t>
        </is>
      </c>
      <c r="C10" t="n">
        <v>4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5</v>
      </c>
    </row>
    <row r="11">
      <c r="B11" t="inlineStr">
        <is>
          <t>G. Lopez</t>
        </is>
      </c>
      <c r="C11" t="n">
        <v>15</v>
      </c>
      <c r="D11" t="n">
        <v>15</v>
      </c>
      <c r="E11" t="n">
        <v>15</v>
      </c>
      <c r="H11" t="n">
        <v>15</v>
      </c>
      <c r="I11" t="n">
        <v>15</v>
      </c>
    </row>
    <row r="12">
      <c r="A12" s="34" t="n"/>
      <c r="B12" t="inlineStr">
        <is>
          <t>G. Tartaglia</t>
        </is>
      </c>
      <c r="C12" t="n">
        <v>15</v>
      </c>
      <c r="D12" t="n">
        <v>15</v>
      </c>
      <c r="E12" t="n">
        <v>15</v>
      </c>
      <c r="H12" t="n">
        <v>15</v>
      </c>
      <c r="I12" t="n">
        <v>15</v>
      </c>
    </row>
    <row r="13">
      <c r="B13" t="inlineStr">
        <is>
          <t>M. Toci</t>
        </is>
      </c>
      <c r="C13" t="n">
        <v>3</v>
      </c>
      <c r="D13" t="n">
        <v>3</v>
      </c>
      <c r="E13" t="n">
        <v>3</v>
      </c>
      <c r="H13" t="n">
        <v>10</v>
      </c>
      <c r="I13" t="n">
        <v>10</v>
      </c>
    </row>
    <row r="14">
      <c r="A14" s="34" t="n"/>
      <c r="B14" t="inlineStr">
        <is>
          <t>N. Pescione</t>
        </is>
      </c>
      <c r="C14" t="n">
        <v>15</v>
      </c>
      <c r="D14" t="n">
        <v>0</v>
      </c>
      <c r="E14" t="n">
        <v>0</v>
      </c>
      <c r="H14" t="n">
        <v>0</v>
      </c>
      <c r="I14" t="n">
        <v>0</v>
      </c>
    </row>
    <row r="15">
      <c r="B15" t="inlineStr">
        <is>
          <t>P. Anzellotti</t>
        </is>
      </c>
      <c r="C15" t="n">
        <v>6</v>
      </c>
      <c r="D15" t="n">
        <v>3</v>
      </c>
      <c r="E15" t="n">
        <v>3</v>
      </c>
      <c r="H15" t="n">
        <v>6</v>
      </c>
      <c r="I15" t="n">
        <v>6</v>
      </c>
    </row>
    <row r="16">
      <c r="A16" s="34" t="n"/>
      <c r="B16" t="inlineStr">
        <is>
          <t>S. Beltrami</t>
        </is>
      </c>
      <c r="C16" t="n">
        <v>3</v>
      </c>
      <c r="D16" t="n">
        <v>3</v>
      </c>
      <c r="E16" t="n">
        <v>3</v>
      </c>
      <c r="H16" t="n">
        <v>3</v>
      </c>
      <c r="I16" t="n">
        <v>3</v>
      </c>
    </row>
    <row r="17">
      <c r="B17" t="inlineStr">
        <is>
          <t>S. Delle Fave</t>
        </is>
      </c>
      <c r="C17" t="n">
        <v>3</v>
      </c>
      <c r="D17" t="n">
        <v>3</v>
      </c>
      <c r="E17" t="n">
        <v>3</v>
      </c>
      <c r="H17" t="n">
        <v>15</v>
      </c>
      <c r="I17" t="n">
        <v>15</v>
      </c>
    </row>
    <row r="18">
      <c r="A18" s="34" t="n"/>
      <c r="B18" t="inlineStr">
        <is>
          <t>Totale complessivo</t>
        </is>
      </c>
      <c r="C18" t="n">
        <v>97</v>
      </c>
      <c r="D18" t="n">
        <v>83</v>
      </c>
      <c r="E18" t="n">
        <v>89</v>
      </c>
      <c r="F18" t="n">
        <v>48</v>
      </c>
      <c r="G18" t="n">
        <v>43</v>
      </c>
      <c r="H18" t="n">
        <v>121</v>
      </c>
      <c r="I18" t="n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420"/>
  <sheetViews>
    <sheetView workbookViewId="0">
      <selection activeCell="J277" sqref="J277"/>
    </sheetView>
  </sheetViews>
  <sheetFormatPr baseColWidth="8" defaultColWidth="8.42578125" defaultRowHeight="14.45"/>
  <cols>
    <col width="14.42578125" customWidth="1" min="1" max="1"/>
    <col width="21.42578125" customWidth="1" min="2" max="2"/>
    <col width="15.42578125" customWidth="1" min="6" max="9"/>
    <col width="10.42578125" bestFit="1" customWidth="1" min="11" max="11"/>
    <col width="9.42578125" bestFit="1" customWidth="1" min="12" max="12"/>
  </cols>
  <sheetData>
    <row r="2" ht="28.9" customHeight="1">
      <c r="A2" s="3" t="inlineStr">
        <is>
          <t>KEY_CAL</t>
        </is>
      </c>
      <c r="B2" s="3" t="inlineStr">
        <is>
          <t>Date</t>
        </is>
      </c>
      <c r="C2" s="3" t="inlineStr">
        <is>
          <t>Year</t>
        </is>
      </c>
      <c r="D2" s="3" t="inlineStr">
        <is>
          <t>Month_Num</t>
        </is>
      </c>
      <c r="E2" s="3" t="inlineStr">
        <is>
          <t>Week</t>
        </is>
      </c>
      <c r="F2" s="3" t="inlineStr">
        <is>
          <t>Num_Day_Week</t>
        </is>
      </c>
      <c r="G2" s="3" t="inlineStr">
        <is>
          <t>Day_Num</t>
        </is>
      </c>
      <c r="H2" s="3" t="inlineStr">
        <is>
          <t>Day_Descr</t>
        </is>
      </c>
      <c r="I2" s="3" t="inlineStr">
        <is>
          <t>Month_Descr</t>
        </is>
      </c>
      <c r="J2" s="3" t="inlineStr">
        <is>
          <t>Working_Day</t>
        </is>
      </c>
      <c r="K2" s="3" t="inlineStr">
        <is>
          <t>Num_Day_Year</t>
        </is>
      </c>
      <c r="L2" s="3" t="inlineStr">
        <is>
          <t>Progr_Working_Day</t>
        </is>
      </c>
    </row>
    <row r="3">
      <c r="A3" s="4">
        <f>YEAR(B3)*10000+MONTH(B3)*100+DAY(B3)</f>
        <v/>
      </c>
      <c r="B3" s="1" t="n">
        <v>45292</v>
      </c>
      <c r="C3">
        <f>YEAR(B3)</f>
        <v/>
      </c>
      <c r="D3">
        <f>MONTH(B3)</f>
        <v/>
      </c>
      <c r="E3">
        <f>WEEKNUM(B3)</f>
        <v/>
      </c>
      <c r="F3">
        <f>WEEKDAY(B3)</f>
        <v/>
      </c>
      <c r="G3">
        <f>DAY(B3)</f>
        <v/>
      </c>
      <c r="H3">
        <f>TEXT(B3,"gggg")</f>
        <v/>
      </c>
      <c r="I3">
        <f>TEXT(B3,"mmmm")</f>
        <v/>
      </c>
      <c r="J3">
        <f>IF(OR(AND($B3&gt;='Festività&amp;Chiusure'!$A$2,Calendar!$B3&lt;='Festività&amp;Chiusure'!$B$2),  AND($B3&gt;='Festività&amp;Chiusure'!$A$3,Calendar!$B3&lt;='Festività&amp;Chiusure'!$B$3),  AND($B3&gt;='Festività&amp;Chiusure'!$A$4,Calendar!$B3&lt;='Festività&amp;Chiusure'!$B$4),  AND($B3&gt;='Festività&amp;Chiusure'!$A$5,Calendar!$B3&lt;='Festività&amp;Chiusure'!$B$5),  AND($B3&gt;='Festività&amp;Chiusure'!$A$6,Calendar!$B3&lt;='Festività&amp;Chiusure'!$B$6),  AND($B3&gt;='Festività&amp;Chiusure'!$A$7,Calendar!$B3&lt;='Festività&amp;Chiusure'!$B$7),  AND($B3&gt;='Festività&amp;Chiusure'!$A$8,Calendar!$B3&lt;='Festività&amp;Chiusure'!$B$8),  AND($B3&gt;='Festività&amp;Chiusure'!$A$9,Calendar!$B3&lt;='Festività&amp;Chiusure'!$B$9),  AND($B3&gt;='Festività&amp;Chiusure'!$A$10,Calendar!$B3&lt;='Festività&amp;Chiusure'!$B$10),  AND($B3&gt;='Festività&amp;Chiusure'!$A$11,Calendar!$B3&lt;='Festività&amp;Chiusure'!$B$11),  AND($B3&gt;='Festività&amp;Chiusure'!$A$12,Calendar!$B3&lt;='Festività&amp;Chiusure'!$B$12),  AND($B3&gt;='Festività&amp;Chiusure'!$A$13,Calendar!$B3&lt;='Festività&amp;Chiusure'!$B$13),  AND($B3&gt;='Festività&amp;Chiusure'!$A$14,Calendar!$B3&lt;='Festività&amp;Chiusure'!$B$14),    AND($B3&gt;='Festività&amp;Chiusure'!$A$15,Calendar!$B3&lt;='Festività&amp;Chiusure'!$B$15),  AND($B3&gt;='Festività&amp;Chiusure'!$A$16,Calendar!$B3&lt;='Festività&amp;Chiusure'!$B$16),   $H3="domenica",$H3="sabato"),0,1)</f>
        <v/>
      </c>
      <c r="K3">
        <f>B3-DATE(YEAR(B3),1,0)</f>
        <v/>
      </c>
      <c r="L3">
        <f>SUM($J$3:J3)</f>
        <v/>
      </c>
    </row>
    <row r="4">
      <c r="A4" s="4">
        <f>YEAR(B4)*10000+MONTH(B4)*100+DAY(B4)</f>
        <v/>
      </c>
      <c r="B4" s="1" t="n">
        <v>45293</v>
      </c>
      <c r="C4">
        <f>YEAR(B4)</f>
        <v/>
      </c>
      <c r="D4">
        <f>MONTH(B4)</f>
        <v/>
      </c>
      <c r="E4">
        <f>WEEKNUM(B4)</f>
        <v/>
      </c>
      <c r="F4">
        <f>WEEKDAY(B4)</f>
        <v/>
      </c>
      <c r="G4">
        <f>DAY(B4)</f>
        <v/>
      </c>
      <c r="H4">
        <f>TEXT(B4,"gggg")</f>
        <v/>
      </c>
      <c r="I4">
        <f>TEXT(B4,"mmmm")</f>
        <v/>
      </c>
      <c r="J4">
        <f>IF(OR(AND($B4&gt;='Festività&amp;Chiusure'!$A$2,Calendar!$B4&lt;='Festività&amp;Chiusure'!$B$2),  AND($B4&gt;='Festività&amp;Chiusure'!$A$3,Calendar!$B4&lt;='Festività&amp;Chiusure'!$B$3),  AND($B4&gt;='Festività&amp;Chiusure'!$A$4,Calendar!$B4&lt;='Festività&amp;Chiusure'!$B$4),  AND($B4&gt;='Festività&amp;Chiusure'!$A$5,Calendar!$B4&lt;='Festività&amp;Chiusure'!$B$5),  AND($B4&gt;='Festività&amp;Chiusure'!$A$6,Calendar!$B4&lt;='Festività&amp;Chiusure'!$B$6),  AND($B4&gt;='Festività&amp;Chiusure'!$A$7,Calendar!$B4&lt;='Festività&amp;Chiusure'!$B$7),  AND($B4&gt;='Festività&amp;Chiusure'!$A$8,Calendar!$B4&lt;='Festività&amp;Chiusure'!$B$8),  AND($B4&gt;='Festività&amp;Chiusure'!$A$9,Calendar!$B4&lt;='Festività&amp;Chiusure'!$B$9),  AND($B4&gt;='Festività&amp;Chiusure'!$A$10,Calendar!$B4&lt;='Festività&amp;Chiusure'!$B$10),  AND($B4&gt;='Festività&amp;Chiusure'!$A$11,Calendar!$B4&lt;='Festività&amp;Chiusure'!$B$11),  AND($B4&gt;='Festività&amp;Chiusure'!$A$12,Calendar!$B4&lt;='Festività&amp;Chiusure'!$B$12),  AND($B4&gt;='Festività&amp;Chiusure'!$A$13,Calendar!$B4&lt;='Festività&amp;Chiusure'!$B$13),  AND($B4&gt;='Festività&amp;Chiusure'!$A$14,Calendar!$B4&lt;='Festività&amp;Chiusure'!$B$14),    AND($B4&gt;='Festività&amp;Chiusure'!$A$15,Calendar!$B4&lt;='Festività&amp;Chiusure'!$B$15),  AND($B4&gt;='Festività&amp;Chiusure'!$A$16,Calendar!$B4&lt;='Festività&amp;Chiusure'!$B$16),   $H4="domenica",$H4="sabato"),0,1)</f>
        <v/>
      </c>
      <c r="K4">
        <f>B4-DATE(YEAR(B4),1,0)</f>
        <v/>
      </c>
      <c r="L4">
        <f>SUM($J$3:J4)</f>
        <v/>
      </c>
    </row>
    <row r="5">
      <c r="A5" s="4">
        <f>YEAR(B5)*10000+MONTH(B5)*100+DAY(B5)</f>
        <v/>
      </c>
      <c r="B5" s="1" t="n">
        <v>45294</v>
      </c>
      <c r="C5">
        <f>YEAR(B5)</f>
        <v/>
      </c>
      <c r="D5">
        <f>MONTH(B5)</f>
        <v/>
      </c>
      <c r="E5">
        <f>WEEKNUM(B5)</f>
        <v/>
      </c>
      <c r="F5">
        <f>WEEKDAY(B5)</f>
        <v/>
      </c>
      <c r="G5">
        <f>DAY(B5)</f>
        <v/>
      </c>
      <c r="H5">
        <f>TEXT(B5,"gggg")</f>
        <v/>
      </c>
      <c r="I5">
        <f>TEXT(B5,"mmmm")</f>
        <v/>
      </c>
      <c r="J5">
        <f>IF(OR(AND($B5&gt;='Festività&amp;Chiusure'!$A$2,Calendar!$B5&lt;='Festività&amp;Chiusure'!$B$2),  AND($B5&gt;='Festività&amp;Chiusure'!$A$3,Calendar!$B5&lt;='Festività&amp;Chiusure'!$B$3),  AND($B5&gt;='Festività&amp;Chiusure'!$A$4,Calendar!$B5&lt;='Festività&amp;Chiusure'!$B$4),  AND($B5&gt;='Festività&amp;Chiusure'!$A$5,Calendar!$B5&lt;='Festività&amp;Chiusure'!$B$5),  AND($B5&gt;='Festività&amp;Chiusure'!$A$6,Calendar!$B5&lt;='Festività&amp;Chiusure'!$B$6),  AND($B5&gt;='Festività&amp;Chiusure'!$A$7,Calendar!$B5&lt;='Festività&amp;Chiusure'!$B$7),  AND($B5&gt;='Festività&amp;Chiusure'!$A$8,Calendar!$B5&lt;='Festività&amp;Chiusure'!$B$8),  AND($B5&gt;='Festività&amp;Chiusure'!$A$9,Calendar!$B5&lt;='Festività&amp;Chiusure'!$B$9),  AND($B5&gt;='Festività&amp;Chiusure'!$A$10,Calendar!$B5&lt;='Festività&amp;Chiusure'!$B$10),  AND($B5&gt;='Festività&amp;Chiusure'!$A$11,Calendar!$B5&lt;='Festività&amp;Chiusure'!$B$11),  AND($B5&gt;='Festività&amp;Chiusure'!$A$12,Calendar!$B5&lt;='Festività&amp;Chiusure'!$B$12),  AND($B5&gt;='Festività&amp;Chiusure'!$A$13,Calendar!$B5&lt;='Festività&amp;Chiusure'!$B$13),  AND($B5&gt;='Festività&amp;Chiusure'!$A$14,Calendar!$B5&lt;='Festività&amp;Chiusure'!$B$14),    AND($B5&gt;='Festività&amp;Chiusure'!$A$15,Calendar!$B5&lt;='Festività&amp;Chiusure'!$B$15),  AND($B5&gt;='Festività&amp;Chiusure'!$A$16,Calendar!$B5&lt;='Festività&amp;Chiusure'!$B$16),   $H5="domenica",$H5="sabato"),0,1)</f>
        <v/>
      </c>
      <c r="K5">
        <f>B5-DATE(YEAR(B5),1,0)</f>
        <v/>
      </c>
      <c r="L5">
        <f>SUM($J$3:J5)</f>
        <v/>
      </c>
    </row>
    <row r="6">
      <c r="A6" s="4">
        <f>YEAR(B6)*10000+MONTH(B6)*100+DAY(B6)</f>
        <v/>
      </c>
      <c r="B6" s="1" t="n">
        <v>45295</v>
      </c>
      <c r="C6">
        <f>YEAR(B6)</f>
        <v/>
      </c>
      <c r="D6">
        <f>MONTH(B6)</f>
        <v/>
      </c>
      <c r="E6">
        <f>WEEKNUM(B6)</f>
        <v/>
      </c>
      <c r="F6">
        <f>WEEKDAY(B6)</f>
        <v/>
      </c>
      <c r="G6">
        <f>DAY(B6)</f>
        <v/>
      </c>
      <c r="H6">
        <f>TEXT(B6,"gggg")</f>
        <v/>
      </c>
      <c r="I6">
        <f>TEXT(B6,"mmmm")</f>
        <v/>
      </c>
      <c r="J6">
        <f>IF(OR(AND($B6&gt;='Festività&amp;Chiusure'!$A$2,Calendar!$B6&lt;='Festività&amp;Chiusure'!$B$2),  AND($B6&gt;='Festività&amp;Chiusure'!$A$3,Calendar!$B6&lt;='Festività&amp;Chiusure'!$B$3),  AND($B6&gt;='Festività&amp;Chiusure'!$A$4,Calendar!$B6&lt;='Festività&amp;Chiusure'!$B$4),  AND($B6&gt;='Festività&amp;Chiusure'!$A$5,Calendar!$B6&lt;='Festività&amp;Chiusure'!$B$5),  AND($B6&gt;='Festività&amp;Chiusure'!$A$6,Calendar!$B6&lt;='Festività&amp;Chiusure'!$B$6),  AND($B6&gt;='Festività&amp;Chiusure'!$A$7,Calendar!$B6&lt;='Festività&amp;Chiusure'!$B$7),  AND($B6&gt;='Festività&amp;Chiusure'!$A$8,Calendar!$B6&lt;='Festività&amp;Chiusure'!$B$8),  AND($B6&gt;='Festività&amp;Chiusure'!$A$9,Calendar!$B6&lt;='Festività&amp;Chiusure'!$B$9),  AND($B6&gt;='Festività&amp;Chiusure'!$A$10,Calendar!$B6&lt;='Festività&amp;Chiusure'!$B$10),  AND($B6&gt;='Festività&amp;Chiusure'!$A$11,Calendar!$B6&lt;='Festività&amp;Chiusure'!$B$11),  AND($B6&gt;='Festività&amp;Chiusure'!$A$12,Calendar!$B6&lt;='Festività&amp;Chiusure'!$B$12),  AND($B6&gt;='Festività&amp;Chiusure'!$A$13,Calendar!$B6&lt;='Festività&amp;Chiusure'!$B$13),  AND($B6&gt;='Festività&amp;Chiusure'!$A$14,Calendar!$B6&lt;='Festività&amp;Chiusure'!$B$14),    AND($B6&gt;='Festività&amp;Chiusure'!$A$15,Calendar!$B6&lt;='Festività&amp;Chiusure'!$B$15),  AND($B6&gt;='Festività&amp;Chiusure'!$A$16,Calendar!$B6&lt;='Festività&amp;Chiusure'!$B$16),   $H6="domenica",$H6="sabato"),0,1)</f>
        <v/>
      </c>
      <c r="K6">
        <f>B6-DATE(YEAR(B6),1,0)</f>
        <v/>
      </c>
      <c r="L6">
        <f>SUM($J$3:J6)</f>
        <v/>
      </c>
    </row>
    <row r="7">
      <c r="A7" s="4">
        <f>YEAR(B7)*10000+MONTH(B7)*100+DAY(B7)</f>
        <v/>
      </c>
      <c r="B7" s="1" t="n">
        <v>45296</v>
      </c>
      <c r="C7">
        <f>YEAR(B7)</f>
        <v/>
      </c>
      <c r="D7">
        <f>MONTH(B7)</f>
        <v/>
      </c>
      <c r="E7">
        <f>WEEKNUM(B7)</f>
        <v/>
      </c>
      <c r="F7">
        <f>WEEKDAY(B7)</f>
        <v/>
      </c>
      <c r="G7">
        <f>DAY(B7)</f>
        <v/>
      </c>
      <c r="H7">
        <f>TEXT(B7,"gggg")</f>
        <v/>
      </c>
      <c r="I7">
        <f>TEXT(B7,"mmmm")</f>
        <v/>
      </c>
      <c r="J7">
        <f>IF(OR(AND($B7&gt;='Festività&amp;Chiusure'!$A$2,Calendar!$B7&lt;='Festività&amp;Chiusure'!$B$2),  AND($B7&gt;='Festività&amp;Chiusure'!$A$3,Calendar!$B7&lt;='Festività&amp;Chiusure'!$B$3),  AND($B7&gt;='Festività&amp;Chiusure'!$A$4,Calendar!$B7&lt;='Festività&amp;Chiusure'!$B$4),  AND($B7&gt;='Festività&amp;Chiusure'!$A$5,Calendar!$B7&lt;='Festività&amp;Chiusure'!$B$5),  AND($B7&gt;='Festività&amp;Chiusure'!$A$6,Calendar!$B7&lt;='Festività&amp;Chiusure'!$B$6),  AND($B7&gt;='Festività&amp;Chiusure'!$A$7,Calendar!$B7&lt;='Festività&amp;Chiusure'!$B$7),  AND($B7&gt;='Festività&amp;Chiusure'!$A$8,Calendar!$B7&lt;='Festività&amp;Chiusure'!$B$8),  AND($B7&gt;='Festività&amp;Chiusure'!$A$9,Calendar!$B7&lt;='Festività&amp;Chiusure'!$B$9),  AND($B7&gt;='Festività&amp;Chiusure'!$A$10,Calendar!$B7&lt;='Festività&amp;Chiusure'!$B$10),  AND($B7&gt;='Festività&amp;Chiusure'!$A$11,Calendar!$B7&lt;='Festività&amp;Chiusure'!$B$11),  AND($B7&gt;='Festività&amp;Chiusure'!$A$12,Calendar!$B7&lt;='Festività&amp;Chiusure'!$B$12),  AND($B7&gt;='Festività&amp;Chiusure'!$A$13,Calendar!$B7&lt;='Festività&amp;Chiusure'!$B$13),  AND($B7&gt;='Festività&amp;Chiusure'!$A$14,Calendar!$B7&lt;='Festività&amp;Chiusure'!$B$14),    AND($B7&gt;='Festività&amp;Chiusure'!$A$15,Calendar!$B7&lt;='Festività&amp;Chiusure'!$B$15),  AND($B7&gt;='Festività&amp;Chiusure'!$A$16,Calendar!$B7&lt;='Festività&amp;Chiusure'!$B$16),   $H7="domenica",$H7="sabato"),0,1)</f>
        <v/>
      </c>
      <c r="K7">
        <f>B7-DATE(YEAR(B7),1,0)</f>
        <v/>
      </c>
      <c r="L7">
        <f>SUM($J$3:J7)</f>
        <v/>
      </c>
    </row>
    <row r="8">
      <c r="A8" s="4">
        <f>YEAR(B8)*10000+MONTH(B8)*100+DAY(B8)</f>
        <v/>
      </c>
      <c r="B8" s="1" t="n">
        <v>45297</v>
      </c>
      <c r="C8">
        <f>YEAR(B8)</f>
        <v/>
      </c>
      <c r="D8">
        <f>MONTH(B8)</f>
        <v/>
      </c>
      <c r="E8">
        <f>WEEKNUM(B8)</f>
        <v/>
      </c>
      <c r="F8">
        <f>WEEKDAY(B8)</f>
        <v/>
      </c>
      <c r="G8">
        <f>DAY(B8)</f>
        <v/>
      </c>
      <c r="H8">
        <f>TEXT(B8,"gggg")</f>
        <v/>
      </c>
      <c r="I8">
        <f>TEXT(B8,"mmmm")</f>
        <v/>
      </c>
      <c r="J8">
        <f>IF(OR(AND($B8&gt;='Festività&amp;Chiusure'!$A$2,Calendar!$B8&lt;='Festività&amp;Chiusure'!$B$2),  AND($B8&gt;='Festività&amp;Chiusure'!$A$3,Calendar!$B8&lt;='Festività&amp;Chiusure'!$B$3),  AND($B8&gt;='Festività&amp;Chiusure'!$A$4,Calendar!$B8&lt;='Festività&amp;Chiusure'!$B$4),  AND($B8&gt;='Festività&amp;Chiusure'!$A$5,Calendar!$B8&lt;='Festività&amp;Chiusure'!$B$5),  AND($B8&gt;='Festività&amp;Chiusure'!$A$6,Calendar!$B8&lt;='Festività&amp;Chiusure'!$B$6),  AND($B8&gt;='Festività&amp;Chiusure'!$A$7,Calendar!$B8&lt;='Festività&amp;Chiusure'!$B$7),  AND($B8&gt;='Festività&amp;Chiusure'!$A$8,Calendar!$B8&lt;='Festività&amp;Chiusure'!$B$8),  AND($B8&gt;='Festività&amp;Chiusure'!$A$9,Calendar!$B8&lt;='Festività&amp;Chiusure'!$B$9),  AND($B8&gt;='Festività&amp;Chiusure'!$A$10,Calendar!$B8&lt;='Festività&amp;Chiusure'!$B$10),  AND($B8&gt;='Festività&amp;Chiusure'!$A$11,Calendar!$B8&lt;='Festività&amp;Chiusure'!$B$11),  AND($B8&gt;='Festività&amp;Chiusure'!$A$12,Calendar!$B8&lt;='Festività&amp;Chiusure'!$B$12),  AND($B8&gt;='Festività&amp;Chiusure'!$A$13,Calendar!$B8&lt;='Festività&amp;Chiusure'!$B$13),  AND($B8&gt;='Festività&amp;Chiusure'!$A$14,Calendar!$B8&lt;='Festività&amp;Chiusure'!$B$14),    AND($B8&gt;='Festività&amp;Chiusure'!$A$15,Calendar!$B8&lt;='Festività&amp;Chiusure'!$B$15),  AND($B8&gt;='Festività&amp;Chiusure'!$A$16,Calendar!$B8&lt;='Festività&amp;Chiusure'!$B$16),   $H8="domenica",$H8="sabato"),0,1)</f>
        <v/>
      </c>
      <c r="K8">
        <f>B8-DATE(YEAR(B8),1,0)</f>
        <v/>
      </c>
      <c r="L8">
        <f>SUM($J$3:J8)</f>
        <v/>
      </c>
    </row>
    <row r="9">
      <c r="A9" s="4">
        <f>YEAR(B9)*10000+MONTH(B9)*100+DAY(B9)</f>
        <v/>
      </c>
      <c r="B9" s="1" t="n">
        <v>45298</v>
      </c>
      <c r="C9">
        <f>YEAR(B9)</f>
        <v/>
      </c>
      <c r="D9">
        <f>MONTH(B9)</f>
        <v/>
      </c>
      <c r="E9">
        <f>WEEKNUM(B9)</f>
        <v/>
      </c>
      <c r="F9">
        <f>WEEKDAY(B9)</f>
        <v/>
      </c>
      <c r="G9">
        <f>DAY(B9)</f>
        <v/>
      </c>
      <c r="H9">
        <f>TEXT(B9,"gggg")</f>
        <v/>
      </c>
      <c r="I9">
        <f>TEXT(B9,"mmmm")</f>
        <v/>
      </c>
      <c r="J9">
        <f>IF(OR(AND($B9&gt;='Festività&amp;Chiusure'!$A$2,Calendar!$B9&lt;='Festività&amp;Chiusure'!$B$2),  AND($B9&gt;='Festività&amp;Chiusure'!$A$3,Calendar!$B9&lt;='Festività&amp;Chiusure'!$B$3),  AND($B9&gt;='Festività&amp;Chiusure'!$A$4,Calendar!$B9&lt;='Festività&amp;Chiusure'!$B$4),  AND($B9&gt;='Festività&amp;Chiusure'!$A$5,Calendar!$B9&lt;='Festività&amp;Chiusure'!$B$5),  AND($B9&gt;='Festività&amp;Chiusure'!$A$6,Calendar!$B9&lt;='Festività&amp;Chiusure'!$B$6),  AND($B9&gt;='Festività&amp;Chiusure'!$A$7,Calendar!$B9&lt;='Festività&amp;Chiusure'!$B$7),  AND($B9&gt;='Festività&amp;Chiusure'!$A$8,Calendar!$B9&lt;='Festività&amp;Chiusure'!$B$8),  AND($B9&gt;='Festività&amp;Chiusure'!$A$9,Calendar!$B9&lt;='Festività&amp;Chiusure'!$B$9),  AND($B9&gt;='Festività&amp;Chiusure'!$A$10,Calendar!$B9&lt;='Festività&amp;Chiusure'!$B$10),  AND($B9&gt;='Festività&amp;Chiusure'!$A$11,Calendar!$B9&lt;='Festività&amp;Chiusure'!$B$11),  AND($B9&gt;='Festività&amp;Chiusure'!$A$12,Calendar!$B9&lt;='Festività&amp;Chiusure'!$B$12),  AND($B9&gt;='Festività&amp;Chiusure'!$A$13,Calendar!$B9&lt;='Festività&amp;Chiusure'!$B$13),  AND($B9&gt;='Festività&amp;Chiusure'!$A$14,Calendar!$B9&lt;='Festività&amp;Chiusure'!$B$14),    AND($B9&gt;='Festività&amp;Chiusure'!$A$15,Calendar!$B9&lt;='Festività&amp;Chiusure'!$B$15),  AND($B9&gt;='Festività&amp;Chiusure'!$A$16,Calendar!$B9&lt;='Festività&amp;Chiusure'!$B$16),   $H9="domenica",$H9="sabato"),0,1)</f>
        <v/>
      </c>
      <c r="K9">
        <f>B9-DATE(YEAR(B9),1,0)</f>
        <v/>
      </c>
      <c r="L9">
        <f>SUM($J$3:J9)</f>
        <v/>
      </c>
    </row>
    <row r="10">
      <c r="A10" s="4">
        <f>YEAR(B10)*10000+MONTH(B10)*100+DAY(B10)</f>
        <v/>
      </c>
      <c r="B10" s="1" t="n">
        <v>45299</v>
      </c>
      <c r="C10">
        <f>YEAR(B10)</f>
        <v/>
      </c>
      <c r="D10">
        <f>MONTH(B10)</f>
        <v/>
      </c>
      <c r="E10">
        <f>WEEKNUM(B10)</f>
        <v/>
      </c>
      <c r="F10">
        <f>WEEKDAY(B10)</f>
        <v/>
      </c>
      <c r="G10">
        <f>DAY(B10)</f>
        <v/>
      </c>
      <c r="H10">
        <f>TEXT(B10,"gggg")</f>
        <v/>
      </c>
      <c r="I10">
        <f>TEXT(B10,"mmmm")</f>
        <v/>
      </c>
      <c r="J10">
        <f>IF(OR(AND($B10&gt;='Festività&amp;Chiusure'!$A$2,Calendar!$B10&lt;='Festività&amp;Chiusure'!$B$2),  AND($B10&gt;='Festività&amp;Chiusure'!$A$3,Calendar!$B10&lt;='Festività&amp;Chiusure'!$B$3),  AND($B10&gt;='Festività&amp;Chiusure'!$A$4,Calendar!$B10&lt;='Festività&amp;Chiusure'!$B$4),  AND($B10&gt;='Festività&amp;Chiusure'!$A$5,Calendar!$B10&lt;='Festività&amp;Chiusure'!$B$5),  AND($B10&gt;='Festività&amp;Chiusure'!$A$6,Calendar!$B10&lt;='Festività&amp;Chiusure'!$B$6),  AND($B10&gt;='Festività&amp;Chiusure'!$A$7,Calendar!$B10&lt;='Festività&amp;Chiusure'!$B$7),  AND($B10&gt;='Festività&amp;Chiusure'!$A$8,Calendar!$B10&lt;='Festività&amp;Chiusure'!$B$8),  AND($B10&gt;='Festività&amp;Chiusure'!$A$9,Calendar!$B10&lt;='Festività&amp;Chiusure'!$B$9),  AND($B10&gt;='Festività&amp;Chiusure'!$A$10,Calendar!$B10&lt;='Festività&amp;Chiusure'!$B$10),  AND($B10&gt;='Festività&amp;Chiusure'!$A$11,Calendar!$B10&lt;='Festività&amp;Chiusure'!$B$11),  AND($B10&gt;='Festività&amp;Chiusure'!$A$12,Calendar!$B10&lt;='Festività&amp;Chiusure'!$B$12),  AND($B10&gt;='Festività&amp;Chiusure'!$A$13,Calendar!$B10&lt;='Festività&amp;Chiusure'!$B$13),  AND($B10&gt;='Festività&amp;Chiusure'!$A$14,Calendar!$B10&lt;='Festività&amp;Chiusure'!$B$14),    AND($B10&gt;='Festività&amp;Chiusure'!$A$15,Calendar!$B10&lt;='Festività&amp;Chiusure'!$B$15),  AND($B10&gt;='Festività&amp;Chiusure'!$A$16,Calendar!$B10&lt;='Festività&amp;Chiusure'!$B$16),   $H10="domenica",$H10="sabato"),0,1)</f>
        <v/>
      </c>
      <c r="K10">
        <f>B10-DATE(YEAR(B10),1,0)</f>
        <v/>
      </c>
      <c r="L10">
        <f>SUM($J$3:J10)</f>
        <v/>
      </c>
    </row>
    <row r="11">
      <c r="A11" s="4">
        <f>YEAR(B11)*10000+MONTH(B11)*100+DAY(B11)</f>
        <v/>
      </c>
      <c r="B11" s="1" t="n">
        <v>45300</v>
      </c>
      <c r="C11">
        <f>YEAR(B11)</f>
        <v/>
      </c>
      <c r="D11">
        <f>MONTH(B11)</f>
        <v/>
      </c>
      <c r="E11">
        <f>WEEKNUM(B11)</f>
        <v/>
      </c>
      <c r="F11">
        <f>WEEKDAY(B11)</f>
        <v/>
      </c>
      <c r="G11">
        <f>DAY(B11)</f>
        <v/>
      </c>
      <c r="H11">
        <f>TEXT(B11,"gggg")</f>
        <v/>
      </c>
      <c r="I11">
        <f>TEXT(B11,"mmmm")</f>
        <v/>
      </c>
      <c r="J11">
        <f>IF(OR(AND($B11&gt;='Festività&amp;Chiusure'!$A$2,Calendar!$B11&lt;='Festività&amp;Chiusure'!$B$2),  AND($B11&gt;='Festività&amp;Chiusure'!$A$3,Calendar!$B11&lt;='Festività&amp;Chiusure'!$B$3),  AND($B11&gt;='Festività&amp;Chiusure'!$A$4,Calendar!$B11&lt;='Festività&amp;Chiusure'!$B$4),  AND($B11&gt;='Festività&amp;Chiusure'!$A$5,Calendar!$B11&lt;='Festività&amp;Chiusure'!$B$5),  AND($B11&gt;='Festività&amp;Chiusure'!$A$6,Calendar!$B11&lt;='Festività&amp;Chiusure'!$B$6),  AND($B11&gt;='Festività&amp;Chiusure'!$A$7,Calendar!$B11&lt;='Festività&amp;Chiusure'!$B$7),  AND($B11&gt;='Festività&amp;Chiusure'!$A$8,Calendar!$B11&lt;='Festività&amp;Chiusure'!$B$8),  AND($B11&gt;='Festività&amp;Chiusure'!$A$9,Calendar!$B11&lt;='Festività&amp;Chiusure'!$B$9),  AND($B11&gt;='Festività&amp;Chiusure'!$A$10,Calendar!$B11&lt;='Festività&amp;Chiusure'!$B$10),  AND($B11&gt;='Festività&amp;Chiusure'!$A$11,Calendar!$B11&lt;='Festività&amp;Chiusure'!$B$11),  AND($B11&gt;='Festività&amp;Chiusure'!$A$12,Calendar!$B11&lt;='Festività&amp;Chiusure'!$B$12),  AND($B11&gt;='Festività&amp;Chiusure'!$A$13,Calendar!$B11&lt;='Festività&amp;Chiusure'!$B$13),  AND($B11&gt;='Festività&amp;Chiusure'!$A$14,Calendar!$B11&lt;='Festività&amp;Chiusure'!$B$14),    AND($B11&gt;='Festività&amp;Chiusure'!$A$15,Calendar!$B11&lt;='Festività&amp;Chiusure'!$B$15),  AND($B11&gt;='Festività&amp;Chiusure'!$A$16,Calendar!$B11&lt;='Festività&amp;Chiusure'!$B$16),   $H11="domenica",$H11="sabato"),0,1)</f>
        <v/>
      </c>
      <c r="K11">
        <f>B11-DATE(YEAR(B11),1,0)</f>
        <v/>
      </c>
      <c r="L11">
        <f>SUM($J$3:J11)</f>
        <v/>
      </c>
    </row>
    <row r="12">
      <c r="A12" s="4">
        <f>YEAR(B12)*10000+MONTH(B12)*100+DAY(B12)</f>
        <v/>
      </c>
      <c r="B12" s="1" t="n">
        <v>45301</v>
      </c>
      <c r="C12">
        <f>YEAR(B12)</f>
        <v/>
      </c>
      <c r="D12">
        <f>MONTH(B12)</f>
        <v/>
      </c>
      <c r="E12">
        <f>WEEKNUM(B12)</f>
        <v/>
      </c>
      <c r="F12">
        <f>WEEKDAY(B12)</f>
        <v/>
      </c>
      <c r="G12">
        <f>DAY(B12)</f>
        <v/>
      </c>
      <c r="H12">
        <f>TEXT(B12,"gggg")</f>
        <v/>
      </c>
      <c r="I12">
        <f>TEXT(B12,"mmmm")</f>
        <v/>
      </c>
      <c r="J12">
        <f>IF(OR(AND($B12&gt;='Festività&amp;Chiusure'!$A$2,Calendar!$B12&lt;='Festività&amp;Chiusure'!$B$2),  AND($B12&gt;='Festività&amp;Chiusure'!$A$3,Calendar!$B12&lt;='Festività&amp;Chiusure'!$B$3),  AND($B12&gt;='Festività&amp;Chiusure'!$A$4,Calendar!$B12&lt;='Festività&amp;Chiusure'!$B$4),  AND($B12&gt;='Festività&amp;Chiusure'!$A$5,Calendar!$B12&lt;='Festività&amp;Chiusure'!$B$5),  AND($B12&gt;='Festività&amp;Chiusure'!$A$6,Calendar!$B12&lt;='Festività&amp;Chiusure'!$B$6),  AND($B12&gt;='Festività&amp;Chiusure'!$A$7,Calendar!$B12&lt;='Festività&amp;Chiusure'!$B$7),  AND($B12&gt;='Festività&amp;Chiusure'!$A$8,Calendar!$B12&lt;='Festività&amp;Chiusure'!$B$8),  AND($B12&gt;='Festività&amp;Chiusure'!$A$9,Calendar!$B12&lt;='Festività&amp;Chiusure'!$B$9),  AND($B12&gt;='Festività&amp;Chiusure'!$A$10,Calendar!$B12&lt;='Festività&amp;Chiusure'!$B$10),  AND($B12&gt;='Festività&amp;Chiusure'!$A$11,Calendar!$B12&lt;='Festività&amp;Chiusure'!$B$11),  AND($B12&gt;='Festività&amp;Chiusure'!$A$12,Calendar!$B12&lt;='Festività&amp;Chiusure'!$B$12),  AND($B12&gt;='Festività&amp;Chiusure'!$A$13,Calendar!$B12&lt;='Festività&amp;Chiusure'!$B$13),  AND($B12&gt;='Festività&amp;Chiusure'!$A$14,Calendar!$B12&lt;='Festività&amp;Chiusure'!$B$14),    AND($B12&gt;='Festività&amp;Chiusure'!$A$15,Calendar!$B12&lt;='Festività&amp;Chiusure'!$B$15),  AND($B12&gt;='Festività&amp;Chiusure'!$A$16,Calendar!$B12&lt;='Festività&amp;Chiusure'!$B$16),   $H12="domenica",$H12="sabato"),0,1)</f>
        <v/>
      </c>
      <c r="K12">
        <f>B12-DATE(YEAR(B12),1,0)</f>
        <v/>
      </c>
      <c r="L12">
        <f>SUM($J$3:J12)</f>
        <v/>
      </c>
    </row>
    <row r="13">
      <c r="A13" s="4">
        <f>YEAR(B13)*10000+MONTH(B13)*100+DAY(B13)</f>
        <v/>
      </c>
      <c r="B13" s="1" t="n">
        <v>45302</v>
      </c>
      <c r="C13">
        <f>YEAR(B13)</f>
        <v/>
      </c>
      <c r="D13">
        <f>MONTH(B13)</f>
        <v/>
      </c>
      <c r="E13">
        <f>WEEKNUM(B13)</f>
        <v/>
      </c>
      <c r="F13">
        <f>WEEKDAY(B13)</f>
        <v/>
      </c>
      <c r="G13">
        <f>DAY(B13)</f>
        <v/>
      </c>
      <c r="H13">
        <f>TEXT(B13,"gggg")</f>
        <v/>
      </c>
      <c r="I13">
        <f>TEXT(B13,"mmmm")</f>
        <v/>
      </c>
      <c r="J13">
        <f>IF(OR(AND($B13&gt;='Festività&amp;Chiusure'!$A$2,Calendar!$B13&lt;='Festività&amp;Chiusure'!$B$2),  AND($B13&gt;='Festività&amp;Chiusure'!$A$3,Calendar!$B13&lt;='Festività&amp;Chiusure'!$B$3),  AND($B13&gt;='Festività&amp;Chiusure'!$A$4,Calendar!$B13&lt;='Festività&amp;Chiusure'!$B$4),  AND($B13&gt;='Festività&amp;Chiusure'!$A$5,Calendar!$B13&lt;='Festività&amp;Chiusure'!$B$5),  AND($B13&gt;='Festività&amp;Chiusure'!$A$6,Calendar!$B13&lt;='Festività&amp;Chiusure'!$B$6),  AND($B13&gt;='Festività&amp;Chiusure'!$A$7,Calendar!$B13&lt;='Festività&amp;Chiusure'!$B$7),  AND($B13&gt;='Festività&amp;Chiusure'!$A$8,Calendar!$B13&lt;='Festività&amp;Chiusure'!$B$8),  AND($B13&gt;='Festività&amp;Chiusure'!$A$9,Calendar!$B13&lt;='Festività&amp;Chiusure'!$B$9),  AND($B13&gt;='Festività&amp;Chiusure'!$A$10,Calendar!$B13&lt;='Festività&amp;Chiusure'!$B$10),  AND($B13&gt;='Festività&amp;Chiusure'!$A$11,Calendar!$B13&lt;='Festività&amp;Chiusure'!$B$11),  AND($B13&gt;='Festività&amp;Chiusure'!$A$12,Calendar!$B13&lt;='Festività&amp;Chiusure'!$B$12),  AND($B13&gt;='Festività&amp;Chiusure'!$A$13,Calendar!$B13&lt;='Festività&amp;Chiusure'!$B$13),  AND($B13&gt;='Festività&amp;Chiusure'!$A$14,Calendar!$B13&lt;='Festività&amp;Chiusure'!$B$14),    AND($B13&gt;='Festività&amp;Chiusure'!$A$15,Calendar!$B13&lt;='Festività&amp;Chiusure'!$B$15),  AND($B13&gt;='Festività&amp;Chiusure'!$A$16,Calendar!$B13&lt;='Festività&amp;Chiusure'!$B$16),   $H13="domenica",$H13="sabato"),0,1)</f>
        <v/>
      </c>
      <c r="K13">
        <f>B13-DATE(YEAR(B13),1,0)</f>
        <v/>
      </c>
      <c r="L13">
        <f>SUM($J$3:J13)</f>
        <v/>
      </c>
    </row>
    <row r="14">
      <c r="A14" s="4">
        <f>YEAR(B14)*10000+MONTH(B14)*100+DAY(B14)</f>
        <v/>
      </c>
      <c r="B14" s="1" t="n">
        <v>45303</v>
      </c>
      <c r="C14">
        <f>YEAR(B14)</f>
        <v/>
      </c>
      <c r="D14">
        <f>MONTH(B14)</f>
        <v/>
      </c>
      <c r="E14">
        <f>WEEKNUM(B14)</f>
        <v/>
      </c>
      <c r="F14">
        <f>WEEKDAY(B14)</f>
        <v/>
      </c>
      <c r="G14">
        <f>DAY(B14)</f>
        <v/>
      </c>
      <c r="H14">
        <f>TEXT(B14,"gggg")</f>
        <v/>
      </c>
      <c r="I14">
        <f>TEXT(B14,"mmmm")</f>
        <v/>
      </c>
      <c r="J14">
        <f>IF(OR(AND($B14&gt;='Festività&amp;Chiusure'!$A$2,Calendar!$B14&lt;='Festività&amp;Chiusure'!$B$2),  AND($B14&gt;='Festività&amp;Chiusure'!$A$3,Calendar!$B14&lt;='Festività&amp;Chiusure'!$B$3),  AND($B14&gt;='Festività&amp;Chiusure'!$A$4,Calendar!$B14&lt;='Festività&amp;Chiusure'!$B$4),  AND($B14&gt;='Festività&amp;Chiusure'!$A$5,Calendar!$B14&lt;='Festività&amp;Chiusure'!$B$5),  AND($B14&gt;='Festività&amp;Chiusure'!$A$6,Calendar!$B14&lt;='Festività&amp;Chiusure'!$B$6),  AND($B14&gt;='Festività&amp;Chiusure'!$A$7,Calendar!$B14&lt;='Festività&amp;Chiusure'!$B$7),  AND($B14&gt;='Festività&amp;Chiusure'!$A$8,Calendar!$B14&lt;='Festività&amp;Chiusure'!$B$8),  AND($B14&gt;='Festività&amp;Chiusure'!$A$9,Calendar!$B14&lt;='Festività&amp;Chiusure'!$B$9),  AND($B14&gt;='Festività&amp;Chiusure'!$A$10,Calendar!$B14&lt;='Festività&amp;Chiusure'!$B$10),  AND($B14&gt;='Festività&amp;Chiusure'!$A$11,Calendar!$B14&lt;='Festività&amp;Chiusure'!$B$11),  AND($B14&gt;='Festività&amp;Chiusure'!$A$12,Calendar!$B14&lt;='Festività&amp;Chiusure'!$B$12),  AND($B14&gt;='Festività&amp;Chiusure'!$A$13,Calendar!$B14&lt;='Festività&amp;Chiusure'!$B$13),  AND($B14&gt;='Festività&amp;Chiusure'!$A$14,Calendar!$B14&lt;='Festività&amp;Chiusure'!$B$14),    AND($B14&gt;='Festività&amp;Chiusure'!$A$15,Calendar!$B14&lt;='Festività&amp;Chiusure'!$B$15),  AND($B14&gt;='Festività&amp;Chiusure'!$A$16,Calendar!$B14&lt;='Festività&amp;Chiusure'!$B$16),   $H14="domenica",$H14="sabato"),0,1)</f>
        <v/>
      </c>
      <c r="K14">
        <f>B14-DATE(YEAR(B14),1,0)</f>
        <v/>
      </c>
      <c r="L14">
        <f>SUM($J$3:J14)</f>
        <v/>
      </c>
    </row>
    <row r="15">
      <c r="A15" s="4">
        <f>YEAR(B15)*10000+MONTH(B15)*100+DAY(B15)</f>
        <v/>
      </c>
      <c r="B15" s="1" t="n">
        <v>45304</v>
      </c>
      <c r="C15">
        <f>YEAR(B15)</f>
        <v/>
      </c>
      <c r="D15">
        <f>MONTH(B15)</f>
        <v/>
      </c>
      <c r="E15">
        <f>WEEKNUM(B15)</f>
        <v/>
      </c>
      <c r="F15">
        <f>WEEKDAY(B15)</f>
        <v/>
      </c>
      <c r="G15">
        <f>DAY(B15)</f>
        <v/>
      </c>
      <c r="H15">
        <f>TEXT(B15,"gggg")</f>
        <v/>
      </c>
      <c r="I15">
        <f>TEXT(B15,"mmmm")</f>
        <v/>
      </c>
      <c r="J15">
        <f>IF(OR(AND($B15&gt;='Festività&amp;Chiusure'!$A$2,Calendar!$B15&lt;='Festività&amp;Chiusure'!$B$2),  AND($B15&gt;='Festività&amp;Chiusure'!$A$3,Calendar!$B15&lt;='Festività&amp;Chiusure'!$B$3),  AND($B15&gt;='Festività&amp;Chiusure'!$A$4,Calendar!$B15&lt;='Festività&amp;Chiusure'!$B$4),  AND($B15&gt;='Festività&amp;Chiusure'!$A$5,Calendar!$B15&lt;='Festività&amp;Chiusure'!$B$5),  AND($B15&gt;='Festività&amp;Chiusure'!$A$6,Calendar!$B15&lt;='Festività&amp;Chiusure'!$B$6),  AND($B15&gt;='Festività&amp;Chiusure'!$A$7,Calendar!$B15&lt;='Festività&amp;Chiusure'!$B$7),  AND($B15&gt;='Festività&amp;Chiusure'!$A$8,Calendar!$B15&lt;='Festività&amp;Chiusure'!$B$8),  AND($B15&gt;='Festività&amp;Chiusure'!$A$9,Calendar!$B15&lt;='Festività&amp;Chiusure'!$B$9),  AND($B15&gt;='Festività&amp;Chiusure'!$A$10,Calendar!$B15&lt;='Festività&amp;Chiusure'!$B$10),  AND($B15&gt;='Festività&amp;Chiusure'!$A$11,Calendar!$B15&lt;='Festività&amp;Chiusure'!$B$11),  AND($B15&gt;='Festività&amp;Chiusure'!$A$12,Calendar!$B15&lt;='Festività&amp;Chiusure'!$B$12),  AND($B15&gt;='Festività&amp;Chiusure'!$A$13,Calendar!$B15&lt;='Festività&amp;Chiusure'!$B$13),  AND($B15&gt;='Festività&amp;Chiusure'!$A$14,Calendar!$B15&lt;='Festività&amp;Chiusure'!$B$14),    AND($B15&gt;='Festività&amp;Chiusure'!$A$15,Calendar!$B15&lt;='Festività&amp;Chiusure'!$B$15),  AND($B15&gt;='Festività&amp;Chiusure'!$A$16,Calendar!$B15&lt;='Festività&amp;Chiusure'!$B$16),   $H15="domenica",$H15="sabato"),0,1)</f>
        <v/>
      </c>
      <c r="K15">
        <f>B15-DATE(YEAR(B15),1,0)</f>
        <v/>
      </c>
      <c r="L15">
        <f>SUM($J$3:J15)</f>
        <v/>
      </c>
    </row>
    <row r="16">
      <c r="A16" s="4">
        <f>YEAR(B16)*10000+MONTH(B16)*100+DAY(B16)</f>
        <v/>
      </c>
      <c r="B16" s="1" t="n">
        <v>45305</v>
      </c>
      <c r="C16">
        <f>YEAR(B16)</f>
        <v/>
      </c>
      <c r="D16">
        <f>MONTH(B16)</f>
        <v/>
      </c>
      <c r="E16">
        <f>WEEKNUM(B16)</f>
        <v/>
      </c>
      <c r="F16">
        <f>WEEKDAY(B16)</f>
        <v/>
      </c>
      <c r="G16">
        <f>DAY(B16)</f>
        <v/>
      </c>
      <c r="H16">
        <f>TEXT(B16,"gggg")</f>
        <v/>
      </c>
      <c r="I16">
        <f>TEXT(B16,"mmmm")</f>
        <v/>
      </c>
      <c r="J16">
        <f>IF(OR(AND($B16&gt;='Festività&amp;Chiusure'!$A$2,Calendar!$B16&lt;='Festività&amp;Chiusure'!$B$2),  AND($B16&gt;='Festività&amp;Chiusure'!$A$3,Calendar!$B16&lt;='Festività&amp;Chiusure'!$B$3),  AND($B16&gt;='Festività&amp;Chiusure'!$A$4,Calendar!$B16&lt;='Festività&amp;Chiusure'!$B$4),  AND($B16&gt;='Festività&amp;Chiusure'!$A$5,Calendar!$B16&lt;='Festività&amp;Chiusure'!$B$5),  AND($B16&gt;='Festività&amp;Chiusure'!$A$6,Calendar!$B16&lt;='Festività&amp;Chiusure'!$B$6),  AND($B16&gt;='Festività&amp;Chiusure'!$A$7,Calendar!$B16&lt;='Festività&amp;Chiusure'!$B$7),  AND($B16&gt;='Festività&amp;Chiusure'!$A$8,Calendar!$B16&lt;='Festività&amp;Chiusure'!$B$8),  AND($B16&gt;='Festività&amp;Chiusure'!$A$9,Calendar!$B16&lt;='Festività&amp;Chiusure'!$B$9),  AND($B16&gt;='Festività&amp;Chiusure'!$A$10,Calendar!$B16&lt;='Festività&amp;Chiusure'!$B$10),  AND($B16&gt;='Festività&amp;Chiusure'!$A$11,Calendar!$B16&lt;='Festività&amp;Chiusure'!$B$11),  AND($B16&gt;='Festività&amp;Chiusure'!$A$12,Calendar!$B16&lt;='Festività&amp;Chiusure'!$B$12),  AND($B16&gt;='Festività&amp;Chiusure'!$A$13,Calendar!$B16&lt;='Festività&amp;Chiusure'!$B$13),  AND($B16&gt;='Festività&amp;Chiusure'!$A$14,Calendar!$B16&lt;='Festività&amp;Chiusure'!$B$14),    AND($B16&gt;='Festività&amp;Chiusure'!$A$15,Calendar!$B16&lt;='Festività&amp;Chiusure'!$B$15),  AND($B16&gt;='Festività&amp;Chiusure'!$A$16,Calendar!$B16&lt;='Festività&amp;Chiusure'!$B$16),   $H16="domenica",$H16="sabato"),0,1)</f>
        <v/>
      </c>
      <c r="K16">
        <f>B16-DATE(YEAR(B16),1,0)</f>
        <v/>
      </c>
      <c r="L16">
        <f>SUM($J$3:J16)</f>
        <v/>
      </c>
    </row>
    <row r="17">
      <c r="A17" s="4">
        <f>YEAR(B17)*10000+MONTH(B17)*100+DAY(B17)</f>
        <v/>
      </c>
      <c r="B17" s="1" t="n">
        <v>45306</v>
      </c>
      <c r="C17">
        <f>YEAR(B17)</f>
        <v/>
      </c>
      <c r="D17">
        <f>MONTH(B17)</f>
        <v/>
      </c>
      <c r="E17">
        <f>WEEKNUM(B17)</f>
        <v/>
      </c>
      <c r="F17">
        <f>WEEKDAY(B17)</f>
        <v/>
      </c>
      <c r="G17">
        <f>DAY(B17)</f>
        <v/>
      </c>
      <c r="H17">
        <f>TEXT(B17,"gggg")</f>
        <v/>
      </c>
      <c r="I17">
        <f>TEXT(B17,"mmmm")</f>
        <v/>
      </c>
      <c r="J17">
        <f>IF(OR(AND($B17&gt;='Festività&amp;Chiusure'!$A$2,Calendar!$B17&lt;='Festività&amp;Chiusure'!$B$2),  AND($B17&gt;='Festività&amp;Chiusure'!$A$3,Calendar!$B17&lt;='Festività&amp;Chiusure'!$B$3),  AND($B17&gt;='Festività&amp;Chiusure'!$A$4,Calendar!$B17&lt;='Festività&amp;Chiusure'!$B$4),  AND($B17&gt;='Festività&amp;Chiusure'!$A$5,Calendar!$B17&lt;='Festività&amp;Chiusure'!$B$5),  AND($B17&gt;='Festività&amp;Chiusure'!$A$6,Calendar!$B17&lt;='Festività&amp;Chiusure'!$B$6),  AND($B17&gt;='Festività&amp;Chiusure'!$A$7,Calendar!$B17&lt;='Festività&amp;Chiusure'!$B$7),  AND($B17&gt;='Festività&amp;Chiusure'!$A$8,Calendar!$B17&lt;='Festività&amp;Chiusure'!$B$8),  AND($B17&gt;='Festività&amp;Chiusure'!$A$9,Calendar!$B17&lt;='Festività&amp;Chiusure'!$B$9),  AND($B17&gt;='Festività&amp;Chiusure'!$A$10,Calendar!$B17&lt;='Festività&amp;Chiusure'!$B$10),  AND($B17&gt;='Festività&amp;Chiusure'!$A$11,Calendar!$B17&lt;='Festività&amp;Chiusure'!$B$11),  AND($B17&gt;='Festività&amp;Chiusure'!$A$12,Calendar!$B17&lt;='Festività&amp;Chiusure'!$B$12),  AND($B17&gt;='Festività&amp;Chiusure'!$A$13,Calendar!$B17&lt;='Festività&amp;Chiusure'!$B$13),  AND($B17&gt;='Festività&amp;Chiusure'!$A$14,Calendar!$B17&lt;='Festività&amp;Chiusure'!$B$14),    AND($B17&gt;='Festività&amp;Chiusure'!$A$15,Calendar!$B17&lt;='Festività&amp;Chiusure'!$B$15),  AND($B17&gt;='Festività&amp;Chiusure'!$A$16,Calendar!$B17&lt;='Festività&amp;Chiusure'!$B$16),   $H17="domenica",$H17="sabato"),0,1)</f>
        <v/>
      </c>
      <c r="K17">
        <f>B17-DATE(YEAR(B17),1,0)</f>
        <v/>
      </c>
      <c r="L17">
        <f>SUM($J$3:J17)</f>
        <v/>
      </c>
    </row>
    <row r="18">
      <c r="A18" s="4">
        <f>YEAR(B18)*10000+MONTH(B18)*100+DAY(B18)</f>
        <v/>
      </c>
      <c r="B18" s="1" t="n">
        <v>45307</v>
      </c>
      <c r="C18">
        <f>YEAR(B18)</f>
        <v/>
      </c>
      <c r="D18">
        <f>MONTH(B18)</f>
        <v/>
      </c>
      <c r="E18">
        <f>WEEKNUM(B18)</f>
        <v/>
      </c>
      <c r="F18">
        <f>WEEKDAY(B18)</f>
        <v/>
      </c>
      <c r="G18">
        <f>DAY(B18)</f>
        <v/>
      </c>
      <c r="H18">
        <f>TEXT(B18,"gggg")</f>
        <v/>
      </c>
      <c r="I18">
        <f>TEXT(B18,"mmmm")</f>
        <v/>
      </c>
      <c r="J18">
        <f>IF(OR(AND($B18&gt;='Festività&amp;Chiusure'!$A$2,Calendar!$B18&lt;='Festività&amp;Chiusure'!$B$2),  AND($B18&gt;='Festività&amp;Chiusure'!$A$3,Calendar!$B18&lt;='Festività&amp;Chiusure'!$B$3),  AND($B18&gt;='Festività&amp;Chiusure'!$A$4,Calendar!$B18&lt;='Festività&amp;Chiusure'!$B$4),  AND($B18&gt;='Festività&amp;Chiusure'!$A$5,Calendar!$B18&lt;='Festività&amp;Chiusure'!$B$5),  AND($B18&gt;='Festività&amp;Chiusure'!$A$6,Calendar!$B18&lt;='Festività&amp;Chiusure'!$B$6),  AND($B18&gt;='Festività&amp;Chiusure'!$A$7,Calendar!$B18&lt;='Festività&amp;Chiusure'!$B$7),  AND($B18&gt;='Festività&amp;Chiusure'!$A$8,Calendar!$B18&lt;='Festività&amp;Chiusure'!$B$8),  AND($B18&gt;='Festività&amp;Chiusure'!$A$9,Calendar!$B18&lt;='Festività&amp;Chiusure'!$B$9),  AND($B18&gt;='Festività&amp;Chiusure'!$A$10,Calendar!$B18&lt;='Festività&amp;Chiusure'!$B$10),  AND($B18&gt;='Festività&amp;Chiusure'!$A$11,Calendar!$B18&lt;='Festività&amp;Chiusure'!$B$11),  AND($B18&gt;='Festività&amp;Chiusure'!$A$12,Calendar!$B18&lt;='Festività&amp;Chiusure'!$B$12),  AND($B18&gt;='Festività&amp;Chiusure'!$A$13,Calendar!$B18&lt;='Festività&amp;Chiusure'!$B$13),  AND($B18&gt;='Festività&amp;Chiusure'!$A$14,Calendar!$B18&lt;='Festività&amp;Chiusure'!$B$14),    AND($B18&gt;='Festività&amp;Chiusure'!$A$15,Calendar!$B18&lt;='Festività&amp;Chiusure'!$B$15),  AND($B18&gt;='Festività&amp;Chiusure'!$A$16,Calendar!$B18&lt;='Festività&amp;Chiusure'!$B$16),   $H18="domenica",$H18="sabato"),0,1)</f>
        <v/>
      </c>
      <c r="K18">
        <f>B18-DATE(YEAR(B18),1,0)</f>
        <v/>
      </c>
      <c r="L18">
        <f>SUM($J$3:J18)</f>
        <v/>
      </c>
    </row>
    <row r="19">
      <c r="A19" s="4">
        <f>YEAR(B19)*10000+MONTH(B19)*100+DAY(B19)</f>
        <v/>
      </c>
      <c r="B19" s="1" t="n">
        <v>45308</v>
      </c>
      <c r="C19">
        <f>YEAR(B19)</f>
        <v/>
      </c>
      <c r="D19">
        <f>MONTH(B19)</f>
        <v/>
      </c>
      <c r="E19">
        <f>WEEKNUM(B19)</f>
        <v/>
      </c>
      <c r="F19">
        <f>WEEKDAY(B19)</f>
        <v/>
      </c>
      <c r="G19">
        <f>DAY(B19)</f>
        <v/>
      </c>
      <c r="H19">
        <f>TEXT(B19,"gggg")</f>
        <v/>
      </c>
      <c r="I19">
        <f>TEXT(B19,"mmmm")</f>
        <v/>
      </c>
      <c r="J19">
        <f>IF(OR(AND($B19&gt;='Festività&amp;Chiusure'!$A$2,Calendar!$B19&lt;='Festività&amp;Chiusure'!$B$2),  AND($B19&gt;='Festività&amp;Chiusure'!$A$3,Calendar!$B19&lt;='Festività&amp;Chiusure'!$B$3),  AND($B19&gt;='Festività&amp;Chiusure'!$A$4,Calendar!$B19&lt;='Festività&amp;Chiusure'!$B$4),  AND($B19&gt;='Festività&amp;Chiusure'!$A$5,Calendar!$B19&lt;='Festività&amp;Chiusure'!$B$5),  AND($B19&gt;='Festività&amp;Chiusure'!$A$6,Calendar!$B19&lt;='Festività&amp;Chiusure'!$B$6),  AND($B19&gt;='Festività&amp;Chiusure'!$A$7,Calendar!$B19&lt;='Festività&amp;Chiusure'!$B$7),  AND($B19&gt;='Festività&amp;Chiusure'!$A$8,Calendar!$B19&lt;='Festività&amp;Chiusure'!$B$8),  AND($B19&gt;='Festività&amp;Chiusure'!$A$9,Calendar!$B19&lt;='Festività&amp;Chiusure'!$B$9),  AND($B19&gt;='Festività&amp;Chiusure'!$A$10,Calendar!$B19&lt;='Festività&amp;Chiusure'!$B$10),  AND($B19&gt;='Festività&amp;Chiusure'!$A$11,Calendar!$B19&lt;='Festività&amp;Chiusure'!$B$11),  AND($B19&gt;='Festività&amp;Chiusure'!$A$12,Calendar!$B19&lt;='Festività&amp;Chiusure'!$B$12),  AND($B19&gt;='Festività&amp;Chiusure'!$A$13,Calendar!$B19&lt;='Festività&amp;Chiusure'!$B$13),  AND($B19&gt;='Festività&amp;Chiusure'!$A$14,Calendar!$B19&lt;='Festività&amp;Chiusure'!$B$14),    AND($B19&gt;='Festività&amp;Chiusure'!$A$15,Calendar!$B19&lt;='Festività&amp;Chiusure'!$B$15),  AND($B19&gt;='Festività&amp;Chiusure'!$A$16,Calendar!$B19&lt;='Festività&amp;Chiusure'!$B$16),   $H19="domenica",$H19="sabato"),0,1)</f>
        <v/>
      </c>
      <c r="K19">
        <f>B19-DATE(YEAR(B19),1,0)</f>
        <v/>
      </c>
      <c r="L19">
        <f>SUM($J$3:J19)</f>
        <v/>
      </c>
    </row>
    <row r="20">
      <c r="A20" s="4">
        <f>YEAR(B20)*10000+MONTH(B20)*100+DAY(B20)</f>
        <v/>
      </c>
      <c r="B20" s="1" t="n">
        <v>45309</v>
      </c>
      <c r="C20">
        <f>YEAR(B20)</f>
        <v/>
      </c>
      <c r="D20">
        <f>MONTH(B20)</f>
        <v/>
      </c>
      <c r="E20">
        <f>WEEKNUM(B20)</f>
        <v/>
      </c>
      <c r="F20">
        <f>WEEKDAY(B20)</f>
        <v/>
      </c>
      <c r="G20">
        <f>DAY(B20)</f>
        <v/>
      </c>
      <c r="H20">
        <f>TEXT(B20,"gggg")</f>
        <v/>
      </c>
      <c r="I20">
        <f>TEXT(B20,"mmmm")</f>
        <v/>
      </c>
      <c r="J20">
        <f>IF(OR(AND($B20&gt;='Festività&amp;Chiusure'!$A$2,Calendar!$B20&lt;='Festività&amp;Chiusure'!$B$2),  AND($B20&gt;='Festività&amp;Chiusure'!$A$3,Calendar!$B20&lt;='Festività&amp;Chiusure'!$B$3),  AND($B20&gt;='Festività&amp;Chiusure'!$A$4,Calendar!$B20&lt;='Festività&amp;Chiusure'!$B$4),  AND($B20&gt;='Festività&amp;Chiusure'!$A$5,Calendar!$B20&lt;='Festività&amp;Chiusure'!$B$5),  AND($B20&gt;='Festività&amp;Chiusure'!$A$6,Calendar!$B20&lt;='Festività&amp;Chiusure'!$B$6),  AND($B20&gt;='Festività&amp;Chiusure'!$A$7,Calendar!$B20&lt;='Festività&amp;Chiusure'!$B$7),  AND($B20&gt;='Festività&amp;Chiusure'!$A$8,Calendar!$B20&lt;='Festività&amp;Chiusure'!$B$8),  AND($B20&gt;='Festività&amp;Chiusure'!$A$9,Calendar!$B20&lt;='Festività&amp;Chiusure'!$B$9),  AND($B20&gt;='Festività&amp;Chiusure'!$A$10,Calendar!$B20&lt;='Festività&amp;Chiusure'!$B$10),  AND($B20&gt;='Festività&amp;Chiusure'!$A$11,Calendar!$B20&lt;='Festività&amp;Chiusure'!$B$11),  AND($B20&gt;='Festività&amp;Chiusure'!$A$12,Calendar!$B20&lt;='Festività&amp;Chiusure'!$B$12),  AND($B20&gt;='Festività&amp;Chiusure'!$A$13,Calendar!$B20&lt;='Festività&amp;Chiusure'!$B$13),  AND($B20&gt;='Festività&amp;Chiusure'!$A$14,Calendar!$B20&lt;='Festività&amp;Chiusure'!$B$14),    AND($B20&gt;='Festività&amp;Chiusure'!$A$15,Calendar!$B20&lt;='Festività&amp;Chiusure'!$B$15),  AND($B20&gt;='Festività&amp;Chiusure'!$A$16,Calendar!$B20&lt;='Festività&amp;Chiusure'!$B$16),   $H20="domenica",$H20="sabato"),0,1)</f>
        <v/>
      </c>
      <c r="K20">
        <f>B20-DATE(YEAR(B20),1,0)</f>
        <v/>
      </c>
      <c r="L20">
        <f>SUM($J$3:J20)</f>
        <v/>
      </c>
    </row>
    <row r="21">
      <c r="A21" s="4">
        <f>YEAR(B21)*10000+MONTH(B21)*100+DAY(B21)</f>
        <v/>
      </c>
      <c r="B21" s="1" t="n">
        <v>45310</v>
      </c>
      <c r="C21">
        <f>YEAR(B21)</f>
        <v/>
      </c>
      <c r="D21">
        <f>MONTH(B21)</f>
        <v/>
      </c>
      <c r="E21">
        <f>WEEKNUM(B21)</f>
        <v/>
      </c>
      <c r="F21">
        <f>WEEKDAY(B21)</f>
        <v/>
      </c>
      <c r="G21">
        <f>DAY(B21)</f>
        <v/>
      </c>
      <c r="H21">
        <f>TEXT(B21,"gggg")</f>
        <v/>
      </c>
      <c r="I21">
        <f>TEXT(B21,"mmmm")</f>
        <v/>
      </c>
      <c r="J21">
        <f>IF(OR(AND($B21&gt;='Festività&amp;Chiusure'!$A$2,Calendar!$B21&lt;='Festività&amp;Chiusure'!$B$2),  AND($B21&gt;='Festività&amp;Chiusure'!$A$3,Calendar!$B21&lt;='Festività&amp;Chiusure'!$B$3),  AND($B21&gt;='Festività&amp;Chiusure'!$A$4,Calendar!$B21&lt;='Festività&amp;Chiusure'!$B$4),  AND($B21&gt;='Festività&amp;Chiusure'!$A$5,Calendar!$B21&lt;='Festività&amp;Chiusure'!$B$5),  AND($B21&gt;='Festività&amp;Chiusure'!$A$6,Calendar!$B21&lt;='Festività&amp;Chiusure'!$B$6),  AND($B21&gt;='Festività&amp;Chiusure'!$A$7,Calendar!$B21&lt;='Festività&amp;Chiusure'!$B$7),  AND($B21&gt;='Festività&amp;Chiusure'!$A$8,Calendar!$B21&lt;='Festività&amp;Chiusure'!$B$8),  AND($B21&gt;='Festività&amp;Chiusure'!$A$9,Calendar!$B21&lt;='Festività&amp;Chiusure'!$B$9),  AND($B21&gt;='Festività&amp;Chiusure'!$A$10,Calendar!$B21&lt;='Festività&amp;Chiusure'!$B$10),  AND($B21&gt;='Festività&amp;Chiusure'!$A$11,Calendar!$B21&lt;='Festività&amp;Chiusure'!$B$11),  AND($B21&gt;='Festività&amp;Chiusure'!$A$12,Calendar!$B21&lt;='Festività&amp;Chiusure'!$B$12),  AND($B21&gt;='Festività&amp;Chiusure'!$A$13,Calendar!$B21&lt;='Festività&amp;Chiusure'!$B$13),  AND($B21&gt;='Festività&amp;Chiusure'!$A$14,Calendar!$B21&lt;='Festività&amp;Chiusure'!$B$14),    AND($B21&gt;='Festività&amp;Chiusure'!$A$15,Calendar!$B21&lt;='Festività&amp;Chiusure'!$B$15),  AND($B21&gt;='Festività&amp;Chiusure'!$A$16,Calendar!$B21&lt;='Festività&amp;Chiusure'!$B$16),   $H21="domenica",$H21="sabato"),0,1)</f>
        <v/>
      </c>
      <c r="K21">
        <f>B21-DATE(YEAR(B21),1,0)</f>
        <v/>
      </c>
      <c r="L21">
        <f>SUM($J$3:J21)</f>
        <v/>
      </c>
    </row>
    <row r="22">
      <c r="A22" s="4">
        <f>YEAR(B22)*10000+MONTH(B22)*100+DAY(B22)</f>
        <v/>
      </c>
      <c r="B22" s="1" t="n">
        <v>45311</v>
      </c>
      <c r="C22">
        <f>YEAR(B22)</f>
        <v/>
      </c>
      <c r="D22">
        <f>MONTH(B22)</f>
        <v/>
      </c>
      <c r="E22">
        <f>WEEKNUM(B22)</f>
        <v/>
      </c>
      <c r="F22">
        <f>WEEKDAY(B22)</f>
        <v/>
      </c>
      <c r="G22">
        <f>DAY(B22)</f>
        <v/>
      </c>
      <c r="H22">
        <f>TEXT(B22,"gggg")</f>
        <v/>
      </c>
      <c r="I22">
        <f>TEXT(B22,"mmmm")</f>
        <v/>
      </c>
      <c r="J22">
        <f>IF(OR(AND($B22&gt;='Festività&amp;Chiusure'!$A$2,Calendar!$B22&lt;='Festività&amp;Chiusure'!$B$2),  AND($B22&gt;='Festività&amp;Chiusure'!$A$3,Calendar!$B22&lt;='Festività&amp;Chiusure'!$B$3),  AND($B22&gt;='Festività&amp;Chiusure'!$A$4,Calendar!$B22&lt;='Festività&amp;Chiusure'!$B$4),  AND($B22&gt;='Festività&amp;Chiusure'!$A$5,Calendar!$B22&lt;='Festività&amp;Chiusure'!$B$5),  AND($B22&gt;='Festività&amp;Chiusure'!$A$6,Calendar!$B22&lt;='Festività&amp;Chiusure'!$B$6),  AND($B22&gt;='Festività&amp;Chiusure'!$A$7,Calendar!$B22&lt;='Festività&amp;Chiusure'!$B$7),  AND($B22&gt;='Festività&amp;Chiusure'!$A$8,Calendar!$B22&lt;='Festività&amp;Chiusure'!$B$8),  AND($B22&gt;='Festività&amp;Chiusure'!$A$9,Calendar!$B22&lt;='Festività&amp;Chiusure'!$B$9),  AND($B22&gt;='Festività&amp;Chiusure'!$A$10,Calendar!$B22&lt;='Festività&amp;Chiusure'!$B$10),  AND($B22&gt;='Festività&amp;Chiusure'!$A$11,Calendar!$B22&lt;='Festività&amp;Chiusure'!$B$11),  AND($B22&gt;='Festività&amp;Chiusure'!$A$12,Calendar!$B22&lt;='Festività&amp;Chiusure'!$B$12),  AND($B22&gt;='Festività&amp;Chiusure'!$A$13,Calendar!$B22&lt;='Festività&amp;Chiusure'!$B$13),  AND($B22&gt;='Festività&amp;Chiusure'!$A$14,Calendar!$B22&lt;='Festività&amp;Chiusure'!$B$14),    AND($B22&gt;='Festività&amp;Chiusure'!$A$15,Calendar!$B22&lt;='Festività&amp;Chiusure'!$B$15),  AND($B22&gt;='Festività&amp;Chiusure'!$A$16,Calendar!$B22&lt;='Festività&amp;Chiusure'!$B$16),   $H22="domenica",$H22="sabato"),0,1)</f>
        <v/>
      </c>
      <c r="K22">
        <f>B22-DATE(YEAR(B22),1,0)</f>
        <v/>
      </c>
      <c r="L22">
        <f>SUM($J$3:J22)</f>
        <v/>
      </c>
    </row>
    <row r="23">
      <c r="A23" s="4">
        <f>YEAR(B23)*10000+MONTH(B23)*100+DAY(B23)</f>
        <v/>
      </c>
      <c r="B23" s="1" t="n">
        <v>45312</v>
      </c>
      <c r="C23">
        <f>YEAR(B23)</f>
        <v/>
      </c>
      <c r="D23">
        <f>MONTH(B23)</f>
        <v/>
      </c>
      <c r="E23">
        <f>WEEKNUM(B23)</f>
        <v/>
      </c>
      <c r="F23">
        <f>WEEKDAY(B23)</f>
        <v/>
      </c>
      <c r="G23">
        <f>DAY(B23)</f>
        <v/>
      </c>
      <c r="H23">
        <f>TEXT(B23,"gggg")</f>
        <v/>
      </c>
      <c r="I23">
        <f>TEXT(B23,"mmmm")</f>
        <v/>
      </c>
      <c r="J23">
        <f>IF(OR(AND($B23&gt;='Festività&amp;Chiusure'!$A$2,Calendar!$B23&lt;='Festività&amp;Chiusure'!$B$2),  AND($B23&gt;='Festività&amp;Chiusure'!$A$3,Calendar!$B23&lt;='Festività&amp;Chiusure'!$B$3),  AND($B23&gt;='Festività&amp;Chiusure'!$A$4,Calendar!$B23&lt;='Festività&amp;Chiusure'!$B$4),  AND($B23&gt;='Festività&amp;Chiusure'!$A$5,Calendar!$B23&lt;='Festività&amp;Chiusure'!$B$5),  AND($B23&gt;='Festività&amp;Chiusure'!$A$6,Calendar!$B23&lt;='Festività&amp;Chiusure'!$B$6),  AND($B23&gt;='Festività&amp;Chiusure'!$A$7,Calendar!$B23&lt;='Festività&amp;Chiusure'!$B$7),  AND($B23&gt;='Festività&amp;Chiusure'!$A$8,Calendar!$B23&lt;='Festività&amp;Chiusure'!$B$8),  AND($B23&gt;='Festività&amp;Chiusure'!$A$9,Calendar!$B23&lt;='Festività&amp;Chiusure'!$B$9),  AND($B23&gt;='Festività&amp;Chiusure'!$A$10,Calendar!$B23&lt;='Festività&amp;Chiusure'!$B$10),  AND($B23&gt;='Festività&amp;Chiusure'!$A$11,Calendar!$B23&lt;='Festività&amp;Chiusure'!$B$11),  AND($B23&gt;='Festività&amp;Chiusure'!$A$12,Calendar!$B23&lt;='Festività&amp;Chiusure'!$B$12),  AND($B23&gt;='Festività&amp;Chiusure'!$A$13,Calendar!$B23&lt;='Festività&amp;Chiusure'!$B$13),  AND($B23&gt;='Festività&amp;Chiusure'!$A$14,Calendar!$B23&lt;='Festività&amp;Chiusure'!$B$14),    AND($B23&gt;='Festività&amp;Chiusure'!$A$15,Calendar!$B23&lt;='Festività&amp;Chiusure'!$B$15),  AND($B23&gt;='Festività&amp;Chiusure'!$A$16,Calendar!$B23&lt;='Festività&amp;Chiusure'!$B$16),   $H23="domenica",$H23="sabato"),0,1)</f>
        <v/>
      </c>
      <c r="K23">
        <f>B23-DATE(YEAR(B23),1,0)</f>
        <v/>
      </c>
      <c r="L23">
        <f>SUM($J$3:J23)</f>
        <v/>
      </c>
    </row>
    <row r="24">
      <c r="A24" s="4">
        <f>YEAR(B24)*10000+MONTH(B24)*100+DAY(B24)</f>
        <v/>
      </c>
      <c r="B24" s="1" t="n">
        <v>45313</v>
      </c>
      <c r="C24">
        <f>YEAR(B24)</f>
        <v/>
      </c>
      <c r="D24">
        <f>MONTH(B24)</f>
        <v/>
      </c>
      <c r="E24">
        <f>WEEKNUM(B24)</f>
        <v/>
      </c>
      <c r="F24">
        <f>WEEKDAY(B24)</f>
        <v/>
      </c>
      <c r="G24">
        <f>DAY(B24)</f>
        <v/>
      </c>
      <c r="H24">
        <f>TEXT(B24,"gggg")</f>
        <v/>
      </c>
      <c r="I24">
        <f>TEXT(B24,"mmmm")</f>
        <v/>
      </c>
      <c r="J24">
        <f>IF(OR(AND($B24&gt;='Festività&amp;Chiusure'!$A$2,Calendar!$B24&lt;='Festività&amp;Chiusure'!$B$2),  AND($B24&gt;='Festività&amp;Chiusure'!$A$3,Calendar!$B24&lt;='Festività&amp;Chiusure'!$B$3),  AND($B24&gt;='Festività&amp;Chiusure'!$A$4,Calendar!$B24&lt;='Festività&amp;Chiusure'!$B$4),  AND($B24&gt;='Festività&amp;Chiusure'!$A$5,Calendar!$B24&lt;='Festività&amp;Chiusure'!$B$5),  AND($B24&gt;='Festività&amp;Chiusure'!$A$6,Calendar!$B24&lt;='Festività&amp;Chiusure'!$B$6),  AND($B24&gt;='Festività&amp;Chiusure'!$A$7,Calendar!$B24&lt;='Festività&amp;Chiusure'!$B$7),  AND($B24&gt;='Festività&amp;Chiusure'!$A$8,Calendar!$B24&lt;='Festività&amp;Chiusure'!$B$8),  AND($B24&gt;='Festività&amp;Chiusure'!$A$9,Calendar!$B24&lt;='Festività&amp;Chiusure'!$B$9),  AND($B24&gt;='Festività&amp;Chiusure'!$A$10,Calendar!$B24&lt;='Festività&amp;Chiusure'!$B$10),  AND($B24&gt;='Festività&amp;Chiusure'!$A$11,Calendar!$B24&lt;='Festività&amp;Chiusure'!$B$11),  AND($B24&gt;='Festività&amp;Chiusure'!$A$12,Calendar!$B24&lt;='Festività&amp;Chiusure'!$B$12),  AND($B24&gt;='Festività&amp;Chiusure'!$A$13,Calendar!$B24&lt;='Festività&amp;Chiusure'!$B$13),  AND($B24&gt;='Festività&amp;Chiusure'!$A$14,Calendar!$B24&lt;='Festività&amp;Chiusure'!$B$14),    AND($B24&gt;='Festività&amp;Chiusure'!$A$15,Calendar!$B24&lt;='Festività&amp;Chiusure'!$B$15),  AND($B24&gt;='Festività&amp;Chiusure'!$A$16,Calendar!$B24&lt;='Festività&amp;Chiusure'!$B$16),   $H24="domenica",$H24="sabato"),0,1)</f>
        <v/>
      </c>
      <c r="K24">
        <f>B24-DATE(YEAR(B24),1,0)</f>
        <v/>
      </c>
      <c r="L24">
        <f>SUM($J$3:J24)</f>
        <v/>
      </c>
    </row>
    <row r="25">
      <c r="A25" s="4">
        <f>YEAR(B25)*10000+MONTH(B25)*100+DAY(B25)</f>
        <v/>
      </c>
      <c r="B25" s="1" t="n">
        <v>45314</v>
      </c>
      <c r="C25">
        <f>YEAR(B25)</f>
        <v/>
      </c>
      <c r="D25">
        <f>MONTH(B25)</f>
        <v/>
      </c>
      <c r="E25">
        <f>WEEKNUM(B25)</f>
        <v/>
      </c>
      <c r="F25">
        <f>WEEKDAY(B25)</f>
        <v/>
      </c>
      <c r="G25">
        <f>DAY(B25)</f>
        <v/>
      </c>
      <c r="H25">
        <f>TEXT(B25,"gggg")</f>
        <v/>
      </c>
      <c r="I25">
        <f>TEXT(B25,"mmmm")</f>
        <v/>
      </c>
      <c r="J25">
        <f>IF(OR(AND($B25&gt;='Festività&amp;Chiusure'!$A$2,Calendar!$B25&lt;='Festività&amp;Chiusure'!$B$2),  AND($B25&gt;='Festività&amp;Chiusure'!$A$3,Calendar!$B25&lt;='Festività&amp;Chiusure'!$B$3),  AND($B25&gt;='Festività&amp;Chiusure'!$A$4,Calendar!$B25&lt;='Festività&amp;Chiusure'!$B$4),  AND($B25&gt;='Festività&amp;Chiusure'!$A$5,Calendar!$B25&lt;='Festività&amp;Chiusure'!$B$5),  AND($B25&gt;='Festività&amp;Chiusure'!$A$6,Calendar!$B25&lt;='Festività&amp;Chiusure'!$B$6),  AND($B25&gt;='Festività&amp;Chiusure'!$A$7,Calendar!$B25&lt;='Festività&amp;Chiusure'!$B$7),  AND($B25&gt;='Festività&amp;Chiusure'!$A$8,Calendar!$B25&lt;='Festività&amp;Chiusure'!$B$8),  AND($B25&gt;='Festività&amp;Chiusure'!$A$9,Calendar!$B25&lt;='Festività&amp;Chiusure'!$B$9),  AND($B25&gt;='Festività&amp;Chiusure'!$A$10,Calendar!$B25&lt;='Festività&amp;Chiusure'!$B$10),  AND($B25&gt;='Festività&amp;Chiusure'!$A$11,Calendar!$B25&lt;='Festività&amp;Chiusure'!$B$11),  AND($B25&gt;='Festività&amp;Chiusure'!$A$12,Calendar!$B25&lt;='Festività&amp;Chiusure'!$B$12),  AND($B25&gt;='Festività&amp;Chiusure'!$A$13,Calendar!$B25&lt;='Festività&amp;Chiusure'!$B$13),  AND($B25&gt;='Festività&amp;Chiusure'!$A$14,Calendar!$B25&lt;='Festività&amp;Chiusure'!$B$14),    AND($B25&gt;='Festività&amp;Chiusure'!$A$15,Calendar!$B25&lt;='Festività&amp;Chiusure'!$B$15),  AND($B25&gt;='Festività&amp;Chiusure'!$A$16,Calendar!$B25&lt;='Festività&amp;Chiusure'!$B$16),   $H25="domenica",$H25="sabato"),0,1)</f>
        <v/>
      </c>
      <c r="K25">
        <f>B25-DATE(YEAR(B25),1,0)</f>
        <v/>
      </c>
      <c r="L25">
        <f>SUM($J$3:J25)</f>
        <v/>
      </c>
    </row>
    <row r="26">
      <c r="A26" s="4">
        <f>YEAR(B26)*10000+MONTH(B26)*100+DAY(B26)</f>
        <v/>
      </c>
      <c r="B26" s="1" t="n">
        <v>45315</v>
      </c>
      <c r="C26">
        <f>YEAR(B26)</f>
        <v/>
      </c>
      <c r="D26">
        <f>MONTH(B26)</f>
        <v/>
      </c>
      <c r="E26">
        <f>WEEKNUM(B26)</f>
        <v/>
      </c>
      <c r="F26">
        <f>WEEKDAY(B26)</f>
        <v/>
      </c>
      <c r="G26">
        <f>DAY(B26)</f>
        <v/>
      </c>
      <c r="H26">
        <f>TEXT(B26,"gggg")</f>
        <v/>
      </c>
      <c r="I26">
        <f>TEXT(B26,"mmmm")</f>
        <v/>
      </c>
      <c r="J26">
        <f>IF(OR(AND($B26&gt;='Festività&amp;Chiusure'!$A$2,Calendar!$B26&lt;='Festività&amp;Chiusure'!$B$2),  AND($B26&gt;='Festività&amp;Chiusure'!$A$3,Calendar!$B26&lt;='Festività&amp;Chiusure'!$B$3),  AND($B26&gt;='Festività&amp;Chiusure'!$A$4,Calendar!$B26&lt;='Festività&amp;Chiusure'!$B$4),  AND($B26&gt;='Festività&amp;Chiusure'!$A$5,Calendar!$B26&lt;='Festività&amp;Chiusure'!$B$5),  AND($B26&gt;='Festività&amp;Chiusure'!$A$6,Calendar!$B26&lt;='Festività&amp;Chiusure'!$B$6),  AND($B26&gt;='Festività&amp;Chiusure'!$A$7,Calendar!$B26&lt;='Festività&amp;Chiusure'!$B$7),  AND($B26&gt;='Festività&amp;Chiusure'!$A$8,Calendar!$B26&lt;='Festività&amp;Chiusure'!$B$8),  AND($B26&gt;='Festività&amp;Chiusure'!$A$9,Calendar!$B26&lt;='Festività&amp;Chiusure'!$B$9),  AND($B26&gt;='Festività&amp;Chiusure'!$A$10,Calendar!$B26&lt;='Festività&amp;Chiusure'!$B$10),  AND($B26&gt;='Festività&amp;Chiusure'!$A$11,Calendar!$B26&lt;='Festività&amp;Chiusure'!$B$11),  AND($B26&gt;='Festività&amp;Chiusure'!$A$12,Calendar!$B26&lt;='Festività&amp;Chiusure'!$B$12),  AND($B26&gt;='Festività&amp;Chiusure'!$A$13,Calendar!$B26&lt;='Festività&amp;Chiusure'!$B$13),  AND($B26&gt;='Festività&amp;Chiusure'!$A$14,Calendar!$B26&lt;='Festività&amp;Chiusure'!$B$14),    AND($B26&gt;='Festività&amp;Chiusure'!$A$15,Calendar!$B26&lt;='Festività&amp;Chiusure'!$B$15),  AND($B26&gt;='Festività&amp;Chiusure'!$A$16,Calendar!$B26&lt;='Festività&amp;Chiusure'!$B$16),   $H26="domenica",$H26="sabato"),0,1)</f>
        <v/>
      </c>
      <c r="K26">
        <f>B26-DATE(YEAR(B26),1,0)</f>
        <v/>
      </c>
      <c r="L26">
        <f>SUM($J$3:J26)</f>
        <v/>
      </c>
    </row>
    <row r="27">
      <c r="A27" s="4">
        <f>YEAR(B27)*10000+MONTH(B27)*100+DAY(B27)</f>
        <v/>
      </c>
      <c r="B27" s="1" t="n">
        <v>45316</v>
      </c>
      <c r="C27">
        <f>YEAR(B27)</f>
        <v/>
      </c>
      <c r="D27">
        <f>MONTH(B27)</f>
        <v/>
      </c>
      <c r="E27">
        <f>WEEKNUM(B27)</f>
        <v/>
      </c>
      <c r="F27">
        <f>WEEKDAY(B27)</f>
        <v/>
      </c>
      <c r="G27">
        <f>DAY(B27)</f>
        <v/>
      </c>
      <c r="H27">
        <f>TEXT(B27,"gggg")</f>
        <v/>
      </c>
      <c r="I27">
        <f>TEXT(B27,"mmmm")</f>
        <v/>
      </c>
      <c r="J27">
        <f>IF(OR(AND($B27&gt;='Festività&amp;Chiusure'!$A$2,Calendar!$B27&lt;='Festività&amp;Chiusure'!$B$2),  AND($B27&gt;='Festività&amp;Chiusure'!$A$3,Calendar!$B27&lt;='Festività&amp;Chiusure'!$B$3),  AND($B27&gt;='Festività&amp;Chiusure'!$A$4,Calendar!$B27&lt;='Festività&amp;Chiusure'!$B$4),  AND($B27&gt;='Festività&amp;Chiusure'!$A$5,Calendar!$B27&lt;='Festività&amp;Chiusure'!$B$5),  AND($B27&gt;='Festività&amp;Chiusure'!$A$6,Calendar!$B27&lt;='Festività&amp;Chiusure'!$B$6),  AND($B27&gt;='Festività&amp;Chiusure'!$A$7,Calendar!$B27&lt;='Festività&amp;Chiusure'!$B$7),  AND($B27&gt;='Festività&amp;Chiusure'!$A$8,Calendar!$B27&lt;='Festività&amp;Chiusure'!$B$8),  AND($B27&gt;='Festività&amp;Chiusure'!$A$9,Calendar!$B27&lt;='Festività&amp;Chiusure'!$B$9),  AND($B27&gt;='Festività&amp;Chiusure'!$A$10,Calendar!$B27&lt;='Festività&amp;Chiusure'!$B$10),  AND($B27&gt;='Festività&amp;Chiusure'!$A$11,Calendar!$B27&lt;='Festività&amp;Chiusure'!$B$11),  AND($B27&gt;='Festività&amp;Chiusure'!$A$12,Calendar!$B27&lt;='Festività&amp;Chiusure'!$B$12),  AND($B27&gt;='Festività&amp;Chiusure'!$A$13,Calendar!$B27&lt;='Festività&amp;Chiusure'!$B$13),  AND($B27&gt;='Festività&amp;Chiusure'!$A$14,Calendar!$B27&lt;='Festività&amp;Chiusure'!$B$14),    AND($B27&gt;='Festività&amp;Chiusure'!$A$15,Calendar!$B27&lt;='Festività&amp;Chiusure'!$B$15),  AND($B27&gt;='Festività&amp;Chiusure'!$A$16,Calendar!$B27&lt;='Festività&amp;Chiusure'!$B$16),   $H27="domenica",$H27="sabato"),0,1)</f>
        <v/>
      </c>
      <c r="K27">
        <f>B27-DATE(YEAR(B27),1,0)</f>
        <v/>
      </c>
      <c r="L27">
        <f>SUM($J$3:J27)</f>
        <v/>
      </c>
    </row>
    <row r="28">
      <c r="A28" s="4">
        <f>YEAR(B28)*10000+MONTH(B28)*100+DAY(B28)</f>
        <v/>
      </c>
      <c r="B28" s="1" t="n">
        <v>45317</v>
      </c>
      <c r="C28">
        <f>YEAR(B28)</f>
        <v/>
      </c>
      <c r="D28">
        <f>MONTH(B28)</f>
        <v/>
      </c>
      <c r="E28">
        <f>WEEKNUM(B28)</f>
        <v/>
      </c>
      <c r="F28">
        <f>WEEKDAY(B28)</f>
        <v/>
      </c>
      <c r="G28">
        <f>DAY(B28)</f>
        <v/>
      </c>
      <c r="H28">
        <f>TEXT(B28,"gggg")</f>
        <v/>
      </c>
      <c r="I28">
        <f>TEXT(B28,"mmmm")</f>
        <v/>
      </c>
      <c r="J28">
        <f>IF(OR(AND($B28&gt;='Festività&amp;Chiusure'!$A$2,Calendar!$B28&lt;='Festività&amp;Chiusure'!$B$2),  AND($B28&gt;='Festività&amp;Chiusure'!$A$3,Calendar!$B28&lt;='Festività&amp;Chiusure'!$B$3),  AND($B28&gt;='Festività&amp;Chiusure'!$A$4,Calendar!$B28&lt;='Festività&amp;Chiusure'!$B$4),  AND($B28&gt;='Festività&amp;Chiusure'!$A$5,Calendar!$B28&lt;='Festività&amp;Chiusure'!$B$5),  AND($B28&gt;='Festività&amp;Chiusure'!$A$6,Calendar!$B28&lt;='Festività&amp;Chiusure'!$B$6),  AND($B28&gt;='Festività&amp;Chiusure'!$A$7,Calendar!$B28&lt;='Festività&amp;Chiusure'!$B$7),  AND($B28&gt;='Festività&amp;Chiusure'!$A$8,Calendar!$B28&lt;='Festività&amp;Chiusure'!$B$8),  AND($B28&gt;='Festività&amp;Chiusure'!$A$9,Calendar!$B28&lt;='Festività&amp;Chiusure'!$B$9),  AND($B28&gt;='Festività&amp;Chiusure'!$A$10,Calendar!$B28&lt;='Festività&amp;Chiusure'!$B$10),  AND($B28&gt;='Festività&amp;Chiusure'!$A$11,Calendar!$B28&lt;='Festività&amp;Chiusure'!$B$11),  AND($B28&gt;='Festività&amp;Chiusure'!$A$12,Calendar!$B28&lt;='Festività&amp;Chiusure'!$B$12),  AND($B28&gt;='Festività&amp;Chiusure'!$A$13,Calendar!$B28&lt;='Festività&amp;Chiusure'!$B$13),  AND($B28&gt;='Festività&amp;Chiusure'!$A$14,Calendar!$B28&lt;='Festività&amp;Chiusure'!$B$14),    AND($B28&gt;='Festività&amp;Chiusure'!$A$15,Calendar!$B28&lt;='Festività&amp;Chiusure'!$B$15),  AND($B28&gt;='Festività&amp;Chiusure'!$A$16,Calendar!$B28&lt;='Festività&amp;Chiusure'!$B$16),   $H28="domenica",$H28="sabato"),0,1)</f>
        <v/>
      </c>
      <c r="K28">
        <f>B28-DATE(YEAR(B28),1,0)</f>
        <v/>
      </c>
      <c r="L28">
        <f>SUM($J$3:J28)</f>
        <v/>
      </c>
    </row>
    <row r="29">
      <c r="A29" s="4">
        <f>YEAR(B29)*10000+MONTH(B29)*100+DAY(B29)</f>
        <v/>
      </c>
      <c r="B29" s="1" t="n">
        <v>45318</v>
      </c>
      <c r="C29">
        <f>YEAR(B29)</f>
        <v/>
      </c>
      <c r="D29">
        <f>MONTH(B29)</f>
        <v/>
      </c>
      <c r="E29">
        <f>WEEKNUM(B29)</f>
        <v/>
      </c>
      <c r="F29">
        <f>WEEKDAY(B29)</f>
        <v/>
      </c>
      <c r="G29">
        <f>DAY(B29)</f>
        <v/>
      </c>
      <c r="H29">
        <f>TEXT(B29,"gggg")</f>
        <v/>
      </c>
      <c r="I29">
        <f>TEXT(B29,"mmmm")</f>
        <v/>
      </c>
      <c r="J29">
        <f>IF(OR(AND($B29&gt;='Festività&amp;Chiusure'!$A$2,Calendar!$B29&lt;='Festività&amp;Chiusure'!$B$2),  AND($B29&gt;='Festività&amp;Chiusure'!$A$3,Calendar!$B29&lt;='Festività&amp;Chiusure'!$B$3),  AND($B29&gt;='Festività&amp;Chiusure'!$A$4,Calendar!$B29&lt;='Festività&amp;Chiusure'!$B$4),  AND($B29&gt;='Festività&amp;Chiusure'!$A$5,Calendar!$B29&lt;='Festività&amp;Chiusure'!$B$5),  AND($B29&gt;='Festività&amp;Chiusure'!$A$6,Calendar!$B29&lt;='Festività&amp;Chiusure'!$B$6),  AND($B29&gt;='Festività&amp;Chiusure'!$A$7,Calendar!$B29&lt;='Festività&amp;Chiusure'!$B$7),  AND($B29&gt;='Festività&amp;Chiusure'!$A$8,Calendar!$B29&lt;='Festività&amp;Chiusure'!$B$8),  AND($B29&gt;='Festività&amp;Chiusure'!$A$9,Calendar!$B29&lt;='Festività&amp;Chiusure'!$B$9),  AND($B29&gt;='Festività&amp;Chiusure'!$A$10,Calendar!$B29&lt;='Festività&amp;Chiusure'!$B$10),  AND($B29&gt;='Festività&amp;Chiusure'!$A$11,Calendar!$B29&lt;='Festività&amp;Chiusure'!$B$11),  AND($B29&gt;='Festività&amp;Chiusure'!$A$12,Calendar!$B29&lt;='Festività&amp;Chiusure'!$B$12),  AND($B29&gt;='Festività&amp;Chiusure'!$A$13,Calendar!$B29&lt;='Festività&amp;Chiusure'!$B$13),  AND($B29&gt;='Festività&amp;Chiusure'!$A$14,Calendar!$B29&lt;='Festività&amp;Chiusure'!$B$14),    AND($B29&gt;='Festività&amp;Chiusure'!$A$15,Calendar!$B29&lt;='Festività&amp;Chiusure'!$B$15),  AND($B29&gt;='Festività&amp;Chiusure'!$A$16,Calendar!$B29&lt;='Festività&amp;Chiusure'!$B$16),   $H29="domenica",$H29="sabato"),0,1)</f>
        <v/>
      </c>
      <c r="K29">
        <f>B29-DATE(YEAR(B29),1,0)</f>
        <v/>
      </c>
      <c r="L29">
        <f>SUM($J$3:J29)</f>
        <v/>
      </c>
    </row>
    <row r="30">
      <c r="A30" s="4">
        <f>YEAR(B30)*10000+MONTH(B30)*100+DAY(B30)</f>
        <v/>
      </c>
      <c r="B30" s="1" t="n">
        <v>45319</v>
      </c>
      <c r="C30">
        <f>YEAR(B30)</f>
        <v/>
      </c>
      <c r="D30">
        <f>MONTH(B30)</f>
        <v/>
      </c>
      <c r="E30">
        <f>WEEKNUM(B30)</f>
        <v/>
      </c>
      <c r="F30">
        <f>WEEKDAY(B30)</f>
        <v/>
      </c>
      <c r="G30">
        <f>DAY(B30)</f>
        <v/>
      </c>
      <c r="H30">
        <f>TEXT(B30,"gggg")</f>
        <v/>
      </c>
      <c r="I30">
        <f>TEXT(B30,"mmmm")</f>
        <v/>
      </c>
      <c r="J30">
        <f>IF(OR(AND($B30&gt;='Festività&amp;Chiusure'!$A$2,Calendar!$B30&lt;='Festività&amp;Chiusure'!$B$2),  AND($B30&gt;='Festività&amp;Chiusure'!$A$3,Calendar!$B30&lt;='Festività&amp;Chiusure'!$B$3),  AND($B30&gt;='Festività&amp;Chiusure'!$A$4,Calendar!$B30&lt;='Festività&amp;Chiusure'!$B$4),  AND($B30&gt;='Festività&amp;Chiusure'!$A$5,Calendar!$B30&lt;='Festività&amp;Chiusure'!$B$5),  AND($B30&gt;='Festività&amp;Chiusure'!$A$6,Calendar!$B30&lt;='Festività&amp;Chiusure'!$B$6),  AND($B30&gt;='Festività&amp;Chiusure'!$A$7,Calendar!$B30&lt;='Festività&amp;Chiusure'!$B$7),  AND($B30&gt;='Festività&amp;Chiusure'!$A$8,Calendar!$B30&lt;='Festività&amp;Chiusure'!$B$8),  AND($B30&gt;='Festività&amp;Chiusure'!$A$9,Calendar!$B30&lt;='Festività&amp;Chiusure'!$B$9),  AND($B30&gt;='Festività&amp;Chiusure'!$A$10,Calendar!$B30&lt;='Festività&amp;Chiusure'!$B$10),  AND($B30&gt;='Festività&amp;Chiusure'!$A$11,Calendar!$B30&lt;='Festività&amp;Chiusure'!$B$11),  AND($B30&gt;='Festività&amp;Chiusure'!$A$12,Calendar!$B30&lt;='Festività&amp;Chiusure'!$B$12),  AND($B30&gt;='Festività&amp;Chiusure'!$A$13,Calendar!$B30&lt;='Festività&amp;Chiusure'!$B$13),  AND($B30&gt;='Festività&amp;Chiusure'!$A$14,Calendar!$B30&lt;='Festività&amp;Chiusure'!$B$14),    AND($B30&gt;='Festività&amp;Chiusure'!$A$15,Calendar!$B30&lt;='Festività&amp;Chiusure'!$B$15),  AND($B30&gt;='Festività&amp;Chiusure'!$A$16,Calendar!$B30&lt;='Festività&amp;Chiusure'!$B$16),   $H30="domenica",$H30="sabato"),0,1)</f>
        <v/>
      </c>
      <c r="K30">
        <f>B30-DATE(YEAR(B30),1,0)</f>
        <v/>
      </c>
      <c r="L30">
        <f>SUM($J$3:J30)</f>
        <v/>
      </c>
    </row>
    <row r="31">
      <c r="A31" s="4">
        <f>YEAR(B31)*10000+MONTH(B31)*100+DAY(B31)</f>
        <v/>
      </c>
      <c r="B31" s="1" t="n">
        <v>45320</v>
      </c>
      <c r="C31">
        <f>YEAR(B31)</f>
        <v/>
      </c>
      <c r="D31">
        <f>MONTH(B31)</f>
        <v/>
      </c>
      <c r="E31">
        <f>WEEKNUM(B31)</f>
        <v/>
      </c>
      <c r="F31">
        <f>WEEKDAY(B31)</f>
        <v/>
      </c>
      <c r="G31">
        <f>DAY(B31)</f>
        <v/>
      </c>
      <c r="H31">
        <f>TEXT(B31,"gggg")</f>
        <v/>
      </c>
      <c r="I31">
        <f>TEXT(B31,"mmmm")</f>
        <v/>
      </c>
      <c r="J31">
        <f>IF(OR(AND($B31&gt;='Festività&amp;Chiusure'!$A$2,Calendar!$B31&lt;='Festività&amp;Chiusure'!$B$2),  AND($B31&gt;='Festività&amp;Chiusure'!$A$3,Calendar!$B31&lt;='Festività&amp;Chiusure'!$B$3),  AND($B31&gt;='Festività&amp;Chiusure'!$A$4,Calendar!$B31&lt;='Festività&amp;Chiusure'!$B$4),  AND($B31&gt;='Festività&amp;Chiusure'!$A$5,Calendar!$B31&lt;='Festività&amp;Chiusure'!$B$5),  AND($B31&gt;='Festività&amp;Chiusure'!$A$6,Calendar!$B31&lt;='Festività&amp;Chiusure'!$B$6),  AND($B31&gt;='Festività&amp;Chiusure'!$A$7,Calendar!$B31&lt;='Festività&amp;Chiusure'!$B$7),  AND($B31&gt;='Festività&amp;Chiusure'!$A$8,Calendar!$B31&lt;='Festività&amp;Chiusure'!$B$8),  AND($B31&gt;='Festività&amp;Chiusure'!$A$9,Calendar!$B31&lt;='Festività&amp;Chiusure'!$B$9),  AND($B31&gt;='Festività&amp;Chiusure'!$A$10,Calendar!$B31&lt;='Festività&amp;Chiusure'!$B$10),  AND($B31&gt;='Festività&amp;Chiusure'!$A$11,Calendar!$B31&lt;='Festività&amp;Chiusure'!$B$11),  AND($B31&gt;='Festività&amp;Chiusure'!$A$12,Calendar!$B31&lt;='Festività&amp;Chiusure'!$B$12),  AND($B31&gt;='Festività&amp;Chiusure'!$A$13,Calendar!$B31&lt;='Festività&amp;Chiusure'!$B$13),  AND($B31&gt;='Festività&amp;Chiusure'!$A$14,Calendar!$B31&lt;='Festività&amp;Chiusure'!$B$14),    AND($B31&gt;='Festività&amp;Chiusure'!$A$15,Calendar!$B31&lt;='Festività&amp;Chiusure'!$B$15),  AND($B31&gt;='Festività&amp;Chiusure'!$A$16,Calendar!$B31&lt;='Festività&amp;Chiusure'!$B$16),   $H31="domenica",$H31="sabato"),0,1)</f>
        <v/>
      </c>
      <c r="K31">
        <f>B31-DATE(YEAR(B31),1,0)</f>
        <v/>
      </c>
      <c r="L31">
        <f>SUM($J$3:J31)</f>
        <v/>
      </c>
    </row>
    <row r="32">
      <c r="A32" s="4">
        <f>YEAR(B32)*10000+MONTH(B32)*100+DAY(B32)</f>
        <v/>
      </c>
      <c r="B32" s="1" t="n">
        <v>45321</v>
      </c>
      <c r="C32">
        <f>YEAR(B32)</f>
        <v/>
      </c>
      <c r="D32">
        <f>MONTH(B32)</f>
        <v/>
      </c>
      <c r="E32">
        <f>WEEKNUM(B32)</f>
        <v/>
      </c>
      <c r="F32">
        <f>WEEKDAY(B32)</f>
        <v/>
      </c>
      <c r="G32">
        <f>DAY(B32)</f>
        <v/>
      </c>
      <c r="H32">
        <f>TEXT(B32,"gggg")</f>
        <v/>
      </c>
      <c r="I32">
        <f>TEXT(B32,"mmmm")</f>
        <v/>
      </c>
      <c r="J32">
        <f>IF(OR(AND($B32&gt;='Festività&amp;Chiusure'!$A$2,Calendar!$B32&lt;='Festività&amp;Chiusure'!$B$2),  AND($B32&gt;='Festività&amp;Chiusure'!$A$3,Calendar!$B32&lt;='Festività&amp;Chiusure'!$B$3),  AND($B32&gt;='Festività&amp;Chiusure'!$A$4,Calendar!$B32&lt;='Festività&amp;Chiusure'!$B$4),  AND($B32&gt;='Festività&amp;Chiusure'!$A$5,Calendar!$B32&lt;='Festività&amp;Chiusure'!$B$5),  AND($B32&gt;='Festività&amp;Chiusure'!$A$6,Calendar!$B32&lt;='Festività&amp;Chiusure'!$B$6),  AND($B32&gt;='Festività&amp;Chiusure'!$A$7,Calendar!$B32&lt;='Festività&amp;Chiusure'!$B$7),  AND($B32&gt;='Festività&amp;Chiusure'!$A$8,Calendar!$B32&lt;='Festività&amp;Chiusure'!$B$8),  AND($B32&gt;='Festività&amp;Chiusure'!$A$9,Calendar!$B32&lt;='Festività&amp;Chiusure'!$B$9),  AND($B32&gt;='Festività&amp;Chiusure'!$A$10,Calendar!$B32&lt;='Festività&amp;Chiusure'!$B$10),  AND($B32&gt;='Festività&amp;Chiusure'!$A$11,Calendar!$B32&lt;='Festività&amp;Chiusure'!$B$11),  AND($B32&gt;='Festività&amp;Chiusure'!$A$12,Calendar!$B32&lt;='Festività&amp;Chiusure'!$B$12),  AND($B32&gt;='Festività&amp;Chiusure'!$A$13,Calendar!$B32&lt;='Festività&amp;Chiusure'!$B$13),  AND($B32&gt;='Festività&amp;Chiusure'!$A$14,Calendar!$B32&lt;='Festività&amp;Chiusure'!$B$14),    AND($B32&gt;='Festività&amp;Chiusure'!$A$15,Calendar!$B32&lt;='Festività&amp;Chiusure'!$B$15),  AND($B32&gt;='Festività&amp;Chiusure'!$A$16,Calendar!$B32&lt;='Festività&amp;Chiusure'!$B$16),   $H32="domenica",$H32="sabato"),0,1)</f>
        <v/>
      </c>
      <c r="K32">
        <f>B32-DATE(YEAR(B32),1,0)</f>
        <v/>
      </c>
      <c r="L32">
        <f>SUM($J$3:J32)</f>
        <v/>
      </c>
    </row>
    <row r="33">
      <c r="A33" s="4">
        <f>YEAR(B33)*10000+MONTH(B33)*100+DAY(B33)</f>
        <v/>
      </c>
      <c r="B33" s="1" t="n">
        <v>45322</v>
      </c>
      <c r="C33">
        <f>YEAR(B33)</f>
        <v/>
      </c>
      <c r="D33">
        <f>MONTH(B33)</f>
        <v/>
      </c>
      <c r="E33">
        <f>WEEKNUM(B33)</f>
        <v/>
      </c>
      <c r="F33">
        <f>WEEKDAY(B33)</f>
        <v/>
      </c>
      <c r="G33">
        <f>DAY(B33)</f>
        <v/>
      </c>
      <c r="H33">
        <f>TEXT(B33,"gggg")</f>
        <v/>
      </c>
      <c r="I33">
        <f>TEXT(B33,"mmmm")</f>
        <v/>
      </c>
      <c r="J33">
        <f>IF(OR(AND($B33&gt;='Festività&amp;Chiusure'!$A$2,Calendar!$B33&lt;='Festività&amp;Chiusure'!$B$2),  AND($B33&gt;='Festività&amp;Chiusure'!$A$3,Calendar!$B33&lt;='Festività&amp;Chiusure'!$B$3),  AND($B33&gt;='Festività&amp;Chiusure'!$A$4,Calendar!$B33&lt;='Festività&amp;Chiusure'!$B$4),  AND($B33&gt;='Festività&amp;Chiusure'!$A$5,Calendar!$B33&lt;='Festività&amp;Chiusure'!$B$5),  AND($B33&gt;='Festività&amp;Chiusure'!$A$6,Calendar!$B33&lt;='Festività&amp;Chiusure'!$B$6),  AND($B33&gt;='Festività&amp;Chiusure'!$A$7,Calendar!$B33&lt;='Festività&amp;Chiusure'!$B$7),  AND($B33&gt;='Festività&amp;Chiusure'!$A$8,Calendar!$B33&lt;='Festività&amp;Chiusure'!$B$8),  AND($B33&gt;='Festività&amp;Chiusure'!$A$9,Calendar!$B33&lt;='Festività&amp;Chiusure'!$B$9),  AND($B33&gt;='Festività&amp;Chiusure'!$A$10,Calendar!$B33&lt;='Festività&amp;Chiusure'!$B$10),  AND($B33&gt;='Festività&amp;Chiusure'!$A$11,Calendar!$B33&lt;='Festività&amp;Chiusure'!$B$11),  AND($B33&gt;='Festività&amp;Chiusure'!$A$12,Calendar!$B33&lt;='Festività&amp;Chiusure'!$B$12),  AND($B33&gt;='Festività&amp;Chiusure'!$A$13,Calendar!$B33&lt;='Festività&amp;Chiusure'!$B$13),  AND($B33&gt;='Festività&amp;Chiusure'!$A$14,Calendar!$B33&lt;='Festività&amp;Chiusure'!$B$14),    AND($B33&gt;='Festività&amp;Chiusure'!$A$15,Calendar!$B33&lt;='Festività&amp;Chiusure'!$B$15),  AND($B33&gt;='Festività&amp;Chiusure'!$A$16,Calendar!$B33&lt;='Festività&amp;Chiusure'!$B$16),   $H33="domenica",$H33="sabato"),0,1)</f>
        <v/>
      </c>
      <c r="K33">
        <f>B33-DATE(YEAR(B33),1,0)</f>
        <v/>
      </c>
      <c r="L33">
        <f>SUM($J$3:J33)</f>
        <v/>
      </c>
    </row>
    <row r="34">
      <c r="A34" s="4">
        <f>YEAR(B34)*10000+MONTH(B34)*100+DAY(B34)</f>
        <v/>
      </c>
      <c r="B34" s="1" t="n">
        <v>45323</v>
      </c>
      <c r="C34">
        <f>YEAR(B34)</f>
        <v/>
      </c>
      <c r="D34">
        <f>MONTH(B34)</f>
        <v/>
      </c>
      <c r="E34">
        <f>WEEKNUM(B34)</f>
        <v/>
      </c>
      <c r="F34">
        <f>WEEKDAY(B34)</f>
        <v/>
      </c>
      <c r="G34">
        <f>DAY(B34)</f>
        <v/>
      </c>
      <c r="H34">
        <f>TEXT(B34,"gggg")</f>
        <v/>
      </c>
      <c r="I34">
        <f>TEXT(B34,"mmmm")</f>
        <v/>
      </c>
      <c r="J34">
        <f>IF(OR(AND($B34&gt;='Festività&amp;Chiusure'!$A$2,Calendar!$B34&lt;='Festività&amp;Chiusure'!$B$2),  AND($B34&gt;='Festività&amp;Chiusure'!$A$3,Calendar!$B34&lt;='Festività&amp;Chiusure'!$B$3),  AND($B34&gt;='Festività&amp;Chiusure'!$A$4,Calendar!$B34&lt;='Festività&amp;Chiusure'!$B$4),  AND($B34&gt;='Festività&amp;Chiusure'!$A$5,Calendar!$B34&lt;='Festività&amp;Chiusure'!$B$5),  AND($B34&gt;='Festività&amp;Chiusure'!$A$6,Calendar!$B34&lt;='Festività&amp;Chiusure'!$B$6),  AND($B34&gt;='Festività&amp;Chiusure'!$A$7,Calendar!$B34&lt;='Festività&amp;Chiusure'!$B$7),  AND($B34&gt;='Festività&amp;Chiusure'!$A$8,Calendar!$B34&lt;='Festività&amp;Chiusure'!$B$8),  AND($B34&gt;='Festività&amp;Chiusure'!$A$9,Calendar!$B34&lt;='Festività&amp;Chiusure'!$B$9),  AND($B34&gt;='Festività&amp;Chiusure'!$A$10,Calendar!$B34&lt;='Festività&amp;Chiusure'!$B$10),  AND($B34&gt;='Festività&amp;Chiusure'!$A$11,Calendar!$B34&lt;='Festività&amp;Chiusure'!$B$11),  AND($B34&gt;='Festività&amp;Chiusure'!$A$12,Calendar!$B34&lt;='Festività&amp;Chiusure'!$B$12),  AND($B34&gt;='Festività&amp;Chiusure'!$A$13,Calendar!$B34&lt;='Festività&amp;Chiusure'!$B$13),  AND($B34&gt;='Festività&amp;Chiusure'!$A$14,Calendar!$B34&lt;='Festività&amp;Chiusure'!$B$14),    AND($B34&gt;='Festività&amp;Chiusure'!$A$15,Calendar!$B34&lt;='Festività&amp;Chiusure'!$B$15),  AND($B34&gt;='Festività&amp;Chiusure'!$A$16,Calendar!$B34&lt;='Festività&amp;Chiusure'!$B$16),   $H34="domenica",$H34="sabato"),0,1)</f>
        <v/>
      </c>
      <c r="K34">
        <f>B34-DATE(YEAR(B34),1,0)</f>
        <v/>
      </c>
      <c r="L34">
        <f>SUM($J$3:J34)</f>
        <v/>
      </c>
    </row>
    <row r="35">
      <c r="A35" s="4">
        <f>YEAR(B35)*10000+MONTH(B35)*100+DAY(B35)</f>
        <v/>
      </c>
      <c r="B35" s="1" t="n">
        <v>45324</v>
      </c>
      <c r="C35">
        <f>YEAR(B35)</f>
        <v/>
      </c>
      <c r="D35">
        <f>MONTH(B35)</f>
        <v/>
      </c>
      <c r="E35">
        <f>WEEKNUM(B35)</f>
        <v/>
      </c>
      <c r="F35">
        <f>WEEKDAY(B35)</f>
        <v/>
      </c>
      <c r="G35">
        <f>DAY(B35)</f>
        <v/>
      </c>
      <c r="H35">
        <f>TEXT(B35,"gggg")</f>
        <v/>
      </c>
      <c r="I35">
        <f>TEXT(B35,"mmmm")</f>
        <v/>
      </c>
      <c r="J35">
        <f>IF(OR(AND($B35&gt;='Festività&amp;Chiusure'!$A$2,Calendar!$B35&lt;='Festività&amp;Chiusure'!$B$2),  AND($B35&gt;='Festività&amp;Chiusure'!$A$3,Calendar!$B35&lt;='Festività&amp;Chiusure'!$B$3),  AND($B35&gt;='Festività&amp;Chiusure'!$A$4,Calendar!$B35&lt;='Festività&amp;Chiusure'!$B$4),  AND($B35&gt;='Festività&amp;Chiusure'!$A$5,Calendar!$B35&lt;='Festività&amp;Chiusure'!$B$5),  AND($B35&gt;='Festività&amp;Chiusure'!$A$6,Calendar!$B35&lt;='Festività&amp;Chiusure'!$B$6),  AND($B35&gt;='Festività&amp;Chiusure'!$A$7,Calendar!$B35&lt;='Festività&amp;Chiusure'!$B$7),  AND($B35&gt;='Festività&amp;Chiusure'!$A$8,Calendar!$B35&lt;='Festività&amp;Chiusure'!$B$8),  AND($B35&gt;='Festività&amp;Chiusure'!$A$9,Calendar!$B35&lt;='Festività&amp;Chiusure'!$B$9),  AND($B35&gt;='Festività&amp;Chiusure'!$A$10,Calendar!$B35&lt;='Festività&amp;Chiusure'!$B$10),  AND($B35&gt;='Festività&amp;Chiusure'!$A$11,Calendar!$B35&lt;='Festività&amp;Chiusure'!$B$11),  AND($B35&gt;='Festività&amp;Chiusure'!$A$12,Calendar!$B35&lt;='Festività&amp;Chiusure'!$B$12),  AND($B35&gt;='Festività&amp;Chiusure'!$A$13,Calendar!$B35&lt;='Festività&amp;Chiusure'!$B$13),  AND($B35&gt;='Festività&amp;Chiusure'!$A$14,Calendar!$B35&lt;='Festività&amp;Chiusure'!$B$14),    AND($B35&gt;='Festività&amp;Chiusure'!$A$15,Calendar!$B35&lt;='Festività&amp;Chiusure'!$B$15),  AND($B35&gt;='Festività&amp;Chiusure'!$A$16,Calendar!$B35&lt;='Festività&amp;Chiusure'!$B$16),   $H35="domenica",$H35="sabato"),0,1)</f>
        <v/>
      </c>
      <c r="K35">
        <f>B35-DATE(YEAR(B35),1,0)</f>
        <v/>
      </c>
      <c r="L35">
        <f>SUM($J$3:J35)</f>
        <v/>
      </c>
    </row>
    <row r="36">
      <c r="A36" s="4">
        <f>YEAR(B36)*10000+MONTH(B36)*100+DAY(B36)</f>
        <v/>
      </c>
      <c r="B36" s="1" t="n">
        <v>45325</v>
      </c>
      <c r="C36">
        <f>YEAR(B36)</f>
        <v/>
      </c>
      <c r="D36">
        <f>MONTH(B36)</f>
        <v/>
      </c>
      <c r="E36">
        <f>WEEKNUM(B36)</f>
        <v/>
      </c>
      <c r="F36">
        <f>WEEKDAY(B36)</f>
        <v/>
      </c>
      <c r="G36">
        <f>DAY(B36)</f>
        <v/>
      </c>
      <c r="H36">
        <f>TEXT(B36,"gggg")</f>
        <v/>
      </c>
      <c r="I36">
        <f>TEXT(B36,"mmmm")</f>
        <v/>
      </c>
      <c r="J36">
        <f>IF(OR(AND($B36&gt;='Festività&amp;Chiusure'!$A$2,Calendar!$B36&lt;='Festività&amp;Chiusure'!$B$2),  AND($B36&gt;='Festività&amp;Chiusure'!$A$3,Calendar!$B36&lt;='Festività&amp;Chiusure'!$B$3),  AND($B36&gt;='Festività&amp;Chiusure'!$A$4,Calendar!$B36&lt;='Festività&amp;Chiusure'!$B$4),  AND($B36&gt;='Festività&amp;Chiusure'!$A$5,Calendar!$B36&lt;='Festività&amp;Chiusure'!$B$5),  AND($B36&gt;='Festività&amp;Chiusure'!$A$6,Calendar!$B36&lt;='Festività&amp;Chiusure'!$B$6),  AND($B36&gt;='Festività&amp;Chiusure'!$A$7,Calendar!$B36&lt;='Festività&amp;Chiusure'!$B$7),  AND($B36&gt;='Festività&amp;Chiusure'!$A$8,Calendar!$B36&lt;='Festività&amp;Chiusure'!$B$8),  AND($B36&gt;='Festività&amp;Chiusure'!$A$9,Calendar!$B36&lt;='Festività&amp;Chiusure'!$B$9),  AND($B36&gt;='Festività&amp;Chiusure'!$A$10,Calendar!$B36&lt;='Festività&amp;Chiusure'!$B$10),  AND($B36&gt;='Festività&amp;Chiusure'!$A$11,Calendar!$B36&lt;='Festività&amp;Chiusure'!$B$11),  AND($B36&gt;='Festività&amp;Chiusure'!$A$12,Calendar!$B36&lt;='Festività&amp;Chiusure'!$B$12),  AND($B36&gt;='Festività&amp;Chiusure'!$A$13,Calendar!$B36&lt;='Festività&amp;Chiusure'!$B$13),  AND($B36&gt;='Festività&amp;Chiusure'!$A$14,Calendar!$B36&lt;='Festività&amp;Chiusure'!$B$14),    AND($B36&gt;='Festività&amp;Chiusure'!$A$15,Calendar!$B36&lt;='Festività&amp;Chiusure'!$B$15),  AND($B36&gt;='Festività&amp;Chiusure'!$A$16,Calendar!$B36&lt;='Festività&amp;Chiusure'!$B$16),   $H36="domenica",$H36="sabato"),0,1)</f>
        <v/>
      </c>
      <c r="K36">
        <f>B36-DATE(YEAR(B36),1,0)</f>
        <v/>
      </c>
      <c r="L36">
        <f>SUM($J$3:J36)</f>
        <v/>
      </c>
    </row>
    <row r="37">
      <c r="A37" s="4">
        <f>YEAR(B37)*10000+MONTH(B37)*100+DAY(B37)</f>
        <v/>
      </c>
      <c r="B37" s="1" t="n">
        <v>45326</v>
      </c>
      <c r="C37">
        <f>YEAR(B37)</f>
        <v/>
      </c>
      <c r="D37">
        <f>MONTH(B37)</f>
        <v/>
      </c>
      <c r="E37">
        <f>WEEKNUM(B37)</f>
        <v/>
      </c>
      <c r="F37">
        <f>WEEKDAY(B37)</f>
        <v/>
      </c>
      <c r="G37">
        <f>DAY(B37)</f>
        <v/>
      </c>
      <c r="H37">
        <f>TEXT(B37,"gggg")</f>
        <v/>
      </c>
      <c r="I37">
        <f>TEXT(B37,"mmmm")</f>
        <v/>
      </c>
      <c r="J37">
        <f>IF(OR(AND($B37&gt;='Festività&amp;Chiusure'!$A$2,Calendar!$B37&lt;='Festività&amp;Chiusure'!$B$2),  AND($B37&gt;='Festività&amp;Chiusure'!$A$3,Calendar!$B37&lt;='Festività&amp;Chiusure'!$B$3),  AND($B37&gt;='Festività&amp;Chiusure'!$A$4,Calendar!$B37&lt;='Festività&amp;Chiusure'!$B$4),  AND($B37&gt;='Festività&amp;Chiusure'!$A$5,Calendar!$B37&lt;='Festività&amp;Chiusure'!$B$5),  AND($B37&gt;='Festività&amp;Chiusure'!$A$6,Calendar!$B37&lt;='Festività&amp;Chiusure'!$B$6),  AND($B37&gt;='Festività&amp;Chiusure'!$A$7,Calendar!$B37&lt;='Festività&amp;Chiusure'!$B$7),  AND($B37&gt;='Festività&amp;Chiusure'!$A$8,Calendar!$B37&lt;='Festività&amp;Chiusure'!$B$8),  AND($B37&gt;='Festività&amp;Chiusure'!$A$9,Calendar!$B37&lt;='Festività&amp;Chiusure'!$B$9),  AND($B37&gt;='Festività&amp;Chiusure'!$A$10,Calendar!$B37&lt;='Festività&amp;Chiusure'!$B$10),  AND($B37&gt;='Festività&amp;Chiusure'!$A$11,Calendar!$B37&lt;='Festività&amp;Chiusure'!$B$11),  AND($B37&gt;='Festività&amp;Chiusure'!$A$12,Calendar!$B37&lt;='Festività&amp;Chiusure'!$B$12),  AND($B37&gt;='Festività&amp;Chiusure'!$A$13,Calendar!$B37&lt;='Festività&amp;Chiusure'!$B$13),  AND($B37&gt;='Festività&amp;Chiusure'!$A$14,Calendar!$B37&lt;='Festività&amp;Chiusure'!$B$14),    AND($B37&gt;='Festività&amp;Chiusure'!$A$15,Calendar!$B37&lt;='Festività&amp;Chiusure'!$B$15),  AND($B37&gt;='Festività&amp;Chiusure'!$A$16,Calendar!$B37&lt;='Festività&amp;Chiusure'!$B$16),   $H37="domenica",$H37="sabato"),0,1)</f>
        <v/>
      </c>
      <c r="K37">
        <f>B37-DATE(YEAR(B37),1,0)</f>
        <v/>
      </c>
      <c r="L37">
        <f>SUM($J$3:J37)</f>
        <v/>
      </c>
    </row>
    <row r="38">
      <c r="A38" s="4">
        <f>YEAR(B38)*10000+MONTH(B38)*100+DAY(B38)</f>
        <v/>
      </c>
      <c r="B38" s="1" t="n">
        <v>45327</v>
      </c>
      <c r="C38">
        <f>YEAR(B38)</f>
        <v/>
      </c>
      <c r="D38">
        <f>MONTH(B38)</f>
        <v/>
      </c>
      <c r="E38">
        <f>WEEKNUM(B38)</f>
        <v/>
      </c>
      <c r="F38">
        <f>WEEKDAY(B38)</f>
        <v/>
      </c>
      <c r="G38">
        <f>DAY(B38)</f>
        <v/>
      </c>
      <c r="H38">
        <f>TEXT(B38,"gggg")</f>
        <v/>
      </c>
      <c r="I38">
        <f>TEXT(B38,"mmmm")</f>
        <v/>
      </c>
      <c r="J38">
        <f>IF(OR(AND($B38&gt;='Festività&amp;Chiusure'!$A$2,Calendar!$B38&lt;='Festività&amp;Chiusure'!$B$2),  AND($B38&gt;='Festività&amp;Chiusure'!$A$3,Calendar!$B38&lt;='Festività&amp;Chiusure'!$B$3),  AND($B38&gt;='Festività&amp;Chiusure'!$A$4,Calendar!$B38&lt;='Festività&amp;Chiusure'!$B$4),  AND($B38&gt;='Festività&amp;Chiusure'!$A$5,Calendar!$B38&lt;='Festività&amp;Chiusure'!$B$5),  AND($B38&gt;='Festività&amp;Chiusure'!$A$6,Calendar!$B38&lt;='Festività&amp;Chiusure'!$B$6),  AND($B38&gt;='Festività&amp;Chiusure'!$A$7,Calendar!$B38&lt;='Festività&amp;Chiusure'!$B$7),  AND($B38&gt;='Festività&amp;Chiusure'!$A$8,Calendar!$B38&lt;='Festività&amp;Chiusure'!$B$8),  AND($B38&gt;='Festività&amp;Chiusure'!$A$9,Calendar!$B38&lt;='Festività&amp;Chiusure'!$B$9),  AND($B38&gt;='Festività&amp;Chiusure'!$A$10,Calendar!$B38&lt;='Festività&amp;Chiusure'!$B$10),  AND($B38&gt;='Festività&amp;Chiusure'!$A$11,Calendar!$B38&lt;='Festività&amp;Chiusure'!$B$11),  AND($B38&gt;='Festività&amp;Chiusure'!$A$12,Calendar!$B38&lt;='Festività&amp;Chiusure'!$B$12),  AND($B38&gt;='Festività&amp;Chiusure'!$A$13,Calendar!$B38&lt;='Festività&amp;Chiusure'!$B$13),  AND($B38&gt;='Festività&amp;Chiusure'!$A$14,Calendar!$B38&lt;='Festività&amp;Chiusure'!$B$14),    AND($B38&gt;='Festività&amp;Chiusure'!$A$15,Calendar!$B38&lt;='Festività&amp;Chiusure'!$B$15),  AND($B38&gt;='Festività&amp;Chiusure'!$A$16,Calendar!$B38&lt;='Festività&amp;Chiusure'!$B$16),   $H38="domenica",$H38="sabato"),0,1)</f>
        <v/>
      </c>
      <c r="K38">
        <f>B38-DATE(YEAR(B38),1,0)</f>
        <v/>
      </c>
      <c r="L38">
        <f>SUM($J$3:J38)</f>
        <v/>
      </c>
    </row>
    <row r="39">
      <c r="A39" s="4">
        <f>YEAR(B39)*10000+MONTH(B39)*100+DAY(B39)</f>
        <v/>
      </c>
      <c r="B39" s="1" t="n">
        <v>45328</v>
      </c>
      <c r="C39">
        <f>YEAR(B39)</f>
        <v/>
      </c>
      <c r="D39">
        <f>MONTH(B39)</f>
        <v/>
      </c>
      <c r="E39">
        <f>WEEKNUM(B39)</f>
        <v/>
      </c>
      <c r="F39">
        <f>WEEKDAY(B39)</f>
        <v/>
      </c>
      <c r="G39">
        <f>DAY(B39)</f>
        <v/>
      </c>
      <c r="H39">
        <f>TEXT(B39,"gggg")</f>
        <v/>
      </c>
      <c r="I39">
        <f>TEXT(B39,"mmmm")</f>
        <v/>
      </c>
      <c r="J39">
        <f>IF(OR(AND($B39&gt;='Festività&amp;Chiusure'!$A$2,Calendar!$B39&lt;='Festività&amp;Chiusure'!$B$2),  AND($B39&gt;='Festività&amp;Chiusure'!$A$3,Calendar!$B39&lt;='Festività&amp;Chiusure'!$B$3),  AND($B39&gt;='Festività&amp;Chiusure'!$A$4,Calendar!$B39&lt;='Festività&amp;Chiusure'!$B$4),  AND($B39&gt;='Festività&amp;Chiusure'!$A$5,Calendar!$B39&lt;='Festività&amp;Chiusure'!$B$5),  AND($B39&gt;='Festività&amp;Chiusure'!$A$6,Calendar!$B39&lt;='Festività&amp;Chiusure'!$B$6),  AND($B39&gt;='Festività&amp;Chiusure'!$A$7,Calendar!$B39&lt;='Festività&amp;Chiusure'!$B$7),  AND($B39&gt;='Festività&amp;Chiusure'!$A$8,Calendar!$B39&lt;='Festività&amp;Chiusure'!$B$8),  AND($B39&gt;='Festività&amp;Chiusure'!$A$9,Calendar!$B39&lt;='Festività&amp;Chiusure'!$B$9),  AND($B39&gt;='Festività&amp;Chiusure'!$A$10,Calendar!$B39&lt;='Festività&amp;Chiusure'!$B$10),  AND($B39&gt;='Festività&amp;Chiusure'!$A$11,Calendar!$B39&lt;='Festività&amp;Chiusure'!$B$11),  AND($B39&gt;='Festività&amp;Chiusure'!$A$12,Calendar!$B39&lt;='Festività&amp;Chiusure'!$B$12),  AND($B39&gt;='Festività&amp;Chiusure'!$A$13,Calendar!$B39&lt;='Festività&amp;Chiusure'!$B$13),  AND($B39&gt;='Festività&amp;Chiusure'!$A$14,Calendar!$B39&lt;='Festività&amp;Chiusure'!$B$14),    AND($B39&gt;='Festività&amp;Chiusure'!$A$15,Calendar!$B39&lt;='Festività&amp;Chiusure'!$B$15),  AND($B39&gt;='Festività&amp;Chiusure'!$A$16,Calendar!$B39&lt;='Festività&amp;Chiusure'!$B$16),   $H39="domenica",$H39="sabato"),0,1)</f>
        <v/>
      </c>
      <c r="K39">
        <f>B39-DATE(YEAR(B39),1,0)</f>
        <v/>
      </c>
      <c r="L39">
        <f>SUM($J$3:J39)</f>
        <v/>
      </c>
    </row>
    <row r="40">
      <c r="A40" s="4">
        <f>YEAR(B40)*10000+MONTH(B40)*100+DAY(B40)</f>
        <v/>
      </c>
      <c r="B40" s="1" t="n">
        <v>45329</v>
      </c>
      <c r="C40">
        <f>YEAR(B40)</f>
        <v/>
      </c>
      <c r="D40">
        <f>MONTH(B40)</f>
        <v/>
      </c>
      <c r="E40">
        <f>WEEKNUM(B40)</f>
        <v/>
      </c>
      <c r="F40">
        <f>WEEKDAY(B40)</f>
        <v/>
      </c>
      <c r="G40">
        <f>DAY(B40)</f>
        <v/>
      </c>
      <c r="H40">
        <f>TEXT(B40,"gggg")</f>
        <v/>
      </c>
      <c r="I40">
        <f>TEXT(B40,"mmmm")</f>
        <v/>
      </c>
      <c r="J40">
        <f>IF(OR(AND($B40&gt;='Festività&amp;Chiusure'!$A$2,Calendar!$B40&lt;='Festività&amp;Chiusure'!$B$2),  AND($B40&gt;='Festività&amp;Chiusure'!$A$3,Calendar!$B40&lt;='Festività&amp;Chiusure'!$B$3),  AND($B40&gt;='Festività&amp;Chiusure'!$A$4,Calendar!$B40&lt;='Festività&amp;Chiusure'!$B$4),  AND($B40&gt;='Festività&amp;Chiusure'!$A$5,Calendar!$B40&lt;='Festività&amp;Chiusure'!$B$5),  AND($B40&gt;='Festività&amp;Chiusure'!$A$6,Calendar!$B40&lt;='Festività&amp;Chiusure'!$B$6),  AND($B40&gt;='Festività&amp;Chiusure'!$A$7,Calendar!$B40&lt;='Festività&amp;Chiusure'!$B$7),  AND($B40&gt;='Festività&amp;Chiusure'!$A$8,Calendar!$B40&lt;='Festività&amp;Chiusure'!$B$8),  AND($B40&gt;='Festività&amp;Chiusure'!$A$9,Calendar!$B40&lt;='Festività&amp;Chiusure'!$B$9),  AND($B40&gt;='Festività&amp;Chiusure'!$A$10,Calendar!$B40&lt;='Festività&amp;Chiusure'!$B$10),  AND($B40&gt;='Festività&amp;Chiusure'!$A$11,Calendar!$B40&lt;='Festività&amp;Chiusure'!$B$11),  AND($B40&gt;='Festività&amp;Chiusure'!$A$12,Calendar!$B40&lt;='Festività&amp;Chiusure'!$B$12),  AND($B40&gt;='Festività&amp;Chiusure'!$A$13,Calendar!$B40&lt;='Festività&amp;Chiusure'!$B$13),  AND($B40&gt;='Festività&amp;Chiusure'!$A$14,Calendar!$B40&lt;='Festività&amp;Chiusure'!$B$14),    AND($B40&gt;='Festività&amp;Chiusure'!$A$15,Calendar!$B40&lt;='Festività&amp;Chiusure'!$B$15),  AND($B40&gt;='Festività&amp;Chiusure'!$A$16,Calendar!$B40&lt;='Festività&amp;Chiusure'!$B$16),   $H40="domenica",$H40="sabato"),0,1)</f>
        <v/>
      </c>
      <c r="K40">
        <f>B40-DATE(YEAR(B40),1,0)</f>
        <v/>
      </c>
      <c r="L40">
        <f>SUM($J$3:J40)</f>
        <v/>
      </c>
    </row>
    <row r="41">
      <c r="A41" s="4">
        <f>YEAR(B41)*10000+MONTH(B41)*100+DAY(B41)</f>
        <v/>
      </c>
      <c r="B41" s="1" t="n">
        <v>45330</v>
      </c>
      <c r="C41">
        <f>YEAR(B41)</f>
        <v/>
      </c>
      <c r="D41">
        <f>MONTH(B41)</f>
        <v/>
      </c>
      <c r="E41">
        <f>WEEKNUM(B41)</f>
        <v/>
      </c>
      <c r="F41">
        <f>WEEKDAY(B41)</f>
        <v/>
      </c>
      <c r="G41">
        <f>DAY(B41)</f>
        <v/>
      </c>
      <c r="H41">
        <f>TEXT(B41,"gggg")</f>
        <v/>
      </c>
      <c r="I41">
        <f>TEXT(B41,"mmmm")</f>
        <v/>
      </c>
      <c r="J41">
        <f>IF(OR(AND($B41&gt;='Festività&amp;Chiusure'!$A$2,Calendar!$B41&lt;='Festività&amp;Chiusure'!$B$2),  AND($B41&gt;='Festività&amp;Chiusure'!$A$3,Calendar!$B41&lt;='Festività&amp;Chiusure'!$B$3),  AND($B41&gt;='Festività&amp;Chiusure'!$A$4,Calendar!$B41&lt;='Festività&amp;Chiusure'!$B$4),  AND($B41&gt;='Festività&amp;Chiusure'!$A$5,Calendar!$B41&lt;='Festività&amp;Chiusure'!$B$5),  AND($B41&gt;='Festività&amp;Chiusure'!$A$6,Calendar!$B41&lt;='Festività&amp;Chiusure'!$B$6),  AND($B41&gt;='Festività&amp;Chiusure'!$A$7,Calendar!$B41&lt;='Festività&amp;Chiusure'!$B$7),  AND($B41&gt;='Festività&amp;Chiusure'!$A$8,Calendar!$B41&lt;='Festività&amp;Chiusure'!$B$8),  AND($B41&gt;='Festività&amp;Chiusure'!$A$9,Calendar!$B41&lt;='Festività&amp;Chiusure'!$B$9),  AND($B41&gt;='Festività&amp;Chiusure'!$A$10,Calendar!$B41&lt;='Festività&amp;Chiusure'!$B$10),  AND($B41&gt;='Festività&amp;Chiusure'!$A$11,Calendar!$B41&lt;='Festività&amp;Chiusure'!$B$11),  AND($B41&gt;='Festività&amp;Chiusure'!$A$12,Calendar!$B41&lt;='Festività&amp;Chiusure'!$B$12),  AND($B41&gt;='Festività&amp;Chiusure'!$A$13,Calendar!$B41&lt;='Festività&amp;Chiusure'!$B$13),  AND($B41&gt;='Festività&amp;Chiusure'!$A$14,Calendar!$B41&lt;='Festività&amp;Chiusure'!$B$14),    AND($B41&gt;='Festività&amp;Chiusure'!$A$15,Calendar!$B41&lt;='Festività&amp;Chiusure'!$B$15),  AND($B41&gt;='Festività&amp;Chiusure'!$A$16,Calendar!$B41&lt;='Festività&amp;Chiusure'!$B$16),   $H41="domenica",$H41="sabato"),0,1)</f>
        <v/>
      </c>
      <c r="K41">
        <f>B41-DATE(YEAR(B41),1,0)</f>
        <v/>
      </c>
      <c r="L41">
        <f>SUM($J$3:J41)</f>
        <v/>
      </c>
    </row>
    <row r="42">
      <c r="A42" s="4">
        <f>YEAR(B42)*10000+MONTH(B42)*100+DAY(B42)</f>
        <v/>
      </c>
      <c r="B42" s="1" t="n">
        <v>45331</v>
      </c>
      <c r="C42">
        <f>YEAR(B42)</f>
        <v/>
      </c>
      <c r="D42">
        <f>MONTH(B42)</f>
        <v/>
      </c>
      <c r="E42">
        <f>WEEKNUM(B42)</f>
        <v/>
      </c>
      <c r="F42">
        <f>WEEKDAY(B42)</f>
        <v/>
      </c>
      <c r="G42">
        <f>DAY(B42)</f>
        <v/>
      </c>
      <c r="H42">
        <f>TEXT(B42,"gggg")</f>
        <v/>
      </c>
      <c r="I42">
        <f>TEXT(B42,"mmmm")</f>
        <v/>
      </c>
      <c r="J42">
        <f>IF(OR(AND($B42&gt;='Festività&amp;Chiusure'!$A$2,Calendar!$B42&lt;='Festività&amp;Chiusure'!$B$2),  AND($B42&gt;='Festività&amp;Chiusure'!$A$3,Calendar!$B42&lt;='Festività&amp;Chiusure'!$B$3),  AND($B42&gt;='Festività&amp;Chiusure'!$A$4,Calendar!$B42&lt;='Festività&amp;Chiusure'!$B$4),  AND($B42&gt;='Festività&amp;Chiusure'!$A$5,Calendar!$B42&lt;='Festività&amp;Chiusure'!$B$5),  AND($B42&gt;='Festività&amp;Chiusure'!$A$6,Calendar!$B42&lt;='Festività&amp;Chiusure'!$B$6),  AND($B42&gt;='Festività&amp;Chiusure'!$A$7,Calendar!$B42&lt;='Festività&amp;Chiusure'!$B$7),  AND($B42&gt;='Festività&amp;Chiusure'!$A$8,Calendar!$B42&lt;='Festività&amp;Chiusure'!$B$8),  AND($B42&gt;='Festività&amp;Chiusure'!$A$9,Calendar!$B42&lt;='Festività&amp;Chiusure'!$B$9),  AND($B42&gt;='Festività&amp;Chiusure'!$A$10,Calendar!$B42&lt;='Festività&amp;Chiusure'!$B$10),  AND($B42&gt;='Festività&amp;Chiusure'!$A$11,Calendar!$B42&lt;='Festività&amp;Chiusure'!$B$11),  AND($B42&gt;='Festività&amp;Chiusure'!$A$12,Calendar!$B42&lt;='Festività&amp;Chiusure'!$B$12),  AND($B42&gt;='Festività&amp;Chiusure'!$A$13,Calendar!$B42&lt;='Festività&amp;Chiusure'!$B$13),  AND($B42&gt;='Festività&amp;Chiusure'!$A$14,Calendar!$B42&lt;='Festività&amp;Chiusure'!$B$14),    AND($B42&gt;='Festività&amp;Chiusure'!$A$15,Calendar!$B42&lt;='Festività&amp;Chiusure'!$B$15),  AND($B42&gt;='Festività&amp;Chiusure'!$A$16,Calendar!$B42&lt;='Festività&amp;Chiusure'!$B$16),   $H42="domenica",$H42="sabato"),0,1)</f>
        <v/>
      </c>
      <c r="K42">
        <f>B42-DATE(YEAR(B42),1,0)</f>
        <v/>
      </c>
      <c r="L42">
        <f>SUM($J$3:J42)</f>
        <v/>
      </c>
    </row>
    <row r="43">
      <c r="A43" s="4">
        <f>YEAR(B43)*10000+MONTH(B43)*100+DAY(B43)</f>
        <v/>
      </c>
      <c r="B43" s="1" t="n">
        <v>45332</v>
      </c>
      <c r="C43">
        <f>YEAR(B43)</f>
        <v/>
      </c>
      <c r="D43">
        <f>MONTH(B43)</f>
        <v/>
      </c>
      <c r="E43">
        <f>WEEKNUM(B43)</f>
        <v/>
      </c>
      <c r="F43">
        <f>WEEKDAY(B43)</f>
        <v/>
      </c>
      <c r="G43">
        <f>DAY(B43)</f>
        <v/>
      </c>
      <c r="H43">
        <f>TEXT(B43,"gggg")</f>
        <v/>
      </c>
      <c r="I43">
        <f>TEXT(B43,"mmmm")</f>
        <v/>
      </c>
      <c r="J43">
        <f>IF(OR(AND($B43&gt;='Festività&amp;Chiusure'!$A$2,Calendar!$B43&lt;='Festività&amp;Chiusure'!$B$2),  AND($B43&gt;='Festività&amp;Chiusure'!$A$3,Calendar!$B43&lt;='Festività&amp;Chiusure'!$B$3),  AND($B43&gt;='Festività&amp;Chiusure'!$A$4,Calendar!$B43&lt;='Festività&amp;Chiusure'!$B$4),  AND($B43&gt;='Festività&amp;Chiusure'!$A$5,Calendar!$B43&lt;='Festività&amp;Chiusure'!$B$5),  AND($B43&gt;='Festività&amp;Chiusure'!$A$6,Calendar!$B43&lt;='Festività&amp;Chiusure'!$B$6),  AND($B43&gt;='Festività&amp;Chiusure'!$A$7,Calendar!$B43&lt;='Festività&amp;Chiusure'!$B$7),  AND($B43&gt;='Festività&amp;Chiusure'!$A$8,Calendar!$B43&lt;='Festività&amp;Chiusure'!$B$8),  AND($B43&gt;='Festività&amp;Chiusure'!$A$9,Calendar!$B43&lt;='Festività&amp;Chiusure'!$B$9),  AND($B43&gt;='Festività&amp;Chiusure'!$A$10,Calendar!$B43&lt;='Festività&amp;Chiusure'!$B$10),  AND($B43&gt;='Festività&amp;Chiusure'!$A$11,Calendar!$B43&lt;='Festività&amp;Chiusure'!$B$11),  AND($B43&gt;='Festività&amp;Chiusure'!$A$12,Calendar!$B43&lt;='Festività&amp;Chiusure'!$B$12),  AND($B43&gt;='Festività&amp;Chiusure'!$A$13,Calendar!$B43&lt;='Festività&amp;Chiusure'!$B$13),  AND($B43&gt;='Festività&amp;Chiusure'!$A$14,Calendar!$B43&lt;='Festività&amp;Chiusure'!$B$14),    AND($B43&gt;='Festività&amp;Chiusure'!$A$15,Calendar!$B43&lt;='Festività&amp;Chiusure'!$B$15),  AND($B43&gt;='Festività&amp;Chiusure'!$A$16,Calendar!$B43&lt;='Festività&amp;Chiusure'!$B$16),   $H43="domenica",$H43="sabato"),0,1)</f>
        <v/>
      </c>
      <c r="K43">
        <f>B43-DATE(YEAR(B43),1,0)</f>
        <v/>
      </c>
      <c r="L43">
        <f>SUM($J$3:J43)</f>
        <v/>
      </c>
    </row>
    <row r="44">
      <c r="A44" s="4">
        <f>YEAR(B44)*10000+MONTH(B44)*100+DAY(B44)</f>
        <v/>
      </c>
      <c r="B44" s="1" t="n">
        <v>45333</v>
      </c>
      <c r="C44">
        <f>YEAR(B44)</f>
        <v/>
      </c>
      <c r="D44">
        <f>MONTH(B44)</f>
        <v/>
      </c>
      <c r="E44">
        <f>WEEKNUM(B44)</f>
        <v/>
      </c>
      <c r="F44">
        <f>WEEKDAY(B44)</f>
        <v/>
      </c>
      <c r="G44">
        <f>DAY(B44)</f>
        <v/>
      </c>
      <c r="H44">
        <f>TEXT(B44,"gggg")</f>
        <v/>
      </c>
      <c r="I44">
        <f>TEXT(B44,"mmmm")</f>
        <v/>
      </c>
      <c r="J44">
        <f>IF(OR(AND($B44&gt;='Festività&amp;Chiusure'!$A$2,Calendar!$B44&lt;='Festività&amp;Chiusure'!$B$2),  AND($B44&gt;='Festività&amp;Chiusure'!$A$3,Calendar!$B44&lt;='Festività&amp;Chiusure'!$B$3),  AND($B44&gt;='Festività&amp;Chiusure'!$A$4,Calendar!$B44&lt;='Festività&amp;Chiusure'!$B$4),  AND($B44&gt;='Festività&amp;Chiusure'!$A$5,Calendar!$B44&lt;='Festività&amp;Chiusure'!$B$5),  AND($B44&gt;='Festività&amp;Chiusure'!$A$6,Calendar!$B44&lt;='Festività&amp;Chiusure'!$B$6),  AND($B44&gt;='Festività&amp;Chiusure'!$A$7,Calendar!$B44&lt;='Festività&amp;Chiusure'!$B$7),  AND($B44&gt;='Festività&amp;Chiusure'!$A$8,Calendar!$B44&lt;='Festività&amp;Chiusure'!$B$8),  AND($B44&gt;='Festività&amp;Chiusure'!$A$9,Calendar!$B44&lt;='Festività&amp;Chiusure'!$B$9),  AND($B44&gt;='Festività&amp;Chiusure'!$A$10,Calendar!$B44&lt;='Festività&amp;Chiusure'!$B$10),  AND($B44&gt;='Festività&amp;Chiusure'!$A$11,Calendar!$B44&lt;='Festività&amp;Chiusure'!$B$11),  AND($B44&gt;='Festività&amp;Chiusure'!$A$12,Calendar!$B44&lt;='Festività&amp;Chiusure'!$B$12),  AND($B44&gt;='Festività&amp;Chiusure'!$A$13,Calendar!$B44&lt;='Festività&amp;Chiusure'!$B$13),  AND($B44&gt;='Festività&amp;Chiusure'!$A$14,Calendar!$B44&lt;='Festività&amp;Chiusure'!$B$14),    AND($B44&gt;='Festività&amp;Chiusure'!$A$15,Calendar!$B44&lt;='Festività&amp;Chiusure'!$B$15),  AND($B44&gt;='Festività&amp;Chiusure'!$A$16,Calendar!$B44&lt;='Festività&amp;Chiusure'!$B$16),   $H44="domenica",$H44="sabato"),0,1)</f>
        <v/>
      </c>
      <c r="K44">
        <f>B44-DATE(YEAR(B44),1,0)</f>
        <v/>
      </c>
      <c r="L44">
        <f>SUM($J$3:J44)</f>
        <v/>
      </c>
    </row>
    <row r="45">
      <c r="A45" s="4">
        <f>YEAR(B45)*10000+MONTH(B45)*100+DAY(B45)</f>
        <v/>
      </c>
      <c r="B45" s="1" t="n">
        <v>45334</v>
      </c>
      <c r="C45">
        <f>YEAR(B45)</f>
        <v/>
      </c>
      <c r="D45">
        <f>MONTH(B45)</f>
        <v/>
      </c>
      <c r="E45">
        <f>WEEKNUM(B45)</f>
        <v/>
      </c>
      <c r="F45">
        <f>WEEKDAY(B45)</f>
        <v/>
      </c>
      <c r="G45">
        <f>DAY(B45)</f>
        <v/>
      </c>
      <c r="H45">
        <f>TEXT(B45,"gggg")</f>
        <v/>
      </c>
      <c r="I45">
        <f>TEXT(B45,"mmmm")</f>
        <v/>
      </c>
      <c r="J45">
        <f>IF(OR(AND($B45&gt;='Festività&amp;Chiusure'!$A$2,Calendar!$B45&lt;='Festività&amp;Chiusure'!$B$2),  AND($B45&gt;='Festività&amp;Chiusure'!$A$3,Calendar!$B45&lt;='Festività&amp;Chiusure'!$B$3),  AND($B45&gt;='Festività&amp;Chiusure'!$A$4,Calendar!$B45&lt;='Festività&amp;Chiusure'!$B$4),  AND($B45&gt;='Festività&amp;Chiusure'!$A$5,Calendar!$B45&lt;='Festività&amp;Chiusure'!$B$5),  AND($B45&gt;='Festività&amp;Chiusure'!$A$6,Calendar!$B45&lt;='Festività&amp;Chiusure'!$B$6),  AND($B45&gt;='Festività&amp;Chiusure'!$A$7,Calendar!$B45&lt;='Festività&amp;Chiusure'!$B$7),  AND($B45&gt;='Festività&amp;Chiusure'!$A$8,Calendar!$B45&lt;='Festività&amp;Chiusure'!$B$8),  AND($B45&gt;='Festività&amp;Chiusure'!$A$9,Calendar!$B45&lt;='Festività&amp;Chiusure'!$B$9),  AND($B45&gt;='Festività&amp;Chiusure'!$A$10,Calendar!$B45&lt;='Festività&amp;Chiusure'!$B$10),  AND($B45&gt;='Festività&amp;Chiusure'!$A$11,Calendar!$B45&lt;='Festività&amp;Chiusure'!$B$11),  AND($B45&gt;='Festività&amp;Chiusure'!$A$12,Calendar!$B45&lt;='Festività&amp;Chiusure'!$B$12),  AND($B45&gt;='Festività&amp;Chiusure'!$A$13,Calendar!$B45&lt;='Festività&amp;Chiusure'!$B$13),  AND($B45&gt;='Festività&amp;Chiusure'!$A$14,Calendar!$B45&lt;='Festività&amp;Chiusure'!$B$14),    AND($B45&gt;='Festività&amp;Chiusure'!$A$15,Calendar!$B45&lt;='Festività&amp;Chiusure'!$B$15),  AND($B45&gt;='Festività&amp;Chiusure'!$A$16,Calendar!$B45&lt;='Festività&amp;Chiusure'!$B$16),   $H45="domenica",$H45="sabato"),0,1)</f>
        <v/>
      </c>
      <c r="K45">
        <f>B45-DATE(YEAR(B45),1,0)</f>
        <v/>
      </c>
      <c r="L45">
        <f>SUM($J$3:J45)</f>
        <v/>
      </c>
    </row>
    <row r="46">
      <c r="A46" s="4">
        <f>YEAR(B46)*10000+MONTH(B46)*100+DAY(B46)</f>
        <v/>
      </c>
      <c r="B46" s="1" t="n">
        <v>45335</v>
      </c>
      <c r="C46">
        <f>YEAR(B46)</f>
        <v/>
      </c>
      <c r="D46">
        <f>MONTH(B46)</f>
        <v/>
      </c>
      <c r="E46">
        <f>WEEKNUM(B46)</f>
        <v/>
      </c>
      <c r="F46">
        <f>WEEKDAY(B46)</f>
        <v/>
      </c>
      <c r="G46">
        <f>DAY(B46)</f>
        <v/>
      </c>
      <c r="H46">
        <f>TEXT(B46,"gggg")</f>
        <v/>
      </c>
      <c r="I46">
        <f>TEXT(B46,"mmmm")</f>
        <v/>
      </c>
      <c r="J46">
        <f>IF(OR(AND($B46&gt;='Festività&amp;Chiusure'!$A$2,Calendar!$B46&lt;='Festività&amp;Chiusure'!$B$2),  AND($B46&gt;='Festività&amp;Chiusure'!$A$3,Calendar!$B46&lt;='Festività&amp;Chiusure'!$B$3),  AND($B46&gt;='Festività&amp;Chiusure'!$A$4,Calendar!$B46&lt;='Festività&amp;Chiusure'!$B$4),  AND($B46&gt;='Festività&amp;Chiusure'!$A$5,Calendar!$B46&lt;='Festività&amp;Chiusure'!$B$5),  AND($B46&gt;='Festività&amp;Chiusure'!$A$6,Calendar!$B46&lt;='Festività&amp;Chiusure'!$B$6),  AND($B46&gt;='Festività&amp;Chiusure'!$A$7,Calendar!$B46&lt;='Festività&amp;Chiusure'!$B$7),  AND($B46&gt;='Festività&amp;Chiusure'!$A$8,Calendar!$B46&lt;='Festività&amp;Chiusure'!$B$8),  AND($B46&gt;='Festività&amp;Chiusure'!$A$9,Calendar!$B46&lt;='Festività&amp;Chiusure'!$B$9),  AND($B46&gt;='Festività&amp;Chiusure'!$A$10,Calendar!$B46&lt;='Festività&amp;Chiusure'!$B$10),  AND($B46&gt;='Festività&amp;Chiusure'!$A$11,Calendar!$B46&lt;='Festività&amp;Chiusure'!$B$11),  AND($B46&gt;='Festività&amp;Chiusure'!$A$12,Calendar!$B46&lt;='Festività&amp;Chiusure'!$B$12),  AND($B46&gt;='Festività&amp;Chiusure'!$A$13,Calendar!$B46&lt;='Festività&amp;Chiusure'!$B$13),  AND($B46&gt;='Festività&amp;Chiusure'!$A$14,Calendar!$B46&lt;='Festività&amp;Chiusure'!$B$14),    AND($B46&gt;='Festività&amp;Chiusure'!$A$15,Calendar!$B46&lt;='Festività&amp;Chiusure'!$B$15),  AND($B46&gt;='Festività&amp;Chiusure'!$A$16,Calendar!$B46&lt;='Festività&amp;Chiusure'!$B$16),   $H46="domenica",$H46="sabato"),0,1)</f>
        <v/>
      </c>
      <c r="K46">
        <f>B46-DATE(YEAR(B46),1,0)</f>
        <v/>
      </c>
      <c r="L46">
        <f>SUM($J$3:J46)</f>
        <v/>
      </c>
    </row>
    <row r="47">
      <c r="A47" s="4">
        <f>YEAR(B47)*10000+MONTH(B47)*100+DAY(B47)</f>
        <v/>
      </c>
      <c r="B47" s="1" t="n">
        <v>45336</v>
      </c>
      <c r="C47">
        <f>YEAR(B47)</f>
        <v/>
      </c>
      <c r="D47">
        <f>MONTH(B47)</f>
        <v/>
      </c>
      <c r="E47">
        <f>WEEKNUM(B47)</f>
        <v/>
      </c>
      <c r="F47">
        <f>WEEKDAY(B47)</f>
        <v/>
      </c>
      <c r="G47">
        <f>DAY(B47)</f>
        <v/>
      </c>
      <c r="H47">
        <f>TEXT(B47,"gggg")</f>
        <v/>
      </c>
      <c r="I47">
        <f>TEXT(B47,"mmmm")</f>
        <v/>
      </c>
      <c r="J47">
        <f>IF(OR(AND($B47&gt;='Festività&amp;Chiusure'!$A$2,Calendar!$B47&lt;='Festività&amp;Chiusure'!$B$2),  AND($B47&gt;='Festività&amp;Chiusure'!$A$3,Calendar!$B47&lt;='Festività&amp;Chiusure'!$B$3),  AND($B47&gt;='Festività&amp;Chiusure'!$A$4,Calendar!$B47&lt;='Festività&amp;Chiusure'!$B$4),  AND($B47&gt;='Festività&amp;Chiusure'!$A$5,Calendar!$B47&lt;='Festività&amp;Chiusure'!$B$5),  AND($B47&gt;='Festività&amp;Chiusure'!$A$6,Calendar!$B47&lt;='Festività&amp;Chiusure'!$B$6),  AND($B47&gt;='Festività&amp;Chiusure'!$A$7,Calendar!$B47&lt;='Festività&amp;Chiusure'!$B$7),  AND($B47&gt;='Festività&amp;Chiusure'!$A$8,Calendar!$B47&lt;='Festività&amp;Chiusure'!$B$8),  AND($B47&gt;='Festività&amp;Chiusure'!$A$9,Calendar!$B47&lt;='Festività&amp;Chiusure'!$B$9),  AND($B47&gt;='Festività&amp;Chiusure'!$A$10,Calendar!$B47&lt;='Festività&amp;Chiusure'!$B$10),  AND($B47&gt;='Festività&amp;Chiusure'!$A$11,Calendar!$B47&lt;='Festività&amp;Chiusure'!$B$11),  AND($B47&gt;='Festività&amp;Chiusure'!$A$12,Calendar!$B47&lt;='Festività&amp;Chiusure'!$B$12),  AND($B47&gt;='Festività&amp;Chiusure'!$A$13,Calendar!$B47&lt;='Festività&amp;Chiusure'!$B$13),  AND($B47&gt;='Festività&amp;Chiusure'!$A$14,Calendar!$B47&lt;='Festività&amp;Chiusure'!$B$14),    AND($B47&gt;='Festività&amp;Chiusure'!$A$15,Calendar!$B47&lt;='Festività&amp;Chiusure'!$B$15),  AND($B47&gt;='Festività&amp;Chiusure'!$A$16,Calendar!$B47&lt;='Festività&amp;Chiusure'!$B$16),   $H47="domenica",$H47="sabato"),0,1)</f>
        <v/>
      </c>
      <c r="K47">
        <f>B47-DATE(YEAR(B47),1,0)</f>
        <v/>
      </c>
      <c r="L47">
        <f>SUM($J$3:J47)</f>
        <v/>
      </c>
    </row>
    <row r="48">
      <c r="A48" s="4">
        <f>YEAR(B48)*10000+MONTH(B48)*100+DAY(B48)</f>
        <v/>
      </c>
      <c r="B48" s="1" t="n">
        <v>45337</v>
      </c>
      <c r="C48">
        <f>YEAR(B48)</f>
        <v/>
      </c>
      <c r="D48">
        <f>MONTH(B48)</f>
        <v/>
      </c>
      <c r="E48">
        <f>WEEKNUM(B48)</f>
        <v/>
      </c>
      <c r="F48">
        <f>WEEKDAY(B48)</f>
        <v/>
      </c>
      <c r="G48">
        <f>DAY(B48)</f>
        <v/>
      </c>
      <c r="H48">
        <f>TEXT(B48,"gggg")</f>
        <v/>
      </c>
      <c r="I48">
        <f>TEXT(B48,"mmmm")</f>
        <v/>
      </c>
      <c r="J48">
        <f>IF(OR(AND($B48&gt;='Festività&amp;Chiusure'!$A$2,Calendar!$B48&lt;='Festività&amp;Chiusure'!$B$2),  AND($B48&gt;='Festività&amp;Chiusure'!$A$3,Calendar!$B48&lt;='Festività&amp;Chiusure'!$B$3),  AND($B48&gt;='Festività&amp;Chiusure'!$A$4,Calendar!$B48&lt;='Festività&amp;Chiusure'!$B$4),  AND($B48&gt;='Festività&amp;Chiusure'!$A$5,Calendar!$B48&lt;='Festività&amp;Chiusure'!$B$5),  AND($B48&gt;='Festività&amp;Chiusure'!$A$6,Calendar!$B48&lt;='Festività&amp;Chiusure'!$B$6),  AND($B48&gt;='Festività&amp;Chiusure'!$A$7,Calendar!$B48&lt;='Festività&amp;Chiusure'!$B$7),  AND($B48&gt;='Festività&amp;Chiusure'!$A$8,Calendar!$B48&lt;='Festività&amp;Chiusure'!$B$8),  AND($B48&gt;='Festività&amp;Chiusure'!$A$9,Calendar!$B48&lt;='Festività&amp;Chiusure'!$B$9),  AND($B48&gt;='Festività&amp;Chiusure'!$A$10,Calendar!$B48&lt;='Festività&amp;Chiusure'!$B$10),  AND($B48&gt;='Festività&amp;Chiusure'!$A$11,Calendar!$B48&lt;='Festività&amp;Chiusure'!$B$11),  AND($B48&gt;='Festività&amp;Chiusure'!$A$12,Calendar!$B48&lt;='Festività&amp;Chiusure'!$B$12),  AND($B48&gt;='Festività&amp;Chiusure'!$A$13,Calendar!$B48&lt;='Festività&amp;Chiusure'!$B$13),  AND($B48&gt;='Festività&amp;Chiusure'!$A$14,Calendar!$B48&lt;='Festività&amp;Chiusure'!$B$14),    AND($B48&gt;='Festività&amp;Chiusure'!$A$15,Calendar!$B48&lt;='Festività&amp;Chiusure'!$B$15),  AND($B48&gt;='Festività&amp;Chiusure'!$A$16,Calendar!$B48&lt;='Festività&amp;Chiusure'!$B$16),   $H48="domenica",$H48="sabato"),0,1)</f>
        <v/>
      </c>
      <c r="K48">
        <f>B48-DATE(YEAR(B48),1,0)</f>
        <v/>
      </c>
      <c r="L48">
        <f>SUM($J$3:J48)</f>
        <v/>
      </c>
    </row>
    <row r="49">
      <c r="A49" s="4">
        <f>YEAR(B49)*10000+MONTH(B49)*100+DAY(B49)</f>
        <v/>
      </c>
      <c r="B49" s="1" t="n">
        <v>45338</v>
      </c>
      <c r="C49">
        <f>YEAR(B49)</f>
        <v/>
      </c>
      <c r="D49">
        <f>MONTH(B49)</f>
        <v/>
      </c>
      <c r="E49">
        <f>WEEKNUM(B49)</f>
        <v/>
      </c>
      <c r="F49">
        <f>WEEKDAY(B49)</f>
        <v/>
      </c>
      <c r="G49">
        <f>DAY(B49)</f>
        <v/>
      </c>
      <c r="H49">
        <f>TEXT(B49,"gggg")</f>
        <v/>
      </c>
      <c r="I49">
        <f>TEXT(B49,"mmmm")</f>
        <v/>
      </c>
      <c r="J49">
        <f>IF(OR(AND($B49&gt;='Festività&amp;Chiusure'!$A$2,Calendar!$B49&lt;='Festività&amp;Chiusure'!$B$2),  AND($B49&gt;='Festività&amp;Chiusure'!$A$3,Calendar!$B49&lt;='Festività&amp;Chiusure'!$B$3),  AND($B49&gt;='Festività&amp;Chiusure'!$A$4,Calendar!$B49&lt;='Festività&amp;Chiusure'!$B$4),  AND($B49&gt;='Festività&amp;Chiusure'!$A$5,Calendar!$B49&lt;='Festività&amp;Chiusure'!$B$5),  AND($B49&gt;='Festività&amp;Chiusure'!$A$6,Calendar!$B49&lt;='Festività&amp;Chiusure'!$B$6),  AND($B49&gt;='Festività&amp;Chiusure'!$A$7,Calendar!$B49&lt;='Festività&amp;Chiusure'!$B$7),  AND($B49&gt;='Festività&amp;Chiusure'!$A$8,Calendar!$B49&lt;='Festività&amp;Chiusure'!$B$8),  AND($B49&gt;='Festività&amp;Chiusure'!$A$9,Calendar!$B49&lt;='Festività&amp;Chiusure'!$B$9),  AND($B49&gt;='Festività&amp;Chiusure'!$A$10,Calendar!$B49&lt;='Festività&amp;Chiusure'!$B$10),  AND($B49&gt;='Festività&amp;Chiusure'!$A$11,Calendar!$B49&lt;='Festività&amp;Chiusure'!$B$11),  AND($B49&gt;='Festività&amp;Chiusure'!$A$12,Calendar!$B49&lt;='Festività&amp;Chiusure'!$B$12),  AND($B49&gt;='Festività&amp;Chiusure'!$A$13,Calendar!$B49&lt;='Festività&amp;Chiusure'!$B$13),  AND($B49&gt;='Festività&amp;Chiusure'!$A$14,Calendar!$B49&lt;='Festività&amp;Chiusure'!$B$14),    AND($B49&gt;='Festività&amp;Chiusure'!$A$15,Calendar!$B49&lt;='Festività&amp;Chiusure'!$B$15),  AND($B49&gt;='Festività&amp;Chiusure'!$A$16,Calendar!$B49&lt;='Festività&amp;Chiusure'!$B$16),   $H49="domenica",$H49="sabato"),0,1)</f>
        <v/>
      </c>
      <c r="K49">
        <f>B49-DATE(YEAR(B49),1,0)</f>
        <v/>
      </c>
      <c r="L49">
        <f>SUM($J$3:J49)</f>
        <v/>
      </c>
    </row>
    <row r="50">
      <c r="A50" s="4">
        <f>YEAR(B50)*10000+MONTH(B50)*100+DAY(B50)</f>
        <v/>
      </c>
      <c r="B50" s="1" t="n">
        <v>45339</v>
      </c>
      <c r="C50">
        <f>YEAR(B50)</f>
        <v/>
      </c>
      <c r="D50">
        <f>MONTH(B50)</f>
        <v/>
      </c>
      <c r="E50">
        <f>WEEKNUM(B50)</f>
        <v/>
      </c>
      <c r="F50">
        <f>WEEKDAY(B50)</f>
        <v/>
      </c>
      <c r="G50">
        <f>DAY(B50)</f>
        <v/>
      </c>
      <c r="H50">
        <f>TEXT(B50,"gggg")</f>
        <v/>
      </c>
      <c r="I50">
        <f>TEXT(B50,"mmmm")</f>
        <v/>
      </c>
      <c r="J50">
        <f>IF(OR(AND($B50&gt;='Festività&amp;Chiusure'!$A$2,Calendar!$B50&lt;='Festività&amp;Chiusure'!$B$2),  AND($B50&gt;='Festività&amp;Chiusure'!$A$3,Calendar!$B50&lt;='Festività&amp;Chiusure'!$B$3),  AND($B50&gt;='Festività&amp;Chiusure'!$A$4,Calendar!$B50&lt;='Festività&amp;Chiusure'!$B$4),  AND($B50&gt;='Festività&amp;Chiusure'!$A$5,Calendar!$B50&lt;='Festività&amp;Chiusure'!$B$5),  AND($B50&gt;='Festività&amp;Chiusure'!$A$6,Calendar!$B50&lt;='Festività&amp;Chiusure'!$B$6),  AND($B50&gt;='Festività&amp;Chiusure'!$A$7,Calendar!$B50&lt;='Festività&amp;Chiusure'!$B$7),  AND($B50&gt;='Festività&amp;Chiusure'!$A$8,Calendar!$B50&lt;='Festività&amp;Chiusure'!$B$8),  AND($B50&gt;='Festività&amp;Chiusure'!$A$9,Calendar!$B50&lt;='Festività&amp;Chiusure'!$B$9),  AND($B50&gt;='Festività&amp;Chiusure'!$A$10,Calendar!$B50&lt;='Festività&amp;Chiusure'!$B$10),  AND($B50&gt;='Festività&amp;Chiusure'!$A$11,Calendar!$B50&lt;='Festività&amp;Chiusure'!$B$11),  AND($B50&gt;='Festività&amp;Chiusure'!$A$12,Calendar!$B50&lt;='Festività&amp;Chiusure'!$B$12),  AND($B50&gt;='Festività&amp;Chiusure'!$A$13,Calendar!$B50&lt;='Festività&amp;Chiusure'!$B$13),  AND($B50&gt;='Festività&amp;Chiusure'!$A$14,Calendar!$B50&lt;='Festività&amp;Chiusure'!$B$14),    AND($B50&gt;='Festività&amp;Chiusure'!$A$15,Calendar!$B50&lt;='Festività&amp;Chiusure'!$B$15),  AND($B50&gt;='Festività&amp;Chiusure'!$A$16,Calendar!$B50&lt;='Festività&amp;Chiusure'!$B$16),   $H50="domenica",$H50="sabato"),0,1)</f>
        <v/>
      </c>
      <c r="K50">
        <f>B50-DATE(YEAR(B50),1,0)</f>
        <v/>
      </c>
      <c r="L50">
        <f>SUM($J$3:J50)</f>
        <v/>
      </c>
    </row>
    <row r="51">
      <c r="A51" s="4">
        <f>YEAR(B51)*10000+MONTH(B51)*100+DAY(B51)</f>
        <v/>
      </c>
      <c r="B51" s="1" t="n">
        <v>45340</v>
      </c>
      <c r="C51">
        <f>YEAR(B51)</f>
        <v/>
      </c>
      <c r="D51">
        <f>MONTH(B51)</f>
        <v/>
      </c>
      <c r="E51">
        <f>WEEKNUM(B51)</f>
        <v/>
      </c>
      <c r="F51">
        <f>WEEKDAY(B51)</f>
        <v/>
      </c>
      <c r="G51">
        <f>DAY(B51)</f>
        <v/>
      </c>
      <c r="H51">
        <f>TEXT(B51,"gggg")</f>
        <v/>
      </c>
      <c r="I51">
        <f>TEXT(B51,"mmmm")</f>
        <v/>
      </c>
      <c r="J51">
        <f>IF(OR(AND($B51&gt;='Festività&amp;Chiusure'!$A$2,Calendar!$B51&lt;='Festività&amp;Chiusure'!$B$2),  AND($B51&gt;='Festività&amp;Chiusure'!$A$3,Calendar!$B51&lt;='Festività&amp;Chiusure'!$B$3),  AND($B51&gt;='Festività&amp;Chiusure'!$A$4,Calendar!$B51&lt;='Festività&amp;Chiusure'!$B$4),  AND($B51&gt;='Festività&amp;Chiusure'!$A$5,Calendar!$B51&lt;='Festività&amp;Chiusure'!$B$5),  AND($B51&gt;='Festività&amp;Chiusure'!$A$6,Calendar!$B51&lt;='Festività&amp;Chiusure'!$B$6),  AND($B51&gt;='Festività&amp;Chiusure'!$A$7,Calendar!$B51&lt;='Festività&amp;Chiusure'!$B$7),  AND($B51&gt;='Festività&amp;Chiusure'!$A$8,Calendar!$B51&lt;='Festività&amp;Chiusure'!$B$8),  AND($B51&gt;='Festività&amp;Chiusure'!$A$9,Calendar!$B51&lt;='Festività&amp;Chiusure'!$B$9),  AND($B51&gt;='Festività&amp;Chiusure'!$A$10,Calendar!$B51&lt;='Festività&amp;Chiusure'!$B$10),  AND($B51&gt;='Festività&amp;Chiusure'!$A$11,Calendar!$B51&lt;='Festività&amp;Chiusure'!$B$11),  AND($B51&gt;='Festività&amp;Chiusure'!$A$12,Calendar!$B51&lt;='Festività&amp;Chiusure'!$B$12),  AND($B51&gt;='Festività&amp;Chiusure'!$A$13,Calendar!$B51&lt;='Festività&amp;Chiusure'!$B$13),  AND($B51&gt;='Festività&amp;Chiusure'!$A$14,Calendar!$B51&lt;='Festività&amp;Chiusure'!$B$14),    AND($B51&gt;='Festività&amp;Chiusure'!$A$15,Calendar!$B51&lt;='Festività&amp;Chiusure'!$B$15),  AND($B51&gt;='Festività&amp;Chiusure'!$A$16,Calendar!$B51&lt;='Festività&amp;Chiusure'!$B$16),   $H51="domenica",$H51="sabato"),0,1)</f>
        <v/>
      </c>
      <c r="K51">
        <f>B51-DATE(YEAR(B51),1,0)</f>
        <v/>
      </c>
      <c r="L51">
        <f>SUM($J$3:J51)</f>
        <v/>
      </c>
    </row>
    <row r="52">
      <c r="A52" s="4">
        <f>YEAR(B52)*10000+MONTH(B52)*100+DAY(B52)</f>
        <v/>
      </c>
      <c r="B52" s="1" t="n">
        <v>45341</v>
      </c>
      <c r="C52">
        <f>YEAR(B52)</f>
        <v/>
      </c>
      <c r="D52">
        <f>MONTH(B52)</f>
        <v/>
      </c>
      <c r="E52">
        <f>WEEKNUM(B52)</f>
        <v/>
      </c>
      <c r="F52">
        <f>WEEKDAY(B52)</f>
        <v/>
      </c>
      <c r="G52">
        <f>DAY(B52)</f>
        <v/>
      </c>
      <c r="H52">
        <f>TEXT(B52,"gggg")</f>
        <v/>
      </c>
      <c r="I52">
        <f>TEXT(B52,"mmmm")</f>
        <v/>
      </c>
      <c r="J52">
        <f>IF(OR(AND($B52&gt;='Festività&amp;Chiusure'!$A$2,Calendar!$B52&lt;='Festività&amp;Chiusure'!$B$2),  AND($B52&gt;='Festività&amp;Chiusure'!$A$3,Calendar!$B52&lt;='Festività&amp;Chiusure'!$B$3),  AND($B52&gt;='Festività&amp;Chiusure'!$A$4,Calendar!$B52&lt;='Festività&amp;Chiusure'!$B$4),  AND($B52&gt;='Festività&amp;Chiusure'!$A$5,Calendar!$B52&lt;='Festività&amp;Chiusure'!$B$5),  AND($B52&gt;='Festività&amp;Chiusure'!$A$6,Calendar!$B52&lt;='Festività&amp;Chiusure'!$B$6),  AND($B52&gt;='Festività&amp;Chiusure'!$A$7,Calendar!$B52&lt;='Festività&amp;Chiusure'!$B$7),  AND($B52&gt;='Festività&amp;Chiusure'!$A$8,Calendar!$B52&lt;='Festività&amp;Chiusure'!$B$8),  AND($B52&gt;='Festività&amp;Chiusure'!$A$9,Calendar!$B52&lt;='Festività&amp;Chiusure'!$B$9),  AND($B52&gt;='Festività&amp;Chiusure'!$A$10,Calendar!$B52&lt;='Festività&amp;Chiusure'!$B$10),  AND($B52&gt;='Festività&amp;Chiusure'!$A$11,Calendar!$B52&lt;='Festività&amp;Chiusure'!$B$11),  AND($B52&gt;='Festività&amp;Chiusure'!$A$12,Calendar!$B52&lt;='Festività&amp;Chiusure'!$B$12),  AND($B52&gt;='Festività&amp;Chiusure'!$A$13,Calendar!$B52&lt;='Festività&amp;Chiusure'!$B$13),  AND($B52&gt;='Festività&amp;Chiusure'!$A$14,Calendar!$B52&lt;='Festività&amp;Chiusure'!$B$14),    AND($B52&gt;='Festività&amp;Chiusure'!$A$15,Calendar!$B52&lt;='Festività&amp;Chiusure'!$B$15),  AND($B52&gt;='Festività&amp;Chiusure'!$A$16,Calendar!$B52&lt;='Festività&amp;Chiusure'!$B$16),   $H52="domenica",$H52="sabato"),0,1)</f>
        <v/>
      </c>
      <c r="K52">
        <f>B52-DATE(YEAR(B52),1,0)</f>
        <v/>
      </c>
      <c r="L52">
        <f>SUM($J$3:J52)</f>
        <v/>
      </c>
    </row>
    <row r="53">
      <c r="A53" s="4">
        <f>YEAR(B53)*10000+MONTH(B53)*100+DAY(B53)</f>
        <v/>
      </c>
      <c r="B53" s="1" t="n">
        <v>45342</v>
      </c>
      <c r="C53">
        <f>YEAR(B53)</f>
        <v/>
      </c>
      <c r="D53">
        <f>MONTH(B53)</f>
        <v/>
      </c>
      <c r="E53">
        <f>WEEKNUM(B53)</f>
        <v/>
      </c>
      <c r="F53">
        <f>WEEKDAY(B53)</f>
        <v/>
      </c>
      <c r="G53">
        <f>DAY(B53)</f>
        <v/>
      </c>
      <c r="H53">
        <f>TEXT(B53,"gggg")</f>
        <v/>
      </c>
      <c r="I53">
        <f>TEXT(B53,"mmmm")</f>
        <v/>
      </c>
      <c r="J53">
        <f>IF(OR(AND($B53&gt;='Festività&amp;Chiusure'!$A$2,Calendar!$B53&lt;='Festività&amp;Chiusure'!$B$2),  AND($B53&gt;='Festività&amp;Chiusure'!$A$3,Calendar!$B53&lt;='Festività&amp;Chiusure'!$B$3),  AND($B53&gt;='Festività&amp;Chiusure'!$A$4,Calendar!$B53&lt;='Festività&amp;Chiusure'!$B$4),  AND($B53&gt;='Festività&amp;Chiusure'!$A$5,Calendar!$B53&lt;='Festività&amp;Chiusure'!$B$5),  AND($B53&gt;='Festività&amp;Chiusure'!$A$6,Calendar!$B53&lt;='Festività&amp;Chiusure'!$B$6),  AND($B53&gt;='Festività&amp;Chiusure'!$A$7,Calendar!$B53&lt;='Festività&amp;Chiusure'!$B$7),  AND($B53&gt;='Festività&amp;Chiusure'!$A$8,Calendar!$B53&lt;='Festività&amp;Chiusure'!$B$8),  AND($B53&gt;='Festività&amp;Chiusure'!$A$9,Calendar!$B53&lt;='Festività&amp;Chiusure'!$B$9),  AND($B53&gt;='Festività&amp;Chiusure'!$A$10,Calendar!$B53&lt;='Festività&amp;Chiusure'!$B$10),  AND($B53&gt;='Festività&amp;Chiusure'!$A$11,Calendar!$B53&lt;='Festività&amp;Chiusure'!$B$11),  AND($B53&gt;='Festività&amp;Chiusure'!$A$12,Calendar!$B53&lt;='Festività&amp;Chiusure'!$B$12),  AND($B53&gt;='Festività&amp;Chiusure'!$A$13,Calendar!$B53&lt;='Festività&amp;Chiusure'!$B$13),  AND($B53&gt;='Festività&amp;Chiusure'!$A$14,Calendar!$B53&lt;='Festività&amp;Chiusure'!$B$14),    AND($B53&gt;='Festività&amp;Chiusure'!$A$15,Calendar!$B53&lt;='Festività&amp;Chiusure'!$B$15),  AND($B53&gt;='Festività&amp;Chiusure'!$A$16,Calendar!$B53&lt;='Festività&amp;Chiusure'!$B$16),   $H53="domenica",$H53="sabato"),0,1)</f>
        <v/>
      </c>
      <c r="K53">
        <f>B53-DATE(YEAR(B53),1,0)</f>
        <v/>
      </c>
      <c r="L53">
        <f>SUM($J$3:J53)</f>
        <v/>
      </c>
    </row>
    <row r="54">
      <c r="A54" s="4">
        <f>YEAR(B54)*10000+MONTH(B54)*100+DAY(B54)</f>
        <v/>
      </c>
      <c r="B54" s="1" t="n">
        <v>45343</v>
      </c>
      <c r="C54">
        <f>YEAR(B54)</f>
        <v/>
      </c>
      <c r="D54">
        <f>MONTH(B54)</f>
        <v/>
      </c>
      <c r="E54">
        <f>WEEKNUM(B54)</f>
        <v/>
      </c>
      <c r="F54">
        <f>WEEKDAY(B54)</f>
        <v/>
      </c>
      <c r="G54">
        <f>DAY(B54)</f>
        <v/>
      </c>
      <c r="H54">
        <f>TEXT(B54,"gggg")</f>
        <v/>
      </c>
      <c r="I54">
        <f>TEXT(B54,"mmmm")</f>
        <v/>
      </c>
      <c r="J54">
        <f>IF(OR(AND($B54&gt;='Festività&amp;Chiusure'!$A$2,Calendar!$B54&lt;='Festività&amp;Chiusure'!$B$2),  AND($B54&gt;='Festività&amp;Chiusure'!$A$3,Calendar!$B54&lt;='Festività&amp;Chiusure'!$B$3),  AND($B54&gt;='Festività&amp;Chiusure'!$A$4,Calendar!$B54&lt;='Festività&amp;Chiusure'!$B$4),  AND($B54&gt;='Festività&amp;Chiusure'!$A$5,Calendar!$B54&lt;='Festività&amp;Chiusure'!$B$5),  AND($B54&gt;='Festività&amp;Chiusure'!$A$6,Calendar!$B54&lt;='Festività&amp;Chiusure'!$B$6),  AND($B54&gt;='Festività&amp;Chiusure'!$A$7,Calendar!$B54&lt;='Festività&amp;Chiusure'!$B$7),  AND($B54&gt;='Festività&amp;Chiusure'!$A$8,Calendar!$B54&lt;='Festività&amp;Chiusure'!$B$8),  AND($B54&gt;='Festività&amp;Chiusure'!$A$9,Calendar!$B54&lt;='Festività&amp;Chiusure'!$B$9),  AND($B54&gt;='Festività&amp;Chiusure'!$A$10,Calendar!$B54&lt;='Festività&amp;Chiusure'!$B$10),  AND($B54&gt;='Festività&amp;Chiusure'!$A$11,Calendar!$B54&lt;='Festività&amp;Chiusure'!$B$11),  AND($B54&gt;='Festività&amp;Chiusure'!$A$12,Calendar!$B54&lt;='Festività&amp;Chiusure'!$B$12),  AND($B54&gt;='Festività&amp;Chiusure'!$A$13,Calendar!$B54&lt;='Festività&amp;Chiusure'!$B$13),  AND($B54&gt;='Festività&amp;Chiusure'!$A$14,Calendar!$B54&lt;='Festività&amp;Chiusure'!$B$14),    AND($B54&gt;='Festività&amp;Chiusure'!$A$15,Calendar!$B54&lt;='Festività&amp;Chiusure'!$B$15),  AND($B54&gt;='Festività&amp;Chiusure'!$A$16,Calendar!$B54&lt;='Festività&amp;Chiusure'!$B$16),   $H54="domenica",$H54="sabato"),0,1)</f>
        <v/>
      </c>
      <c r="K54">
        <f>B54-DATE(YEAR(B54),1,0)</f>
        <v/>
      </c>
      <c r="L54">
        <f>SUM($J$3:J54)</f>
        <v/>
      </c>
    </row>
    <row r="55">
      <c r="A55" s="4">
        <f>YEAR(B55)*10000+MONTH(B55)*100+DAY(B55)</f>
        <v/>
      </c>
      <c r="B55" s="1" t="n">
        <v>45344</v>
      </c>
      <c r="C55">
        <f>YEAR(B55)</f>
        <v/>
      </c>
      <c r="D55">
        <f>MONTH(B55)</f>
        <v/>
      </c>
      <c r="E55">
        <f>WEEKNUM(B55)</f>
        <v/>
      </c>
      <c r="F55">
        <f>WEEKDAY(B55)</f>
        <v/>
      </c>
      <c r="G55">
        <f>DAY(B55)</f>
        <v/>
      </c>
      <c r="H55">
        <f>TEXT(B55,"gggg")</f>
        <v/>
      </c>
      <c r="I55">
        <f>TEXT(B55,"mmmm")</f>
        <v/>
      </c>
      <c r="J55">
        <f>IF(OR(AND($B55&gt;='Festività&amp;Chiusure'!$A$2,Calendar!$B55&lt;='Festività&amp;Chiusure'!$B$2),  AND($B55&gt;='Festività&amp;Chiusure'!$A$3,Calendar!$B55&lt;='Festività&amp;Chiusure'!$B$3),  AND($B55&gt;='Festività&amp;Chiusure'!$A$4,Calendar!$B55&lt;='Festività&amp;Chiusure'!$B$4),  AND($B55&gt;='Festività&amp;Chiusure'!$A$5,Calendar!$B55&lt;='Festività&amp;Chiusure'!$B$5),  AND($B55&gt;='Festività&amp;Chiusure'!$A$6,Calendar!$B55&lt;='Festività&amp;Chiusure'!$B$6),  AND($B55&gt;='Festività&amp;Chiusure'!$A$7,Calendar!$B55&lt;='Festività&amp;Chiusure'!$B$7),  AND($B55&gt;='Festività&amp;Chiusure'!$A$8,Calendar!$B55&lt;='Festività&amp;Chiusure'!$B$8),  AND($B55&gt;='Festività&amp;Chiusure'!$A$9,Calendar!$B55&lt;='Festività&amp;Chiusure'!$B$9),  AND($B55&gt;='Festività&amp;Chiusure'!$A$10,Calendar!$B55&lt;='Festività&amp;Chiusure'!$B$10),  AND($B55&gt;='Festività&amp;Chiusure'!$A$11,Calendar!$B55&lt;='Festività&amp;Chiusure'!$B$11),  AND($B55&gt;='Festività&amp;Chiusure'!$A$12,Calendar!$B55&lt;='Festività&amp;Chiusure'!$B$12),  AND($B55&gt;='Festività&amp;Chiusure'!$A$13,Calendar!$B55&lt;='Festività&amp;Chiusure'!$B$13),  AND($B55&gt;='Festività&amp;Chiusure'!$A$14,Calendar!$B55&lt;='Festività&amp;Chiusure'!$B$14),    AND($B55&gt;='Festività&amp;Chiusure'!$A$15,Calendar!$B55&lt;='Festività&amp;Chiusure'!$B$15),  AND($B55&gt;='Festività&amp;Chiusure'!$A$16,Calendar!$B55&lt;='Festività&amp;Chiusure'!$B$16),   $H55="domenica",$H55="sabato"),0,1)</f>
        <v/>
      </c>
      <c r="K55">
        <f>B55-DATE(YEAR(B55),1,0)</f>
        <v/>
      </c>
      <c r="L55">
        <f>SUM($J$3:J55)</f>
        <v/>
      </c>
    </row>
    <row r="56">
      <c r="A56" s="4">
        <f>YEAR(B56)*10000+MONTH(B56)*100+DAY(B56)</f>
        <v/>
      </c>
      <c r="B56" s="1" t="n">
        <v>45345</v>
      </c>
      <c r="C56">
        <f>YEAR(B56)</f>
        <v/>
      </c>
      <c r="D56">
        <f>MONTH(B56)</f>
        <v/>
      </c>
      <c r="E56">
        <f>WEEKNUM(B56)</f>
        <v/>
      </c>
      <c r="F56">
        <f>WEEKDAY(B56)</f>
        <v/>
      </c>
      <c r="G56">
        <f>DAY(B56)</f>
        <v/>
      </c>
      <c r="H56">
        <f>TEXT(B56,"gggg")</f>
        <v/>
      </c>
      <c r="I56">
        <f>TEXT(B56,"mmmm")</f>
        <v/>
      </c>
      <c r="J56">
        <f>IF(OR(AND($B56&gt;='Festività&amp;Chiusure'!$A$2,Calendar!$B56&lt;='Festività&amp;Chiusure'!$B$2),  AND($B56&gt;='Festività&amp;Chiusure'!$A$3,Calendar!$B56&lt;='Festività&amp;Chiusure'!$B$3),  AND($B56&gt;='Festività&amp;Chiusure'!$A$4,Calendar!$B56&lt;='Festività&amp;Chiusure'!$B$4),  AND($B56&gt;='Festività&amp;Chiusure'!$A$5,Calendar!$B56&lt;='Festività&amp;Chiusure'!$B$5),  AND($B56&gt;='Festività&amp;Chiusure'!$A$6,Calendar!$B56&lt;='Festività&amp;Chiusure'!$B$6),  AND($B56&gt;='Festività&amp;Chiusure'!$A$7,Calendar!$B56&lt;='Festività&amp;Chiusure'!$B$7),  AND($B56&gt;='Festività&amp;Chiusure'!$A$8,Calendar!$B56&lt;='Festività&amp;Chiusure'!$B$8),  AND($B56&gt;='Festività&amp;Chiusure'!$A$9,Calendar!$B56&lt;='Festività&amp;Chiusure'!$B$9),  AND($B56&gt;='Festività&amp;Chiusure'!$A$10,Calendar!$B56&lt;='Festività&amp;Chiusure'!$B$10),  AND($B56&gt;='Festività&amp;Chiusure'!$A$11,Calendar!$B56&lt;='Festività&amp;Chiusure'!$B$11),  AND($B56&gt;='Festività&amp;Chiusure'!$A$12,Calendar!$B56&lt;='Festività&amp;Chiusure'!$B$12),  AND($B56&gt;='Festività&amp;Chiusure'!$A$13,Calendar!$B56&lt;='Festività&amp;Chiusure'!$B$13),  AND($B56&gt;='Festività&amp;Chiusure'!$A$14,Calendar!$B56&lt;='Festività&amp;Chiusure'!$B$14),    AND($B56&gt;='Festività&amp;Chiusure'!$A$15,Calendar!$B56&lt;='Festività&amp;Chiusure'!$B$15),  AND($B56&gt;='Festività&amp;Chiusure'!$A$16,Calendar!$B56&lt;='Festività&amp;Chiusure'!$B$16),   $H56="domenica",$H56="sabato"),0,1)</f>
        <v/>
      </c>
      <c r="K56">
        <f>B56-DATE(YEAR(B56),1,0)</f>
        <v/>
      </c>
      <c r="L56">
        <f>SUM($J$3:J56)</f>
        <v/>
      </c>
    </row>
    <row r="57">
      <c r="A57" s="4">
        <f>YEAR(B57)*10000+MONTH(B57)*100+DAY(B57)</f>
        <v/>
      </c>
      <c r="B57" s="1" t="n">
        <v>45346</v>
      </c>
      <c r="C57">
        <f>YEAR(B57)</f>
        <v/>
      </c>
      <c r="D57">
        <f>MONTH(B57)</f>
        <v/>
      </c>
      <c r="E57">
        <f>WEEKNUM(B57)</f>
        <v/>
      </c>
      <c r="F57">
        <f>WEEKDAY(B57)</f>
        <v/>
      </c>
      <c r="G57">
        <f>DAY(B57)</f>
        <v/>
      </c>
      <c r="H57">
        <f>TEXT(B57,"gggg")</f>
        <v/>
      </c>
      <c r="I57">
        <f>TEXT(B57,"mmmm")</f>
        <v/>
      </c>
      <c r="J57">
        <f>IF(OR(AND($B57&gt;='Festività&amp;Chiusure'!$A$2,Calendar!$B57&lt;='Festività&amp;Chiusure'!$B$2),  AND($B57&gt;='Festività&amp;Chiusure'!$A$3,Calendar!$B57&lt;='Festività&amp;Chiusure'!$B$3),  AND($B57&gt;='Festività&amp;Chiusure'!$A$4,Calendar!$B57&lt;='Festività&amp;Chiusure'!$B$4),  AND($B57&gt;='Festività&amp;Chiusure'!$A$5,Calendar!$B57&lt;='Festività&amp;Chiusure'!$B$5),  AND($B57&gt;='Festività&amp;Chiusure'!$A$6,Calendar!$B57&lt;='Festività&amp;Chiusure'!$B$6),  AND($B57&gt;='Festività&amp;Chiusure'!$A$7,Calendar!$B57&lt;='Festività&amp;Chiusure'!$B$7),  AND($B57&gt;='Festività&amp;Chiusure'!$A$8,Calendar!$B57&lt;='Festività&amp;Chiusure'!$B$8),  AND($B57&gt;='Festività&amp;Chiusure'!$A$9,Calendar!$B57&lt;='Festività&amp;Chiusure'!$B$9),  AND($B57&gt;='Festività&amp;Chiusure'!$A$10,Calendar!$B57&lt;='Festività&amp;Chiusure'!$B$10),  AND($B57&gt;='Festività&amp;Chiusure'!$A$11,Calendar!$B57&lt;='Festività&amp;Chiusure'!$B$11),  AND($B57&gt;='Festività&amp;Chiusure'!$A$12,Calendar!$B57&lt;='Festività&amp;Chiusure'!$B$12),  AND($B57&gt;='Festività&amp;Chiusure'!$A$13,Calendar!$B57&lt;='Festività&amp;Chiusure'!$B$13),  AND($B57&gt;='Festività&amp;Chiusure'!$A$14,Calendar!$B57&lt;='Festività&amp;Chiusure'!$B$14),    AND($B57&gt;='Festività&amp;Chiusure'!$A$15,Calendar!$B57&lt;='Festività&amp;Chiusure'!$B$15),  AND($B57&gt;='Festività&amp;Chiusure'!$A$16,Calendar!$B57&lt;='Festività&amp;Chiusure'!$B$16),   $H57="domenica",$H57="sabato"),0,1)</f>
        <v/>
      </c>
      <c r="K57">
        <f>B57-DATE(YEAR(B57),1,0)</f>
        <v/>
      </c>
      <c r="L57">
        <f>SUM($J$3:J57)</f>
        <v/>
      </c>
    </row>
    <row r="58">
      <c r="A58" s="4">
        <f>YEAR(B58)*10000+MONTH(B58)*100+DAY(B58)</f>
        <v/>
      </c>
      <c r="B58" s="1" t="n">
        <v>45347</v>
      </c>
      <c r="C58">
        <f>YEAR(B58)</f>
        <v/>
      </c>
      <c r="D58">
        <f>MONTH(B58)</f>
        <v/>
      </c>
      <c r="E58">
        <f>WEEKNUM(B58)</f>
        <v/>
      </c>
      <c r="F58">
        <f>WEEKDAY(B58)</f>
        <v/>
      </c>
      <c r="G58">
        <f>DAY(B58)</f>
        <v/>
      </c>
      <c r="H58">
        <f>TEXT(B58,"gggg")</f>
        <v/>
      </c>
      <c r="I58">
        <f>TEXT(B58,"mmmm")</f>
        <v/>
      </c>
      <c r="J58">
        <f>IF(OR(AND($B58&gt;='Festività&amp;Chiusure'!$A$2,Calendar!$B58&lt;='Festività&amp;Chiusure'!$B$2),  AND($B58&gt;='Festività&amp;Chiusure'!$A$3,Calendar!$B58&lt;='Festività&amp;Chiusure'!$B$3),  AND($B58&gt;='Festività&amp;Chiusure'!$A$4,Calendar!$B58&lt;='Festività&amp;Chiusure'!$B$4),  AND($B58&gt;='Festività&amp;Chiusure'!$A$5,Calendar!$B58&lt;='Festività&amp;Chiusure'!$B$5),  AND($B58&gt;='Festività&amp;Chiusure'!$A$6,Calendar!$B58&lt;='Festività&amp;Chiusure'!$B$6),  AND($B58&gt;='Festività&amp;Chiusure'!$A$7,Calendar!$B58&lt;='Festività&amp;Chiusure'!$B$7),  AND($B58&gt;='Festività&amp;Chiusure'!$A$8,Calendar!$B58&lt;='Festività&amp;Chiusure'!$B$8),  AND($B58&gt;='Festività&amp;Chiusure'!$A$9,Calendar!$B58&lt;='Festività&amp;Chiusure'!$B$9),  AND($B58&gt;='Festività&amp;Chiusure'!$A$10,Calendar!$B58&lt;='Festività&amp;Chiusure'!$B$10),  AND($B58&gt;='Festività&amp;Chiusure'!$A$11,Calendar!$B58&lt;='Festività&amp;Chiusure'!$B$11),  AND($B58&gt;='Festività&amp;Chiusure'!$A$12,Calendar!$B58&lt;='Festività&amp;Chiusure'!$B$12),  AND($B58&gt;='Festività&amp;Chiusure'!$A$13,Calendar!$B58&lt;='Festività&amp;Chiusure'!$B$13),  AND($B58&gt;='Festività&amp;Chiusure'!$A$14,Calendar!$B58&lt;='Festività&amp;Chiusure'!$B$14),    AND($B58&gt;='Festività&amp;Chiusure'!$A$15,Calendar!$B58&lt;='Festività&amp;Chiusure'!$B$15),  AND($B58&gt;='Festività&amp;Chiusure'!$A$16,Calendar!$B58&lt;='Festività&amp;Chiusure'!$B$16),   $H58="domenica",$H58="sabato"),0,1)</f>
        <v/>
      </c>
      <c r="K58">
        <f>B58-DATE(YEAR(B58),1,0)</f>
        <v/>
      </c>
      <c r="L58">
        <f>SUM($J$3:J58)</f>
        <v/>
      </c>
    </row>
    <row r="59">
      <c r="A59" s="4">
        <f>YEAR(B59)*10000+MONTH(B59)*100+DAY(B59)</f>
        <v/>
      </c>
      <c r="B59" s="1" t="n">
        <v>45348</v>
      </c>
      <c r="C59">
        <f>YEAR(B59)</f>
        <v/>
      </c>
      <c r="D59">
        <f>MONTH(B59)</f>
        <v/>
      </c>
      <c r="E59">
        <f>WEEKNUM(B59)</f>
        <v/>
      </c>
      <c r="F59">
        <f>WEEKDAY(B59)</f>
        <v/>
      </c>
      <c r="G59">
        <f>DAY(B59)</f>
        <v/>
      </c>
      <c r="H59">
        <f>TEXT(B59,"gggg")</f>
        <v/>
      </c>
      <c r="I59">
        <f>TEXT(B59,"mmmm")</f>
        <v/>
      </c>
      <c r="J59">
        <f>IF(OR(AND($B59&gt;='Festività&amp;Chiusure'!$A$2,Calendar!$B59&lt;='Festività&amp;Chiusure'!$B$2),  AND($B59&gt;='Festività&amp;Chiusure'!$A$3,Calendar!$B59&lt;='Festività&amp;Chiusure'!$B$3),  AND($B59&gt;='Festività&amp;Chiusure'!$A$4,Calendar!$B59&lt;='Festività&amp;Chiusure'!$B$4),  AND($B59&gt;='Festività&amp;Chiusure'!$A$5,Calendar!$B59&lt;='Festività&amp;Chiusure'!$B$5),  AND($B59&gt;='Festività&amp;Chiusure'!$A$6,Calendar!$B59&lt;='Festività&amp;Chiusure'!$B$6),  AND($B59&gt;='Festività&amp;Chiusure'!$A$7,Calendar!$B59&lt;='Festività&amp;Chiusure'!$B$7),  AND($B59&gt;='Festività&amp;Chiusure'!$A$8,Calendar!$B59&lt;='Festività&amp;Chiusure'!$B$8),  AND($B59&gt;='Festività&amp;Chiusure'!$A$9,Calendar!$B59&lt;='Festività&amp;Chiusure'!$B$9),  AND($B59&gt;='Festività&amp;Chiusure'!$A$10,Calendar!$B59&lt;='Festività&amp;Chiusure'!$B$10),  AND($B59&gt;='Festività&amp;Chiusure'!$A$11,Calendar!$B59&lt;='Festività&amp;Chiusure'!$B$11),  AND($B59&gt;='Festività&amp;Chiusure'!$A$12,Calendar!$B59&lt;='Festività&amp;Chiusure'!$B$12),  AND($B59&gt;='Festività&amp;Chiusure'!$A$13,Calendar!$B59&lt;='Festività&amp;Chiusure'!$B$13),  AND($B59&gt;='Festività&amp;Chiusure'!$A$14,Calendar!$B59&lt;='Festività&amp;Chiusure'!$B$14),    AND($B59&gt;='Festività&amp;Chiusure'!$A$15,Calendar!$B59&lt;='Festività&amp;Chiusure'!$B$15),  AND($B59&gt;='Festività&amp;Chiusure'!$A$16,Calendar!$B59&lt;='Festività&amp;Chiusure'!$B$16),   $H59="domenica",$H59="sabato"),0,1)</f>
        <v/>
      </c>
      <c r="K59">
        <f>B59-DATE(YEAR(B59),1,0)</f>
        <v/>
      </c>
      <c r="L59">
        <f>SUM($J$3:J59)</f>
        <v/>
      </c>
    </row>
    <row r="60">
      <c r="A60" s="4">
        <f>YEAR(B60)*10000+MONTH(B60)*100+DAY(B60)</f>
        <v/>
      </c>
      <c r="B60" s="1" t="n">
        <v>45349</v>
      </c>
      <c r="C60">
        <f>YEAR(B60)</f>
        <v/>
      </c>
      <c r="D60">
        <f>MONTH(B60)</f>
        <v/>
      </c>
      <c r="E60">
        <f>WEEKNUM(B60)</f>
        <v/>
      </c>
      <c r="F60">
        <f>WEEKDAY(B60)</f>
        <v/>
      </c>
      <c r="G60">
        <f>DAY(B60)</f>
        <v/>
      </c>
      <c r="H60">
        <f>TEXT(B60,"gggg")</f>
        <v/>
      </c>
      <c r="I60">
        <f>TEXT(B60,"mmmm")</f>
        <v/>
      </c>
      <c r="J60">
        <f>IF(OR(AND($B60&gt;='Festività&amp;Chiusure'!$A$2,Calendar!$B60&lt;='Festività&amp;Chiusure'!$B$2),  AND($B60&gt;='Festività&amp;Chiusure'!$A$3,Calendar!$B60&lt;='Festività&amp;Chiusure'!$B$3),  AND($B60&gt;='Festività&amp;Chiusure'!$A$4,Calendar!$B60&lt;='Festività&amp;Chiusure'!$B$4),  AND($B60&gt;='Festività&amp;Chiusure'!$A$5,Calendar!$B60&lt;='Festività&amp;Chiusure'!$B$5),  AND($B60&gt;='Festività&amp;Chiusure'!$A$6,Calendar!$B60&lt;='Festività&amp;Chiusure'!$B$6),  AND($B60&gt;='Festività&amp;Chiusure'!$A$7,Calendar!$B60&lt;='Festività&amp;Chiusure'!$B$7),  AND($B60&gt;='Festività&amp;Chiusure'!$A$8,Calendar!$B60&lt;='Festività&amp;Chiusure'!$B$8),  AND($B60&gt;='Festività&amp;Chiusure'!$A$9,Calendar!$B60&lt;='Festività&amp;Chiusure'!$B$9),  AND($B60&gt;='Festività&amp;Chiusure'!$A$10,Calendar!$B60&lt;='Festività&amp;Chiusure'!$B$10),  AND($B60&gt;='Festività&amp;Chiusure'!$A$11,Calendar!$B60&lt;='Festività&amp;Chiusure'!$B$11),  AND($B60&gt;='Festività&amp;Chiusure'!$A$12,Calendar!$B60&lt;='Festività&amp;Chiusure'!$B$12),  AND($B60&gt;='Festività&amp;Chiusure'!$A$13,Calendar!$B60&lt;='Festività&amp;Chiusure'!$B$13),  AND($B60&gt;='Festività&amp;Chiusure'!$A$14,Calendar!$B60&lt;='Festività&amp;Chiusure'!$B$14),    AND($B60&gt;='Festività&amp;Chiusure'!$A$15,Calendar!$B60&lt;='Festività&amp;Chiusure'!$B$15),  AND($B60&gt;='Festività&amp;Chiusure'!$A$16,Calendar!$B60&lt;='Festività&amp;Chiusure'!$B$16),   $H60="domenica",$H60="sabato"),0,1)</f>
        <v/>
      </c>
      <c r="K60">
        <f>B60-DATE(YEAR(B60),1,0)</f>
        <v/>
      </c>
      <c r="L60">
        <f>SUM($J$3:J60)</f>
        <v/>
      </c>
    </row>
    <row r="61">
      <c r="A61" s="4">
        <f>YEAR(B61)*10000+MONTH(B61)*100+DAY(B61)</f>
        <v/>
      </c>
      <c r="B61" s="1" t="n">
        <v>45350</v>
      </c>
      <c r="C61">
        <f>YEAR(B61)</f>
        <v/>
      </c>
      <c r="D61">
        <f>MONTH(B61)</f>
        <v/>
      </c>
      <c r="E61">
        <f>WEEKNUM(B61)</f>
        <v/>
      </c>
      <c r="F61">
        <f>WEEKDAY(B61)</f>
        <v/>
      </c>
      <c r="G61">
        <f>DAY(B61)</f>
        <v/>
      </c>
      <c r="H61">
        <f>TEXT(B61,"gggg")</f>
        <v/>
      </c>
      <c r="I61">
        <f>TEXT(B61,"mmmm")</f>
        <v/>
      </c>
      <c r="J61">
        <f>IF(OR(AND($B61&gt;='Festività&amp;Chiusure'!$A$2,Calendar!$B61&lt;='Festività&amp;Chiusure'!$B$2),  AND($B61&gt;='Festività&amp;Chiusure'!$A$3,Calendar!$B61&lt;='Festività&amp;Chiusure'!$B$3),  AND($B61&gt;='Festività&amp;Chiusure'!$A$4,Calendar!$B61&lt;='Festività&amp;Chiusure'!$B$4),  AND($B61&gt;='Festività&amp;Chiusure'!$A$5,Calendar!$B61&lt;='Festività&amp;Chiusure'!$B$5),  AND($B61&gt;='Festività&amp;Chiusure'!$A$6,Calendar!$B61&lt;='Festività&amp;Chiusure'!$B$6),  AND($B61&gt;='Festività&amp;Chiusure'!$A$7,Calendar!$B61&lt;='Festività&amp;Chiusure'!$B$7),  AND($B61&gt;='Festività&amp;Chiusure'!$A$8,Calendar!$B61&lt;='Festività&amp;Chiusure'!$B$8),  AND($B61&gt;='Festività&amp;Chiusure'!$A$9,Calendar!$B61&lt;='Festività&amp;Chiusure'!$B$9),  AND($B61&gt;='Festività&amp;Chiusure'!$A$10,Calendar!$B61&lt;='Festività&amp;Chiusure'!$B$10),  AND($B61&gt;='Festività&amp;Chiusure'!$A$11,Calendar!$B61&lt;='Festività&amp;Chiusure'!$B$11),  AND($B61&gt;='Festività&amp;Chiusure'!$A$12,Calendar!$B61&lt;='Festività&amp;Chiusure'!$B$12),  AND($B61&gt;='Festività&amp;Chiusure'!$A$13,Calendar!$B61&lt;='Festività&amp;Chiusure'!$B$13),  AND($B61&gt;='Festività&amp;Chiusure'!$A$14,Calendar!$B61&lt;='Festività&amp;Chiusure'!$B$14),    AND($B61&gt;='Festività&amp;Chiusure'!$A$15,Calendar!$B61&lt;='Festività&amp;Chiusure'!$B$15),  AND($B61&gt;='Festività&amp;Chiusure'!$A$16,Calendar!$B61&lt;='Festività&amp;Chiusure'!$B$16),   $H61="domenica",$H61="sabato"),0,1)</f>
        <v/>
      </c>
      <c r="K61">
        <f>B61-DATE(YEAR(B61),1,0)</f>
        <v/>
      </c>
      <c r="L61">
        <f>SUM($J$3:J61)</f>
        <v/>
      </c>
    </row>
    <row r="62">
      <c r="A62" s="4">
        <f>YEAR(B62)*10000+MONTH(B62)*100+DAY(B62)</f>
        <v/>
      </c>
      <c r="B62" s="1" t="n">
        <v>45351</v>
      </c>
      <c r="C62">
        <f>YEAR(B62)</f>
        <v/>
      </c>
      <c r="D62">
        <f>MONTH(B62)</f>
        <v/>
      </c>
      <c r="E62">
        <f>WEEKNUM(B62)</f>
        <v/>
      </c>
      <c r="F62">
        <f>WEEKDAY(B62)</f>
        <v/>
      </c>
      <c r="G62">
        <f>DAY(B62)</f>
        <v/>
      </c>
      <c r="H62">
        <f>TEXT(B62,"gggg")</f>
        <v/>
      </c>
      <c r="I62">
        <f>TEXT(B62,"mmmm")</f>
        <v/>
      </c>
      <c r="J62">
        <f>IF(OR(AND($B62&gt;='Festività&amp;Chiusure'!$A$2,Calendar!$B62&lt;='Festività&amp;Chiusure'!$B$2),  AND($B62&gt;='Festività&amp;Chiusure'!$A$3,Calendar!$B62&lt;='Festività&amp;Chiusure'!$B$3),  AND($B62&gt;='Festività&amp;Chiusure'!$A$4,Calendar!$B62&lt;='Festività&amp;Chiusure'!$B$4),  AND($B62&gt;='Festività&amp;Chiusure'!$A$5,Calendar!$B62&lt;='Festività&amp;Chiusure'!$B$5),  AND($B62&gt;='Festività&amp;Chiusure'!$A$6,Calendar!$B62&lt;='Festività&amp;Chiusure'!$B$6),  AND($B62&gt;='Festività&amp;Chiusure'!$A$7,Calendar!$B62&lt;='Festività&amp;Chiusure'!$B$7),  AND($B62&gt;='Festività&amp;Chiusure'!$A$8,Calendar!$B62&lt;='Festività&amp;Chiusure'!$B$8),  AND($B62&gt;='Festività&amp;Chiusure'!$A$9,Calendar!$B62&lt;='Festività&amp;Chiusure'!$B$9),  AND($B62&gt;='Festività&amp;Chiusure'!$A$10,Calendar!$B62&lt;='Festività&amp;Chiusure'!$B$10),  AND($B62&gt;='Festività&amp;Chiusure'!$A$11,Calendar!$B62&lt;='Festività&amp;Chiusure'!$B$11),  AND($B62&gt;='Festività&amp;Chiusure'!$A$12,Calendar!$B62&lt;='Festività&amp;Chiusure'!$B$12),  AND($B62&gt;='Festività&amp;Chiusure'!$A$13,Calendar!$B62&lt;='Festività&amp;Chiusure'!$B$13),  AND($B62&gt;='Festività&amp;Chiusure'!$A$14,Calendar!$B62&lt;='Festività&amp;Chiusure'!$B$14),    AND($B62&gt;='Festività&amp;Chiusure'!$A$15,Calendar!$B62&lt;='Festività&amp;Chiusure'!$B$15),  AND($B62&gt;='Festività&amp;Chiusure'!$A$16,Calendar!$B62&lt;='Festività&amp;Chiusure'!$B$16),   $H62="domenica",$H62="sabato"),0,1)</f>
        <v/>
      </c>
      <c r="K62">
        <f>B62-DATE(YEAR(B62),1,0)</f>
        <v/>
      </c>
      <c r="L62">
        <f>SUM($J$3:J62)</f>
        <v/>
      </c>
    </row>
    <row r="63">
      <c r="A63" s="4">
        <f>YEAR(B63)*10000+MONTH(B63)*100+DAY(B63)</f>
        <v/>
      </c>
      <c r="B63" s="1" t="n">
        <v>45352</v>
      </c>
      <c r="C63">
        <f>YEAR(B63)</f>
        <v/>
      </c>
      <c r="D63">
        <f>MONTH(B63)</f>
        <v/>
      </c>
      <c r="E63">
        <f>WEEKNUM(B63)</f>
        <v/>
      </c>
      <c r="F63">
        <f>WEEKDAY(B63)</f>
        <v/>
      </c>
      <c r="G63">
        <f>DAY(B63)</f>
        <v/>
      </c>
      <c r="H63">
        <f>TEXT(B63,"gggg")</f>
        <v/>
      </c>
      <c r="I63">
        <f>TEXT(B63,"mmmm")</f>
        <v/>
      </c>
      <c r="J63">
        <f>IF(OR(AND($B63&gt;='Festività&amp;Chiusure'!$A$2,Calendar!$B63&lt;='Festività&amp;Chiusure'!$B$2),  AND($B63&gt;='Festività&amp;Chiusure'!$A$3,Calendar!$B63&lt;='Festività&amp;Chiusure'!$B$3),  AND($B63&gt;='Festività&amp;Chiusure'!$A$4,Calendar!$B63&lt;='Festività&amp;Chiusure'!$B$4),  AND($B63&gt;='Festività&amp;Chiusure'!$A$5,Calendar!$B63&lt;='Festività&amp;Chiusure'!$B$5),  AND($B63&gt;='Festività&amp;Chiusure'!$A$6,Calendar!$B63&lt;='Festività&amp;Chiusure'!$B$6),  AND($B63&gt;='Festività&amp;Chiusure'!$A$7,Calendar!$B63&lt;='Festività&amp;Chiusure'!$B$7),  AND($B63&gt;='Festività&amp;Chiusure'!$A$8,Calendar!$B63&lt;='Festività&amp;Chiusure'!$B$8),  AND($B63&gt;='Festività&amp;Chiusure'!$A$9,Calendar!$B63&lt;='Festività&amp;Chiusure'!$B$9),  AND($B63&gt;='Festività&amp;Chiusure'!$A$10,Calendar!$B63&lt;='Festività&amp;Chiusure'!$B$10),  AND($B63&gt;='Festività&amp;Chiusure'!$A$11,Calendar!$B63&lt;='Festività&amp;Chiusure'!$B$11),  AND($B63&gt;='Festività&amp;Chiusure'!$A$12,Calendar!$B63&lt;='Festività&amp;Chiusure'!$B$12),  AND($B63&gt;='Festività&amp;Chiusure'!$A$13,Calendar!$B63&lt;='Festività&amp;Chiusure'!$B$13),  AND($B63&gt;='Festività&amp;Chiusure'!$A$14,Calendar!$B63&lt;='Festività&amp;Chiusure'!$B$14),    AND($B63&gt;='Festività&amp;Chiusure'!$A$15,Calendar!$B63&lt;='Festività&amp;Chiusure'!$B$15),  AND($B63&gt;='Festività&amp;Chiusure'!$A$16,Calendar!$B63&lt;='Festività&amp;Chiusure'!$B$16),   $H63="domenica",$H63="sabato"),0,1)</f>
        <v/>
      </c>
      <c r="K63">
        <f>B63-DATE(YEAR(B63),1,0)</f>
        <v/>
      </c>
      <c r="L63">
        <f>SUM($J$3:J63)</f>
        <v/>
      </c>
    </row>
    <row r="64">
      <c r="A64" s="4">
        <f>YEAR(B64)*10000+MONTH(B64)*100+DAY(B64)</f>
        <v/>
      </c>
      <c r="B64" s="1" t="n">
        <v>45353</v>
      </c>
      <c r="C64">
        <f>YEAR(B64)</f>
        <v/>
      </c>
      <c r="D64">
        <f>MONTH(B64)</f>
        <v/>
      </c>
      <c r="E64">
        <f>WEEKNUM(B64)</f>
        <v/>
      </c>
      <c r="F64">
        <f>WEEKDAY(B64)</f>
        <v/>
      </c>
      <c r="G64">
        <f>DAY(B64)</f>
        <v/>
      </c>
      <c r="H64">
        <f>TEXT(B64,"gggg")</f>
        <v/>
      </c>
      <c r="I64">
        <f>TEXT(B64,"mmmm")</f>
        <v/>
      </c>
      <c r="J64">
        <f>IF(OR(AND($B64&gt;='Festività&amp;Chiusure'!$A$2,Calendar!$B64&lt;='Festività&amp;Chiusure'!$B$2),  AND($B64&gt;='Festività&amp;Chiusure'!$A$3,Calendar!$B64&lt;='Festività&amp;Chiusure'!$B$3),  AND($B64&gt;='Festività&amp;Chiusure'!$A$4,Calendar!$B64&lt;='Festività&amp;Chiusure'!$B$4),  AND($B64&gt;='Festività&amp;Chiusure'!$A$5,Calendar!$B64&lt;='Festività&amp;Chiusure'!$B$5),  AND($B64&gt;='Festività&amp;Chiusure'!$A$6,Calendar!$B64&lt;='Festività&amp;Chiusure'!$B$6),  AND($B64&gt;='Festività&amp;Chiusure'!$A$7,Calendar!$B64&lt;='Festività&amp;Chiusure'!$B$7),  AND($B64&gt;='Festività&amp;Chiusure'!$A$8,Calendar!$B64&lt;='Festività&amp;Chiusure'!$B$8),  AND($B64&gt;='Festività&amp;Chiusure'!$A$9,Calendar!$B64&lt;='Festività&amp;Chiusure'!$B$9),  AND($B64&gt;='Festività&amp;Chiusure'!$A$10,Calendar!$B64&lt;='Festività&amp;Chiusure'!$B$10),  AND($B64&gt;='Festività&amp;Chiusure'!$A$11,Calendar!$B64&lt;='Festività&amp;Chiusure'!$B$11),  AND($B64&gt;='Festività&amp;Chiusure'!$A$12,Calendar!$B64&lt;='Festività&amp;Chiusure'!$B$12),  AND($B64&gt;='Festività&amp;Chiusure'!$A$13,Calendar!$B64&lt;='Festività&amp;Chiusure'!$B$13),  AND($B64&gt;='Festività&amp;Chiusure'!$A$14,Calendar!$B64&lt;='Festività&amp;Chiusure'!$B$14),    AND($B64&gt;='Festività&amp;Chiusure'!$A$15,Calendar!$B64&lt;='Festività&amp;Chiusure'!$B$15),  AND($B64&gt;='Festività&amp;Chiusure'!$A$16,Calendar!$B64&lt;='Festività&amp;Chiusure'!$B$16),   $H64="domenica",$H64="sabato"),0,1)</f>
        <v/>
      </c>
      <c r="K64">
        <f>B64-DATE(YEAR(B64),1,0)</f>
        <v/>
      </c>
      <c r="L64">
        <f>SUM($J$3:J64)</f>
        <v/>
      </c>
    </row>
    <row r="65">
      <c r="A65" s="4">
        <f>YEAR(B65)*10000+MONTH(B65)*100+DAY(B65)</f>
        <v/>
      </c>
      <c r="B65" s="1" t="n">
        <v>45354</v>
      </c>
      <c r="C65">
        <f>YEAR(B65)</f>
        <v/>
      </c>
      <c r="D65">
        <f>MONTH(B65)</f>
        <v/>
      </c>
      <c r="E65">
        <f>WEEKNUM(B65)</f>
        <v/>
      </c>
      <c r="F65">
        <f>WEEKDAY(B65)</f>
        <v/>
      </c>
      <c r="G65">
        <f>DAY(B65)</f>
        <v/>
      </c>
      <c r="H65">
        <f>TEXT(B65,"gggg")</f>
        <v/>
      </c>
      <c r="I65">
        <f>TEXT(B65,"mmmm")</f>
        <v/>
      </c>
      <c r="J65">
        <f>IF(OR(AND($B65&gt;='Festività&amp;Chiusure'!$A$2,Calendar!$B65&lt;='Festività&amp;Chiusure'!$B$2),  AND($B65&gt;='Festività&amp;Chiusure'!$A$3,Calendar!$B65&lt;='Festività&amp;Chiusure'!$B$3),  AND($B65&gt;='Festività&amp;Chiusure'!$A$4,Calendar!$B65&lt;='Festività&amp;Chiusure'!$B$4),  AND($B65&gt;='Festività&amp;Chiusure'!$A$5,Calendar!$B65&lt;='Festività&amp;Chiusure'!$B$5),  AND($B65&gt;='Festività&amp;Chiusure'!$A$6,Calendar!$B65&lt;='Festività&amp;Chiusure'!$B$6),  AND($B65&gt;='Festività&amp;Chiusure'!$A$7,Calendar!$B65&lt;='Festività&amp;Chiusure'!$B$7),  AND($B65&gt;='Festività&amp;Chiusure'!$A$8,Calendar!$B65&lt;='Festività&amp;Chiusure'!$B$8),  AND($B65&gt;='Festività&amp;Chiusure'!$A$9,Calendar!$B65&lt;='Festività&amp;Chiusure'!$B$9),  AND($B65&gt;='Festività&amp;Chiusure'!$A$10,Calendar!$B65&lt;='Festività&amp;Chiusure'!$B$10),  AND($B65&gt;='Festività&amp;Chiusure'!$A$11,Calendar!$B65&lt;='Festività&amp;Chiusure'!$B$11),  AND($B65&gt;='Festività&amp;Chiusure'!$A$12,Calendar!$B65&lt;='Festività&amp;Chiusure'!$B$12),  AND($B65&gt;='Festività&amp;Chiusure'!$A$13,Calendar!$B65&lt;='Festività&amp;Chiusure'!$B$13),  AND($B65&gt;='Festività&amp;Chiusure'!$A$14,Calendar!$B65&lt;='Festività&amp;Chiusure'!$B$14),    AND($B65&gt;='Festività&amp;Chiusure'!$A$15,Calendar!$B65&lt;='Festività&amp;Chiusure'!$B$15),  AND($B65&gt;='Festività&amp;Chiusure'!$A$16,Calendar!$B65&lt;='Festività&amp;Chiusure'!$B$16),   $H65="domenica",$H65="sabato"),0,1)</f>
        <v/>
      </c>
      <c r="K65">
        <f>B65-DATE(YEAR(B65),1,0)</f>
        <v/>
      </c>
      <c r="L65">
        <f>SUM($J$3:J65)</f>
        <v/>
      </c>
    </row>
    <row r="66">
      <c r="A66" s="4">
        <f>YEAR(B66)*10000+MONTH(B66)*100+DAY(B66)</f>
        <v/>
      </c>
      <c r="B66" s="1" t="n">
        <v>45355</v>
      </c>
      <c r="C66">
        <f>YEAR(B66)</f>
        <v/>
      </c>
      <c r="D66">
        <f>MONTH(B66)</f>
        <v/>
      </c>
      <c r="E66">
        <f>WEEKNUM(B66)</f>
        <v/>
      </c>
      <c r="F66">
        <f>WEEKDAY(B66)</f>
        <v/>
      </c>
      <c r="G66">
        <f>DAY(B66)</f>
        <v/>
      </c>
      <c r="H66">
        <f>TEXT(B66,"gggg")</f>
        <v/>
      </c>
      <c r="I66">
        <f>TEXT(B66,"mmmm")</f>
        <v/>
      </c>
      <c r="J66">
        <f>IF(OR(AND($B66&gt;='Festività&amp;Chiusure'!$A$2,Calendar!$B66&lt;='Festività&amp;Chiusure'!$B$2),  AND($B66&gt;='Festività&amp;Chiusure'!$A$3,Calendar!$B66&lt;='Festività&amp;Chiusure'!$B$3),  AND($B66&gt;='Festività&amp;Chiusure'!$A$4,Calendar!$B66&lt;='Festività&amp;Chiusure'!$B$4),  AND($B66&gt;='Festività&amp;Chiusure'!$A$5,Calendar!$B66&lt;='Festività&amp;Chiusure'!$B$5),  AND($B66&gt;='Festività&amp;Chiusure'!$A$6,Calendar!$B66&lt;='Festività&amp;Chiusure'!$B$6),  AND($B66&gt;='Festività&amp;Chiusure'!$A$7,Calendar!$B66&lt;='Festività&amp;Chiusure'!$B$7),  AND($B66&gt;='Festività&amp;Chiusure'!$A$8,Calendar!$B66&lt;='Festività&amp;Chiusure'!$B$8),  AND($B66&gt;='Festività&amp;Chiusure'!$A$9,Calendar!$B66&lt;='Festività&amp;Chiusure'!$B$9),  AND($B66&gt;='Festività&amp;Chiusure'!$A$10,Calendar!$B66&lt;='Festività&amp;Chiusure'!$B$10),  AND($B66&gt;='Festività&amp;Chiusure'!$A$11,Calendar!$B66&lt;='Festività&amp;Chiusure'!$B$11),  AND($B66&gt;='Festività&amp;Chiusure'!$A$12,Calendar!$B66&lt;='Festività&amp;Chiusure'!$B$12),  AND($B66&gt;='Festività&amp;Chiusure'!$A$13,Calendar!$B66&lt;='Festività&amp;Chiusure'!$B$13),  AND($B66&gt;='Festività&amp;Chiusure'!$A$14,Calendar!$B66&lt;='Festività&amp;Chiusure'!$B$14),    AND($B66&gt;='Festività&amp;Chiusure'!$A$15,Calendar!$B66&lt;='Festività&amp;Chiusure'!$B$15),  AND($B66&gt;='Festività&amp;Chiusure'!$A$16,Calendar!$B66&lt;='Festività&amp;Chiusure'!$B$16),   $H66="domenica",$H66="sabato"),0,1)</f>
        <v/>
      </c>
      <c r="K66">
        <f>B66-DATE(YEAR(B66),1,0)</f>
        <v/>
      </c>
      <c r="L66">
        <f>SUM($J$3:J66)</f>
        <v/>
      </c>
    </row>
    <row r="67">
      <c r="A67" s="4">
        <f>YEAR(B67)*10000+MONTH(B67)*100+DAY(B67)</f>
        <v/>
      </c>
      <c r="B67" s="1" t="n">
        <v>45356</v>
      </c>
      <c r="C67">
        <f>YEAR(B67)</f>
        <v/>
      </c>
      <c r="D67">
        <f>MONTH(B67)</f>
        <v/>
      </c>
      <c r="E67">
        <f>WEEKNUM(B67)</f>
        <v/>
      </c>
      <c r="F67">
        <f>WEEKDAY(B67)</f>
        <v/>
      </c>
      <c r="G67">
        <f>DAY(B67)</f>
        <v/>
      </c>
      <c r="H67">
        <f>TEXT(B67,"gggg")</f>
        <v/>
      </c>
      <c r="I67">
        <f>TEXT(B67,"mmmm")</f>
        <v/>
      </c>
      <c r="J67">
        <f>IF(OR(AND($B67&gt;='Festività&amp;Chiusure'!$A$2,Calendar!$B67&lt;='Festività&amp;Chiusure'!$B$2),  AND($B67&gt;='Festività&amp;Chiusure'!$A$3,Calendar!$B67&lt;='Festività&amp;Chiusure'!$B$3),  AND($B67&gt;='Festività&amp;Chiusure'!$A$4,Calendar!$B67&lt;='Festività&amp;Chiusure'!$B$4),  AND($B67&gt;='Festività&amp;Chiusure'!$A$5,Calendar!$B67&lt;='Festività&amp;Chiusure'!$B$5),  AND($B67&gt;='Festività&amp;Chiusure'!$A$6,Calendar!$B67&lt;='Festività&amp;Chiusure'!$B$6),  AND($B67&gt;='Festività&amp;Chiusure'!$A$7,Calendar!$B67&lt;='Festività&amp;Chiusure'!$B$7),  AND($B67&gt;='Festività&amp;Chiusure'!$A$8,Calendar!$B67&lt;='Festività&amp;Chiusure'!$B$8),  AND($B67&gt;='Festività&amp;Chiusure'!$A$9,Calendar!$B67&lt;='Festività&amp;Chiusure'!$B$9),  AND($B67&gt;='Festività&amp;Chiusure'!$A$10,Calendar!$B67&lt;='Festività&amp;Chiusure'!$B$10),  AND($B67&gt;='Festività&amp;Chiusure'!$A$11,Calendar!$B67&lt;='Festività&amp;Chiusure'!$B$11),  AND($B67&gt;='Festività&amp;Chiusure'!$A$12,Calendar!$B67&lt;='Festività&amp;Chiusure'!$B$12),  AND($B67&gt;='Festività&amp;Chiusure'!$A$13,Calendar!$B67&lt;='Festività&amp;Chiusure'!$B$13),  AND($B67&gt;='Festività&amp;Chiusure'!$A$14,Calendar!$B67&lt;='Festività&amp;Chiusure'!$B$14),    AND($B67&gt;='Festività&amp;Chiusure'!$A$15,Calendar!$B67&lt;='Festività&amp;Chiusure'!$B$15),  AND($B67&gt;='Festività&amp;Chiusure'!$A$16,Calendar!$B67&lt;='Festività&amp;Chiusure'!$B$16),   $H67="domenica",$H67="sabato"),0,1)</f>
        <v/>
      </c>
      <c r="K67">
        <f>B67-DATE(YEAR(B67),1,0)</f>
        <v/>
      </c>
      <c r="L67">
        <f>SUM($J$3:J67)</f>
        <v/>
      </c>
    </row>
    <row r="68">
      <c r="A68" s="4">
        <f>YEAR(B68)*10000+MONTH(B68)*100+DAY(B68)</f>
        <v/>
      </c>
      <c r="B68" s="1" t="n">
        <v>45357</v>
      </c>
      <c r="C68">
        <f>YEAR(B68)</f>
        <v/>
      </c>
      <c r="D68">
        <f>MONTH(B68)</f>
        <v/>
      </c>
      <c r="E68">
        <f>WEEKNUM(B68)</f>
        <v/>
      </c>
      <c r="F68">
        <f>WEEKDAY(B68)</f>
        <v/>
      </c>
      <c r="G68">
        <f>DAY(B68)</f>
        <v/>
      </c>
      <c r="H68">
        <f>TEXT(B68,"gggg")</f>
        <v/>
      </c>
      <c r="I68">
        <f>TEXT(B68,"mmmm")</f>
        <v/>
      </c>
      <c r="J68">
        <f>IF(OR(AND($B68&gt;='Festività&amp;Chiusure'!$A$2,Calendar!$B68&lt;='Festività&amp;Chiusure'!$B$2),  AND($B68&gt;='Festività&amp;Chiusure'!$A$3,Calendar!$B68&lt;='Festività&amp;Chiusure'!$B$3),  AND($B68&gt;='Festività&amp;Chiusure'!$A$4,Calendar!$B68&lt;='Festività&amp;Chiusure'!$B$4),  AND($B68&gt;='Festività&amp;Chiusure'!$A$5,Calendar!$B68&lt;='Festività&amp;Chiusure'!$B$5),  AND($B68&gt;='Festività&amp;Chiusure'!$A$6,Calendar!$B68&lt;='Festività&amp;Chiusure'!$B$6),  AND($B68&gt;='Festività&amp;Chiusure'!$A$7,Calendar!$B68&lt;='Festività&amp;Chiusure'!$B$7),  AND($B68&gt;='Festività&amp;Chiusure'!$A$8,Calendar!$B68&lt;='Festività&amp;Chiusure'!$B$8),  AND($B68&gt;='Festività&amp;Chiusure'!$A$9,Calendar!$B68&lt;='Festività&amp;Chiusure'!$B$9),  AND($B68&gt;='Festività&amp;Chiusure'!$A$10,Calendar!$B68&lt;='Festività&amp;Chiusure'!$B$10),  AND($B68&gt;='Festività&amp;Chiusure'!$A$11,Calendar!$B68&lt;='Festività&amp;Chiusure'!$B$11),  AND($B68&gt;='Festività&amp;Chiusure'!$A$12,Calendar!$B68&lt;='Festività&amp;Chiusure'!$B$12),  AND($B68&gt;='Festività&amp;Chiusure'!$A$13,Calendar!$B68&lt;='Festività&amp;Chiusure'!$B$13),  AND($B68&gt;='Festività&amp;Chiusure'!$A$14,Calendar!$B68&lt;='Festività&amp;Chiusure'!$B$14),    AND($B68&gt;='Festività&amp;Chiusure'!$A$15,Calendar!$B68&lt;='Festività&amp;Chiusure'!$B$15),  AND($B68&gt;='Festività&amp;Chiusure'!$A$16,Calendar!$B68&lt;='Festività&amp;Chiusure'!$B$16),   $H68="domenica",$H68="sabato"),0,1)</f>
        <v/>
      </c>
      <c r="K68">
        <f>B68-DATE(YEAR(B68),1,0)</f>
        <v/>
      </c>
      <c r="L68">
        <f>SUM($J$3:J68)</f>
        <v/>
      </c>
    </row>
    <row r="69">
      <c r="A69" s="4">
        <f>YEAR(B69)*10000+MONTH(B69)*100+DAY(B69)</f>
        <v/>
      </c>
      <c r="B69" s="1" t="n">
        <v>45358</v>
      </c>
      <c r="C69">
        <f>YEAR(B69)</f>
        <v/>
      </c>
      <c r="D69">
        <f>MONTH(B69)</f>
        <v/>
      </c>
      <c r="E69">
        <f>WEEKNUM(B69)</f>
        <v/>
      </c>
      <c r="F69">
        <f>WEEKDAY(B69)</f>
        <v/>
      </c>
      <c r="G69">
        <f>DAY(B69)</f>
        <v/>
      </c>
      <c r="H69">
        <f>TEXT(B69,"gggg")</f>
        <v/>
      </c>
      <c r="I69">
        <f>TEXT(B69,"mmmm")</f>
        <v/>
      </c>
      <c r="J69">
        <f>IF(OR(AND($B69&gt;='Festività&amp;Chiusure'!$A$2,Calendar!$B69&lt;='Festività&amp;Chiusure'!$B$2),  AND($B69&gt;='Festività&amp;Chiusure'!$A$3,Calendar!$B69&lt;='Festività&amp;Chiusure'!$B$3),  AND($B69&gt;='Festività&amp;Chiusure'!$A$4,Calendar!$B69&lt;='Festività&amp;Chiusure'!$B$4),  AND($B69&gt;='Festività&amp;Chiusure'!$A$5,Calendar!$B69&lt;='Festività&amp;Chiusure'!$B$5),  AND($B69&gt;='Festività&amp;Chiusure'!$A$6,Calendar!$B69&lt;='Festività&amp;Chiusure'!$B$6),  AND($B69&gt;='Festività&amp;Chiusure'!$A$7,Calendar!$B69&lt;='Festività&amp;Chiusure'!$B$7),  AND($B69&gt;='Festività&amp;Chiusure'!$A$8,Calendar!$B69&lt;='Festività&amp;Chiusure'!$B$8),  AND($B69&gt;='Festività&amp;Chiusure'!$A$9,Calendar!$B69&lt;='Festività&amp;Chiusure'!$B$9),  AND($B69&gt;='Festività&amp;Chiusure'!$A$10,Calendar!$B69&lt;='Festività&amp;Chiusure'!$B$10),  AND($B69&gt;='Festività&amp;Chiusure'!$A$11,Calendar!$B69&lt;='Festività&amp;Chiusure'!$B$11),  AND($B69&gt;='Festività&amp;Chiusure'!$A$12,Calendar!$B69&lt;='Festività&amp;Chiusure'!$B$12),  AND($B69&gt;='Festività&amp;Chiusure'!$A$13,Calendar!$B69&lt;='Festività&amp;Chiusure'!$B$13),  AND($B69&gt;='Festività&amp;Chiusure'!$A$14,Calendar!$B69&lt;='Festività&amp;Chiusure'!$B$14),    AND($B69&gt;='Festività&amp;Chiusure'!$A$15,Calendar!$B69&lt;='Festività&amp;Chiusure'!$B$15),  AND($B69&gt;='Festività&amp;Chiusure'!$A$16,Calendar!$B69&lt;='Festività&amp;Chiusure'!$B$16),   $H69="domenica",$H69="sabato"),0,1)</f>
        <v/>
      </c>
      <c r="K69">
        <f>B69-DATE(YEAR(B69),1,0)</f>
        <v/>
      </c>
      <c r="L69">
        <f>SUM($J$3:J69)</f>
        <v/>
      </c>
    </row>
    <row r="70">
      <c r="A70" s="4">
        <f>YEAR(B70)*10000+MONTH(B70)*100+DAY(B70)</f>
        <v/>
      </c>
      <c r="B70" s="1" t="n">
        <v>45359</v>
      </c>
      <c r="C70">
        <f>YEAR(B70)</f>
        <v/>
      </c>
      <c r="D70">
        <f>MONTH(B70)</f>
        <v/>
      </c>
      <c r="E70">
        <f>WEEKNUM(B70)</f>
        <v/>
      </c>
      <c r="F70">
        <f>WEEKDAY(B70)</f>
        <v/>
      </c>
      <c r="G70">
        <f>DAY(B70)</f>
        <v/>
      </c>
      <c r="H70">
        <f>TEXT(B70,"gggg")</f>
        <v/>
      </c>
      <c r="I70">
        <f>TEXT(B70,"mmmm")</f>
        <v/>
      </c>
      <c r="J70">
        <f>IF(OR(AND($B70&gt;='Festività&amp;Chiusure'!$A$2,Calendar!$B70&lt;='Festività&amp;Chiusure'!$B$2),  AND($B70&gt;='Festività&amp;Chiusure'!$A$3,Calendar!$B70&lt;='Festività&amp;Chiusure'!$B$3),  AND($B70&gt;='Festività&amp;Chiusure'!$A$4,Calendar!$B70&lt;='Festività&amp;Chiusure'!$B$4),  AND($B70&gt;='Festività&amp;Chiusure'!$A$5,Calendar!$B70&lt;='Festività&amp;Chiusure'!$B$5),  AND($B70&gt;='Festività&amp;Chiusure'!$A$6,Calendar!$B70&lt;='Festività&amp;Chiusure'!$B$6),  AND($B70&gt;='Festività&amp;Chiusure'!$A$7,Calendar!$B70&lt;='Festività&amp;Chiusure'!$B$7),  AND($B70&gt;='Festività&amp;Chiusure'!$A$8,Calendar!$B70&lt;='Festività&amp;Chiusure'!$B$8),  AND($B70&gt;='Festività&amp;Chiusure'!$A$9,Calendar!$B70&lt;='Festività&amp;Chiusure'!$B$9),  AND($B70&gt;='Festività&amp;Chiusure'!$A$10,Calendar!$B70&lt;='Festività&amp;Chiusure'!$B$10),  AND($B70&gt;='Festività&amp;Chiusure'!$A$11,Calendar!$B70&lt;='Festività&amp;Chiusure'!$B$11),  AND($B70&gt;='Festività&amp;Chiusure'!$A$12,Calendar!$B70&lt;='Festività&amp;Chiusure'!$B$12),  AND($B70&gt;='Festività&amp;Chiusure'!$A$13,Calendar!$B70&lt;='Festività&amp;Chiusure'!$B$13),  AND($B70&gt;='Festività&amp;Chiusure'!$A$14,Calendar!$B70&lt;='Festività&amp;Chiusure'!$B$14),    AND($B70&gt;='Festività&amp;Chiusure'!$A$15,Calendar!$B70&lt;='Festività&amp;Chiusure'!$B$15),  AND($B70&gt;='Festività&amp;Chiusure'!$A$16,Calendar!$B70&lt;='Festività&amp;Chiusure'!$B$16),   $H70="domenica",$H70="sabato"),0,1)</f>
        <v/>
      </c>
      <c r="K70">
        <f>B70-DATE(YEAR(B70),1,0)</f>
        <v/>
      </c>
      <c r="L70">
        <f>SUM($J$3:J70)</f>
        <v/>
      </c>
    </row>
    <row r="71">
      <c r="A71" s="4">
        <f>YEAR(B71)*10000+MONTH(B71)*100+DAY(B71)</f>
        <v/>
      </c>
      <c r="B71" s="1" t="n">
        <v>45360</v>
      </c>
      <c r="C71">
        <f>YEAR(B71)</f>
        <v/>
      </c>
      <c r="D71">
        <f>MONTH(B71)</f>
        <v/>
      </c>
      <c r="E71">
        <f>WEEKNUM(B71)</f>
        <v/>
      </c>
      <c r="F71">
        <f>WEEKDAY(B71)</f>
        <v/>
      </c>
      <c r="G71">
        <f>DAY(B71)</f>
        <v/>
      </c>
      <c r="H71">
        <f>TEXT(B71,"gggg")</f>
        <v/>
      </c>
      <c r="I71">
        <f>TEXT(B71,"mmmm")</f>
        <v/>
      </c>
      <c r="J71">
        <f>IF(OR(AND($B71&gt;='Festività&amp;Chiusure'!$A$2,Calendar!$B71&lt;='Festività&amp;Chiusure'!$B$2),  AND($B71&gt;='Festività&amp;Chiusure'!$A$3,Calendar!$B71&lt;='Festività&amp;Chiusure'!$B$3),  AND($B71&gt;='Festività&amp;Chiusure'!$A$4,Calendar!$B71&lt;='Festività&amp;Chiusure'!$B$4),  AND($B71&gt;='Festività&amp;Chiusure'!$A$5,Calendar!$B71&lt;='Festività&amp;Chiusure'!$B$5),  AND($B71&gt;='Festività&amp;Chiusure'!$A$6,Calendar!$B71&lt;='Festività&amp;Chiusure'!$B$6),  AND($B71&gt;='Festività&amp;Chiusure'!$A$7,Calendar!$B71&lt;='Festività&amp;Chiusure'!$B$7),  AND($B71&gt;='Festività&amp;Chiusure'!$A$8,Calendar!$B71&lt;='Festività&amp;Chiusure'!$B$8),  AND($B71&gt;='Festività&amp;Chiusure'!$A$9,Calendar!$B71&lt;='Festività&amp;Chiusure'!$B$9),  AND($B71&gt;='Festività&amp;Chiusure'!$A$10,Calendar!$B71&lt;='Festività&amp;Chiusure'!$B$10),  AND($B71&gt;='Festività&amp;Chiusure'!$A$11,Calendar!$B71&lt;='Festività&amp;Chiusure'!$B$11),  AND($B71&gt;='Festività&amp;Chiusure'!$A$12,Calendar!$B71&lt;='Festività&amp;Chiusure'!$B$12),  AND($B71&gt;='Festività&amp;Chiusure'!$A$13,Calendar!$B71&lt;='Festività&amp;Chiusure'!$B$13),  AND($B71&gt;='Festività&amp;Chiusure'!$A$14,Calendar!$B71&lt;='Festività&amp;Chiusure'!$B$14),    AND($B71&gt;='Festività&amp;Chiusure'!$A$15,Calendar!$B71&lt;='Festività&amp;Chiusure'!$B$15),  AND($B71&gt;='Festività&amp;Chiusure'!$A$16,Calendar!$B71&lt;='Festività&amp;Chiusure'!$B$16),   $H71="domenica",$H71="sabato"),0,1)</f>
        <v/>
      </c>
      <c r="K71">
        <f>B71-DATE(YEAR(B71),1,0)</f>
        <v/>
      </c>
      <c r="L71">
        <f>SUM($J$3:J71)</f>
        <v/>
      </c>
    </row>
    <row r="72">
      <c r="A72" s="4">
        <f>YEAR(B72)*10000+MONTH(B72)*100+DAY(B72)</f>
        <v/>
      </c>
      <c r="B72" s="1" t="n">
        <v>45361</v>
      </c>
      <c r="C72">
        <f>YEAR(B72)</f>
        <v/>
      </c>
      <c r="D72">
        <f>MONTH(B72)</f>
        <v/>
      </c>
      <c r="E72">
        <f>WEEKNUM(B72)</f>
        <v/>
      </c>
      <c r="F72">
        <f>WEEKDAY(B72)</f>
        <v/>
      </c>
      <c r="G72">
        <f>DAY(B72)</f>
        <v/>
      </c>
      <c r="H72">
        <f>TEXT(B72,"gggg")</f>
        <v/>
      </c>
      <c r="I72">
        <f>TEXT(B72,"mmmm")</f>
        <v/>
      </c>
      <c r="J72">
        <f>IF(OR(AND($B72&gt;='Festività&amp;Chiusure'!$A$2,Calendar!$B72&lt;='Festività&amp;Chiusure'!$B$2),  AND($B72&gt;='Festività&amp;Chiusure'!$A$3,Calendar!$B72&lt;='Festività&amp;Chiusure'!$B$3),  AND($B72&gt;='Festività&amp;Chiusure'!$A$4,Calendar!$B72&lt;='Festività&amp;Chiusure'!$B$4),  AND($B72&gt;='Festività&amp;Chiusure'!$A$5,Calendar!$B72&lt;='Festività&amp;Chiusure'!$B$5),  AND($B72&gt;='Festività&amp;Chiusure'!$A$6,Calendar!$B72&lt;='Festività&amp;Chiusure'!$B$6),  AND($B72&gt;='Festività&amp;Chiusure'!$A$7,Calendar!$B72&lt;='Festività&amp;Chiusure'!$B$7),  AND($B72&gt;='Festività&amp;Chiusure'!$A$8,Calendar!$B72&lt;='Festività&amp;Chiusure'!$B$8),  AND($B72&gt;='Festività&amp;Chiusure'!$A$9,Calendar!$B72&lt;='Festività&amp;Chiusure'!$B$9),  AND($B72&gt;='Festività&amp;Chiusure'!$A$10,Calendar!$B72&lt;='Festività&amp;Chiusure'!$B$10),  AND($B72&gt;='Festività&amp;Chiusure'!$A$11,Calendar!$B72&lt;='Festività&amp;Chiusure'!$B$11),  AND($B72&gt;='Festività&amp;Chiusure'!$A$12,Calendar!$B72&lt;='Festività&amp;Chiusure'!$B$12),  AND($B72&gt;='Festività&amp;Chiusure'!$A$13,Calendar!$B72&lt;='Festività&amp;Chiusure'!$B$13),  AND($B72&gt;='Festività&amp;Chiusure'!$A$14,Calendar!$B72&lt;='Festività&amp;Chiusure'!$B$14),    AND($B72&gt;='Festività&amp;Chiusure'!$A$15,Calendar!$B72&lt;='Festività&amp;Chiusure'!$B$15),  AND($B72&gt;='Festività&amp;Chiusure'!$A$16,Calendar!$B72&lt;='Festività&amp;Chiusure'!$B$16),   $H72="domenica",$H72="sabato"),0,1)</f>
        <v/>
      </c>
      <c r="K72">
        <f>B72-DATE(YEAR(B72),1,0)</f>
        <v/>
      </c>
      <c r="L72">
        <f>SUM($J$3:J72)</f>
        <v/>
      </c>
    </row>
    <row r="73">
      <c r="A73" s="4">
        <f>YEAR(B73)*10000+MONTH(B73)*100+DAY(B73)</f>
        <v/>
      </c>
      <c r="B73" s="1" t="n">
        <v>45362</v>
      </c>
      <c r="C73">
        <f>YEAR(B73)</f>
        <v/>
      </c>
      <c r="D73">
        <f>MONTH(B73)</f>
        <v/>
      </c>
      <c r="E73">
        <f>WEEKNUM(B73)</f>
        <v/>
      </c>
      <c r="F73">
        <f>WEEKDAY(B73)</f>
        <v/>
      </c>
      <c r="G73">
        <f>DAY(B73)</f>
        <v/>
      </c>
      <c r="H73">
        <f>TEXT(B73,"gggg")</f>
        <v/>
      </c>
      <c r="I73">
        <f>TEXT(B73,"mmmm")</f>
        <v/>
      </c>
      <c r="J73">
        <f>IF(OR(AND($B73&gt;='Festività&amp;Chiusure'!$A$2,Calendar!$B73&lt;='Festività&amp;Chiusure'!$B$2),  AND($B73&gt;='Festività&amp;Chiusure'!$A$3,Calendar!$B73&lt;='Festività&amp;Chiusure'!$B$3),  AND($B73&gt;='Festività&amp;Chiusure'!$A$4,Calendar!$B73&lt;='Festività&amp;Chiusure'!$B$4),  AND($B73&gt;='Festività&amp;Chiusure'!$A$5,Calendar!$B73&lt;='Festività&amp;Chiusure'!$B$5),  AND($B73&gt;='Festività&amp;Chiusure'!$A$6,Calendar!$B73&lt;='Festività&amp;Chiusure'!$B$6),  AND($B73&gt;='Festività&amp;Chiusure'!$A$7,Calendar!$B73&lt;='Festività&amp;Chiusure'!$B$7),  AND($B73&gt;='Festività&amp;Chiusure'!$A$8,Calendar!$B73&lt;='Festività&amp;Chiusure'!$B$8),  AND($B73&gt;='Festività&amp;Chiusure'!$A$9,Calendar!$B73&lt;='Festività&amp;Chiusure'!$B$9),  AND($B73&gt;='Festività&amp;Chiusure'!$A$10,Calendar!$B73&lt;='Festività&amp;Chiusure'!$B$10),  AND($B73&gt;='Festività&amp;Chiusure'!$A$11,Calendar!$B73&lt;='Festività&amp;Chiusure'!$B$11),  AND($B73&gt;='Festività&amp;Chiusure'!$A$12,Calendar!$B73&lt;='Festività&amp;Chiusure'!$B$12),  AND($B73&gt;='Festività&amp;Chiusure'!$A$13,Calendar!$B73&lt;='Festività&amp;Chiusure'!$B$13),  AND($B73&gt;='Festività&amp;Chiusure'!$A$14,Calendar!$B73&lt;='Festività&amp;Chiusure'!$B$14),    AND($B73&gt;='Festività&amp;Chiusure'!$A$15,Calendar!$B73&lt;='Festività&amp;Chiusure'!$B$15),  AND($B73&gt;='Festività&amp;Chiusure'!$A$16,Calendar!$B73&lt;='Festività&amp;Chiusure'!$B$16),   $H73="domenica",$H73="sabato"),0,1)</f>
        <v/>
      </c>
      <c r="K73">
        <f>B73-DATE(YEAR(B73),1,0)</f>
        <v/>
      </c>
      <c r="L73">
        <f>SUM($J$3:J73)</f>
        <v/>
      </c>
    </row>
    <row r="74">
      <c r="A74" s="4">
        <f>YEAR(B74)*10000+MONTH(B74)*100+DAY(B74)</f>
        <v/>
      </c>
      <c r="B74" s="1" t="n">
        <v>45363</v>
      </c>
      <c r="C74">
        <f>YEAR(B74)</f>
        <v/>
      </c>
      <c r="D74">
        <f>MONTH(B74)</f>
        <v/>
      </c>
      <c r="E74">
        <f>WEEKNUM(B74)</f>
        <v/>
      </c>
      <c r="F74">
        <f>WEEKDAY(B74)</f>
        <v/>
      </c>
      <c r="G74">
        <f>DAY(B74)</f>
        <v/>
      </c>
      <c r="H74">
        <f>TEXT(B74,"gggg")</f>
        <v/>
      </c>
      <c r="I74">
        <f>TEXT(B74,"mmmm")</f>
        <v/>
      </c>
      <c r="J74">
        <f>IF(OR(AND($B74&gt;='Festività&amp;Chiusure'!$A$2,Calendar!$B74&lt;='Festività&amp;Chiusure'!$B$2),  AND($B74&gt;='Festività&amp;Chiusure'!$A$3,Calendar!$B74&lt;='Festività&amp;Chiusure'!$B$3),  AND($B74&gt;='Festività&amp;Chiusure'!$A$4,Calendar!$B74&lt;='Festività&amp;Chiusure'!$B$4),  AND($B74&gt;='Festività&amp;Chiusure'!$A$5,Calendar!$B74&lt;='Festività&amp;Chiusure'!$B$5),  AND($B74&gt;='Festività&amp;Chiusure'!$A$6,Calendar!$B74&lt;='Festività&amp;Chiusure'!$B$6),  AND($B74&gt;='Festività&amp;Chiusure'!$A$7,Calendar!$B74&lt;='Festività&amp;Chiusure'!$B$7),  AND($B74&gt;='Festività&amp;Chiusure'!$A$8,Calendar!$B74&lt;='Festività&amp;Chiusure'!$B$8),  AND($B74&gt;='Festività&amp;Chiusure'!$A$9,Calendar!$B74&lt;='Festività&amp;Chiusure'!$B$9),  AND($B74&gt;='Festività&amp;Chiusure'!$A$10,Calendar!$B74&lt;='Festività&amp;Chiusure'!$B$10),  AND($B74&gt;='Festività&amp;Chiusure'!$A$11,Calendar!$B74&lt;='Festività&amp;Chiusure'!$B$11),  AND($B74&gt;='Festività&amp;Chiusure'!$A$12,Calendar!$B74&lt;='Festività&amp;Chiusure'!$B$12),  AND($B74&gt;='Festività&amp;Chiusure'!$A$13,Calendar!$B74&lt;='Festività&amp;Chiusure'!$B$13),  AND($B74&gt;='Festività&amp;Chiusure'!$A$14,Calendar!$B74&lt;='Festività&amp;Chiusure'!$B$14),    AND($B74&gt;='Festività&amp;Chiusure'!$A$15,Calendar!$B74&lt;='Festività&amp;Chiusure'!$B$15),  AND($B74&gt;='Festività&amp;Chiusure'!$A$16,Calendar!$B74&lt;='Festività&amp;Chiusure'!$B$16),   $H74="domenica",$H74="sabato"),0,1)</f>
        <v/>
      </c>
      <c r="K74">
        <f>B74-DATE(YEAR(B74),1,0)</f>
        <v/>
      </c>
      <c r="L74">
        <f>SUM($J$3:J74)</f>
        <v/>
      </c>
    </row>
    <row r="75">
      <c r="A75" s="4">
        <f>YEAR(B75)*10000+MONTH(B75)*100+DAY(B75)</f>
        <v/>
      </c>
      <c r="B75" s="1" t="n">
        <v>45364</v>
      </c>
      <c r="C75">
        <f>YEAR(B75)</f>
        <v/>
      </c>
      <c r="D75">
        <f>MONTH(B75)</f>
        <v/>
      </c>
      <c r="E75">
        <f>WEEKNUM(B75)</f>
        <v/>
      </c>
      <c r="F75">
        <f>WEEKDAY(B75)</f>
        <v/>
      </c>
      <c r="G75">
        <f>DAY(B75)</f>
        <v/>
      </c>
      <c r="H75">
        <f>TEXT(B75,"gggg")</f>
        <v/>
      </c>
      <c r="I75">
        <f>TEXT(B75,"mmmm")</f>
        <v/>
      </c>
      <c r="J75">
        <f>IF(OR(AND($B75&gt;='Festività&amp;Chiusure'!$A$2,Calendar!$B75&lt;='Festività&amp;Chiusure'!$B$2),  AND($B75&gt;='Festività&amp;Chiusure'!$A$3,Calendar!$B75&lt;='Festività&amp;Chiusure'!$B$3),  AND($B75&gt;='Festività&amp;Chiusure'!$A$4,Calendar!$B75&lt;='Festività&amp;Chiusure'!$B$4),  AND($B75&gt;='Festività&amp;Chiusure'!$A$5,Calendar!$B75&lt;='Festività&amp;Chiusure'!$B$5),  AND($B75&gt;='Festività&amp;Chiusure'!$A$6,Calendar!$B75&lt;='Festività&amp;Chiusure'!$B$6),  AND($B75&gt;='Festività&amp;Chiusure'!$A$7,Calendar!$B75&lt;='Festività&amp;Chiusure'!$B$7),  AND($B75&gt;='Festività&amp;Chiusure'!$A$8,Calendar!$B75&lt;='Festività&amp;Chiusure'!$B$8),  AND($B75&gt;='Festività&amp;Chiusure'!$A$9,Calendar!$B75&lt;='Festività&amp;Chiusure'!$B$9),  AND($B75&gt;='Festività&amp;Chiusure'!$A$10,Calendar!$B75&lt;='Festività&amp;Chiusure'!$B$10),  AND($B75&gt;='Festività&amp;Chiusure'!$A$11,Calendar!$B75&lt;='Festività&amp;Chiusure'!$B$11),  AND($B75&gt;='Festività&amp;Chiusure'!$A$12,Calendar!$B75&lt;='Festività&amp;Chiusure'!$B$12),  AND($B75&gt;='Festività&amp;Chiusure'!$A$13,Calendar!$B75&lt;='Festività&amp;Chiusure'!$B$13),  AND($B75&gt;='Festività&amp;Chiusure'!$A$14,Calendar!$B75&lt;='Festività&amp;Chiusure'!$B$14),    AND($B75&gt;='Festività&amp;Chiusure'!$A$15,Calendar!$B75&lt;='Festività&amp;Chiusure'!$B$15),  AND($B75&gt;='Festività&amp;Chiusure'!$A$16,Calendar!$B75&lt;='Festività&amp;Chiusure'!$B$16),   $H75="domenica",$H75="sabato"),0,1)</f>
        <v/>
      </c>
      <c r="K75">
        <f>B75-DATE(YEAR(B75),1,0)</f>
        <v/>
      </c>
      <c r="L75">
        <f>SUM($J$3:J75)</f>
        <v/>
      </c>
    </row>
    <row r="76">
      <c r="A76" s="4">
        <f>YEAR(B76)*10000+MONTH(B76)*100+DAY(B76)</f>
        <v/>
      </c>
      <c r="B76" s="1" t="n">
        <v>45365</v>
      </c>
      <c r="C76">
        <f>YEAR(B76)</f>
        <v/>
      </c>
      <c r="D76">
        <f>MONTH(B76)</f>
        <v/>
      </c>
      <c r="E76">
        <f>WEEKNUM(B76)</f>
        <v/>
      </c>
      <c r="F76">
        <f>WEEKDAY(B76)</f>
        <v/>
      </c>
      <c r="G76">
        <f>DAY(B76)</f>
        <v/>
      </c>
      <c r="H76">
        <f>TEXT(B76,"gggg")</f>
        <v/>
      </c>
      <c r="I76">
        <f>TEXT(B76,"mmmm")</f>
        <v/>
      </c>
      <c r="J76">
        <f>IF(OR(AND($B76&gt;='Festività&amp;Chiusure'!$A$2,Calendar!$B76&lt;='Festività&amp;Chiusure'!$B$2),  AND($B76&gt;='Festività&amp;Chiusure'!$A$3,Calendar!$B76&lt;='Festività&amp;Chiusure'!$B$3),  AND($B76&gt;='Festività&amp;Chiusure'!$A$4,Calendar!$B76&lt;='Festività&amp;Chiusure'!$B$4),  AND($B76&gt;='Festività&amp;Chiusure'!$A$5,Calendar!$B76&lt;='Festività&amp;Chiusure'!$B$5),  AND($B76&gt;='Festività&amp;Chiusure'!$A$6,Calendar!$B76&lt;='Festività&amp;Chiusure'!$B$6),  AND($B76&gt;='Festività&amp;Chiusure'!$A$7,Calendar!$B76&lt;='Festività&amp;Chiusure'!$B$7),  AND($B76&gt;='Festività&amp;Chiusure'!$A$8,Calendar!$B76&lt;='Festività&amp;Chiusure'!$B$8),  AND($B76&gt;='Festività&amp;Chiusure'!$A$9,Calendar!$B76&lt;='Festività&amp;Chiusure'!$B$9),  AND($B76&gt;='Festività&amp;Chiusure'!$A$10,Calendar!$B76&lt;='Festività&amp;Chiusure'!$B$10),  AND($B76&gt;='Festività&amp;Chiusure'!$A$11,Calendar!$B76&lt;='Festività&amp;Chiusure'!$B$11),  AND($B76&gt;='Festività&amp;Chiusure'!$A$12,Calendar!$B76&lt;='Festività&amp;Chiusure'!$B$12),  AND($B76&gt;='Festività&amp;Chiusure'!$A$13,Calendar!$B76&lt;='Festività&amp;Chiusure'!$B$13),  AND($B76&gt;='Festività&amp;Chiusure'!$A$14,Calendar!$B76&lt;='Festività&amp;Chiusure'!$B$14),    AND($B76&gt;='Festività&amp;Chiusure'!$A$15,Calendar!$B76&lt;='Festività&amp;Chiusure'!$B$15),  AND($B76&gt;='Festività&amp;Chiusure'!$A$16,Calendar!$B76&lt;='Festività&amp;Chiusure'!$B$16),   $H76="domenica",$H76="sabato"),0,1)</f>
        <v/>
      </c>
      <c r="K76">
        <f>B76-DATE(YEAR(B76),1,0)</f>
        <v/>
      </c>
      <c r="L76">
        <f>SUM($J$3:J76)</f>
        <v/>
      </c>
    </row>
    <row r="77">
      <c r="A77" s="4">
        <f>YEAR(B77)*10000+MONTH(B77)*100+DAY(B77)</f>
        <v/>
      </c>
      <c r="B77" s="1" t="n">
        <v>45366</v>
      </c>
      <c r="C77">
        <f>YEAR(B77)</f>
        <v/>
      </c>
      <c r="D77">
        <f>MONTH(B77)</f>
        <v/>
      </c>
      <c r="E77">
        <f>WEEKNUM(B77)</f>
        <v/>
      </c>
      <c r="F77">
        <f>WEEKDAY(B77)</f>
        <v/>
      </c>
      <c r="G77">
        <f>DAY(B77)</f>
        <v/>
      </c>
      <c r="H77">
        <f>TEXT(B77,"gggg")</f>
        <v/>
      </c>
      <c r="I77">
        <f>TEXT(B77,"mmmm")</f>
        <v/>
      </c>
      <c r="J77">
        <f>IF(OR(AND($B77&gt;='Festività&amp;Chiusure'!$A$2,Calendar!$B77&lt;='Festività&amp;Chiusure'!$B$2),  AND($B77&gt;='Festività&amp;Chiusure'!$A$3,Calendar!$B77&lt;='Festività&amp;Chiusure'!$B$3),  AND($B77&gt;='Festività&amp;Chiusure'!$A$4,Calendar!$B77&lt;='Festività&amp;Chiusure'!$B$4),  AND($B77&gt;='Festività&amp;Chiusure'!$A$5,Calendar!$B77&lt;='Festività&amp;Chiusure'!$B$5),  AND($B77&gt;='Festività&amp;Chiusure'!$A$6,Calendar!$B77&lt;='Festività&amp;Chiusure'!$B$6),  AND($B77&gt;='Festività&amp;Chiusure'!$A$7,Calendar!$B77&lt;='Festività&amp;Chiusure'!$B$7),  AND($B77&gt;='Festività&amp;Chiusure'!$A$8,Calendar!$B77&lt;='Festività&amp;Chiusure'!$B$8),  AND($B77&gt;='Festività&amp;Chiusure'!$A$9,Calendar!$B77&lt;='Festività&amp;Chiusure'!$B$9),  AND($B77&gt;='Festività&amp;Chiusure'!$A$10,Calendar!$B77&lt;='Festività&amp;Chiusure'!$B$10),  AND($B77&gt;='Festività&amp;Chiusure'!$A$11,Calendar!$B77&lt;='Festività&amp;Chiusure'!$B$11),  AND($B77&gt;='Festività&amp;Chiusure'!$A$12,Calendar!$B77&lt;='Festività&amp;Chiusure'!$B$12),  AND($B77&gt;='Festività&amp;Chiusure'!$A$13,Calendar!$B77&lt;='Festività&amp;Chiusure'!$B$13),  AND($B77&gt;='Festività&amp;Chiusure'!$A$14,Calendar!$B77&lt;='Festività&amp;Chiusure'!$B$14),    AND($B77&gt;='Festività&amp;Chiusure'!$A$15,Calendar!$B77&lt;='Festività&amp;Chiusure'!$B$15),  AND($B77&gt;='Festività&amp;Chiusure'!$A$16,Calendar!$B77&lt;='Festività&amp;Chiusure'!$B$16),   $H77="domenica",$H77="sabato"),0,1)</f>
        <v/>
      </c>
      <c r="K77">
        <f>B77-DATE(YEAR(B77),1,0)</f>
        <v/>
      </c>
      <c r="L77">
        <f>SUM($J$3:J77)</f>
        <v/>
      </c>
    </row>
    <row r="78">
      <c r="A78" s="4">
        <f>YEAR(B78)*10000+MONTH(B78)*100+DAY(B78)</f>
        <v/>
      </c>
      <c r="B78" s="1" t="n">
        <v>45367</v>
      </c>
      <c r="C78">
        <f>YEAR(B78)</f>
        <v/>
      </c>
      <c r="D78">
        <f>MONTH(B78)</f>
        <v/>
      </c>
      <c r="E78">
        <f>WEEKNUM(B78)</f>
        <v/>
      </c>
      <c r="F78">
        <f>WEEKDAY(B78)</f>
        <v/>
      </c>
      <c r="G78">
        <f>DAY(B78)</f>
        <v/>
      </c>
      <c r="H78">
        <f>TEXT(B78,"gggg")</f>
        <v/>
      </c>
      <c r="I78">
        <f>TEXT(B78,"mmmm")</f>
        <v/>
      </c>
      <c r="J78">
        <f>IF(OR(AND($B78&gt;='Festività&amp;Chiusure'!$A$2,Calendar!$B78&lt;='Festività&amp;Chiusure'!$B$2),  AND($B78&gt;='Festività&amp;Chiusure'!$A$3,Calendar!$B78&lt;='Festività&amp;Chiusure'!$B$3),  AND($B78&gt;='Festività&amp;Chiusure'!$A$4,Calendar!$B78&lt;='Festività&amp;Chiusure'!$B$4),  AND($B78&gt;='Festività&amp;Chiusure'!$A$5,Calendar!$B78&lt;='Festività&amp;Chiusure'!$B$5),  AND($B78&gt;='Festività&amp;Chiusure'!$A$6,Calendar!$B78&lt;='Festività&amp;Chiusure'!$B$6),  AND($B78&gt;='Festività&amp;Chiusure'!$A$7,Calendar!$B78&lt;='Festività&amp;Chiusure'!$B$7),  AND($B78&gt;='Festività&amp;Chiusure'!$A$8,Calendar!$B78&lt;='Festività&amp;Chiusure'!$B$8),  AND($B78&gt;='Festività&amp;Chiusure'!$A$9,Calendar!$B78&lt;='Festività&amp;Chiusure'!$B$9),  AND($B78&gt;='Festività&amp;Chiusure'!$A$10,Calendar!$B78&lt;='Festività&amp;Chiusure'!$B$10),  AND($B78&gt;='Festività&amp;Chiusure'!$A$11,Calendar!$B78&lt;='Festività&amp;Chiusure'!$B$11),  AND($B78&gt;='Festività&amp;Chiusure'!$A$12,Calendar!$B78&lt;='Festività&amp;Chiusure'!$B$12),  AND($B78&gt;='Festività&amp;Chiusure'!$A$13,Calendar!$B78&lt;='Festività&amp;Chiusure'!$B$13),  AND($B78&gt;='Festività&amp;Chiusure'!$A$14,Calendar!$B78&lt;='Festività&amp;Chiusure'!$B$14),    AND($B78&gt;='Festività&amp;Chiusure'!$A$15,Calendar!$B78&lt;='Festività&amp;Chiusure'!$B$15),  AND($B78&gt;='Festività&amp;Chiusure'!$A$16,Calendar!$B78&lt;='Festività&amp;Chiusure'!$B$16),   $H78="domenica",$H78="sabato"),0,1)</f>
        <v/>
      </c>
      <c r="K78">
        <f>B78-DATE(YEAR(B78),1,0)</f>
        <v/>
      </c>
      <c r="L78">
        <f>SUM($J$3:J78)</f>
        <v/>
      </c>
    </row>
    <row r="79">
      <c r="A79" s="4">
        <f>YEAR(B79)*10000+MONTH(B79)*100+DAY(B79)</f>
        <v/>
      </c>
      <c r="B79" s="1" t="n">
        <v>45368</v>
      </c>
      <c r="C79">
        <f>YEAR(B79)</f>
        <v/>
      </c>
      <c r="D79">
        <f>MONTH(B79)</f>
        <v/>
      </c>
      <c r="E79">
        <f>WEEKNUM(B79)</f>
        <v/>
      </c>
      <c r="F79">
        <f>WEEKDAY(B79)</f>
        <v/>
      </c>
      <c r="G79">
        <f>DAY(B79)</f>
        <v/>
      </c>
      <c r="H79">
        <f>TEXT(B79,"gggg")</f>
        <v/>
      </c>
      <c r="I79">
        <f>TEXT(B79,"mmmm")</f>
        <v/>
      </c>
      <c r="J79">
        <f>IF(OR(AND($B79&gt;='Festività&amp;Chiusure'!$A$2,Calendar!$B79&lt;='Festività&amp;Chiusure'!$B$2),  AND($B79&gt;='Festività&amp;Chiusure'!$A$3,Calendar!$B79&lt;='Festività&amp;Chiusure'!$B$3),  AND($B79&gt;='Festività&amp;Chiusure'!$A$4,Calendar!$B79&lt;='Festività&amp;Chiusure'!$B$4),  AND($B79&gt;='Festività&amp;Chiusure'!$A$5,Calendar!$B79&lt;='Festività&amp;Chiusure'!$B$5),  AND($B79&gt;='Festività&amp;Chiusure'!$A$6,Calendar!$B79&lt;='Festività&amp;Chiusure'!$B$6),  AND($B79&gt;='Festività&amp;Chiusure'!$A$7,Calendar!$B79&lt;='Festività&amp;Chiusure'!$B$7),  AND($B79&gt;='Festività&amp;Chiusure'!$A$8,Calendar!$B79&lt;='Festività&amp;Chiusure'!$B$8),  AND($B79&gt;='Festività&amp;Chiusure'!$A$9,Calendar!$B79&lt;='Festività&amp;Chiusure'!$B$9),  AND($B79&gt;='Festività&amp;Chiusure'!$A$10,Calendar!$B79&lt;='Festività&amp;Chiusure'!$B$10),  AND($B79&gt;='Festività&amp;Chiusure'!$A$11,Calendar!$B79&lt;='Festività&amp;Chiusure'!$B$11),  AND($B79&gt;='Festività&amp;Chiusure'!$A$12,Calendar!$B79&lt;='Festività&amp;Chiusure'!$B$12),  AND($B79&gt;='Festività&amp;Chiusure'!$A$13,Calendar!$B79&lt;='Festività&amp;Chiusure'!$B$13),  AND($B79&gt;='Festività&amp;Chiusure'!$A$14,Calendar!$B79&lt;='Festività&amp;Chiusure'!$B$14),    AND($B79&gt;='Festività&amp;Chiusure'!$A$15,Calendar!$B79&lt;='Festività&amp;Chiusure'!$B$15),  AND($B79&gt;='Festività&amp;Chiusure'!$A$16,Calendar!$B79&lt;='Festività&amp;Chiusure'!$B$16),   $H79="domenica",$H79="sabato"),0,1)</f>
        <v/>
      </c>
      <c r="K79">
        <f>B79-DATE(YEAR(B79),1,0)</f>
        <v/>
      </c>
      <c r="L79">
        <f>SUM($J$3:J79)</f>
        <v/>
      </c>
    </row>
    <row r="80">
      <c r="A80" s="4">
        <f>YEAR(B80)*10000+MONTH(B80)*100+DAY(B80)</f>
        <v/>
      </c>
      <c r="B80" s="1" t="n">
        <v>45369</v>
      </c>
      <c r="C80">
        <f>YEAR(B80)</f>
        <v/>
      </c>
      <c r="D80">
        <f>MONTH(B80)</f>
        <v/>
      </c>
      <c r="E80">
        <f>WEEKNUM(B80)</f>
        <v/>
      </c>
      <c r="F80">
        <f>WEEKDAY(B80)</f>
        <v/>
      </c>
      <c r="G80">
        <f>DAY(B80)</f>
        <v/>
      </c>
      <c r="H80">
        <f>TEXT(B80,"gggg")</f>
        <v/>
      </c>
      <c r="I80">
        <f>TEXT(B80,"mmmm")</f>
        <v/>
      </c>
      <c r="J80">
        <f>IF(OR(AND($B80&gt;='Festività&amp;Chiusure'!$A$2,Calendar!$B80&lt;='Festività&amp;Chiusure'!$B$2),  AND($B80&gt;='Festività&amp;Chiusure'!$A$3,Calendar!$B80&lt;='Festività&amp;Chiusure'!$B$3),  AND($B80&gt;='Festività&amp;Chiusure'!$A$4,Calendar!$B80&lt;='Festività&amp;Chiusure'!$B$4),  AND($B80&gt;='Festività&amp;Chiusure'!$A$5,Calendar!$B80&lt;='Festività&amp;Chiusure'!$B$5),  AND($B80&gt;='Festività&amp;Chiusure'!$A$6,Calendar!$B80&lt;='Festività&amp;Chiusure'!$B$6),  AND($B80&gt;='Festività&amp;Chiusure'!$A$7,Calendar!$B80&lt;='Festività&amp;Chiusure'!$B$7),  AND($B80&gt;='Festività&amp;Chiusure'!$A$8,Calendar!$B80&lt;='Festività&amp;Chiusure'!$B$8),  AND($B80&gt;='Festività&amp;Chiusure'!$A$9,Calendar!$B80&lt;='Festività&amp;Chiusure'!$B$9),  AND($B80&gt;='Festività&amp;Chiusure'!$A$10,Calendar!$B80&lt;='Festività&amp;Chiusure'!$B$10),  AND($B80&gt;='Festività&amp;Chiusure'!$A$11,Calendar!$B80&lt;='Festività&amp;Chiusure'!$B$11),  AND($B80&gt;='Festività&amp;Chiusure'!$A$12,Calendar!$B80&lt;='Festività&amp;Chiusure'!$B$12),  AND($B80&gt;='Festività&amp;Chiusure'!$A$13,Calendar!$B80&lt;='Festività&amp;Chiusure'!$B$13),  AND($B80&gt;='Festività&amp;Chiusure'!$A$14,Calendar!$B80&lt;='Festività&amp;Chiusure'!$B$14),    AND($B80&gt;='Festività&amp;Chiusure'!$A$15,Calendar!$B80&lt;='Festività&amp;Chiusure'!$B$15),  AND($B80&gt;='Festività&amp;Chiusure'!$A$16,Calendar!$B80&lt;='Festività&amp;Chiusure'!$B$16),   $H80="domenica",$H80="sabato"),0,1)</f>
        <v/>
      </c>
      <c r="K80">
        <f>B80-DATE(YEAR(B80),1,0)</f>
        <v/>
      </c>
      <c r="L80">
        <f>SUM($J$3:J80)</f>
        <v/>
      </c>
    </row>
    <row r="81">
      <c r="A81" s="4">
        <f>YEAR(B81)*10000+MONTH(B81)*100+DAY(B81)</f>
        <v/>
      </c>
      <c r="B81" s="1" t="n">
        <v>45370</v>
      </c>
      <c r="C81">
        <f>YEAR(B81)</f>
        <v/>
      </c>
      <c r="D81">
        <f>MONTH(B81)</f>
        <v/>
      </c>
      <c r="E81">
        <f>WEEKNUM(B81)</f>
        <v/>
      </c>
      <c r="F81">
        <f>WEEKDAY(B81)</f>
        <v/>
      </c>
      <c r="G81">
        <f>DAY(B81)</f>
        <v/>
      </c>
      <c r="H81">
        <f>TEXT(B81,"gggg")</f>
        <v/>
      </c>
      <c r="I81">
        <f>TEXT(B81,"mmmm")</f>
        <v/>
      </c>
      <c r="J81">
        <f>IF(OR(AND($B81&gt;='Festività&amp;Chiusure'!$A$2,Calendar!$B81&lt;='Festività&amp;Chiusure'!$B$2),  AND($B81&gt;='Festività&amp;Chiusure'!$A$3,Calendar!$B81&lt;='Festività&amp;Chiusure'!$B$3),  AND($B81&gt;='Festività&amp;Chiusure'!$A$4,Calendar!$B81&lt;='Festività&amp;Chiusure'!$B$4),  AND($B81&gt;='Festività&amp;Chiusure'!$A$5,Calendar!$B81&lt;='Festività&amp;Chiusure'!$B$5),  AND($B81&gt;='Festività&amp;Chiusure'!$A$6,Calendar!$B81&lt;='Festività&amp;Chiusure'!$B$6),  AND($B81&gt;='Festività&amp;Chiusure'!$A$7,Calendar!$B81&lt;='Festività&amp;Chiusure'!$B$7),  AND($B81&gt;='Festività&amp;Chiusure'!$A$8,Calendar!$B81&lt;='Festività&amp;Chiusure'!$B$8),  AND($B81&gt;='Festività&amp;Chiusure'!$A$9,Calendar!$B81&lt;='Festività&amp;Chiusure'!$B$9),  AND($B81&gt;='Festività&amp;Chiusure'!$A$10,Calendar!$B81&lt;='Festività&amp;Chiusure'!$B$10),  AND($B81&gt;='Festività&amp;Chiusure'!$A$11,Calendar!$B81&lt;='Festività&amp;Chiusure'!$B$11),  AND($B81&gt;='Festività&amp;Chiusure'!$A$12,Calendar!$B81&lt;='Festività&amp;Chiusure'!$B$12),  AND($B81&gt;='Festività&amp;Chiusure'!$A$13,Calendar!$B81&lt;='Festività&amp;Chiusure'!$B$13),  AND($B81&gt;='Festività&amp;Chiusure'!$A$14,Calendar!$B81&lt;='Festività&amp;Chiusure'!$B$14),    AND($B81&gt;='Festività&amp;Chiusure'!$A$15,Calendar!$B81&lt;='Festività&amp;Chiusure'!$B$15),  AND($B81&gt;='Festività&amp;Chiusure'!$A$16,Calendar!$B81&lt;='Festività&amp;Chiusure'!$B$16),   $H81="domenica",$H81="sabato"),0,1)</f>
        <v/>
      </c>
      <c r="K81">
        <f>B81-DATE(YEAR(B81),1,0)</f>
        <v/>
      </c>
      <c r="L81">
        <f>SUM($J$3:J81)</f>
        <v/>
      </c>
    </row>
    <row r="82">
      <c r="A82" s="4">
        <f>YEAR(B82)*10000+MONTH(B82)*100+DAY(B82)</f>
        <v/>
      </c>
      <c r="B82" s="1" t="n">
        <v>45371</v>
      </c>
      <c r="C82">
        <f>YEAR(B82)</f>
        <v/>
      </c>
      <c r="D82">
        <f>MONTH(B82)</f>
        <v/>
      </c>
      <c r="E82">
        <f>WEEKNUM(B82)</f>
        <v/>
      </c>
      <c r="F82">
        <f>WEEKDAY(B82)</f>
        <v/>
      </c>
      <c r="G82">
        <f>DAY(B82)</f>
        <v/>
      </c>
      <c r="H82">
        <f>TEXT(B82,"gggg")</f>
        <v/>
      </c>
      <c r="I82">
        <f>TEXT(B82,"mmmm")</f>
        <v/>
      </c>
      <c r="J82">
        <f>IF(OR(AND($B82&gt;='Festività&amp;Chiusure'!$A$2,Calendar!$B82&lt;='Festività&amp;Chiusure'!$B$2),  AND($B82&gt;='Festività&amp;Chiusure'!$A$3,Calendar!$B82&lt;='Festività&amp;Chiusure'!$B$3),  AND($B82&gt;='Festività&amp;Chiusure'!$A$4,Calendar!$B82&lt;='Festività&amp;Chiusure'!$B$4),  AND($B82&gt;='Festività&amp;Chiusure'!$A$5,Calendar!$B82&lt;='Festività&amp;Chiusure'!$B$5),  AND($B82&gt;='Festività&amp;Chiusure'!$A$6,Calendar!$B82&lt;='Festività&amp;Chiusure'!$B$6),  AND($B82&gt;='Festività&amp;Chiusure'!$A$7,Calendar!$B82&lt;='Festività&amp;Chiusure'!$B$7),  AND($B82&gt;='Festività&amp;Chiusure'!$A$8,Calendar!$B82&lt;='Festività&amp;Chiusure'!$B$8),  AND($B82&gt;='Festività&amp;Chiusure'!$A$9,Calendar!$B82&lt;='Festività&amp;Chiusure'!$B$9),  AND($B82&gt;='Festività&amp;Chiusure'!$A$10,Calendar!$B82&lt;='Festività&amp;Chiusure'!$B$10),  AND($B82&gt;='Festività&amp;Chiusure'!$A$11,Calendar!$B82&lt;='Festività&amp;Chiusure'!$B$11),  AND($B82&gt;='Festività&amp;Chiusure'!$A$12,Calendar!$B82&lt;='Festività&amp;Chiusure'!$B$12),  AND($B82&gt;='Festività&amp;Chiusure'!$A$13,Calendar!$B82&lt;='Festività&amp;Chiusure'!$B$13),  AND($B82&gt;='Festività&amp;Chiusure'!$A$14,Calendar!$B82&lt;='Festività&amp;Chiusure'!$B$14),    AND($B82&gt;='Festività&amp;Chiusure'!$A$15,Calendar!$B82&lt;='Festività&amp;Chiusure'!$B$15),  AND($B82&gt;='Festività&amp;Chiusure'!$A$16,Calendar!$B82&lt;='Festività&amp;Chiusure'!$B$16),   $H82="domenica",$H82="sabato"),0,1)</f>
        <v/>
      </c>
      <c r="K82">
        <f>B82-DATE(YEAR(B82),1,0)</f>
        <v/>
      </c>
      <c r="L82">
        <f>SUM($J$3:J82)</f>
        <v/>
      </c>
    </row>
    <row r="83">
      <c r="A83" s="4">
        <f>YEAR(B83)*10000+MONTH(B83)*100+DAY(B83)</f>
        <v/>
      </c>
      <c r="B83" s="1" t="n">
        <v>45372</v>
      </c>
      <c r="C83">
        <f>YEAR(B83)</f>
        <v/>
      </c>
      <c r="D83">
        <f>MONTH(B83)</f>
        <v/>
      </c>
      <c r="E83">
        <f>WEEKNUM(B83)</f>
        <v/>
      </c>
      <c r="F83">
        <f>WEEKDAY(B83)</f>
        <v/>
      </c>
      <c r="G83">
        <f>DAY(B83)</f>
        <v/>
      </c>
      <c r="H83">
        <f>TEXT(B83,"gggg")</f>
        <v/>
      </c>
      <c r="I83">
        <f>TEXT(B83,"mmmm")</f>
        <v/>
      </c>
      <c r="J83">
        <f>IF(OR(AND($B83&gt;='Festività&amp;Chiusure'!$A$2,Calendar!$B83&lt;='Festività&amp;Chiusure'!$B$2),  AND($B83&gt;='Festività&amp;Chiusure'!$A$3,Calendar!$B83&lt;='Festività&amp;Chiusure'!$B$3),  AND($B83&gt;='Festività&amp;Chiusure'!$A$4,Calendar!$B83&lt;='Festività&amp;Chiusure'!$B$4),  AND($B83&gt;='Festività&amp;Chiusure'!$A$5,Calendar!$B83&lt;='Festività&amp;Chiusure'!$B$5),  AND($B83&gt;='Festività&amp;Chiusure'!$A$6,Calendar!$B83&lt;='Festività&amp;Chiusure'!$B$6),  AND($B83&gt;='Festività&amp;Chiusure'!$A$7,Calendar!$B83&lt;='Festività&amp;Chiusure'!$B$7),  AND($B83&gt;='Festività&amp;Chiusure'!$A$8,Calendar!$B83&lt;='Festività&amp;Chiusure'!$B$8),  AND($B83&gt;='Festività&amp;Chiusure'!$A$9,Calendar!$B83&lt;='Festività&amp;Chiusure'!$B$9),  AND($B83&gt;='Festività&amp;Chiusure'!$A$10,Calendar!$B83&lt;='Festività&amp;Chiusure'!$B$10),  AND($B83&gt;='Festività&amp;Chiusure'!$A$11,Calendar!$B83&lt;='Festività&amp;Chiusure'!$B$11),  AND($B83&gt;='Festività&amp;Chiusure'!$A$12,Calendar!$B83&lt;='Festività&amp;Chiusure'!$B$12),  AND($B83&gt;='Festività&amp;Chiusure'!$A$13,Calendar!$B83&lt;='Festività&amp;Chiusure'!$B$13),  AND($B83&gt;='Festività&amp;Chiusure'!$A$14,Calendar!$B83&lt;='Festività&amp;Chiusure'!$B$14),    AND($B83&gt;='Festività&amp;Chiusure'!$A$15,Calendar!$B83&lt;='Festività&amp;Chiusure'!$B$15),  AND($B83&gt;='Festività&amp;Chiusure'!$A$16,Calendar!$B83&lt;='Festività&amp;Chiusure'!$B$16),   $H83="domenica",$H83="sabato"),0,1)</f>
        <v/>
      </c>
      <c r="K83">
        <f>B83-DATE(YEAR(B83),1,0)</f>
        <v/>
      </c>
      <c r="L83">
        <f>SUM($J$3:J83)</f>
        <v/>
      </c>
    </row>
    <row r="84">
      <c r="A84" s="4">
        <f>YEAR(B84)*10000+MONTH(B84)*100+DAY(B84)</f>
        <v/>
      </c>
      <c r="B84" s="1" t="n">
        <v>45373</v>
      </c>
      <c r="C84">
        <f>YEAR(B84)</f>
        <v/>
      </c>
      <c r="D84">
        <f>MONTH(B84)</f>
        <v/>
      </c>
      <c r="E84">
        <f>WEEKNUM(B84)</f>
        <v/>
      </c>
      <c r="F84">
        <f>WEEKDAY(B84)</f>
        <v/>
      </c>
      <c r="G84">
        <f>DAY(B84)</f>
        <v/>
      </c>
      <c r="H84">
        <f>TEXT(B84,"gggg")</f>
        <v/>
      </c>
      <c r="I84">
        <f>TEXT(B84,"mmmm")</f>
        <v/>
      </c>
      <c r="J84">
        <f>IF(OR(AND($B84&gt;='Festività&amp;Chiusure'!$A$2,Calendar!$B84&lt;='Festività&amp;Chiusure'!$B$2),  AND($B84&gt;='Festività&amp;Chiusure'!$A$3,Calendar!$B84&lt;='Festività&amp;Chiusure'!$B$3),  AND($B84&gt;='Festività&amp;Chiusure'!$A$4,Calendar!$B84&lt;='Festività&amp;Chiusure'!$B$4),  AND($B84&gt;='Festività&amp;Chiusure'!$A$5,Calendar!$B84&lt;='Festività&amp;Chiusure'!$B$5),  AND($B84&gt;='Festività&amp;Chiusure'!$A$6,Calendar!$B84&lt;='Festività&amp;Chiusure'!$B$6),  AND($B84&gt;='Festività&amp;Chiusure'!$A$7,Calendar!$B84&lt;='Festività&amp;Chiusure'!$B$7),  AND($B84&gt;='Festività&amp;Chiusure'!$A$8,Calendar!$B84&lt;='Festività&amp;Chiusure'!$B$8),  AND($B84&gt;='Festività&amp;Chiusure'!$A$9,Calendar!$B84&lt;='Festività&amp;Chiusure'!$B$9),  AND($B84&gt;='Festività&amp;Chiusure'!$A$10,Calendar!$B84&lt;='Festività&amp;Chiusure'!$B$10),  AND($B84&gt;='Festività&amp;Chiusure'!$A$11,Calendar!$B84&lt;='Festività&amp;Chiusure'!$B$11),  AND($B84&gt;='Festività&amp;Chiusure'!$A$12,Calendar!$B84&lt;='Festività&amp;Chiusure'!$B$12),  AND($B84&gt;='Festività&amp;Chiusure'!$A$13,Calendar!$B84&lt;='Festività&amp;Chiusure'!$B$13),  AND($B84&gt;='Festività&amp;Chiusure'!$A$14,Calendar!$B84&lt;='Festività&amp;Chiusure'!$B$14),    AND($B84&gt;='Festività&amp;Chiusure'!$A$15,Calendar!$B84&lt;='Festività&amp;Chiusure'!$B$15),  AND($B84&gt;='Festività&amp;Chiusure'!$A$16,Calendar!$B84&lt;='Festività&amp;Chiusure'!$B$16),   $H84="domenica",$H84="sabato"),0,1)</f>
        <v/>
      </c>
      <c r="K84">
        <f>B84-DATE(YEAR(B84),1,0)</f>
        <v/>
      </c>
      <c r="L84">
        <f>SUM($J$3:J84)</f>
        <v/>
      </c>
    </row>
    <row r="85">
      <c r="A85" s="4">
        <f>YEAR(B85)*10000+MONTH(B85)*100+DAY(B85)</f>
        <v/>
      </c>
      <c r="B85" s="1" t="n">
        <v>45374</v>
      </c>
      <c r="C85">
        <f>YEAR(B85)</f>
        <v/>
      </c>
      <c r="D85">
        <f>MONTH(B85)</f>
        <v/>
      </c>
      <c r="E85">
        <f>WEEKNUM(B85)</f>
        <v/>
      </c>
      <c r="F85">
        <f>WEEKDAY(B85)</f>
        <v/>
      </c>
      <c r="G85">
        <f>DAY(B85)</f>
        <v/>
      </c>
      <c r="H85">
        <f>TEXT(B85,"gggg")</f>
        <v/>
      </c>
      <c r="I85">
        <f>TEXT(B85,"mmmm")</f>
        <v/>
      </c>
      <c r="J85">
        <f>IF(OR(AND($B85&gt;='Festività&amp;Chiusure'!$A$2,Calendar!$B85&lt;='Festività&amp;Chiusure'!$B$2),  AND($B85&gt;='Festività&amp;Chiusure'!$A$3,Calendar!$B85&lt;='Festività&amp;Chiusure'!$B$3),  AND($B85&gt;='Festività&amp;Chiusure'!$A$4,Calendar!$B85&lt;='Festività&amp;Chiusure'!$B$4),  AND($B85&gt;='Festività&amp;Chiusure'!$A$5,Calendar!$B85&lt;='Festività&amp;Chiusure'!$B$5),  AND($B85&gt;='Festività&amp;Chiusure'!$A$6,Calendar!$B85&lt;='Festività&amp;Chiusure'!$B$6),  AND($B85&gt;='Festività&amp;Chiusure'!$A$7,Calendar!$B85&lt;='Festività&amp;Chiusure'!$B$7),  AND($B85&gt;='Festività&amp;Chiusure'!$A$8,Calendar!$B85&lt;='Festività&amp;Chiusure'!$B$8),  AND($B85&gt;='Festività&amp;Chiusure'!$A$9,Calendar!$B85&lt;='Festività&amp;Chiusure'!$B$9),  AND($B85&gt;='Festività&amp;Chiusure'!$A$10,Calendar!$B85&lt;='Festività&amp;Chiusure'!$B$10),  AND($B85&gt;='Festività&amp;Chiusure'!$A$11,Calendar!$B85&lt;='Festività&amp;Chiusure'!$B$11),  AND($B85&gt;='Festività&amp;Chiusure'!$A$12,Calendar!$B85&lt;='Festività&amp;Chiusure'!$B$12),  AND($B85&gt;='Festività&amp;Chiusure'!$A$13,Calendar!$B85&lt;='Festività&amp;Chiusure'!$B$13),  AND($B85&gt;='Festività&amp;Chiusure'!$A$14,Calendar!$B85&lt;='Festività&amp;Chiusure'!$B$14),    AND($B85&gt;='Festività&amp;Chiusure'!$A$15,Calendar!$B85&lt;='Festività&amp;Chiusure'!$B$15),  AND($B85&gt;='Festività&amp;Chiusure'!$A$16,Calendar!$B85&lt;='Festività&amp;Chiusure'!$B$16),   $H85="domenica",$H85="sabato"),0,1)</f>
        <v/>
      </c>
      <c r="K85">
        <f>B85-DATE(YEAR(B85),1,0)</f>
        <v/>
      </c>
      <c r="L85">
        <f>SUM($J$3:J85)</f>
        <v/>
      </c>
    </row>
    <row r="86">
      <c r="A86" s="4">
        <f>YEAR(B86)*10000+MONTH(B86)*100+DAY(B86)</f>
        <v/>
      </c>
      <c r="B86" s="1" t="n">
        <v>45375</v>
      </c>
      <c r="C86">
        <f>YEAR(B86)</f>
        <v/>
      </c>
      <c r="D86">
        <f>MONTH(B86)</f>
        <v/>
      </c>
      <c r="E86">
        <f>WEEKNUM(B86)</f>
        <v/>
      </c>
      <c r="F86">
        <f>WEEKDAY(B86)</f>
        <v/>
      </c>
      <c r="G86">
        <f>DAY(B86)</f>
        <v/>
      </c>
      <c r="H86">
        <f>TEXT(B86,"gggg")</f>
        <v/>
      </c>
      <c r="I86">
        <f>TEXT(B86,"mmmm")</f>
        <v/>
      </c>
      <c r="J86">
        <f>IF(OR(AND($B86&gt;='Festività&amp;Chiusure'!$A$2,Calendar!$B86&lt;='Festività&amp;Chiusure'!$B$2),  AND($B86&gt;='Festività&amp;Chiusure'!$A$3,Calendar!$B86&lt;='Festività&amp;Chiusure'!$B$3),  AND($B86&gt;='Festività&amp;Chiusure'!$A$4,Calendar!$B86&lt;='Festività&amp;Chiusure'!$B$4),  AND($B86&gt;='Festività&amp;Chiusure'!$A$5,Calendar!$B86&lt;='Festività&amp;Chiusure'!$B$5),  AND($B86&gt;='Festività&amp;Chiusure'!$A$6,Calendar!$B86&lt;='Festività&amp;Chiusure'!$B$6),  AND($B86&gt;='Festività&amp;Chiusure'!$A$7,Calendar!$B86&lt;='Festività&amp;Chiusure'!$B$7),  AND($B86&gt;='Festività&amp;Chiusure'!$A$8,Calendar!$B86&lt;='Festività&amp;Chiusure'!$B$8),  AND($B86&gt;='Festività&amp;Chiusure'!$A$9,Calendar!$B86&lt;='Festività&amp;Chiusure'!$B$9),  AND($B86&gt;='Festività&amp;Chiusure'!$A$10,Calendar!$B86&lt;='Festività&amp;Chiusure'!$B$10),  AND($B86&gt;='Festività&amp;Chiusure'!$A$11,Calendar!$B86&lt;='Festività&amp;Chiusure'!$B$11),  AND($B86&gt;='Festività&amp;Chiusure'!$A$12,Calendar!$B86&lt;='Festività&amp;Chiusure'!$B$12),  AND($B86&gt;='Festività&amp;Chiusure'!$A$13,Calendar!$B86&lt;='Festività&amp;Chiusure'!$B$13),  AND($B86&gt;='Festività&amp;Chiusure'!$A$14,Calendar!$B86&lt;='Festività&amp;Chiusure'!$B$14),    AND($B86&gt;='Festività&amp;Chiusure'!$A$15,Calendar!$B86&lt;='Festività&amp;Chiusure'!$B$15),  AND($B86&gt;='Festività&amp;Chiusure'!$A$16,Calendar!$B86&lt;='Festività&amp;Chiusure'!$B$16),   $H86="domenica",$H86="sabato"),0,1)</f>
        <v/>
      </c>
      <c r="K86">
        <f>B86-DATE(YEAR(B86),1,0)</f>
        <v/>
      </c>
      <c r="L86">
        <f>SUM($J$3:J86)</f>
        <v/>
      </c>
    </row>
    <row r="87">
      <c r="A87" s="4">
        <f>YEAR(B87)*10000+MONTH(B87)*100+DAY(B87)</f>
        <v/>
      </c>
      <c r="B87" s="1" t="n">
        <v>45376</v>
      </c>
      <c r="C87">
        <f>YEAR(B87)</f>
        <v/>
      </c>
      <c r="D87">
        <f>MONTH(B87)</f>
        <v/>
      </c>
      <c r="E87">
        <f>WEEKNUM(B87)</f>
        <v/>
      </c>
      <c r="F87">
        <f>WEEKDAY(B87)</f>
        <v/>
      </c>
      <c r="G87">
        <f>DAY(B87)</f>
        <v/>
      </c>
      <c r="H87">
        <f>TEXT(B87,"gggg")</f>
        <v/>
      </c>
      <c r="I87">
        <f>TEXT(B87,"mmmm")</f>
        <v/>
      </c>
      <c r="J87">
        <f>IF(OR(AND($B87&gt;='Festività&amp;Chiusure'!$A$2,Calendar!$B87&lt;='Festività&amp;Chiusure'!$B$2),  AND($B87&gt;='Festività&amp;Chiusure'!$A$3,Calendar!$B87&lt;='Festività&amp;Chiusure'!$B$3),  AND($B87&gt;='Festività&amp;Chiusure'!$A$4,Calendar!$B87&lt;='Festività&amp;Chiusure'!$B$4),  AND($B87&gt;='Festività&amp;Chiusure'!$A$5,Calendar!$B87&lt;='Festività&amp;Chiusure'!$B$5),  AND($B87&gt;='Festività&amp;Chiusure'!$A$6,Calendar!$B87&lt;='Festività&amp;Chiusure'!$B$6),  AND($B87&gt;='Festività&amp;Chiusure'!$A$7,Calendar!$B87&lt;='Festività&amp;Chiusure'!$B$7),  AND($B87&gt;='Festività&amp;Chiusure'!$A$8,Calendar!$B87&lt;='Festività&amp;Chiusure'!$B$8),  AND($B87&gt;='Festività&amp;Chiusure'!$A$9,Calendar!$B87&lt;='Festività&amp;Chiusure'!$B$9),  AND($B87&gt;='Festività&amp;Chiusure'!$A$10,Calendar!$B87&lt;='Festività&amp;Chiusure'!$B$10),  AND($B87&gt;='Festività&amp;Chiusure'!$A$11,Calendar!$B87&lt;='Festività&amp;Chiusure'!$B$11),  AND($B87&gt;='Festività&amp;Chiusure'!$A$12,Calendar!$B87&lt;='Festività&amp;Chiusure'!$B$12),  AND($B87&gt;='Festività&amp;Chiusure'!$A$13,Calendar!$B87&lt;='Festività&amp;Chiusure'!$B$13),  AND($B87&gt;='Festività&amp;Chiusure'!$A$14,Calendar!$B87&lt;='Festività&amp;Chiusure'!$B$14),    AND($B87&gt;='Festività&amp;Chiusure'!$A$15,Calendar!$B87&lt;='Festività&amp;Chiusure'!$B$15),  AND($B87&gt;='Festività&amp;Chiusure'!$A$16,Calendar!$B87&lt;='Festività&amp;Chiusure'!$B$16),   $H87="domenica",$H87="sabato"),0,1)</f>
        <v/>
      </c>
      <c r="K87">
        <f>B87-DATE(YEAR(B87),1,0)</f>
        <v/>
      </c>
      <c r="L87">
        <f>SUM($J$3:J87)</f>
        <v/>
      </c>
    </row>
    <row r="88">
      <c r="A88" s="4">
        <f>YEAR(B88)*10000+MONTH(B88)*100+DAY(B88)</f>
        <v/>
      </c>
      <c r="B88" s="1" t="n">
        <v>45377</v>
      </c>
      <c r="C88">
        <f>YEAR(B88)</f>
        <v/>
      </c>
      <c r="D88">
        <f>MONTH(B88)</f>
        <v/>
      </c>
      <c r="E88">
        <f>WEEKNUM(B88)</f>
        <v/>
      </c>
      <c r="F88">
        <f>WEEKDAY(B88)</f>
        <v/>
      </c>
      <c r="G88">
        <f>DAY(B88)</f>
        <v/>
      </c>
      <c r="H88">
        <f>TEXT(B88,"gggg")</f>
        <v/>
      </c>
      <c r="I88">
        <f>TEXT(B88,"mmmm")</f>
        <v/>
      </c>
      <c r="J88">
        <f>IF(OR(AND($B88&gt;='Festività&amp;Chiusure'!$A$2,Calendar!$B88&lt;='Festività&amp;Chiusure'!$B$2),  AND($B88&gt;='Festività&amp;Chiusure'!$A$3,Calendar!$B88&lt;='Festività&amp;Chiusure'!$B$3),  AND($B88&gt;='Festività&amp;Chiusure'!$A$4,Calendar!$B88&lt;='Festività&amp;Chiusure'!$B$4),  AND($B88&gt;='Festività&amp;Chiusure'!$A$5,Calendar!$B88&lt;='Festività&amp;Chiusure'!$B$5),  AND($B88&gt;='Festività&amp;Chiusure'!$A$6,Calendar!$B88&lt;='Festività&amp;Chiusure'!$B$6),  AND($B88&gt;='Festività&amp;Chiusure'!$A$7,Calendar!$B88&lt;='Festività&amp;Chiusure'!$B$7),  AND($B88&gt;='Festività&amp;Chiusure'!$A$8,Calendar!$B88&lt;='Festività&amp;Chiusure'!$B$8),  AND($B88&gt;='Festività&amp;Chiusure'!$A$9,Calendar!$B88&lt;='Festività&amp;Chiusure'!$B$9),  AND($B88&gt;='Festività&amp;Chiusure'!$A$10,Calendar!$B88&lt;='Festività&amp;Chiusure'!$B$10),  AND($B88&gt;='Festività&amp;Chiusure'!$A$11,Calendar!$B88&lt;='Festività&amp;Chiusure'!$B$11),  AND($B88&gt;='Festività&amp;Chiusure'!$A$12,Calendar!$B88&lt;='Festività&amp;Chiusure'!$B$12),  AND($B88&gt;='Festività&amp;Chiusure'!$A$13,Calendar!$B88&lt;='Festività&amp;Chiusure'!$B$13),  AND($B88&gt;='Festività&amp;Chiusure'!$A$14,Calendar!$B88&lt;='Festività&amp;Chiusure'!$B$14),    AND($B88&gt;='Festività&amp;Chiusure'!$A$15,Calendar!$B88&lt;='Festività&amp;Chiusure'!$B$15),  AND($B88&gt;='Festività&amp;Chiusure'!$A$16,Calendar!$B88&lt;='Festività&amp;Chiusure'!$B$16),   $H88="domenica",$H88="sabato"),0,1)</f>
        <v/>
      </c>
      <c r="K88">
        <f>B88-DATE(YEAR(B88),1,0)</f>
        <v/>
      </c>
      <c r="L88">
        <f>SUM($J$3:J88)</f>
        <v/>
      </c>
    </row>
    <row r="89">
      <c r="A89" s="4">
        <f>YEAR(B89)*10000+MONTH(B89)*100+DAY(B89)</f>
        <v/>
      </c>
      <c r="B89" s="1" t="n">
        <v>45378</v>
      </c>
      <c r="C89">
        <f>YEAR(B89)</f>
        <v/>
      </c>
      <c r="D89">
        <f>MONTH(B89)</f>
        <v/>
      </c>
      <c r="E89">
        <f>WEEKNUM(B89)</f>
        <v/>
      </c>
      <c r="F89">
        <f>WEEKDAY(B89)</f>
        <v/>
      </c>
      <c r="G89">
        <f>DAY(B89)</f>
        <v/>
      </c>
      <c r="H89">
        <f>TEXT(B89,"gggg")</f>
        <v/>
      </c>
      <c r="I89">
        <f>TEXT(B89,"mmmm")</f>
        <v/>
      </c>
      <c r="J89">
        <f>IF(OR(AND($B89&gt;='Festività&amp;Chiusure'!$A$2,Calendar!$B89&lt;='Festività&amp;Chiusure'!$B$2),  AND($B89&gt;='Festività&amp;Chiusure'!$A$3,Calendar!$B89&lt;='Festività&amp;Chiusure'!$B$3),  AND($B89&gt;='Festività&amp;Chiusure'!$A$4,Calendar!$B89&lt;='Festività&amp;Chiusure'!$B$4),  AND($B89&gt;='Festività&amp;Chiusure'!$A$5,Calendar!$B89&lt;='Festività&amp;Chiusure'!$B$5),  AND($B89&gt;='Festività&amp;Chiusure'!$A$6,Calendar!$B89&lt;='Festività&amp;Chiusure'!$B$6),  AND($B89&gt;='Festività&amp;Chiusure'!$A$7,Calendar!$B89&lt;='Festività&amp;Chiusure'!$B$7),  AND($B89&gt;='Festività&amp;Chiusure'!$A$8,Calendar!$B89&lt;='Festività&amp;Chiusure'!$B$8),  AND($B89&gt;='Festività&amp;Chiusure'!$A$9,Calendar!$B89&lt;='Festività&amp;Chiusure'!$B$9),  AND($B89&gt;='Festività&amp;Chiusure'!$A$10,Calendar!$B89&lt;='Festività&amp;Chiusure'!$B$10),  AND($B89&gt;='Festività&amp;Chiusure'!$A$11,Calendar!$B89&lt;='Festività&amp;Chiusure'!$B$11),  AND($B89&gt;='Festività&amp;Chiusure'!$A$12,Calendar!$B89&lt;='Festività&amp;Chiusure'!$B$12),  AND($B89&gt;='Festività&amp;Chiusure'!$A$13,Calendar!$B89&lt;='Festività&amp;Chiusure'!$B$13),  AND($B89&gt;='Festività&amp;Chiusure'!$A$14,Calendar!$B89&lt;='Festività&amp;Chiusure'!$B$14),    AND($B89&gt;='Festività&amp;Chiusure'!$A$15,Calendar!$B89&lt;='Festività&amp;Chiusure'!$B$15),  AND($B89&gt;='Festività&amp;Chiusure'!$A$16,Calendar!$B89&lt;='Festività&amp;Chiusure'!$B$16),   $H89="domenica",$H89="sabato"),0,1)</f>
        <v/>
      </c>
      <c r="K89">
        <f>B89-DATE(YEAR(B89),1,0)</f>
        <v/>
      </c>
      <c r="L89">
        <f>SUM($J$3:J89)</f>
        <v/>
      </c>
    </row>
    <row r="90">
      <c r="A90" s="4">
        <f>YEAR(B90)*10000+MONTH(B90)*100+DAY(B90)</f>
        <v/>
      </c>
      <c r="B90" s="1" t="n">
        <v>45379</v>
      </c>
      <c r="C90">
        <f>YEAR(B90)</f>
        <v/>
      </c>
      <c r="D90">
        <f>MONTH(B90)</f>
        <v/>
      </c>
      <c r="E90">
        <f>WEEKNUM(B90)</f>
        <v/>
      </c>
      <c r="F90">
        <f>WEEKDAY(B90)</f>
        <v/>
      </c>
      <c r="G90">
        <f>DAY(B90)</f>
        <v/>
      </c>
      <c r="H90">
        <f>TEXT(B90,"gggg")</f>
        <v/>
      </c>
      <c r="I90">
        <f>TEXT(B90,"mmmm")</f>
        <v/>
      </c>
      <c r="J90">
        <f>IF(OR(AND($B90&gt;='Festività&amp;Chiusure'!$A$2,Calendar!$B90&lt;='Festività&amp;Chiusure'!$B$2),  AND($B90&gt;='Festività&amp;Chiusure'!$A$3,Calendar!$B90&lt;='Festività&amp;Chiusure'!$B$3),  AND($B90&gt;='Festività&amp;Chiusure'!$A$4,Calendar!$B90&lt;='Festività&amp;Chiusure'!$B$4),  AND($B90&gt;='Festività&amp;Chiusure'!$A$5,Calendar!$B90&lt;='Festività&amp;Chiusure'!$B$5),  AND($B90&gt;='Festività&amp;Chiusure'!$A$6,Calendar!$B90&lt;='Festività&amp;Chiusure'!$B$6),  AND($B90&gt;='Festività&amp;Chiusure'!$A$7,Calendar!$B90&lt;='Festività&amp;Chiusure'!$B$7),  AND($B90&gt;='Festività&amp;Chiusure'!$A$8,Calendar!$B90&lt;='Festività&amp;Chiusure'!$B$8),  AND($B90&gt;='Festività&amp;Chiusure'!$A$9,Calendar!$B90&lt;='Festività&amp;Chiusure'!$B$9),  AND($B90&gt;='Festività&amp;Chiusure'!$A$10,Calendar!$B90&lt;='Festività&amp;Chiusure'!$B$10),  AND($B90&gt;='Festività&amp;Chiusure'!$A$11,Calendar!$B90&lt;='Festività&amp;Chiusure'!$B$11),  AND($B90&gt;='Festività&amp;Chiusure'!$A$12,Calendar!$B90&lt;='Festività&amp;Chiusure'!$B$12),  AND($B90&gt;='Festività&amp;Chiusure'!$A$13,Calendar!$B90&lt;='Festività&amp;Chiusure'!$B$13),  AND($B90&gt;='Festività&amp;Chiusure'!$A$14,Calendar!$B90&lt;='Festività&amp;Chiusure'!$B$14),    AND($B90&gt;='Festività&amp;Chiusure'!$A$15,Calendar!$B90&lt;='Festività&amp;Chiusure'!$B$15),  AND($B90&gt;='Festività&amp;Chiusure'!$A$16,Calendar!$B90&lt;='Festività&amp;Chiusure'!$B$16),   $H90="domenica",$H90="sabato"),0,1)</f>
        <v/>
      </c>
      <c r="K90">
        <f>B90-DATE(YEAR(B90),1,0)</f>
        <v/>
      </c>
      <c r="L90">
        <f>SUM($J$3:J90)</f>
        <v/>
      </c>
    </row>
    <row r="91">
      <c r="A91" s="4">
        <f>YEAR(B91)*10000+MONTH(B91)*100+DAY(B91)</f>
        <v/>
      </c>
      <c r="B91" s="1" t="n">
        <v>45380</v>
      </c>
      <c r="C91">
        <f>YEAR(B91)</f>
        <v/>
      </c>
      <c r="D91">
        <f>MONTH(B91)</f>
        <v/>
      </c>
      <c r="E91">
        <f>WEEKNUM(B91)</f>
        <v/>
      </c>
      <c r="F91">
        <f>WEEKDAY(B91)</f>
        <v/>
      </c>
      <c r="G91">
        <f>DAY(B91)</f>
        <v/>
      </c>
      <c r="H91">
        <f>TEXT(B91,"gggg")</f>
        <v/>
      </c>
      <c r="I91">
        <f>TEXT(B91,"mmmm")</f>
        <v/>
      </c>
      <c r="J91">
        <f>IF(OR(AND($B91&gt;='Festività&amp;Chiusure'!$A$2,Calendar!$B91&lt;='Festività&amp;Chiusure'!$B$2),  AND($B91&gt;='Festività&amp;Chiusure'!$A$3,Calendar!$B91&lt;='Festività&amp;Chiusure'!$B$3),  AND($B91&gt;='Festività&amp;Chiusure'!$A$4,Calendar!$B91&lt;='Festività&amp;Chiusure'!$B$4),  AND($B91&gt;='Festività&amp;Chiusure'!$A$5,Calendar!$B91&lt;='Festività&amp;Chiusure'!$B$5),  AND($B91&gt;='Festività&amp;Chiusure'!$A$6,Calendar!$B91&lt;='Festività&amp;Chiusure'!$B$6),  AND($B91&gt;='Festività&amp;Chiusure'!$A$7,Calendar!$B91&lt;='Festività&amp;Chiusure'!$B$7),  AND($B91&gt;='Festività&amp;Chiusure'!$A$8,Calendar!$B91&lt;='Festività&amp;Chiusure'!$B$8),  AND($B91&gt;='Festività&amp;Chiusure'!$A$9,Calendar!$B91&lt;='Festività&amp;Chiusure'!$B$9),  AND($B91&gt;='Festività&amp;Chiusure'!$A$10,Calendar!$B91&lt;='Festività&amp;Chiusure'!$B$10),  AND($B91&gt;='Festività&amp;Chiusure'!$A$11,Calendar!$B91&lt;='Festività&amp;Chiusure'!$B$11),  AND($B91&gt;='Festività&amp;Chiusure'!$A$12,Calendar!$B91&lt;='Festività&amp;Chiusure'!$B$12),  AND($B91&gt;='Festività&amp;Chiusure'!$A$13,Calendar!$B91&lt;='Festività&amp;Chiusure'!$B$13),  AND($B91&gt;='Festività&amp;Chiusure'!$A$14,Calendar!$B91&lt;='Festività&amp;Chiusure'!$B$14),    AND($B91&gt;='Festività&amp;Chiusure'!$A$15,Calendar!$B91&lt;='Festività&amp;Chiusure'!$B$15),  AND($B91&gt;='Festività&amp;Chiusure'!$A$16,Calendar!$B91&lt;='Festività&amp;Chiusure'!$B$16),   $H91="domenica",$H91="sabato"),0,1)</f>
        <v/>
      </c>
      <c r="K91">
        <f>B91-DATE(YEAR(B91),1,0)</f>
        <v/>
      </c>
      <c r="L91">
        <f>SUM($J$3:J91)</f>
        <v/>
      </c>
    </row>
    <row r="92">
      <c r="A92" s="4">
        <f>YEAR(B92)*10000+MONTH(B92)*100+DAY(B92)</f>
        <v/>
      </c>
      <c r="B92" s="1" t="n">
        <v>45381</v>
      </c>
      <c r="C92">
        <f>YEAR(B92)</f>
        <v/>
      </c>
      <c r="D92">
        <f>MONTH(B92)</f>
        <v/>
      </c>
      <c r="E92">
        <f>WEEKNUM(B92)</f>
        <v/>
      </c>
      <c r="F92">
        <f>WEEKDAY(B92)</f>
        <v/>
      </c>
      <c r="G92">
        <f>DAY(B92)</f>
        <v/>
      </c>
      <c r="H92">
        <f>TEXT(B92,"gggg")</f>
        <v/>
      </c>
      <c r="I92">
        <f>TEXT(B92,"mmmm")</f>
        <v/>
      </c>
      <c r="J92">
        <f>IF(OR(AND($B92&gt;='Festività&amp;Chiusure'!$A$2,Calendar!$B92&lt;='Festività&amp;Chiusure'!$B$2),  AND($B92&gt;='Festività&amp;Chiusure'!$A$3,Calendar!$B92&lt;='Festività&amp;Chiusure'!$B$3),  AND($B92&gt;='Festività&amp;Chiusure'!$A$4,Calendar!$B92&lt;='Festività&amp;Chiusure'!$B$4),  AND($B92&gt;='Festività&amp;Chiusure'!$A$5,Calendar!$B92&lt;='Festività&amp;Chiusure'!$B$5),  AND($B92&gt;='Festività&amp;Chiusure'!$A$6,Calendar!$B92&lt;='Festività&amp;Chiusure'!$B$6),  AND($B92&gt;='Festività&amp;Chiusure'!$A$7,Calendar!$B92&lt;='Festività&amp;Chiusure'!$B$7),  AND($B92&gt;='Festività&amp;Chiusure'!$A$8,Calendar!$B92&lt;='Festività&amp;Chiusure'!$B$8),  AND($B92&gt;='Festività&amp;Chiusure'!$A$9,Calendar!$B92&lt;='Festività&amp;Chiusure'!$B$9),  AND($B92&gt;='Festività&amp;Chiusure'!$A$10,Calendar!$B92&lt;='Festività&amp;Chiusure'!$B$10),  AND($B92&gt;='Festività&amp;Chiusure'!$A$11,Calendar!$B92&lt;='Festività&amp;Chiusure'!$B$11),  AND($B92&gt;='Festività&amp;Chiusure'!$A$12,Calendar!$B92&lt;='Festività&amp;Chiusure'!$B$12),  AND($B92&gt;='Festività&amp;Chiusure'!$A$13,Calendar!$B92&lt;='Festività&amp;Chiusure'!$B$13),  AND($B92&gt;='Festività&amp;Chiusure'!$A$14,Calendar!$B92&lt;='Festività&amp;Chiusure'!$B$14),    AND($B92&gt;='Festività&amp;Chiusure'!$A$15,Calendar!$B92&lt;='Festività&amp;Chiusure'!$B$15),  AND($B92&gt;='Festività&amp;Chiusure'!$A$16,Calendar!$B92&lt;='Festività&amp;Chiusure'!$B$16),   $H92="domenica",$H92="sabato"),0,1)</f>
        <v/>
      </c>
      <c r="K92">
        <f>B92-DATE(YEAR(B92),1,0)</f>
        <v/>
      </c>
      <c r="L92">
        <f>SUM($J$3:J92)</f>
        <v/>
      </c>
    </row>
    <row r="93">
      <c r="A93" s="4">
        <f>YEAR(B93)*10000+MONTH(B93)*100+DAY(B93)</f>
        <v/>
      </c>
      <c r="B93" s="1" t="n">
        <v>45382</v>
      </c>
      <c r="C93">
        <f>YEAR(B93)</f>
        <v/>
      </c>
      <c r="D93">
        <f>MONTH(B93)</f>
        <v/>
      </c>
      <c r="E93">
        <f>WEEKNUM(B93)</f>
        <v/>
      </c>
      <c r="F93">
        <f>WEEKDAY(B93)</f>
        <v/>
      </c>
      <c r="G93">
        <f>DAY(B93)</f>
        <v/>
      </c>
      <c r="H93">
        <f>TEXT(B93,"gggg")</f>
        <v/>
      </c>
      <c r="I93">
        <f>TEXT(B93,"mmmm")</f>
        <v/>
      </c>
      <c r="J93">
        <f>IF(OR(AND($B93&gt;='Festività&amp;Chiusure'!$A$2,Calendar!$B93&lt;='Festività&amp;Chiusure'!$B$2),  AND($B93&gt;='Festività&amp;Chiusure'!$A$3,Calendar!$B93&lt;='Festività&amp;Chiusure'!$B$3),  AND($B93&gt;='Festività&amp;Chiusure'!$A$4,Calendar!$B93&lt;='Festività&amp;Chiusure'!$B$4),  AND($B93&gt;='Festività&amp;Chiusure'!$A$5,Calendar!$B93&lt;='Festività&amp;Chiusure'!$B$5),  AND($B93&gt;='Festività&amp;Chiusure'!$A$6,Calendar!$B93&lt;='Festività&amp;Chiusure'!$B$6),  AND($B93&gt;='Festività&amp;Chiusure'!$A$7,Calendar!$B93&lt;='Festività&amp;Chiusure'!$B$7),  AND($B93&gt;='Festività&amp;Chiusure'!$A$8,Calendar!$B93&lt;='Festività&amp;Chiusure'!$B$8),  AND($B93&gt;='Festività&amp;Chiusure'!$A$9,Calendar!$B93&lt;='Festività&amp;Chiusure'!$B$9),  AND($B93&gt;='Festività&amp;Chiusure'!$A$10,Calendar!$B93&lt;='Festività&amp;Chiusure'!$B$10),  AND($B93&gt;='Festività&amp;Chiusure'!$A$11,Calendar!$B93&lt;='Festività&amp;Chiusure'!$B$11),  AND($B93&gt;='Festività&amp;Chiusure'!$A$12,Calendar!$B93&lt;='Festività&amp;Chiusure'!$B$12),  AND($B93&gt;='Festività&amp;Chiusure'!$A$13,Calendar!$B93&lt;='Festività&amp;Chiusure'!$B$13),  AND($B93&gt;='Festività&amp;Chiusure'!$A$14,Calendar!$B93&lt;='Festività&amp;Chiusure'!$B$14),    AND($B93&gt;='Festività&amp;Chiusure'!$A$15,Calendar!$B93&lt;='Festività&amp;Chiusure'!$B$15),  AND($B93&gt;='Festività&amp;Chiusure'!$A$16,Calendar!$B93&lt;='Festività&amp;Chiusure'!$B$16),   $H93="domenica",$H93="sabato"),0,1)</f>
        <v/>
      </c>
      <c r="K93">
        <f>B93-DATE(YEAR(B93),1,0)</f>
        <v/>
      </c>
      <c r="L93">
        <f>SUM($J$3:J93)</f>
        <v/>
      </c>
    </row>
    <row r="94">
      <c r="A94" s="4">
        <f>YEAR(B94)*10000+MONTH(B94)*100+DAY(B94)</f>
        <v/>
      </c>
      <c r="B94" s="1" t="n">
        <v>45383</v>
      </c>
      <c r="C94">
        <f>YEAR(B94)</f>
        <v/>
      </c>
      <c r="D94">
        <f>MONTH(B94)</f>
        <v/>
      </c>
      <c r="E94">
        <f>WEEKNUM(B94)</f>
        <v/>
      </c>
      <c r="F94">
        <f>WEEKDAY(B94)</f>
        <v/>
      </c>
      <c r="G94">
        <f>DAY(B94)</f>
        <v/>
      </c>
      <c r="H94">
        <f>TEXT(B94,"gggg")</f>
        <v/>
      </c>
      <c r="I94">
        <f>TEXT(B94,"mmmm")</f>
        <v/>
      </c>
      <c r="J94">
        <f>IF(OR(AND($B94&gt;='Festività&amp;Chiusure'!$A$2,Calendar!$B94&lt;='Festività&amp;Chiusure'!$B$2),  AND($B94&gt;='Festività&amp;Chiusure'!$A$3,Calendar!$B94&lt;='Festività&amp;Chiusure'!$B$3),  AND($B94&gt;='Festività&amp;Chiusure'!$A$4,Calendar!$B94&lt;='Festività&amp;Chiusure'!$B$4),  AND($B94&gt;='Festività&amp;Chiusure'!$A$5,Calendar!$B94&lt;='Festività&amp;Chiusure'!$B$5),  AND($B94&gt;='Festività&amp;Chiusure'!$A$6,Calendar!$B94&lt;='Festività&amp;Chiusure'!$B$6),  AND($B94&gt;='Festività&amp;Chiusure'!$A$7,Calendar!$B94&lt;='Festività&amp;Chiusure'!$B$7),  AND($B94&gt;='Festività&amp;Chiusure'!$A$8,Calendar!$B94&lt;='Festività&amp;Chiusure'!$B$8),  AND($B94&gt;='Festività&amp;Chiusure'!$A$9,Calendar!$B94&lt;='Festività&amp;Chiusure'!$B$9),  AND($B94&gt;='Festività&amp;Chiusure'!$A$10,Calendar!$B94&lt;='Festività&amp;Chiusure'!$B$10),  AND($B94&gt;='Festività&amp;Chiusure'!$A$11,Calendar!$B94&lt;='Festività&amp;Chiusure'!$B$11),  AND($B94&gt;='Festività&amp;Chiusure'!$A$12,Calendar!$B94&lt;='Festività&amp;Chiusure'!$B$12),  AND($B94&gt;='Festività&amp;Chiusure'!$A$13,Calendar!$B94&lt;='Festività&amp;Chiusure'!$B$13),  AND($B94&gt;='Festività&amp;Chiusure'!$A$14,Calendar!$B94&lt;='Festività&amp;Chiusure'!$B$14),    AND($B94&gt;='Festività&amp;Chiusure'!$A$15,Calendar!$B94&lt;='Festività&amp;Chiusure'!$B$15),  AND($B94&gt;='Festività&amp;Chiusure'!$A$16,Calendar!$B94&lt;='Festività&amp;Chiusure'!$B$16),   $H94="domenica",$H94="sabato"),0,1)</f>
        <v/>
      </c>
      <c r="K94">
        <f>B94-DATE(YEAR(B94),1,0)</f>
        <v/>
      </c>
      <c r="L94">
        <f>SUM($J$3:J94)</f>
        <v/>
      </c>
    </row>
    <row r="95">
      <c r="A95" s="4">
        <f>YEAR(B95)*10000+MONTH(B95)*100+DAY(B95)</f>
        <v/>
      </c>
      <c r="B95" s="1" t="n">
        <v>45384</v>
      </c>
      <c r="C95">
        <f>YEAR(B95)</f>
        <v/>
      </c>
      <c r="D95">
        <f>MONTH(B95)</f>
        <v/>
      </c>
      <c r="E95">
        <f>WEEKNUM(B95)</f>
        <v/>
      </c>
      <c r="F95">
        <f>WEEKDAY(B95)</f>
        <v/>
      </c>
      <c r="G95">
        <f>DAY(B95)</f>
        <v/>
      </c>
      <c r="H95">
        <f>TEXT(B95,"gggg")</f>
        <v/>
      </c>
      <c r="I95">
        <f>TEXT(B95,"mmmm")</f>
        <v/>
      </c>
      <c r="J95">
        <f>IF(OR(AND($B95&gt;='Festività&amp;Chiusure'!$A$2,Calendar!$B95&lt;='Festività&amp;Chiusure'!$B$2),  AND($B95&gt;='Festività&amp;Chiusure'!$A$3,Calendar!$B95&lt;='Festività&amp;Chiusure'!$B$3),  AND($B95&gt;='Festività&amp;Chiusure'!$A$4,Calendar!$B95&lt;='Festività&amp;Chiusure'!$B$4),  AND($B95&gt;='Festività&amp;Chiusure'!$A$5,Calendar!$B95&lt;='Festività&amp;Chiusure'!$B$5),  AND($B95&gt;='Festività&amp;Chiusure'!$A$6,Calendar!$B95&lt;='Festività&amp;Chiusure'!$B$6),  AND($B95&gt;='Festività&amp;Chiusure'!$A$7,Calendar!$B95&lt;='Festività&amp;Chiusure'!$B$7),  AND($B95&gt;='Festività&amp;Chiusure'!$A$8,Calendar!$B95&lt;='Festività&amp;Chiusure'!$B$8),  AND($B95&gt;='Festività&amp;Chiusure'!$A$9,Calendar!$B95&lt;='Festività&amp;Chiusure'!$B$9),  AND($B95&gt;='Festività&amp;Chiusure'!$A$10,Calendar!$B95&lt;='Festività&amp;Chiusure'!$B$10),  AND($B95&gt;='Festività&amp;Chiusure'!$A$11,Calendar!$B95&lt;='Festività&amp;Chiusure'!$B$11),  AND($B95&gt;='Festività&amp;Chiusure'!$A$12,Calendar!$B95&lt;='Festività&amp;Chiusure'!$B$12),  AND($B95&gt;='Festività&amp;Chiusure'!$A$13,Calendar!$B95&lt;='Festività&amp;Chiusure'!$B$13),  AND($B95&gt;='Festività&amp;Chiusure'!$A$14,Calendar!$B95&lt;='Festività&amp;Chiusure'!$B$14),    AND($B95&gt;='Festività&amp;Chiusure'!$A$15,Calendar!$B95&lt;='Festività&amp;Chiusure'!$B$15),  AND($B95&gt;='Festività&amp;Chiusure'!$A$16,Calendar!$B95&lt;='Festività&amp;Chiusure'!$B$16),   $H95="domenica",$H95="sabato"),0,1)</f>
        <v/>
      </c>
      <c r="K95">
        <f>B95-DATE(YEAR(B95),1,0)</f>
        <v/>
      </c>
      <c r="L95">
        <f>SUM($J$3:J95)</f>
        <v/>
      </c>
    </row>
    <row r="96">
      <c r="A96" s="4">
        <f>YEAR(B96)*10000+MONTH(B96)*100+DAY(B96)</f>
        <v/>
      </c>
      <c r="B96" s="1" t="n">
        <v>45385</v>
      </c>
      <c r="C96">
        <f>YEAR(B96)</f>
        <v/>
      </c>
      <c r="D96">
        <f>MONTH(B96)</f>
        <v/>
      </c>
      <c r="E96">
        <f>WEEKNUM(B96)</f>
        <v/>
      </c>
      <c r="F96">
        <f>WEEKDAY(B96)</f>
        <v/>
      </c>
      <c r="G96">
        <f>DAY(B96)</f>
        <v/>
      </c>
      <c r="H96">
        <f>TEXT(B96,"gggg")</f>
        <v/>
      </c>
      <c r="I96">
        <f>TEXT(B96,"mmmm")</f>
        <v/>
      </c>
      <c r="J96">
        <f>IF(OR(AND($B96&gt;='Festività&amp;Chiusure'!$A$2,Calendar!$B96&lt;='Festività&amp;Chiusure'!$B$2),  AND($B96&gt;='Festività&amp;Chiusure'!$A$3,Calendar!$B96&lt;='Festività&amp;Chiusure'!$B$3),  AND($B96&gt;='Festività&amp;Chiusure'!$A$4,Calendar!$B96&lt;='Festività&amp;Chiusure'!$B$4),  AND($B96&gt;='Festività&amp;Chiusure'!$A$5,Calendar!$B96&lt;='Festività&amp;Chiusure'!$B$5),  AND($B96&gt;='Festività&amp;Chiusure'!$A$6,Calendar!$B96&lt;='Festività&amp;Chiusure'!$B$6),  AND($B96&gt;='Festività&amp;Chiusure'!$A$7,Calendar!$B96&lt;='Festività&amp;Chiusure'!$B$7),  AND($B96&gt;='Festività&amp;Chiusure'!$A$8,Calendar!$B96&lt;='Festività&amp;Chiusure'!$B$8),  AND($B96&gt;='Festività&amp;Chiusure'!$A$9,Calendar!$B96&lt;='Festività&amp;Chiusure'!$B$9),  AND($B96&gt;='Festività&amp;Chiusure'!$A$10,Calendar!$B96&lt;='Festività&amp;Chiusure'!$B$10),  AND($B96&gt;='Festività&amp;Chiusure'!$A$11,Calendar!$B96&lt;='Festività&amp;Chiusure'!$B$11),  AND($B96&gt;='Festività&amp;Chiusure'!$A$12,Calendar!$B96&lt;='Festività&amp;Chiusure'!$B$12),  AND($B96&gt;='Festività&amp;Chiusure'!$A$13,Calendar!$B96&lt;='Festività&amp;Chiusure'!$B$13),  AND($B96&gt;='Festività&amp;Chiusure'!$A$14,Calendar!$B96&lt;='Festività&amp;Chiusure'!$B$14),    AND($B96&gt;='Festività&amp;Chiusure'!$A$15,Calendar!$B96&lt;='Festività&amp;Chiusure'!$B$15),  AND($B96&gt;='Festività&amp;Chiusure'!$A$16,Calendar!$B96&lt;='Festività&amp;Chiusure'!$B$16),   $H96="domenica",$H96="sabato"),0,1)</f>
        <v/>
      </c>
      <c r="K96">
        <f>B96-DATE(YEAR(B96),1,0)</f>
        <v/>
      </c>
      <c r="L96">
        <f>SUM($J$3:J96)</f>
        <v/>
      </c>
    </row>
    <row r="97">
      <c r="A97" s="4">
        <f>YEAR(B97)*10000+MONTH(B97)*100+DAY(B97)</f>
        <v/>
      </c>
      <c r="B97" s="1" t="n">
        <v>45386</v>
      </c>
      <c r="C97">
        <f>YEAR(B97)</f>
        <v/>
      </c>
      <c r="D97">
        <f>MONTH(B97)</f>
        <v/>
      </c>
      <c r="E97">
        <f>WEEKNUM(B97)</f>
        <v/>
      </c>
      <c r="F97">
        <f>WEEKDAY(B97)</f>
        <v/>
      </c>
      <c r="G97">
        <f>DAY(B97)</f>
        <v/>
      </c>
      <c r="H97">
        <f>TEXT(B97,"gggg")</f>
        <v/>
      </c>
      <c r="I97">
        <f>TEXT(B97,"mmmm")</f>
        <v/>
      </c>
      <c r="J97">
        <f>IF(OR(AND($B97&gt;='Festività&amp;Chiusure'!$A$2,Calendar!$B97&lt;='Festività&amp;Chiusure'!$B$2),  AND($B97&gt;='Festività&amp;Chiusure'!$A$3,Calendar!$B97&lt;='Festività&amp;Chiusure'!$B$3),  AND($B97&gt;='Festività&amp;Chiusure'!$A$4,Calendar!$B97&lt;='Festività&amp;Chiusure'!$B$4),  AND($B97&gt;='Festività&amp;Chiusure'!$A$5,Calendar!$B97&lt;='Festività&amp;Chiusure'!$B$5),  AND($B97&gt;='Festività&amp;Chiusure'!$A$6,Calendar!$B97&lt;='Festività&amp;Chiusure'!$B$6),  AND($B97&gt;='Festività&amp;Chiusure'!$A$7,Calendar!$B97&lt;='Festività&amp;Chiusure'!$B$7),  AND($B97&gt;='Festività&amp;Chiusure'!$A$8,Calendar!$B97&lt;='Festività&amp;Chiusure'!$B$8),  AND($B97&gt;='Festività&amp;Chiusure'!$A$9,Calendar!$B97&lt;='Festività&amp;Chiusure'!$B$9),  AND($B97&gt;='Festività&amp;Chiusure'!$A$10,Calendar!$B97&lt;='Festività&amp;Chiusure'!$B$10),  AND($B97&gt;='Festività&amp;Chiusure'!$A$11,Calendar!$B97&lt;='Festività&amp;Chiusure'!$B$11),  AND($B97&gt;='Festività&amp;Chiusure'!$A$12,Calendar!$B97&lt;='Festività&amp;Chiusure'!$B$12),  AND($B97&gt;='Festività&amp;Chiusure'!$A$13,Calendar!$B97&lt;='Festività&amp;Chiusure'!$B$13),  AND($B97&gt;='Festività&amp;Chiusure'!$A$14,Calendar!$B97&lt;='Festività&amp;Chiusure'!$B$14),    AND($B97&gt;='Festività&amp;Chiusure'!$A$15,Calendar!$B97&lt;='Festività&amp;Chiusure'!$B$15),  AND($B97&gt;='Festività&amp;Chiusure'!$A$16,Calendar!$B97&lt;='Festività&amp;Chiusure'!$B$16),   $H97="domenica",$H97="sabato"),0,1)</f>
        <v/>
      </c>
      <c r="K97">
        <f>B97-DATE(YEAR(B97),1,0)</f>
        <v/>
      </c>
      <c r="L97">
        <f>SUM($J$3:J97)</f>
        <v/>
      </c>
    </row>
    <row r="98">
      <c r="A98" s="4">
        <f>YEAR(B98)*10000+MONTH(B98)*100+DAY(B98)</f>
        <v/>
      </c>
      <c r="B98" s="1" t="n">
        <v>45387</v>
      </c>
      <c r="C98">
        <f>YEAR(B98)</f>
        <v/>
      </c>
      <c r="D98">
        <f>MONTH(B98)</f>
        <v/>
      </c>
      <c r="E98">
        <f>WEEKNUM(B98)</f>
        <v/>
      </c>
      <c r="F98">
        <f>WEEKDAY(B98)</f>
        <v/>
      </c>
      <c r="G98">
        <f>DAY(B98)</f>
        <v/>
      </c>
      <c r="H98">
        <f>TEXT(B98,"gggg")</f>
        <v/>
      </c>
      <c r="I98">
        <f>TEXT(B98,"mmmm")</f>
        <v/>
      </c>
      <c r="J98">
        <f>IF(OR(AND($B98&gt;='Festività&amp;Chiusure'!$A$2,Calendar!$B98&lt;='Festività&amp;Chiusure'!$B$2),  AND($B98&gt;='Festività&amp;Chiusure'!$A$3,Calendar!$B98&lt;='Festività&amp;Chiusure'!$B$3),  AND($B98&gt;='Festività&amp;Chiusure'!$A$4,Calendar!$B98&lt;='Festività&amp;Chiusure'!$B$4),  AND($B98&gt;='Festività&amp;Chiusure'!$A$5,Calendar!$B98&lt;='Festività&amp;Chiusure'!$B$5),  AND($B98&gt;='Festività&amp;Chiusure'!$A$6,Calendar!$B98&lt;='Festività&amp;Chiusure'!$B$6),  AND($B98&gt;='Festività&amp;Chiusure'!$A$7,Calendar!$B98&lt;='Festività&amp;Chiusure'!$B$7),  AND($B98&gt;='Festività&amp;Chiusure'!$A$8,Calendar!$B98&lt;='Festività&amp;Chiusure'!$B$8),  AND($B98&gt;='Festività&amp;Chiusure'!$A$9,Calendar!$B98&lt;='Festività&amp;Chiusure'!$B$9),  AND($B98&gt;='Festività&amp;Chiusure'!$A$10,Calendar!$B98&lt;='Festività&amp;Chiusure'!$B$10),  AND($B98&gt;='Festività&amp;Chiusure'!$A$11,Calendar!$B98&lt;='Festività&amp;Chiusure'!$B$11),  AND($B98&gt;='Festività&amp;Chiusure'!$A$12,Calendar!$B98&lt;='Festività&amp;Chiusure'!$B$12),  AND($B98&gt;='Festività&amp;Chiusure'!$A$13,Calendar!$B98&lt;='Festività&amp;Chiusure'!$B$13),  AND($B98&gt;='Festività&amp;Chiusure'!$A$14,Calendar!$B98&lt;='Festività&amp;Chiusure'!$B$14),    AND($B98&gt;='Festività&amp;Chiusure'!$A$15,Calendar!$B98&lt;='Festività&amp;Chiusure'!$B$15),  AND($B98&gt;='Festività&amp;Chiusure'!$A$16,Calendar!$B98&lt;='Festività&amp;Chiusure'!$B$16),   $H98="domenica",$H98="sabato"),0,1)</f>
        <v/>
      </c>
      <c r="K98">
        <f>B98-DATE(YEAR(B98),1,0)</f>
        <v/>
      </c>
      <c r="L98">
        <f>SUM($J$3:J98)</f>
        <v/>
      </c>
    </row>
    <row r="99">
      <c r="A99" s="4">
        <f>YEAR(B99)*10000+MONTH(B99)*100+DAY(B99)</f>
        <v/>
      </c>
      <c r="B99" s="1" t="n">
        <v>45388</v>
      </c>
      <c r="C99">
        <f>YEAR(B99)</f>
        <v/>
      </c>
      <c r="D99">
        <f>MONTH(B99)</f>
        <v/>
      </c>
      <c r="E99">
        <f>WEEKNUM(B99)</f>
        <v/>
      </c>
      <c r="F99">
        <f>WEEKDAY(B99)</f>
        <v/>
      </c>
      <c r="G99">
        <f>DAY(B99)</f>
        <v/>
      </c>
      <c r="H99">
        <f>TEXT(B99,"gggg")</f>
        <v/>
      </c>
      <c r="I99">
        <f>TEXT(B99,"mmmm")</f>
        <v/>
      </c>
      <c r="J99">
        <f>IF(OR(AND($B99&gt;='Festività&amp;Chiusure'!$A$2,Calendar!$B99&lt;='Festività&amp;Chiusure'!$B$2),  AND($B99&gt;='Festività&amp;Chiusure'!$A$3,Calendar!$B99&lt;='Festività&amp;Chiusure'!$B$3),  AND($B99&gt;='Festività&amp;Chiusure'!$A$4,Calendar!$B99&lt;='Festività&amp;Chiusure'!$B$4),  AND($B99&gt;='Festività&amp;Chiusure'!$A$5,Calendar!$B99&lt;='Festività&amp;Chiusure'!$B$5),  AND($B99&gt;='Festività&amp;Chiusure'!$A$6,Calendar!$B99&lt;='Festività&amp;Chiusure'!$B$6),  AND($B99&gt;='Festività&amp;Chiusure'!$A$7,Calendar!$B99&lt;='Festività&amp;Chiusure'!$B$7),  AND($B99&gt;='Festività&amp;Chiusure'!$A$8,Calendar!$B99&lt;='Festività&amp;Chiusure'!$B$8),  AND($B99&gt;='Festività&amp;Chiusure'!$A$9,Calendar!$B99&lt;='Festività&amp;Chiusure'!$B$9),  AND($B99&gt;='Festività&amp;Chiusure'!$A$10,Calendar!$B99&lt;='Festività&amp;Chiusure'!$B$10),  AND($B99&gt;='Festività&amp;Chiusure'!$A$11,Calendar!$B99&lt;='Festività&amp;Chiusure'!$B$11),  AND($B99&gt;='Festività&amp;Chiusure'!$A$12,Calendar!$B99&lt;='Festività&amp;Chiusure'!$B$12),  AND($B99&gt;='Festività&amp;Chiusure'!$A$13,Calendar!$B99&lt;='Festività&amp;Chiusure'!$B$13),  AND($B99&gt;='Festività&amp;Chiusure'!$A$14,Calendar!$B99&lt;='Festività&amp;Chiusure'!$B$14),    AND($B99&gt;='Festività&amp;Chiusure'!$A$15,Calendar!$B99&lt;='Festività&amp;Chiusure'!$B$15),  AND($B99&gt;='Festività&amp;Chiusure'!$A$16,Calendar!$B99&lt;='Festività&amp;Chiusure'!$B$16),   $H99="domenica",$H99="sabato"),0,1)</f>
        <v/>
      </c>
      <c r="K99">
        <f>B99-DATE(YEAR(B99),1,0)</f>
        <v/>
      </c>
      <c r="L99">
        <f>SUM($J$3:J99)</f>
        <v/>
      </c>
    </row>
    <row r="100">
      <c r="A100" s="4">
        <f>YEAR(B100)*10000+MONTH(B100)*100+DAY(B100)</f>
        <v/>
      </c>
      <c r="B100" s="1" t="n">
        <v>45389</v>
      </c>
      <c r="C100">
        <f>YEAR(B100)</f>
        <v/>
      </c>
      <c r="D100">
        <f>MONTH(B100)</f>
        <v/>
      </c>
      <c r="E100">
        <f>WEEKNUM(B100)</f>
        <v/>
      </c>
      <c r="F100">
        <f>WEEKDAY(B100)</f>
        <v/>
      </c>
      <c r="G100">
        <f>DAY(B100)</f>
        <v/>
      </c>
      <c r="H100">
        <f>TEXT(B100,"gggg")</f>
        <v/>
      </c>
      <c r="I100">
        <f>TEXT(B100,"mmmm")</f>
        <v/>
      </c>
      <c r="J100">
        <f>IF(OR(AND($B100&gt;='Festività&amp;Chiusure'!$A$2,Calendar!$B100&lt;='Festività&amp;Chiusure'!$B$2),  AND($B100&gt;='Festività&amp;Chiusure'!$A$3,Calendar!$B100&lt;='Festività&amp;Chiusure'!$B$3),  AND($B100&gt;='Festività&amp;Chiusure'!$A$4,Calendar!$B100&lt;='Festività&amp;Chiusure'!$B$4),  AND($B100&gt;='Festività&amp;Chiusure'!$A$5,Calendar!$B100&lt;='Festività&amp;Chiusure'!$B$5),  AND($B100&gt;='Festività&amp;Chiusure'!$A$6,Calendar!$B100&lt;='Festività&amp;Chiusure'!$B$6),  AND($B100&gt;='Festività&amp;Chiusure'!$A$7,Calendar!$B100&lt;='Festività&amp;Chiusure'!$B$7),  AND($B100&gt;='Festività&amp;Chiusure'!$A$8,Calendar!$B100&lt;='Festività&amp;Chiusure'!$B$8),  AND($B100&gt;='Festività&amp;Chiusure'!$A$9,Calendar!$B100&lt;='Festività&amp;Chiusure'!$B$9),  AND($B100&gt;='Festività&amp;Chiusure'!$A$10,Calendar!$B100&lt;='Festività&amp;Chiusure'!$B$10),  AND($B100&gt;='Festività&amp;Chiusure'!$A$11,Calendar!$B100&lt;='Festività&amp;Chiusure'!$B$11),  AND($B100&gt;='Festività&amp;Chiusure'!$A$12,Calendar!$B100&lt;='Festività&amp;Chiusure'!$B$12),  AND($B100&gt;='Festività&amp;Chiusure'!$A$13,Calendar!$B100&lt;='Festività&amp;Chiusure'!$B$13),  AND($B100&gt;='Festività&amp;Chiusure'!$A$14,Calendar!$B100&lt;='Festività&amp;Chiusure'!$B$14),    AND($B100&gt;='Festività&amp;Chiusure'!$A$15,Calendar!$B100&lt;='Festività&amp;Chiusure'!$B$15),  AND($B100&gt;='Festività&amp;Chiusure'!$A$16,Calendar!$B100&lt;='Festività&amp;Chiusure'!$B$16),   $H100="domenica",$H100="sabato"),0,1)</f>
        <v/>
      </c>
      <c r="K100">
        <f>B100-DATE(YEAR(B100),1,0)</f>
        <v/>
      </c>
      <c r="L100">
        <f>SUM($J$3:J100)</f>
        <v/>
      </c>
    </row>
    <row r="101">
      <c r="A101" s="4">
        <f>YEAR(B101)*10000+MONTH(B101)*100+DAY(B101)</f>
        <v/>
      </c>
      <c r="B101" s="1" t="n">
        <v>45390</v>
      </c>
      <c r="C101">
        <f>YEAR(B101)</f>
        <v/>
      </c>
      <c r="D101">
        <f>MONTH(B101)</f>
        <v/>
      </c>
      <c r="E101">
        <f>WEEKNUM(B101)</f>
        <v/>
      </c>
      <c r="F101">
        <f>WEEKDAY(B101)</f>
        <v/>
      </c>
      <c r="G101">
        <f>DAY(B101)</f>
        <v/>
      </c>
      <c r="H101">
        <f>TEXT(B101,"gggg")</f>
        <v/>
      </c>
      <c r="I101">
        <f>TEXT(B101,"mmmm")</f>
        <v/>
      </c>
      <c r="J101">
        <f>IF(OR(AND($B101&gt;='Festività&amp;Chiusure'!$A$2,Calendar!$B101&lt;='Festività&amp;Chiusure'!$B$2),  AND($B101&gt;='Festività&amp;Chiusure'!$A$3,Calendar!$B101&lt;='Festività&amp;Chiusure'!$B$3),  AND($B101&gt;='Festività&amp;Chiusure'!$A$4,Calendar!$B101&lt;='Festività&amp;Chiusure'!$B$4),  AND($B101&gt;='Festività&amp;Chiusure'!$A$5,Calendar!$B101&lt;='Festività&amp;Chiusure'!$B$5),  AND($B101&gt;='Festività&amp;Chiusure'!$A$6,Calendar!$B101&lt;='Festività&amp;Chiusure'!$B$6),  AND($B101&gt;='Festività&amp;Chiusure'!$A$7,Calendar!$B101&lt;='Festività&amp;Chiusure'!$B$7),  AND($B101&gt;='Festività&amp;Chiusure'!$A$8,Calendar!$B101&lt;='Festività&amp;Chiusure'!$B$8),  AND($B101&gt;='Festività&amp;Chiusure'!$A$9,Calendar!$B101&lt;='Festività&amp;Chiusure'!$B$9),  AND($B101&gt;='Festività&amp;Chiusure'!$A$10,Calendar!$B101&lt;='Festività&amp;Chiusure'!$B$10),  AND($B101&gt;='Festività&amp;Chiusure'!$A$11,Calendar!$B101&lt;='Festività&amp;Chiusure'!$B$11),  AND($B101&gt;='Festività&amp;Chiusure'!$A$12,Calendar!$B101&lt;='Festività&amp;Chiusure'!$B$12),  AND($B101&gt;='Festività&amp;Chiusure'!$A$13,Calendar!$B101&lt;='Festività&amp;Chiusure'!$B$13),  AND($B101&gt;='Festività&amp;Chiusure'!$A$14,Calendar!$B101&lt;='Festività&amp;Chiusure'!$B$14),    AND($B101&gt;='Festività&amp;Chiusure'!$A$15,Calendar!$B101&lt;='Festività&amp;Chiusure'!$B$15),  AND($B101&gt;='Festività&amp;Chiusure'!$A$16,Calendar!$B101&lt;='Festività&amp;Chiusure'!$B$16),   $H101="domenica",$H101="sabato"),0,1)</f>
        <v/>
      </c>
      <c r="K101">
        <f>B101-DATE(YEAR(B101),1,0)</f>
        <v/>
      </c>
      <c r="L101">
        <f>SUM($J$3:J101)</f>
        <v/>
      </c>
    </row>
    <row r="102">
      <c r="A102" s="4">
        <f>YEAR(B102)*10000+MONTH(B102)*100+DAY(B102)</f>
        <v/>
      </c>
      <c r="B102" s="1" t="n">
        <v>45391</v>
      </c>
      <c r="C102">
        <f>YEAR(B102)</f>
        <v/>
      </c>
      <c r="D102">
        <f>MONTH(B102)</f>
        <v/>
      </c>
      <c r="E102">
        <f>WEEKNUM(B102)</f>
        <v/>
      </c>
      <c r="F102">
        <f>WEEKDAY(B102)</f>
        <v/>
      </c>
      <c r="G102">
        <f>DAY(B102)</f>
        <v/>
      </c>
      <c r="H102">
        <f>TEXT(B102,"gggg")</f>
        <v/>
      </c>
      <c r="I102">
        <f>TEXT(B102,"mmmm")</f>
        <v/>
      </c>
      <c r="J102">
        <f>IF(OR(AND($B102&gt;='Festività&amp;Chiusure'!$A$2,Calendar!$B102&lt;='Festività&amp;Chiusure'!$B$2),  AND($B102&gt;='Festività&amp;Chiusure'!$A$3,Calendar!$B102&lt;='Festività&amp;Chiusure'!$B$3),  AND($B102&gt;='Festività&amp;Chiusure'!$A$4,Calendar!$B102&lt;='Festività&amp;Chiusure'!$B$4),  AND($B102&gt;='Festività&amp;Chiusure'!$A$5,Calendar!$B102&lt;='Festività&amp;Chiusure'!$B$5),  AND($B102&gt;='Festività&amp;Chiusure'!$A$6,Calendar!$B102&lt;='Festività&amp;Chiusure'!$B$6),  AND($B102&gt;='Festività&amp;Chiusure'!$A$7,Calendar!$B102&lt;='Festività&amp;Chiusure'!$B$7),  AND($B102&gt;='Festività&amp;Chiusure'!$A$8,Calendar!$B102&lt;='Festività&amp;Chiusure'!$B$8),  AND($B102&gt;='Festività&amp;Chiusure'!$A$9,Calendar!$B102&lt;='Festività&amp;Chiusure'!$B$9),  AND($B102&gt;='Festività&amp;Chiusure'!$A$10,Calendar!$B102&lt;='Festività&amp;Chiusure'!$B$10),  AND($B102&gt;='Festività&amp;Chiusure'!$A$11,Calendar!$B102&lt;='Festività&amp;Chiusure'!$B$11),  AND($B102&gt;='Festività&amp;Chiusure'!$A$12,Calendar!$B102&lt;='Festività&amp;Chiusure'!$B$12),  AND($B102&gt;='Festività&amp;Chiusure'!$A$13,Calendar!$B102&lt;='Festività&amp;Chiusure'!$B$13),  AND($B102&gt;='Festività&amp;Chiusure'!$A$14,Calendar!$B102&lt;='Festività&amp;Chiusure'!$B$14),    AND($B102&gt;='Festività&amp;Chiusure'!$A$15,Calendar!$B102&lt;='Festività&amp;Chiusure'!$B$15),  AND($B102&gt;='Festività&amp;Chiusure'!$A$16,Calendar!$B102&lt;='Festività&amp;Chiusure'!$B$16),   $H102="domenica",$H102="sabato"),0,1)</f>
        <v/>
      </c>
      <c r="K102">
        <f>B102-DATE(YEAR(B102),1,0)</f>
        <v/>
      </c>
      <c r="L102">
        <f>SUM($J$3:J102)</f>
        <v/>
      </c>
    </row>
    <row r="103">
      <c r="A103" s="4">
        <f>YEAR(B103)*10000+MONTH(B103)*100+DAY(B103)</f>
        <v/>
      </c>
      <c r="B103" s="1" t="n">
        <v>45392</v>
      </c>
      <c r="C103">
        <f>YEAR(B103)</f>
        <v/>
      </c>
      <c r="D103">
        <f>MONTH(B103)</f>
        <v/>
      </c>
      <c r="E103">
        <f>WEEKNUM(B103)</f>
        <v/>
      </c>
      <c r="F103">
        <f>WEEKDAY(B103)</f>
        <v/>
      </c>
      <c r="G103">
        <f>DAY(B103)</f>
        <v/>
      </c>
      <c r="H103">
        <f>TEXT(B103,"gggg")</f>
        <v/>
      </c>
      <c r="I103">
        <f>TEXT(B103,"mmmm")</f>
        <v/>
      </c>
      <c r="J103">
        <f>IF(OR(AND($B103&gt;='Festività&amp;Chiusure'!$A$2,Calendar!$B103&lt;='Festività&amp;Chiusure'!$B$2),  AND($B103&gt;='Festività&amp;Chiusure'!$A$3,Calendar!$B103&lt;='Festività&amp;Chiusure'!$B$3),  AND($B103&gt;='Festività&amp;Chiusure'!$A$4,Calendar!$B103&lt;='Festività&amp;Chiusure'!$B$4),  AND($B103&gt;='Festività&amp;Chiusure'!$A$5,Calendar!$B103&lt;='Festività&amp;Chiusure'!$B$5),  AND($B103&gt;='Festività&amp;Chiusure'!$A$6,Calendar!$B103&lt;='Festività&amp;Chiusure'!$B$6),  AND($B103&gt;='Festività&amp;Chiusure'!$A$7,Calendar!$B103&lt;='Festività&amp;Chiusure'!$B$7),  AND($B103&gt;='Festività&amp;Chiusure'!$A$8,Calendar!$B103&lt;='Festività&amp;Chiusure'!$B$8),  AND($B103&gt;='Festività&amp;Chiusure'!$A$9,Calendar!$B103&lt;='Festività&amp;Chiusure'!$B$9),  AND($B103&gt;='Festività&amp;Chiusure'!$A$10,Calendar!$B103&lt;='Festività&amp;Chiusure'!$B$10),  AND($B103&gt;='Festività&amp;Chiusure'!$A$11,Calendar!$B103&lt;='Festività&amp;Chiusure'!$B$11),  AND($B103&gt;='Festività&amp;Chiusure'!$A$12,Calendar!$B103&lt;='Festività&amp;Chiusure'!$B$12),  AND($B103&gt;='Festività&amp;Chiusure'!$A$13,Calendar!$B103&lt;='Festività&amp;Chiusure'!$B$13),  AND($B103&gt;='Festività&amp;Chiusure'!$A$14,Calendar!$B103&lt;='Festività&amp;Chiusure'!$B$14),    AND($B103&gt;='Festività&amp;Chiusure'!$A$15,Calendar!$B103&lt;='Festività&amp;Chiusure'!$B$15),  AND($B103&gt;='Festività&amp;Chiusure'!$A$16,Calendar!$B103&lt;='Festività&amp;Chiusure'!$B$16),   $H103="domenica",$H103="sabato"),0,1)</f>
        <v/>
      </c>
      <c r="K103">
        <f>B103-DATE(YEAR(B103),1,0)</f>
        <v/>
      </c>
      <c r="L103">
        <f>SUM($J$3:J103)</f>
        <v/>
      </c>
    </row>
    <row r="104">
      <c r="A104" s="4">
        <f>YEAR(B104)*10000+MONTH(B104)*100+DAY(B104)</f>
        <v/>
      </c>
      <c r="B104" s="1" t="n">
        <v>45393</v>
      </c>
      <c r="C104">
        <f>YEAR(B104)</f>
        <v/>
      </c>
      <c r="D104">
        <f>MONTH(B104)</f>
        <v/>
      </c>
      <c r="E104">
        <f>WEEKNUM(B104)</f>
        <v/>
      </c>
      <c r="F104">
        <f>WEEKDAY(B104)</f>
        <v/>
      </c>
      <c r="G104">
        <f>DAY(B104)</f>
        <v/>
      </c>
      <c r="H104">
        <f>TEXT(B104,"gggg")</f>
        <v/>
      </c>
      <c r="I104">
        <f>TEXT(B104,"mmmm")</f>
        <v/>
      </c>
      <c r="J104">
        <f>IF(OR(AND($B104&gt;='Festività&amp;Chiusure'!$A$2,Calendar!$B104&lt;='Festività&amp;Chiusure'!$B$2),  AND($B104&gt;='Festività&amp;Chiusure'!$A$3,Calendar!$B104&lt;='Festività&amp;Chiusure'!$B$3),  AND($B104&gt;='Festività&amp;Chiusure'!$A$4,Calendar!$B104&lt;='Festività&amp;Chiusure'!$B$4),  AND($B104&gt;='Festività&amp;Chiusure'!$A$5,Calendar!$B104&lt;='Festività&amp;Chiusure'!$B$5),  AND($B104&gt;='Festività&amp;Chiusure'!$A$6,Calendar!$B104&lt;='Festività&amp;Chiusure'!$B$6),  AND($B104&gt;='Festività&amp;Chiusure'!$A$7,Calendar!$B104&lt;='Festività&amp;Chiusure'!$B$7),  AND($B104&gt;='Festività&amp;Chiusure'!$A$8,Calendar!$B104&lt;='Festività&amp;Chiusure'!$B$8),  AND($B104&gt;='Festività&amp;Chiusure'!$A$9,Calendar!$B104&lt;='Festività&amp;Chiusure'!$B$9),  AND($B104&gt;='Festività&amp;Chiusure'!$A$10,Calendar!$B104&lt;='Festività&amp;Chiusure'!$B$10),  AND($B104&gt;='Festività&amp;Chiusure'!$A$11,Calendar!$B104&lt;='Festività&amp;Chiusure'!$B$11),  AND($B104&gt;='Festività&amp;Chiusure'!$A$12,Calendar!$B104&lt;='Festività&amp;Chiusure'!$B$12),  AND($B104&gt;='Festività&amp;Chiusure'!$A$13,Calendar!$B104&lt;='Festività&amp;Chiusure'!$B$13),  AND($B104&gt;='Festività&amp;Chiusure'!$A$14,Calendar!$B104&lt;='Festività&amp;Chiusure'!$B$14),    AND($B104&gt;='Festività&amp;Chiusure'!$A$15,Calendar!$B104&lt;='Festività&amp;Chiusure'!$B$15),  AND($B104&gt;='Festività&amp;Chiusure'!$A$16,Calendar!$B104&lt;='Festività&amp;Chiusure'!$B$16),   $H104="domenica",$H104="sabato"),0,1)</f>
        <v/>
      </c>
      <c r="K104">
        <f>B104-DATE(YEAR(B104),1,0)</f>
        <v/>
      </c>
      <c r="L104">
        <f>SUM($J$3:J104)</f>
        <v/>
      </c>
    </row>
    <row r="105">
      <c r="A105" s="4">
        <f>YEAR(B105)*10000+MONTH(B105)*100+DAY(B105)</f>
        <v/>
      </c>
      <c r="B105" s="1" t="n">
        <v>45394</v>
      </c>
      <c r="C105">
        <f>YEAR(B105)</f>
        <v/>
      </c>
      <c r="D105">
        <f>MONTH(B105)</f>
        <v/>
      </c>
      <c r="E105">
        <f>WEEKNUM(B105)</f>
        <v/>
      </c>
      <c r="F105">
        <f>WEEKDAY(B105)</f>
        <v/>
      </c>
      <c r="G105">
        <f>DAY(B105)</f>
        <v/>
      </c>
      <c r="H105">
        <f>TEXT(B105,"gggg")</f>
        <v/>
      </c>
      <c r="I105">
        <f>TEXT(B105,"mmmm")</f>
        <v/>
      </c>
      <c r="J105">
        <f>IF(OR(AND($B105&gt;='Festività&amp;Chiusure'!$A$2,Calendar!$B105&lt;='Festività&amp;Chiusure'!$B$2),  AND($B105&gt;='Festività&amp;Chiusure'!$A$3,Calendar!$B105&lt;='Festività&amp;Chiusure'!$B$3),  AND($B105&gt;='Festività&amp;Chiusure'!$A$4,Calendar!$B105&lt;='Festività&amp;Chiusure'!$B$4),  AND($B105&gt;='Festività&amp;Chiusure'!$A$5,Calendar!$B105&lt;='Festività&amp;Chiusure'!$B$5),  AND($B105&gt;='Festività&amp;Chiusure'!$A$6,Calendar!$B105&lt;='Festività&amp;Chiusure'!$B$6),  AND($B105&gt;='Festività&amp;Chiusure'!$A$7,Calendar!$B105&lt;='Festività&amp;Chiusure'!$B$7),  AND($B105&gt;='Festività&amp;Chiusure'!$A$8,Calendar!$B105&lt;='Festività&amp;Chiusure'!$B$8),  AND($B105&gt;='Festività&amp;Chiusure'!$A$9,Calendar!$B105&lt;='Festività&amp;Chiusure'!$B$9),  AND($B105&gt;='Festività&amp;Chiusure'!$A$10,Calendar!$B105&lt;='Festività&amp;Chiusure'!$B$10),  AND($B105&gt;='Festività&amp;Chiusure'!$A$11,Calendar!$B105&lt;='Festività&amp;Chiusure'!$B$11),  AND($B105&gt;='Festività&amp;Chiusure'!$A$12,Calendar!$B105&lt;='Festività&amp;Chiusure'!$B$12),  AND($B105&gt;='Festività&amp;Chiusure'!$A$13,Calendar!$B105&lt;='Festività&amp;Chiusure'!$B$13),  AND($B105&gt;='Festività&amp;Chiusure'!$A$14,Calendar!$B105&lt;='Festività&amp;Chiusure'!$B$14),    AND($B105&gt;='Festività&amp;Chiusure'!$A$15,Calendar!$B105&lt;='Festività&amp;Chiusure'!$B$15),  AND($B105&gt;='Festività&amp;Chiusure'!$A$16,Calendar!$B105&lt;='Festività&amp;Chiusure'!$B$16),   $H105="domenica",$H105="sabato"),0,1)</f>
        <v/>
      </c>
      <c r="K105">
        <f>B105-DATE(YEAR(B105),1,0)</f>
        <v/>
      </c>
      <c r="L105">
        <f>SUM($J$3:J105)</f>
        <v/>
      </c>
    </row>
    <row r="106">
      <c r="A106" s="4">
        <f>YEAR(B106)*10000+MONTH(B106)*100+DAY(B106)</f>
        <v/>
      </c>
      <c r="B106" s="1" t="n">
        <v>45395</v>
      </c>
      <c r="C106">
        <f>YEAR(B106)</f>
        <v/>
      </c>
      <c r="D106">
        <f>MONTH(B106)</f>
        <v/>
      </c>
      <c r="E106">
        <f>WEEKNUM(B106)</f>
        <v/>
      </c>
      <c r="F106">
        <f>WEEKDAY(B106)</f>
        <v/>
      </c>
      <c r="G106">
        <f>DAY(B106)</f>
        <v/>
      </c>
      <c r="H106">
        <f>TEXT(B106,"gggg")</f>
        <v/>
      </c>
      <c r="I106">
        <f>TEXT(B106,"mmmm")</f>
        <v/>
      </c>
      <c r="J106">
        <f>IF(OR(AND($B106&gt;='Festività&amp;Chiusure'!$A$2,Calendar!$B106&lt;='Festività&amp;Chiusure'!$B$2),  AND($B106&gt;='Festività&amp;Chiusure'!$A$3,Calendar!$B106&lt;='Festività&amp;Chiusure'!$B$3),  AND($B106&gt;='Festività&amp;Chiusure'!$A$4,Calendar!$B106&lt;='Festività&amp;Chiusure'!$B$4),  AND($B106&gt;='Festività&amp;Chiusure'!$A$5,Calendar!$B106&lt;='Festività&amp;Chiusure'!$B$5),  AND($B106&gt;='Festività&amp;Chiusure'!$A$6,Calendar!$B106&lt;='Festività&amp;Chiusure'!$B$6),  AND($B106&gt;='Festività&amp;Chiusure'!$A$7,Calendar!$B106&lt;='Festività&amp;Chiusure'!$B$7),  AND($B106&gt;='Festività&amp;Chiusure'!$A$8,Calendar!$B106&lt;='Festività&amp;Chiusure'!$B$8),  AND($B106&gt;='Festività&amp;Chiusure'!$A$9,Calendar!$B106&lt;='Festività&amp;Chiusure'!$B$9),  AND($B106&gt;='Festività&amp;Chiusure'!$A$10,Calendar!$B106&lt;='Festività&amp;Chiusure'!$B$10),  AND($B106&gt;='Festività&amp;Chiusure'!$A$11,Calendar!$B106&lt;='Festività&amp;Chiusure'!$B$11),  AND($B106&gt;='Festività&amp;Chiusure'!$A$12,Calendar!$B106&lt;='Festività&amp;Chiusure'!$B$12),  AND($B106&gt;='Festività&amp;Chiusure'!$A$13,Calendar!$B106&lt;='Festività&amp;Chiusure'!$B$13),  AND($B106&gt;='Festività&amp;Chiusure'!$A$14,Calendar!$B106&lt;='Festività&amp;Chiusure'!$B$14),    AND($B106&gt;='Festività&amp;Chiusure'!$A$15,Calendar!$B106&lt;='Festività&amp;Chiusure'!$B$15),  AND($B106&gt;='Festività&amp;Chiusure'!$A$16,Calendar!$B106&lt;='Festività&amp;Chiusure'!$B$16),   $H106="domenica",$H106="sabato"),0,1)</f>
        <v/>
      </c>
      <c r="K106">
        <f>B106-DATE(YEAR(B106),1,0)</f>
        <v/>
      </c>
      <c r="L106">
        <f>SUM($J$3:J106)</f>
        <v/>
      </c>
    </row>
    <row r="107">
      <c r="A107" s="4">
        <f>YEAR(B107)*10000+MONTH(B107)*100+DAY(B107)</f>
        <v/>
      </c>
      <c r="B107" s="1" t="n">
        <v>45396</v>
      </c>
      <c r="C107">
        <f>YEAR(B107)</f>
        <v/>
      </c>
      <c r="D107">
        <f>MONTH(B107)</f>
        <v/>
      </c>
      <c r="E107">
        <f>WEEKNUM(B107)</f>
        <v/>
      </c>
      <c r="F107">
        <f>WEEKDAY(B107)</f>
        <v/>
      </c>
      <c r="G107">
        <f>DAY(B107)</f>
        <v/>
      </c>
      <c r="H107">
        <f>TEXT(B107,"gggg")</f>
        <v/>
      </c>
      <c r="I107">
        <f>TEXT(B107,"mmmm")</f>
        <v/>
      </c>
      <c r="J107">
        <f>IF(OR(AND($B107&gt;='Festività&amp;Chiusure'!$A$2,Calendar!$B107&lt;='Festività&amp;Chiusure'!$B$2),  AND($B107&gt;='Festività&amp;Chiusure'!$A$3,Calendar!$B107&lt;='Festività&amp;Chiusure'!$B$3),  AND($B107&gt;='Festività&amp;Chiusure'!$A$4,Calendar!$B107&lt;='Festività&amp;Chiusure'!$B$4),  AND($B107&gt;='Festività&amp;Chiusure'!$A$5,Calendar!$B107&lt;='Festività&amp;Chiusure'!$B$5),  AND($B107&gt;='Festività&amp;Chiusure'!$A$6,Calendar!$B107&lt;='Festività&amp;Chiusure'!$B$6),  AND($B107&gt;='Festività&amp;Chiusure'!$A$7,Calendar!$B107&lt;='Festività&amp;Chiusure'!$B$7),  AND($B107&gt;='Festività&amp;Chiusure'!$A$8,Calendar!$B107&lt;='Festività&amp;Chiusure'!$B$8),  AND($B107&gt;='Festività&amp;Chiusure'!$A$9,Calendar!$B107&lt;='Festività&amp;Chiusure'!$B$9),  AND($B107&gt;='Festività&amp;Chiusure'!$A$10,Calendar!$B107&lt;='Festività&amp;Chiusure'!$B$10),  AND($B107&gt;='Festività&amp;Chiusure'!$A$11,Calendar!$B107&lt;='Festività&amp;Chiusure'!$B$11),  AND($B107&gt;='Festività&amp;Chiusure'!$A$12,Calendar!$B107&lt;='Festività&amp;Chiusure'!$B$12),  AND($B107&gt;='Festività&amp;Chiusure'!$A$13,Calendar!$B107&lt;='Festività&amp;Chiusure'!$B$13),  AND($B107&gt;='Festività&amp;Chiusure'!$A$14,Calendar!$B107&lt;='Festività&amp;Chiusure'!$B$14),    AND($B107&gt;='Festività&amp;Chiusure'!$A$15,Calendar!$B107&lt;='Festività&amp;Chiusure'!$B$15),  AND($B107&gt;='Festività&amp;Chiusure'!$A$16,Calendar!$B107&lt;='Festività&amp;Chiusure'!$B$16),   $H107="domenica",$H107="sabato"),0,1)</f>
        <v/>
      </c>
      <c r="K107">
        <f>B107-DATE(YEAR(B107),1,0)</f>
        <v/>
      </c>
      <c r="L107">
        <f>SUM($J$3:J107)</f>
        <v/>
      </c>
    </row>
    <row r="108">
      <c r="A108" s="4">
        <f>YEAR(B108)*10000+MONTH(B108)*100+DAY(B108)</f>
        <v/>
      </c>
      <c r="B108" s="1" t="n">
        <v>45397</v>
      </c>
      <c r="C108">
        <f>YEAR(B108)</f>
        <v/>
      </c>
      <c r="D108">
        <f>MONTH(B108)</f>
        <v/>
      </c>
      <c r="E108">
        <f>WEEKNUM(B108)</f>
        <v/>
      </c>
      <c r="F108">
        <f>WEEKDAY(B108)</f>
        <v/>
      </c>
      <c r="G108">
        <f>DAY(B108)</f>
        <v/>
      </c>
      <c r="H108">
        <f>TEXT(B108,"gggg")</f>
        <v/>
      </c>
      <c r="I108">
        <f>TEXT(B108,"mmmm")</f>
        <v/>
      </c>
      <c r="J108">
        <f>IF(OR(AND($B108&gt;='Festività&amp;Chiusure'!$A$2,Calendar!$B108&lt;='Festività&amp;Chiusure'!$B$2),  AND($B108&gt;='Festività&amp;Chiusure'!$A$3,Calendar!$B108&lt;='Festività&amp;Chiusure'!$B$3),  AND($B108&gt;='Festività&amp;Chiusure'!$A$4,Calendar!$B108&lt;='Festività&amp;Chiusure'!$B$4),  AND($B108&gt;='Festività&amp;Chiusure'!$A$5,Calendar!$B108&lt;='Festività&amp;Chiusure'!$B$5),  AND($B108&gt;='Festività&amp;Chiusure'!$A$6,Calendar!$B108&lt;='Festività&amp;Chiusure'!$B$6),  AND($B108&gt;='Festività&amp;Chiusure'!$A$7,Calendar!$B108&lt;='Festività&amp;Chiusure'!$B$7),  AND($B108&gt;='Festività&amp;Chiusure'!$A$8,Calendar!$B108&lt;='Festività&amp;Chiusure'!$B$8),  AND($B108&gt;='Festività&amp;Chiusure'!$A$9,Calendar!$B108&lt;='Festività&amp;Chiusure'!$B$9),  AND($B108&gt;='Festività&amp;Chiusure'!$A$10,Calendar!$B108&lt;='Festività&amp;Chiusure'!$B$10),  AND($B108&gt;='Festività&amp;Chiusure'!$A$11,Calendar!$B108&lt;='Festività&amp;Chiusure'!$B$11),  AND($B108&gt;='Festività&amp;Chiusure'!$A$12,Calendar!$B108&lt;='Festività&amp;Chiusure'!$B$12),  AND($B108&gt;='Festività&amp;Chiusure'!$A$13,Calendar!$B108&lt;='Festività&amp;Chiusure'!$B$13),  AND($B108&gt;='Festività&amp;Chiusure'!$A$14,Calendar!$B108&lt;='Festività&amp;Chiusure'!$B$14),    AND($B108&gt;='Festività&amp;Chiusure'!$A$15,Calendar!$B108&lt;='Festività&amp;Chiusure'!$B$15),  AND($B108&gt;='Festività&amp;Chiusure'!$A$16,Calendar!$B108&lt;='Festività&amp;Chiusure'!$B$16),   $H108="domenica",$H108="sabato"),0,1)</f>
        <v/>
      </c>
      <c r="K108">
        <f>B108-DATE(YEAR(B108),1,0)</f>
        <v/>
      </c>
      <c r="L108">
        <f>SUM($J$3:J108)</f>
        <v/>
      </c>
    </row>
    <row r="109">
      <c r="A109" s="4">
        <f>YEAR(B109)*10000+MONTH(B109)*100+DAY(B109)</f>
        <v/>
      </c>
      <c r="B109" s="1" t="n">
        <v>45398</v>
      </c>
      <c r="C109">
        <f>YEAR(B109)</f>
        <v/>
      </c>
      <c r="D109">
        <f>MONTH(B109)</f>
        <v/>
      </c>
      <c r="E109">
        <f>WEEKNUM(B109)</f>
        <v/>
      </c>
      <c r="F109">
        <f>WEEKDAY(B109)</f>
        <v/>
      </c>
      <c r="G109">
        <f>DAY(B109)</f>
        <v/>
      </c>
      <c r="H109">
        <f>TEXT(B109,"gggg")</f>
        <v/>
      </c>
      <c r="I109">
        <f>TEXT(B109,"mmmm")</f>
        <v/>
      </c>
      <c r="J109">
        <f>IF(OR(AND($B109&gt;='Festività&amp;Chiusure'!$A$2,Calendar!$B109&lt;='Festività&amp;Chiusure'!$B$2),  AND($B109&gt;='Festività&amp;Chiusure'!$A$3,Calendar!$B109&lt;='Festività&amp;Chiusure'!$B$3),  AND($B109&gt;='Festività&amp;Chiusure'!$A$4,Calendar!$B109&lt;='Festività&amp;Chiusure'!$B$4),  AND($B109&gt;='Festività&amp;Chiusure'!$A$5,Calendar!$B109&lt;='Festività&amp;Chiusure'!$B$5),  AND($B109&gt;='Festività&amp;Chiusure'!$A$6,Calendar!$B109&lt;='Festività&amp;Chiusure'!$B$6),  AND($B109&gt;='Festività&amp;Chiusure'!$A$7,Calendar!$B109&lt;='Festività&amp;Chiusure'!$B$7),  AND($B109&gt;='Festività&amp;Chiusure'!$A$8,Calendar!$B109&lt;='Festività&amp;Chiusure'!$B$8),  AND($B109&gt;='Festività&amp;Chiusure'!$A$9,Calendar!$B109&lt;='Festività&amp;Chiusure'!$B$9),  AND($B109&gt;='Festività&amp;Chiusure'!$A$10,Calendar!$B109&lt;='Festività&amp;Chiusure'!$B$10),  AND($B109&gt;='Festività&amp;Chiusure'!$A$11,Calendar!$B109&lt;='Festività&amp;Chiusure'!$B$11),  AND($B109&gt;='Festività&amp;Chiusure'!$A$12,Calendar!$B109&lt;='Festività&amp;Chiusure'!$B$12),  AND($B109&gt;='Festività&amp;Chiusure'!$A$13,Calendar!$B109&lt;='Festività&amp;Chiusure'!$B$13),  AND($B109&gt;='Festività&amp;Chiusure'!$A$14,Calendar!$B109&lt;='Festività&amp;Chiusure'!$B$14),    AND($B109&gt;='Festività&amp;Chiusure'!$A$15,Calendar!$B109&lt;='Festività&amp;Chiusure'!$B$15),  AND($B109&gt;='Festività&amp;Chiusure'!$A$16,Calendar!$B109&lt;='Festività&amp;Chiusure'!$B$16),   $H109="domenica",$H109="sabato"),0,1)</f>
        <v/>
      </c>
      <c r="K109">
        <f>B109-DATE(YEAR(B109),1,0)</f>
        <v/>
      </c>
      <c r="L109">
        <f>SUM($J$3:J109)</f>
        <v/>
      </c>
    </row>
    <row r="110">
      <c r="A110" s="4">
        <f>YEAR(B110)*10000+MONTH(B110)*100+DAY(B110)</f>
        <v/>
      </c>
      <c r="B110" s="1" t="n">
        <v>45399</v>
      </c>
      <c r="C110">
        <f>YEAR(B110)</f>
        <v/>
      </c>
      <c r="D110">
        <f>MONTH(B110)</f>
        <v/>
      </c>
      <c r="E110">
        <f>WEEKNUM(B110)</f>
        <v/>
      </c>
      <c r="F110">
        <f>WEEKDAY(B110)</f>
        <v/>
      </c>
      <c r="G110">
        <f>DAY(B110)</f>
        <v/>
      </c>
      <c r="H110">
        <f>TEXT(B110,"gggg")</f>
        <v/>
      </c>
      <c r="I110">
        <f>TEXT(B110,"mmmm")</f>
        <v/>
      </c>
      <c r="J110">
        <f>IF(OR(AND($B110&gt;='Festività&amp;Chiusure'!$A$2,Calendar!$B110&lt;='Festività&amp;Chiusure'!$B$2),  AND($B110&gt;='Festività&amp;Chiusure'!$A$3,Calendar!$B110&lt;='Festività&amp;Chiusure'!$B$3),  AND($B110&gt;='Festività&amp;Chiusure'!$A$4,Calendar!$B110&lt;='Festività&amp;Chiusure'!$B$4),  AND($B110&gt;='Festività&amp;Chiusure'!$A$5,Calendar!$B110&lt;='Festività&amp;Chiusure'!$B$5),  AND($B110&gt;='Festività&amp;Chiusure'!$A$6,Calendar!$B110&lt;='Festività&amp;Chiusure'!$B$6),  AND($B110&gt;='Festività&amp;Chiusure'!$A$7,Calendar!$B110&lt;='Festività&amp;Chiusure'!$B$7),  AND($B110&gt;='Festività&amp;Chiusure'!$A$8,Calendar!$B110&lt;='Festività&amp;Chiusure'!$B$8),  AND($B110&gt;='Festività&amp;Chiusure'!$A$9,Calendar!$B110&lt;='Festività&amp;Chiusure'!$B$9),  AND($B110&gt;='Festività&amp;Chiusure'!$A$10,Calendar!$B110&lt;='Festività&amp;Chiusure'!$B$10),  AND($B110&gt;='Festività&amp;Chiusure'!$A$11,Calendar!$B110&lt;='Festività&amp;Chiusure'!$B$11),  AND($B110&gt;='Festività&amp;Chiusure'!$A$12,Calendar!$B110&lt;='Festività&amp;Chiusure'!$B$12),  AND($B110&gt;='Festività&amp;Chiusure'!$A$13,Calendar!$B110&lt;='Festività&amp;Chiusure'!$B$13),  AND($B110&gt;='Festività&amp;Chiusure'!$A$14,Calendar!$B110&lt;='Festività&amp;Chiusure'!$B$14),    AND($B110&gt;='Festività&amp;Chiusure'!$A$15,Calendar!$B110&lt;='Festività&amp;Chiusure'!$B$15),  AND($B110&gt;='Festività&amp;Chiusure'!$A$16,Calendar!$B110&lt;='Festività&amp;Chiusure'!$B$16),   $H110="domenica",$H110="sabato"),0,1)</f>
        <v/>
      </c>
      <c r="K110">
        <f>B110-DATE(YEAR(B110),1,0)</f>
        <v/>
      </c>
      <c r="L110">
        <f>SUM($J$3:J110)</f>
        <v/>
      </c>
    </row>
    <row r="111">
      <c r="A111" s="4">
        <f>YEAR(B111)*10000+MONTH(B111)*100+DAY(B111)</f>
        <v/>
      </c>
      <c r="B111" s="1" t="n">
        <v>45400</v>
      </c>
      <c r="C111">
        <f>YEAR(B111)</f>
        <v/>
      </c>
      <c r="D111">
        <f>MONTH(B111)</f>
        <v/>
      </c>
      <c r="E111">
        <f>WEEKNUM(B111)</f>
        <v/>
      </c>
      <c r="F111">
        <f>WEEKDAY(B111)</f>
        <v/>
      </c>
      <c r="G111">
        <f>DAY(B111)</f>
        <v/>
      </c>
      <c r="H111">
        <f>TEXT(B111,"gggg")</f>
        <v/>
      </c>
      <c r="I111">
        <f>TEXT(B111,"mmmm")</f>
        <v/>
      </c>
      <c r="J111">
        <f>IF(OR(AND($B111&gt;='Festività&amp;Chiusure'!$A$2,Calendar!$B111&lt;='Festività&amp;Chiusure'!$B$2),  AND($B111&gt;='Festività&amp;Chiusure'!$A$3,Calendar!$B111&lt;='Festività&amp;Chiusure'!$B$3),  AND($B111&gt;='Festività&amp;Chiusure'!$A$4,Calendar!$B111&lt;='Festività&amp;Chiusure'!$B$4),  AND($B111&gt;='Festività&amp;Chiusure'!$A$5,Calendar!$B111&lt;='Festività&amp;Chiusure'!$B$5),  AND($B111&gt;='Festività&amp;Chiusure'!$A$6,Calendar!$B111&lt;='Festività&amp;Chiusure'!$B$6),  AND($B111&gt;='Festività&amp;Chiusure'!$A$7,Calendar!$B111&lt;='Festività&amp;Chiusure'!$B$7),  AND($B111&gt;='Festività&amp;Chiusure'!$A$8,Calendar!$B111&lt;='Festività&amp;Chiusure'!$B$8),  AND($B111&gt;='Festività&amp;Chiusure'!$A$9,Calendar!$B111&lt;='Festività&amp;Chiusure'!$B$9),  AND($B111&gt;='Festività&amp;Chiusure'!$A$10,Calendar!$B111&lt;='Festività&amp;Chiusure'!$B$10),  AND($B111&gt;='Festività&amp;Chiusure'!$A$11,Calendar!$B111&lt;='Festività&amp;Chiusure'!$B$11),  AND($B111&gt;='Festività&amp;Chiusure'!$A$12,Calendar!$B111&lt;='Festività&amp;Chiusure'!$B$12),  AND($B111&gt;='Festività&amp;Chiusure'!$A$13,Calendar!$B111&lt;='Festività&amp;Chiusure'!$B$13),  AND($B111&gt;='Festività&amp;Chiusure'!$A$14,Calendar!$B111&lt;='Festività&amp;Chiusure'!$B$14),    AND($B111&gt;='Festività&amp;Chiusure'!$A$15,Calendar!$B111&lt;='Festività&amp;Chiusure'!$B$15),  AND($B111&gt;='Festività&amp;Chiusure'!$A$16,Calendar!$B111&lt;='Festività&amp;Chiusure'!$B$16),   $H111="domenica",$H111="sabato"),0,1)</f>
        <v/>
      </c>
      <c r="K111">
        <f>B111-DATE(YEAR(B111),1,0)</f>
        <v/>
      </c>
      <c r="L111">
        <f>SUM($J$3:J111)</f>
        <v/>
      </c>
    </row>
    <row r="112">
      <c r="A112" s="4">
        <f>YEAR(B112)*10000+MONTH(B112)*100+DAY(B112)</f>
        <v/>
      </c>
      <c r="B112" s="1" t="n">
        <v>45401</v>
      </c>
      <c r="C112">
        <f>YEAR(B112)</f>
        <v/>
      </c>
      <c r="D112">
        <f>MONTH(B112)</f>
        <v/>
      </c>
      <c r="E112">
        <f>WEEKNUM(B112)</f>
        <v/>
      </c>
      <c r="F112">
        <f>WEEKDAY(B112)</f>
        <v/>
      </c>
      <c r="G112">
        <f>DAY(B112)</f>
        <v/>
      </c>
      <c r="H112">
        <f>TEXT(B112,"gggg")</f>
        <v/>
      </c>
      <c r="I112">
        <f>TEXT(B112,"mmmm")</f>
        <v/>
      </c>
      <c r="J112">
        <f>IF(OR(AND($B112&gt;='Festività&amp;Chiusure'!$A$2,Calendar!$B112&lt;='Festività&amp;Chiusure'!$B$2),  AND($B112&gt;='Festività&amp;Chiusure'!$A$3,Calendar!$B112&lt;='Festività&amp;Chiusure'!$B$3),  AND($B112&gt;='Festività&amp;Chiusure'!$A$4,Calendar!$B112&lt;='Festività&amp;Chiusure'!$B$4),  AND($B112&gt;='Festività&amp;Chiusure'!$A$5,Calendar!$B112&lt;='Festività&amp;Chiusure'!$B$5),  AND($B112&gt;='Festività&amp;Chiusure'!$A$6,Calendar!$B112&lt;='Festività&amp;Chiusure'!$B$6),  AND($B112&gt;='Festività&amp;Chiusure'!$A$7,Calendar!$B112&lt;='Festività&amp;Chiusure'!$B$7),  AND($B112&gt;='Festività&amp;Chiusure'!$A$8,Calendar!$B112&lt;='Festività&amp;Chiusure'!$B$8),  AND($B112&gt;='Festività&amp;Chiusure'!$A$9,Calendar!$B112&lt;='Festività&amp;Chiusure'!$B$9),  AND($B112&gt;='Festività&amp;Chiusure'!$A$10,Calendar!$B112&lt;='Festività&amp;Chiusure'!$B$10),  AND($B112&gt;='Festività&amp;Chiusure'!$A$11,Calendar!$B112&lt;='Festività&amp;Chiusure'!$B$11),  AND($B112&gt;='Festività&amp;Chiusure'!$A$12,Calendar!$B112&lt;='Festività&amp;Chiusure'!$B$12),  AND($B112&gt;='Festività&amp;Chiusure'!$A$13,Calendar!$B112&lt;='Festività&amp;Chiusure'!$B$13),  AND($B112&gt;='Festività&amp;Chiusure'!$A$14,Calendar!$B112&lt;='Festività&amp;Chiusure'!$B$14),    AND($B112&gt;='Festività&amp;Chiusure'!$A$15,Calendar!$B112&lt;='Festività&amp;Chiusure'!$B$15),  AND($B112&gt;='Festività&amp;Chiusure'!$A$16,Calendar!$B112&lt;='Festività&amp;Chiusure'!$B$16),   $H112="domenica",$H112="sabato"),0,1)</f>
        <v/>
      </c>
      <c r="K112">
        <f>B112-DATE(YEAR(B112),1,0)</f>
        <v/>
      </c>
      <c r="L112">
        <f>SUM($J$3:J112)</f>
        <v/>
      </c>
    </row>
    <row r="113">
      <c r="A113" s="4">
        <f>YEAR(B113)*10000+MONTH(B113)*100+DAY(B113)</f>
        <v/>
      </c>
      <c r="B113" s="1" t="n">
        <v>45402</v>
      </c>
      <c r="C113">
        <f>YEAR(B113)</f>
        <v/>
      </c>
      <c r="D113">
        <f>MONTH(B113)</f>
        <v/>
      </c>
      <c r="E113">
        <f>WEEKNUM(B113)</f>
        <v/>
      </c>
      <c r="F113">
        <f>WEEKDAY(B113)</f>
        <v/>
      </c>
      <c r="G113">
        <f>DAY(B113)</f>
        <v/>
      </c>
      <c r="H113">
        <f>TEXT(B113,"gggg")</f>
        <v/>
      </c>
      <c r="I113">
        <f>TEXT(B113,"mmmm")</f>
        <v/>
      </c>
      <c r="J113">
        <f>IF(OR(AND($B113&gt;='Festività&amp;Chiusure'!$A$2,Calendar!$B113&lt;='Festività&amp;Chiusure'!$B$2),  AND($B113&gt;='Festività&amp;Chiusure'!$A$3,Calendar!$B113&lt;='Festività&amp;Chiusure'!$B$3),  AND($B113&gt;='Festività&amp;Chiusure'!$A$4,Calendar!$B113&lt;='Festività&amp;Chiusure'!$B$4),  AND($B113&gt;='Festività&amp;Chiusure'!$A$5,Calendar!$B113&lt;='Festività&amp;Chiusure'!$B$5),  AND($B113&gt;='Festività&amp;Chiusure'!$A$6,Calendar!$B113&lt;='Festività&amp;Chiusure'!$B$6),  AND($B113&gt;='Festività&amp;Chiusure'!$A$7,Calendar!$B113&lt;='Festività&amp;Chiusure'!$B$7),  AND($B113&gt;='Festività&amp;Chiusure'!$A$8,Calendar!$B113&lt;='Festività&amp;Chiusure'!$B$8),  AND($B113&gt;='Festività&amp;Chiusure'!$A$9,Calendar!$B113&lt;='Festività&amp;Chiusure'!$B$9),  AND($B113&gt;='Festività&amp;Chiusure'!$A$10,Calendar!$B113&lt;='Festività&amp;Chiusure'!$B$10),  AND($B113&gt;='Festività&amp;Chiusure'!$A$11,Calendar!$B113&lt;='Festività&amp;Chiusure'!$B$11),  AND($B113&gt;='Festività&amp;Chiusure'!$A$12,Calendar!$B113&lt;='Festività&amp;Chiusure'!$B$12),  AND($B113&gt;='Festività&amp;Chiusure'!$A$13,Calendar!$B113&lt;='Festività&amp;Chiusure'!$B$13),  AND($B113&gt;='Festività&amp;Chiusure'!$A$14,Calendar!$B113&lt;='Festività&amp;Chiusure'!$B$14),    AND($B113&gt;='Festività&amp;Chiusure'!$A$15,Calendar!$B113&lt;='Festività&amp;Chiusure'!$B$15),  AND($B113&gt;='Festività&amp;Chiusure'!$A$16,Calendar!$B113&lt;='Festività&amp;Chiusure'!$B$16),   $H113="domenica",$H113="sabato"),0,1)</f>
        <v/>
      </c>
      <c r="K113">
        <f>B113-DATE(YEAR(B113),1,0)</f>
        <v/>
      </c>
      <c r="L113">
        <f>SUM($J$3:J113)</f>
        <v/>
      </c>
    </row>
    <row r="114">
      <c r="A114" s="4">
        <f>YEAR(B114)*10000+MONTH(B114)*100+DAY(B114)</f>
        <v/>
      </c>
      <c r="B114" s="1" t="n">
        <v>45403</v>
      </c>
      <c r="C114">
        <f>YEAR(B114)</f>
        <v/>
      </c>
      <c r="D114">
        <f>MONTH(B114)</f>
        <v/>
      </c>
      <c r="E114">
        <f>WEEKNUM(B114)</f>
        <v/>
      </c>
      <c r="F114">
        <f>WEEKDAY(B114)</f>
        <v/>
      </c>
      <c r="G114">
        <f>DAY(B114)</f>
        <v/>
      </c>
      <c r="H114">
        <f>TEXT(B114,"gggg")</f>
        <v/>
      </c>
      <c r="I114">
        <f>TEXT(B114,"mmmm")</f>
        <v/>
      </c>
      <c r="J114">
        <f>IF(OR(AND($B114&gt;='Festività&amp;Chiusure'!$A$2,Calendar!$B114&lt;='Festività&amp;Chiusure'!$B$2),  AND($B114&gt;='Festività&amp;Chiusure'!$A$3,Calendar!$B114&lt;='Festività&amp;Chiusure'!$B$3),  AND($B114&gt;='Festività&amp;Chiusure'!$A$4,Calendar!$B114&lt;='Festività&amp;Chiusure'!$B$4),  AND($B114&gt;='Festività&amp;Chiusure'!$A$5,Calendar!$B114&lt;='Festività&amp;Chiusure'!$B$5),  AND($B114&gt;='Festività&amp;Chiusure'!$A$6,Calendar!$B114&lt;='Festività&amp;Chiusure'!$B$6),  AND($B114&gt;='Festività&amp;Chiusure'!$A$7,Calendar!$B114&lt;='Festività&amp;Chiusure'!$B$7),  AND($B114&gt;='Festività&amp;Chiusure'!$A$8,Calendar!$B114&lt;='Festività&amp;Chiusure'!$B$8),  AND($B114&gt;='Festività&amp;Chiusure'!$A$9,Calendar!$B114&lt;='Festività&amp;Chiusure'!$B$9),  AND($B114&gt;='Festività&amp;Chiusure'!$A$10,Calendar!$B114&lt;='Festività&amp;Chiusure'!$B$10),  AND($B114&gt;='Festività&amp;Chiusure'!$A$11,Calendar!$B114&lt;='Festività&amp;Chiusure'!$B$11),  AND($B114&gt;='Festività&amp;Chiusure'!$A$12,Calendar!$B114&lt;='Festività&amp;Chiusure'!$B$12),  AND($B114&gt;='Festività&amp;Chiusure'!$A$13,Calendar!$B114&lt;='Festività&amp;Chiusure'!$B$13),  AND($B114&gt;='Festività&amp;Chiusure'!$A$14,Calendar!$B114&lt;='Festività&amp;Chiusure'!$B$14),    AND($B114&gt;='Festività&amp;Chiusure'!$A$15,Calendar!$B114&lt;='Festività&amp;Chiusure'!$B$15),  AND($B114&gt;='Festività&amp;Chiusure'!$A$16,Calendar!$B114&lt;='Festività&amp;Chiusure'!$B$16),   $H114="domenica",$H114="sabato"),0,1)</f>
        <v/>
      </c>
      <c r="K114">
        <f>B114-DATE(YEAR(B114),1,0)</f>
        <v/>
      </c>
      <c r="L114">
        <f>SUM($J$3:J114)</f>
        <v/>
      </c>
    </row>
    <row r="115">
      <c r="A115" s="4">
        <f>YEAR(B115)*10000+MONTH(B115)*100+DAY(B115)</f>
        <v/>
      </c>
      <c r="B115" s="1" t="n">
        <v>45404</v>
      </c>
      <c r="C115">
        <f>YEAR(B115)</f>
        <v/>
      </c>
      <c r="D115">
        <f>MONTH(B115)</f>
        <v/>
      </c>
      <c r="E115">
        <f>WEEKNUM(B115)</f>
        <v/>
      </c>
      <c r="F115">
        <f>WEEKDAY(B115)</f>
        <v/>
      </c>
      <c r="G115">
        <f>DAY(B115)</f>
        <v/>
      </c>
      <c r="H115">
        <f>TEXT(B115,"gggg")</f>
        <v/>
      </c>
      <c r="I115">
        <f>TEXT(B115,"mmmm")</f>
        <v/>
      </c>
      <c r="J115">
        <f>IF(OR(AND($B115&gt;='Festività&amp;Chiusure'!$A$2,Calendar!$B115&lt;='Festività&amp;Chiusure'!$B$2),  AND($B115&gt;='Festività&amp;Chiusure'!$A$3,Calendar!$B115&lt;='Festività&amp;Chiusure'!$B$3),  AND($B115&gt;='Festività&amp;Chiusure'!$A$4,Calendar!$B115&lt;='Festività&amp;Chiusure'!$B$4),  AND($B115&gt;='Festività&amp;Chiusure'!$A$5,Calendar!$B115&lt;='Festività&amp;Chiusure'!$B$5),  AND($B115&gt;='Festività&amp;Chiusure'!$A$6,Calendar!$B115&lt;='Festività&amp;Chiusure'!$B$6),  AND($B115&gt;='Festività&amp;Chiusure'!$A$7,Calendar!$B115&lt;='Festività&amp;Chiusure'!$B$7),  AND($B115&gt;='Festività&amp;Chiusure'!$A$8,Calendar!$B115&lt;='Festività&amp;Chiusure'!$B$8),  AND($B115&gt;='Festività&amp;Chiusure'!$A$9,Calendar!$B115&lt;='Festività&amp;Chiusure'!$B$9),  AND($B115&gt;='Festività&amp;Chiusure'!$A$10,Calendar!$B115&lt;='Festività&amp;Chiusure'!$B$10),  AND($B115&gt;='Festività&amp;Chiusure'!$A$11,Calendar!$B115&lt;='Festività&amp;Chiusure'!$B$11),  AND($B115&gt;='Festività&amp;Chiusure'!$A$12,Calendar!$B115&lt;='Festività&amp;Chiusure'!$B$12),  AND($B115&gt;='Festività&amp;Chiusure'!$A$13,Calendar!$B115&lt;='Festività&amp;Chiusure'!$B$13),  AND($B115&gt;='Festività&amp;Chiusure'!$A$14,Calendar!$B115&lt;='Festività&amp;Chiusure'!$B$14),    AND($B115&gt;='Festività&amp;Chiusure'!$A$15,Calendar!$B115&lt;='Festività&amp;Chiusure'!$B$15),  AND($B115&gt;='Festività&amp;Chiusure'!$A$16,Calendar!$B115&lt;='Festività&amp;Chiusure'!$B$16),   $H115="domenica",$H115="sabato"),0,1)</f>
        <v/>
      </c>
      <c r="K115">
        <f>B115-DATE(YEAR(B115),1,0)</f>
        <v/>
      </c>
      <c r="L115">
        <f>SUM($J$3:J115)</f>
        <v/>
      </c>
    </row>
    <row r="116">
      <c r="A116" s="4">
        <f>YEAR(B116)*10000+MONTH(B116)*100+DAY(B116)</f>
        <v/>
      </c>
      <c r="B116" s="1" t="n">
        <v>45405</v>
      </c>
      <c r="C116">
        <f>YEAR(B116)</f>
        <v/>
      </c>
      <c r="D116">
        <f>MONTH(B116)</f>
        <v/>
      </c>
      <c r="E116">
        <f>WEEKNUM(B116)</f>
        <v/>
      </c>
      <c r="F116">
        <f>WEEKDAY(B116)</f>
        <v/>
      </c>
      <c r="G116">
        <f>DAY(B116)</f>
        <v/>
      </c>
      <c r="H116">
        <f>TEXT(B116,"gggg")</f>
        <v/>
      </c>
      <c r="I116">
        <f>TEXT(B116,"mmmm")</f>
        <v/>
      </c>
      <c r="J116">
        <f>IF(OR(AND($B116&gt;='Festività&amp;Chiusure'!$A$2,Calendar!$B116&lt;='Festività&amp;Chiusure'!$B$2),  AND($B116&gt;='Festività&amp;Chiusure'!$A$3,Calendar!$B116&lt;='Festività&amp;Chiusure'!$B$3),  AND($B116&gt;='Festività&amp;Chiusure'!$A$4,Calendar!$B116&lt;='Festività&amp;Chiusure'!$B$4),  AND($B116&gt;='Festività&amp;Chiusure'!$A$5,Calendar!$B116&lt;='Festività&amp;Chiusure'!$B$5),  AND($B116&gt;='Festività&amp;Chiusure'!$A$6,Calendar!$B116&lt;='Festività&amp;Chiusure'!$B$6),  AND($B116&gt;='Festività&amp;Chiusure'!$A$7,Calendar!$B116&lt;='Festività&amp;Chiusure'!$B$7),  AND($B116&gt;='Festività&amp;Chiusure'!$A$8,Calendar!$B116&lt;='Festività&amp;Chiusure'!$B$8),  AND($B116&gt;='Festività&amp;Chiusure'!$A$9,Calendar!$B116&lt;='Festività&amp;Chiusure'!$B$9),  AND($B116&gt;='Festività&amp;Chiusure'!$A$10,Calendar!$B116&lt;='Festività&amp;Chiusure'!$B$10),  AND($B116&gt;='Festività&amp;Chiusure'!$A$11,Calendar!$B116&lt;='Festività&amp;Chiusure'!$B$11),  AND($B116&gt;='Festività&amp;Chiusure'!$A$12,Calendar!$B116&lt;='Festività&amp;Chiusure'!$B$12),  AND($B116&gt;='Festività&amp;Chiusure'!$A$13,Calendar!$B116&lt;='Festività&amp;Chiusure'!$B$13),  AND($B116&gt;='Festività&amp;Chiusure'!$A$14,Calendar!$B116&lt;='Festività&amp;Chiusure'!$B$14),    AND($B116&gt;='Festività&amp;Chiusure'!$A$15,Calendar!$B116&lt;='Festività&amp;Chiusure'!$B$15),  AND($B116&gt;='Festività&amp;Chiusure'!$A$16,Calendar!$B116&lt;='Festività&amp;Chiusure'!$B$16),   $H116="domenica",$H116="sabato"),0,1)</f>
        <v/>
      </c>
      <c r="K116">
        <f>B116-DATE(YEAR(B116),1,0)</f>
        <v/>
      </c>
      <c r="L116">
        <f>SUM($J$3:J116)</f>
        <v/>
      </c>
    </row>
    <row r="117">
      <c r="A117" s="4">
        <f>YEAR(B117)*10000+MONTH(B117)*100+DAY(B117)</f>
        <v/>
      </c>
      <c r="B117" s="1" t="n">
        <v>45406</v>
      </c>
      <c r="C117">
        <f>YEAR(B117)</f>
        <v/>
      </c>
      <c r="D117">
        <f>MONTH(B117)</f>
        <v/>
      </c>
      <c r="E117">
        <f>WEEKNUM(B117)</f>
        <v/>
      </c>
      <c r="F117">
        <f>WEEKDAY(B117)</f>
        <v/>
      </c>
      <c r="G117">
        <f>DAY(B117)</f>
        <v/>
      </c>
      <c r="H117">
        <f>TEXT(B117,"gggg")</f>
        <v/>
      </c>
      <c r="I117">
        <f>TEXT(B117,"mmmm")</f>
        <v/>
      </c>
      <c r="J117">
        <f>IF(OR(AND($B117&gt;='Festività&amp;Chiusure'!$A$2,Calendar!$B117&lt;='Festività&amp;Chiusure'!$B$2),  AND($B117&gt;='Festività&amp;Chiusure'!$A$3,Calendar!$B117&lt;='Festività&amp;Chiusure'!$B$3),  AND($B117&gt;='Festività&amp;Chiusure'!$A$4,Calendar!$B117&lt;='Festività&amp;Chiusure'!$B$4),  AND($B117&gt;='Festività&amp;Chiusure'!$A$5,Calendar!$B117&lt;='Festività&amp;Chiusure'!$B$5),  AND($B117&gt;='Festività&amp;Chiusure'!$A$6,Calendar!$B117&lt;='Festività&amp;Chiusure'!$B$6),  AND($B117&gt;='Festività&amp;Chiusure'!$A$7,Calendar!$B117&lt;='Festività&amp;Chiusure'!$B$7),  AND($B117&gt;='Festività&amp;Chiusure'!$A$8,Calendar!$B117&lt;='Festività&amp;Chiusure'!$B$8),  AND($B117&gt;='Festività&amp;Chiusure'!$A$9,Calendar!$B117&lt;='Festività&amp;Chiusure'!$B$9),  AND($B117&gt;='Festività&amp;Chiusure'!$A$10,Calendar!$B117&lt;='Festività&amp;Chiusure'!$B$10),  AND($B117&gt;='Festività&amp;Chiusure'!$A$11,Calendar!$B117&lt;='Festività&amp;Chiusure'!$B$11),  AND($B117&gt;='Festività&amp;Chiusure'!$A$12,Calendar!$B117&lt;='Festività&amp;Chiusure'!$B$12),  AND($B117&gt;='Festività&amp;Chiusure'!$A$13,Calendar!$B117&lt;='Festività&amp;Chiusure'!$B$13),  AND($B117&gt;='Festività&amp;Chiusure'!$A$14,Calendar!$B117&lt;='Festività&amp;Chiusure'!$B$14),    AND($B117&gt;='Festività&amp;Chiusure'!$A$15,Calendar!$B117&lt;='Festività&amp;Chiusure'!$B$15),  AND($B117&gt;='Festività&amp;Chiusure'!$A$16,Calendar!$B117&lt;='Festività&amp;Chiusure'!$B$16),   $H117="domenica",$H117="sabato"),0,1)</f>
        <v/>
      </c>
      <c r="K117">
        <f>B117-DATE(YEAR(B117),1,0)</f>
        <v/>
      </c>
      <c r="L117">
        <f>SUM($J$3:J117)</f>
        <v/>
      </c>
    </row>
    <row r="118">
      <c r="A118" s="4">
        <f>YEAR(B118)*10000+MONTH(B118)*100+DAY(B118)</f>
        <v/>
      </c>
      <c r="B118" s="1" t="n">
        <v>45407</v>
      </c>
      <c r="C118">
        <f>YEAR(B118)</f>
        <v/>
      </c>
      <c r="D118">
        <f>MONTH(B118)</f>
        <v/>
      </c>
      <c r="E118">
        <f>WEEKNUM(B118)</f>
        <v/>
      </c>
      <c r="F118">
        <f>WEEKDAY(B118)</f>
        <v/>
      </c>
      <c r="G118">
        <f>DAY(B118)</f>
        <v/>
      </c>
      <c r="H118">
        <f>TEXT(B118,"gggg")</f>
        <v/>
      </c>
      <c r="I118">
        <f>TEXT(B118,"mmmm")</f>
        <v/>
      </c>
      <c r="J118">
        <f>IF(OR(AND($B118&gt;='Festività&amp;Chiusure'!$A$2,Calendar!$B118&lt;='Festività&amp;Chiusure'!$B$2),  AND($B118&gt;='Festività&amp;Chiusure'!$A$3,Calendar!$B118&lt;='Festività&amp;Chiusure'!$B$3),  AND($B118&gt;='Festività&amp;Chiusure'!$A$4,Calendar!$B118&lt;='Festività&amp;Chiusure'!$B$4),  AND($B118&gt;='Festività&amp;Chiusure'!$A$5,Calendar!$B118&lt;='Festività&amp;Chiusure'!$B$5),  AND($B118&gt;='Festività&amp;Chiusure'!$A$6,Calendar!$B118&lt;='Festività&amp;Chiusure'!$B$6),  AND($B118&gt;='Festività&amp;Chiusure'!$A$7,Calendar!$B118&lt;='Festività&amp;Chiusure'!$B$7),  AND($B118&gt;='Festività&amp;Chiusure'!$A$8,Calendar!$B118&lt;='Festività&amp;Chiusure'!$B$8),  AND($B118&gt;='Festività&amp;Chiusure'!$A$9,Calendar!$B118&lt;='Festività&amp;Chiusure'!$B$9),  AND($B118&gt;='Festività&amp;Chiusure'!$A$10,Calendar!$B118&lt;='Festività&amp;Chiusure'!$B$10),  AND($B118&gt;='Festività&amp;Chiusure'!$A$11,Calendar!$B118&lt;='Festività&amp;Chiusure'!$B$11),  AND($B118&gt;='Festività&amp;Chiusure'!$A$12,Calendar!$B118&lt;='Festività&amp;Chiusure'!$B$12),  AND($B118&gt;='Festività&amp;Chiusure'!$A$13,Calendar!$B118&lt;='Festività&amp;Chiusure'!$B$13),  AND($B118&gt;='Festività&amp;Chiusure'!$A$14,Calendar!$B118&lt;='Festività&amp;Chiusure'!$B$14),    AND($B118&gt;='Festività&amp;Chiusure'!$A$15,Calendar!$B118&lt;='Festività&amp;Chiusure'!$B$15),  AND($B118&gt;='Festività&amp;Chiusure'!$A$16,Calendar!$B118&lt;='Festività&amp;Chiusure'!$B$16),   $H118="domenica",$H118="sabato"),0,1)</f>
        <v/>
      </c>
      <c r="K118">
        <f>B118-DATE(YEAR(B118),1,0)</f>
        <v/>
      </c>
      <c r="L118">
        <f>SUM($J$3:J118)</f>
        <v/>
      </c>
    </row>
    <row r="119">
      <c r="A119" s="4">
        <f>YEAR(B119)*10000+MONTH(B119)*100+DAY(B119)</f>
        <v/>
      </c>
      <c r="B119" s="1" t="n">
        <v>45408</v>
      </c>
      <c r="C119">
        <f>YEAR(B119)</f>
        <v/>
      </c>
      <c r="D119">
        <f>MONTH(B119)</f>
        <v/>
      </c>
      <c r="E119">
        <f>WEEKNUM(B119)</f>
        <v/>
      </c>
      <c r="F119">
        <f>WEEKDAY(B119)</f>
        <v/>
      </c>
      <c r="G119">
        <f>DAY(B119)</f>
        <v/>
      </c>
      <c r="H119">
        <f>TEXT(B119,"gggg")</f>
        <v/>
      </c>
      <c r="I119">
        <f>TEXT(B119,"mmmm")</f>
        <v/>
      </c>
      <c r="J119">
        <f>IF(OR(AND($B119&gt;='Festività&amp;Chiusure'!$A$2,Calendar!$B119&lt;='Festività&amp;Chiusure'!$B$2),  AND($B119&gt;='Festività&amp;Chiusure'!$A$3,Calendar!$B119&lt;='Festività&amp;Chiusure'!$B$3),  AND($B119&gt;='Festività&amp;Chiusure'!$A$4,Calendar!$B119&lt;='Festività&amp;Chiusure'!$B$4),  AND($B119&gt;='Festività&amp;Chiusure'!$A$5,Calendar!$B119&lt;='Festività&amp;Chiusure'!$B$5),  AND($B119&gt;='Festività&amp;Chiusure'!$A$6,Calendar!$B119&lt;='Festività&amp;Chiusure'!$B$6),  AND($B119&gt;='Festività&amp;Chiusure'!$A$7,Calendar!$B119&lt;='Festività&amp;Chiusure'!$B$7),  AND($B119&gt;='Festività&amp;Chiusure'!$A$8,Calendar!$B119&lt;='Festività&amp;Chiusure'!$B$8),  AND($B119&gt;='Festività&amp;Chiusure'!$A$9,Calendar!$B119&lt;='Festività&amp;Chiusure'!$B$9),  AND($B119&gt;='Festività&amp;Chiusure'!$A$10,Calendar!$B119&lt;='Festività&amp;Chiusure'!$B$10),  AND($B119&gt;='Festività&amp;Chiusure'!$A$11,Calendar!$B119&lt;='Festività&amp;Chiusure'!$B$11),  AND($B119&gt;='Festività&amp;Chiusure'!$A$12,Calendar!$B119&lt;='Festività&amp;Chiusure'!$B$12),  AND($B119&gt;='Festività&amp;Chiusure'!$A$13,Calendar!$B119&lt;='Festività&amp;Chiusure'!$B$13),  AND($B119&gt;='Festività&amp;Chiusure'!$A$14,Calendar!$B119&lt;='Festività&amp;Chiusure'!$B$14),    AND($B119&gt;='Festività&amp;Chiusure'!$A$15,Calendar!$B119&lt;='Festività&amp;Chiusure'!$B$15),  AND($B119&gt;='Festività&amp;Chiusure'!$A$16,Calendar!$B119&lt;='Festività&amp;Chiusure'!$B$16),   $H119="domenica",$H119="sabato"),0,1)</f>
        <v/>
      </c>
      <c r="K119">
        <f>B119-DATE(YEAR(B119),1,0)</f>
        <v/>
      </c>
      <c r="L119">
        <f>SUM($J$3:J119)</f>
        <v/>
      </c>
    </row>
    <row r="120">
      <c r="A120" s="4">
        <f>YEAR(B120)*10000+MONTH(B120)*100+DAY(B120)</f>
        <v/>
      </c>
      <c r="B120" s="1" t="n">
        <v>45409</v>
      </c>
      <c r="C120">
        <f>YEAR(B120)</f>
        <v/>
      </c>
      <c r="D120">
        <f>MONTH(B120)</f>
        <v/>
      </c>
      <c r="E120">
        <f>WEEKNUM(B120)</f>
        <v/>
      </c>
      <c r="F120">
        <f>WEEKDAY(B120)</f>
        <v/>
      </c>
      <c r="G120">
        <f>DAY(B120)</f>
        <v/>
      </c>
      <c r="H120">
        <f>TEXT(B120,"gggg")</f>
        <v/>
      </c>
      <c r="I120">
        <f>TEXT(B120,"mmmm")</f>
        <v/>
      </c>
      <c r="J120">
        <f>IF(OR(AND($B120&gt;='Festività&amp;Chiusure'!$A$2,Calendar!$B120&lt;='Festività&amp;Chiusure'!$B$2),  AND($B120&gt;='Festività&amp;Chiusure'!$A$3,Calendar!$B120&lt;='Festività&amp;Chiusure'!$B$3),  AND($B120&gt;='Festività&amp;Chiusure'!$A$4,Calendar!$B120&lt;='Festività&amp;Chiusure'!$B$4),  AND($B120&gt;='Festività&amp;Chiusure'!$A$5,Calendar!$B120&lt;='Festività&amp;Chiusure'!$B$5),  AND($B120&gt;='Festività&amp;Chiusure'!$A$6,Calendar!$B120&lt;='Festività&amp;Chiusure'!$B$6),  AND($B120&gt;='Festività&amp;Chiusure'!$A$7,Calendar!$B120&lt;='Festività&amp;Chiusure'!$B$7),  AND($B120&gt;='Festività&amp;Chiusure'!$A$8,Calendar!$B120&lt;='Festività&amp;Chiusure'!$B$8),  AND($B120&gt;='Festività&amp;Chiusure'!$A$9,Calendar!$B120&lt;='Festività&amp;Chiusure'!$B$9),  AND($B120&gt;='Festività&amp;Chiusure'!$A$10,Calendar!$B120&lt;='Festività&amp;Chiusure'!$B$10),  AND($B120&gt;='Festività&amp;Chiusure'!$A$11,Calendar!$B120&lt;='Festività&amp;Chiusure'!$B$11),  AND($B120&gt;='Festività&amp;Chiusure'!$A$12,Calendar!$B120&lt;='Festività&amp;Chiusure'!$B$12),  AND($B120&gt;='Festività&amp;Chiusure'!$A$13,Calendar!$B120&lt;='Festività&amp;Chiusure'!$B$13),  AND($B120&gt;='Festività&amp;Chiusure'!$A$14,Calendar!$B120&lt;='Festività&amp;Chiusure'!$B$14),    AND($B120&gt;='Festività&amp;Chiusure'!$A$15,Calendar!$B120&lt;='Festività&amp;Chiusure'!$B$15),  AND($B120&gt;='Festività&amp;Chiusure'!$A$16,Calendar!$B120&lt;='Festività&amp;Chiusure'!$B$16),   $H120="domenica",$H120="sabato"),0,1)</f>
        <v/>
      </c>
      <c r="K120">
        <f>B120-DATE(YEAR(B120),1,0)</f>
        <v/>
      </c>
      <c r="L120">
        <f>SUM($J$3:J120)</f>
        <v/>
      </c>
    </row>
    <row r="121">
      <c r="A121" s="4">
        <f>YEAR(B121)*10000+MONTH(B121)*100+DAY(B121)</f>
        <v/>
      </c>
      <c r="B121" s="1" t="n">
        <v>45410</v>
      </c>
      <c r="C121">
        <f>YEAR(B121)</f>
        <v/>
      </c>
      <c r="D121">
        <f>MONTH(B121)</f>
        <v/>
      </c>
      <c r="E121">
        <f>WEEKNUM(B121)</f>
        <v/>
      </c>
      <c r="F121">
        <f>WEEKDAY(B121)</f>
        <v/>
      </c>
      <c r="G121">
        <f>DAY(B121)</f>
        <v/>
      </c>
      <c r="H121">
        <f>TEXT(B121,"gggg")</f>
        <v/>
      </c>
      <c r="I121">
        <f>TEXT(B121,"mmmm")</f>
        <v/>
      </c>
      <c r="J121">
        <f>IF(OR(AND($B121&gt;='Festività&amp;Chiusure'!$A$2,Calendar!$B121&lt;='Festività&amp;Chiusure'!$B$2),  AND($B121&gt;='Festività&amp;Chiusure'!$A$3,Calendar!$B121&lt;='Festività&amp;Chiusure'!$B$3),  AND($B121&gt;='Festività&amp;Chiusure'!$A$4,Calendar!$B121&lt;='Festività&amp;Chiusure'!$B$4),  AND($B121&gt;='Festività&amp;Chiusure'!$A$5,Calendar!$B121&lt;='Festività&amp;Chiusure'!$B$5),  AND($B121&gt;='Festività&amp;Chiusure'!$A$6,Calendar!$B121&lt;='Festività&amp;Chiusure'!$B$6),  AND($B121&gt;='Festività&amp;Chiusure'!$A$7,Calendar!$B121&lt;='Festività&amp;Chiusure'!$B$7),  AND($B121&gt;='Festività&amp;Chiusure'!$A$8,Calendar!$B121&lt;='Festività&amp;Chiusure'!$B$8),  AND($B121&gt;='Festività&amp;Chiusure'!$A$9,Calendar!$B121&lt;='Festività&amp;Chiusure'!$B$9),  AND($B121&gt;='Festività&amp;Chiusure'!$A$10,Calendar!$B121&lt;='Festività&amp;Chiusure'!$B$10),  AND($B121&gt;='Festività&amp;Chiusure'!$A$11,Calendar!$B121&lt;='Festività&amp;Chiusure'!$B$11),  AND($B121&gt;='Festività&amp;Chiusure'!$A$12,Calendar!$B121&lt;='Festività&amp;Chiusure'!$B$12),  AND($B121&gt;='Festività&amp;Chiusure'!$A$13,Calendar!$B121&lt;='Festività&amp;Chiusure'!$B$13),  AND($B121&gt;='Festività&amp;Chiusure'!$A$14,Calendar!$B121&lt;='Festività&amp;Chiusure'!$B$14),    AND($B121&gt;='Festività&amp;Chiusure'!$A$15,Calendar!$B121&lt;='Festività&amp;Chiusure'!$B$15),  AND($B121&gt;='Festività&amp;Chiusure'!$A$16,Calendar!$B121&lt;='Festività&amp;Chiusure'!$B$16),   $H121="domenica",$H121="sabato"),0,1)</f>
        <v/>
      </c>
      <c r="K121">
        <f>B121-DATE(YEAR(B121),1,0)</f>
        <v/>
      </c>
      <c r="L121">
        <f>SUM($J$3:J121)</f>
        <v/>
      </c>
    </row>
    <row r="122">
      <c r="A122" s="4">
        <f>YEAR(B122)*10000+MONTH(B122)*100+DAY(B122)</f>
        <v/>
      </c>
      <c r="B122" s="1" t="n">
        <v>45411</v>
      </c>
      <c r="C122">
        <f>YEAR(B122)</f>
        <v/>
      </c>
      <c r="D122">
        <f>MONTH(B122)</f>
        <v/>
      </c>
      <c r="E122">
        <f>WEEKNUM(B122)</f>
        <v/>
      </c>
      <c r="F122">
        <f>WEEKDAY(B122)</f>
        <v/>
      </c>
      <c r="G122">
        <f>DAY(B122)</f>
        <v/>
      </c>
      <c r="H122">
        <f>TEXT(B122,"gggg")</f>
        <v/>
      </c>
      <c r="I122">
        <f>TEXT(B122,"mmmm")</f>
        <v/>
      </c>
      <c r="J122">
        <f>IF(OR(AND($B122&gt;='Festività&amp;Chiusure'!$A$2,Calendar!$B122&lt;='Festività&amp;Chiusure'!$B$2),  AND($B122&gt;='Festività&amp;Chiusure'!$A$3,Calendar!$B122&lt;='Festività&amp;Chiusure'!$B$3),  AND($B122&gt;='Festività&amp;Chiusure'!$A$4,Calendar!$B122&lt;='Festività&amp;Chiusure'!$B$4),  AND($B122&gt;='Festività&amp;Chiusure'!$A$5,Calendar!$B122&lt;='Festività&amp;Chiusure'!$B$5),  AND($B122&gt;='Festività&amp;Chiusure'!$A$6,Calendar!$B122&lt;='Festività&amp;Chiusure'!$B$6),  AND($B122&gt;='Festività&amp;Chiusure'!$A$7,Calendar!$B122&lt;='Festività&amp;Chiusure'!$B$7),  AND($B122&gt;='Festività&amp;Chiusure'!$A$8,Calendar!$B122&lt;='Festività&amp;Chiusure'!$B$8),  AND($B122&gt;='Festività&amp;Chiusure'!$A$9,Calendar!$B122&lt;='Festività&amp;Chiusure'!$B$9),  AND($B122&gt;='Festività&amp;Chiusure'!$A$10,Calendar!$B122&lt;='Festività&amp;Chiusure'!$B$10),  AND($B122&gt;='Festività&amp;Chiusure'!$A$11,Calendar!$B122&lt;='Festività&amp;Chiusure'!$B$11),  AND($B122&gt;='Festività&amp;Chiusure'!$A$12,Calendar!$B122&lt;='Festività&amp;Chiusure'!$B$12),  AND($B122&gt;='Festività&amp;Chiusure'!$A$13,Calendar!$B122&lt;='Festività&amp;Chiusure'!$B$13),  AND($B122&gt;='Festività&amp;Chiusure'!$A$14,Calendar!$B122&lt;='Festività&amp;Chiusure'!$B$14),    AND($B122&gt;='Festività&amp;Chiusure'!$A$15,Calendar!$B122&lt;='Festività&amp;Chiusure'!$B$15),  AND($B122&gt;='Festività&amp;Chiusure'!$A$16,Calendar!$B122&lt;='Festività&amp;Chiusure'!$B$16),   $H122="domenica",$H122="sabato"),0,1)</f>
        <v/>
      </c>
      <c r="K122">
        <f>B122-DATE(YEAR(B122),1,0)</f>
        <v/>
      </c>
      <c r="L122">
        <f>SUM($J$3:J122)</f>
        <v/>
      </c>
    </row>
    <row r="123">
      <c r="A123" s="4">
        <f>YEAR(B123)*10000+MONTH(B123)*100+DAY(B123)</f>
        <v/>
      </c>
      <c r="B123" s="1" t="n">
        <v>45412</v>
      </c>
      <c r="C123">
        <f>YEAR(B123)</f>
        <v/>
      </c>
      <c r="D123">
        <f>MONTH(B123)</f>
        <v/>
      </c>
      <c r="E123">
        <f>WEEKNUM(B123)</f>
        <v/>
      </c>
      <c r="F123">
        <f>WEEKDAY(B123)</f>
        <v/>
      </c>
      <c r="G123">
        <f>DAY(B123)</f>
        <v/>
      </c>
      <c r="H123">
        <f>TEXT(B123,"gggg")</f>
        <v/>
      </c>
      <c r="I123">
        <f>TEXT(B123,"mmmm")</f>
        <v/>
      </c>
      <c r="J123">
        <f>IF(OR(AND($B123&gt;='Festività&amp;Chiusure'!$A$2,Calendar!$B123&lt;='Festività&amp;Chiusure'!$B$2),  AND($B123&gt;='Festività&amp;Chiusure'!$A$3,Calendar!$B123&lt;='Festività&amp;Chiusure'!$B$3),  AND($B123&gt;='Festività&amp;Chiusure'!$A$4,Calendar!$B123&lt;='Festività&amp;Chiusure'!$B$4),  AND($B123&gt;='Festività&amp;Chiusure'!$A$5,Calendar!$B123&lt;='Festività&amp;Chiusure'!$B$5),  AND($B123&gt;='Festività&amp;Chiusure'!$A$6,Calendar!$B123&lt;='Festività&amp;Chiusure'!$B$6),  AND($B123&gt;='Festività&amp;Chiusure'!$A$7,Calendar!$B123&lt;='Festività&amp;Chiusure'!$B$7),  AND($B123&gt;='Festività&amp;Chiusure'!$A$8,Calendar!$B123&lt;='Festività&amp;Chiusure'!$B$8),  AND($B123&gt;='Festività&amp;Chiusure'!$A$9,Calendar!$B123&lt;='Festività&amp;Chiusure'!$B$9),  AND($B123&gt;='Festività&amp;Chiusure'!$A$10,Calendar!$B123&lt;='Festività&amp;Chiusure'!$B$10),  AND($B123&gt;='Festività&amp;Chiusure'!$A$11,Calendar!$B123&lt;='Festività&amp;Chiusure'!$B$11),  AND($B123&gt;='Festività&amp;Chiusure'!$A$12,Calendar!$B123&lt;='Festività&amp;Chiusure'!$B$12),  AND($B123&gt;='Festività&amp;Chiusure'!$A$13,Calendar!$B123&lt;='Festività&amp;Chiusure'!$B$13),  AND($B123&gt;='Festività&amp;Chiusure'!$A$14,Calendar!$B123&lt;='Festività&amp;Chiusure'!$B$14),    AND($B123&gt;='Festività&amp;Chiusure'!$A$15,Calendar!$B123&lt;='Festività&amp;Chiusure'!$B$15),  AND($B123&gt;='Festività&amp;Chiusure'!$A$16,Calendar!$B123&lt;='Festività&amp;Chiusure'!$B$16),   $H123="domenica",$H123="sabato"),0,1)</f>
        <v/>
      </c>
      <c r="K123">
        <f>B123-DATE(YEAR(B123),1,0)</f>
        <v/>
      </c>
      <c r="L123">
        <f>SUM($J$3:J123)</f>
        <v/>
      </c>
    </row>
    <row r="124">
      <c r="A124" s="4">
        <f>YEAR(B124)*10000+MONTH(B124)*100+DAY(B124)</f>
        <v/>
      </c>
      <c r="B124" s="1" t="n">
        <v>45413</v>
      </c>
      <c r="C124">
        <f>YEAR(B124)</f>
        <v/>
      </c>
      <c r="D124">
        <f>MONTH(B124)</f>
        <v/>
      </c>
      <c r="E124">
        <f>WEEKNUM(B124)</f>
        <v/>
      </c>
      <c r="F124">
        <f>WEEKDAY(B124)</f>
        <v/>
      </c>
      <c r="G124">
        <f>DAY(B124)</f>
        <v/>
      </c>
      <c r="H124">
        <f>TEXT(B124,"gggg")</f>
        <v/>
      </c>
      <c r="I124">
        <f>TEXT(B124,"mmmm")</f>
        <v/>
      </c>
      <c r="J124">
        <f>IF(OR(AND($B124&gt;='Festività&amp;Chiusure'!$A$2,Calendar!$B124&lt;='Festività&amp;Chiusure'!$B$2),  AND($B124&gt;='Festività&amp;Chiusure'!$A$3,Calendar!$B124&lt;='Festività&amp;Chiusure'!$B$3),  AND($B124&gt;='Festività&amp;Chiusure'!$A$4,Calendar!$B124&lt;='Festività&amp;Chiusure'!$B$4),  AND($B124&gt;='Festività&amp;Chiusure'!$A$5,Calendar!$B124&lt;='Festività&amp;Chiusure'!$B$5),  AND($B124&gt;='Festività&amp;Chiusure'!$A$6,Calendar!$B124&lt;='Festività&amp;Chiusure'!$B$6),  AND($B124&gt;='Festività&amp;Chiusure'!$A$7,Calendar!$B124&lt;='Festività&amp;Chiusure'!$B$7),  AND($B124&gt;='Festività&amp;Chiusure'!$A$8,Calendar!$B124&lt;='Festività&amp;Chiusure'!$B$8),  AND($B124&gt;='Festività&amp;Chiusure'!$A$9,Calendar!$B124&lt;='Festività&amp;Chiusure'!$B$9),  AND($B124&gt;='Festività&amp;Chiusure'!$A$10,Calendar!$B124&lt;='Festività&amp;Chiusure'!$B$10),  AND($B124&gt;='Festività&amp;Chiusure'!$A$11,Calendar!$B124&lt;='Festività&amp;Chiusure'!$B$11),  AND($B124&gt;='Festività&amp;Chiusure'!$A$12,Calendar!$B124&lt;='Festività&amp;Chiusure'!$B$12),  AND($B124&gt;='Festività&amp;Chiusure'!$A$13,Calendar!$B124&lt;='Festività&amp;Chiusure'!$B$13),  AND($B124&gt;='Festività&amp;Chiusure'!$A$14,Calendar!$B124&lt;='Festività&amp;Chiusure'!$B$14),    AND($B124&gt;='Festività&amp;Chiusure'!$A$15,Calendar!$B124&lt;='Festività&amp;Chiusure'!$B$15),  AND($B124&gt;='Festività&amp;Chiusure'!$A$16,Calendar!$B124&lt;='Festività&amp;Chiusure'!$B$16),   $H124="domenica",$H124="sabato"),0,1)</f>
        <v/>
      </c>
      <c r="K124">
        <f>B124-DATE(YEAR(B124),1,0)</f>
        <v/>
      </c>
      <c r="L124">
        <f>SUM($J$3:J124)</f>
        <v/>
      </c>
    </row>
    <row r="125">
      <c r="A125" s="4">
        <f>YEAR(B125)*10000+MONTH(B125)*100+DAY(B125)</f>
        <v/>
      </c>
      <c r="B125" s="1" t="n">
        <v>45414</v>
      </c>
      <c r="C125">
        <f>YEAR(B125)</f>
        <v/>
      </c>
      <c r="D125">
        <f>MONTH(B125)</f>
        <v/>
      </c>
      <c r="E125">
        <f>WEEKNUM(B125)</f>
        <v/>
      </c>
      <c r="F125">
        <f>WEEKDAY(B125)</f>
        <v/>
      </c>
      <c r="G125">
        <f>DAY(B125)</f>
        <v/>
      </c>
      <c r="H125">
        <f>TEXT(B125,"gggg")</f>
        <v/>
      </c>
      <c r="I125">
        <f>TEXT(B125,"mmmm")</f>
        <v/>
      </c>
      <c r="J125">
        <f>IF(OR(AND($B125&gt;='Festività&amp;Chiusure'!$A$2,Calendar!$B125&lt;='Festività&amp;Chiusure'!$B$2),  AND($B125&gt;='Festività&amp;Chiusure'!$A$3,Calendar!$B125&lt;='Festività&amp;Chiusure'!$B$3),  AND($B125&gt;='Festività&amp;Chiusure'!$A$4,Calendar!$B125&lt;='Festività&amp;Chiusure'!$B$4),  AND($B125&gt;='Festività&amp;Chiusure'!$A$5,Calendar!$B125&lt;='Festività&amp;Chiusure'!$B$5),  AND($B125&gt;='Festività&amp;Chiusure'!$A$6,Calendar!$B125&lt;='Festività&amp;Chiusure'!$B$6),  AND($B125&gt;='Festività&amp;Chiusure'!$A$7,Calendar!$B125&lt;='Festività&amp;Chiusure'!$B$7),  AND($B125&gt;='Festività&amp;Chiusure'!$A$8,Calendar!$B125&lt;='Festività&amp;Chiusure'!$B$8),  AND($B125&gt;='Festività&amp;Chiusure'!$A$9,Calendar!$B125&lt;='Festività&amp;Chiusure'!$B$9),  AND($B125&gt;='Festività&amp;Chiusure'!$A$10,Calendar!$B125&lt;='Festività&amp;Chiusure'!$B$10),  AND($B125&gt;='Festività&amp;Chiusure'!$A$11,Calendar!$B125&lt;='Festività&amp;Chiusure'!$B$11),  AND($B125&gt;='Festività&amp;Chiusure'!$A$12,Calendar!$B125&lt;='Festività&amp;Chiusure'!$B$12),  AND($B125&gt;='Festività&amp;Chiusure'!$A$13,Calendar!$B125&lt;='Festività&amp;Chiusure'!$B$13),  AND($B125&gt;='Festività&amp;Chiusure'!$A$14,Calendar!$B125&lt;='Festività&amp;Chiusure'!$B$14),    AND($B125&gt;='Festività&amp;Chiusure'!$A$15,Calendar!$B125&lt;='Festività&amp;Chiusure'!$B$15),  AND($B125&gt;='Festività&amp;Chiusure'!$A$16,Calendar!$B125&lt;='Festività&amp;Chiusure'!$B$16),   $H125="domenica",$H125="sabato"),0,1)</f>
        <v/>
      </c>
      <c r="K125">
        <f>B125-DATE(YEAR(B125),1,0)</f>
        <v/>
      </c>
      <c r="L125">
        <f>SUM($J$3:J125)</f>
        <v/>
      </c>
    </row>
    <row r="126">
      <c r="A126" s="4">
        <f>YEAR(B126)*10000+MONTH(B126)*100+DAY(B126)</f>
        <v/>
      </c>
      <c r="B126" s="1" t="n">
        <v>45415</v>
      </c>
      <c r="C126">
        <f>YEAR(B126)</f>
        <v/>
      </c>
      <c r="D126">
        <f>MONTH(B126)</f>
        <v/>
      </c>
      <c r="E126">
        <f>WEEKNUM(B126)</f>
        <v/>
      </c>
      <c r="F126">
        <f>WEEKDAY(B126)</f>
        <v/>
      </c>
      <c r="G126">
        <f>DAY(B126)</f>
        <v/>
      </c>
      <c r="H126">
        <f>TEXT(B126,"gggg")</f>
        <v/>
      </c>
      <c r="I126">
        <f>TEXT(B126,"mmmm")</f>
        <v/>
      </c>
      <c r="J126">
        <f>IF(OR(AND($B126&gt;='Festività&amp;Chiusure'!$A$2,Calendar!$B126&lt;='Festività&amp;Chiusure'!$B$2),  AND($B126&gt;='Festività&amp;Chiusure'!$A$3,Calendar!$B126&lt;='Festività&amp;Chiusure'!$B$3),  AND($B126&gt;='Festività&amp;Chiusure'!$A$4,Calendar!$B126&lt;='Festività&amp;Chiusure'!$B$4),  AND($B126&gt;='Festività&amp;Chiusure'!$A$5,Calendar!$B126&lt;='Festività&amp;Chiusure'!$B$5),  AND($B126&gt;='Festività&amp;Chiusure'!$A$6,Calendar!$B126&lt;='Festività&amp;Chiusure'!$B$6),  AND($B126&gt;='Festività&amp;Chiusure'!$A$7,Calendar!$B126&lt;='Festività&amp;Chiusure'!$B$7),  AND($B126&gt;='Festività&amp;Chiusure'!$A$8,Calendar!$B126&lt;='Festività&amp;Chiusure'!$B$8),  AND($B126&gt;='Festività&amp;Chiusure'!$A$9,Calendar!$B126&lt;='Festività&amp;Chiusure'!$B$9),  AND($B126&gt;='Festività&amp;Chiusure'!$A$10,Calendar!$B126&lt;='Festività&amp;Chiusure'!$B$10),  AND($B126&gt;='Festività&amp;Chiusure'!$A$11,Calendar!$B126&lt;='Festività&amp;Chiusure'!$B$11),  AND($B126&gt;='Festività&amp;Chiusure'!$A$12,Calendar!$B126&lt;='Festività&amp;Chiusure'!$B$12),  AND($B126&gt;='Festività&amp;Chiusure'!$A$13,Calendar!$B126&lt;='Festività&amp;Chiusure'!$B$13),  AND($B126&gt;='Festività&amp;Chiusure'!$A$14,Calendar!$B126&lt;='Festività&amp;Chiusure'!$B$14),    AND($B126&gt;='Festività&amp;Chiusure'!$A$15,Calendar!$B126&lt;='Festività&amp;Chiusure'!$B$15),  AND($B126&gt;='Festività&amp;Chiusure'!$A$16,Calendar!$B126&lt;='Festività&amp;Chiusure'!$B$16),   $H126="domenica",$H126="sabato"),0,1)</f>
        <v/>
      </c>
      <c r="K126">
        <f>B126-DATE(YEAR(B126),1,0)</f>
        <v/>
      </c>
      <c r="L126">
        <f>SUM($J$3:J126)</f>
        <v/>
      </c>
    </row>
    <row r="127">
      <c r="A127" s="4">
        <f>YEAR(B127)*10000+MONTH(B127)*100+DAY(B127)</f>
        <v/>
      </c>
      <c r="B127" s="1" t="n">
        <v>45416</v>
      </c>
      <c r="C127">
        <f>YEAR(B127)</f>
        <v/>
      </c>
      <c r="D127">
        <f>MONTH(B127)</f>
        <v/>
      </c>
      <c r="E127">
        <f>WEEKNUM(B127)</f>
        <v/>
      </c>
      <c r="F127">
        <f>WEEKDAY(B127)</f>
        <v/>
      </c>
      <c r="G127">
        <f>DAY(B127)</f>
        <v/>
      </c>
      <c r="H127">
        <f>TEXT(B127,"gggg")</f>
        <v/>
      </c>
      <c r="I127">
        <f>TEXT(B127,"mmmm")</f>
        <v/>
      </c>
      <c r="J127">
        <f>IF(OR(AND($B127&gt;='Festività&amp;Chiusure'!$A$2,Calendar!$B127&lt;='Festività&amp;Chiusure'!$B$2),  AND($B127&gt;='Festività&amp;Chiusure'!$A$3,Calendar!$B127&lt;='Festività&amp;Chiusure'!$B$3),  AND($B127&gt;='Festività&amp;Chiusure'!$A$4,Calendar!$B127&lt;='Festività&amp;Chiusure'!$B$4),  AND($B127&gt;='Festività&amp;Chiusure'!$A$5,Calendar!$B127&lt;='Festività&amp;Chiusure'!$B$5),  AND($B127&gt;='Festività&amp;Chiusure'!$A$6,Calendar!$B127&lt;='Festività&amp;Chiusure'!$B$6),  AND($B127&gt;='Festività&amp;Chiusure'!$A$7,Calendar!$B127&lt;='Festività&amp;Chiusure'!$B$7),  AND($B127&gt;='Festività&amp;Chiusure'!$A$8,Calendar!$B127&lt;='Festività&amp;Chiusure'!$B$8),  AND($B127&gt;='Festività&amp;Chiusure'!$A$9,Calendar!$B127&lt;='Festività&amp;Chiusure'!$B$9),  AND($B127&gt;='Festività&amp;Chiusure'!$A$10,Calendar!$B127&lt;='Festività&amp;Chiusure'!$B$10),  AND($B127&gt;='Festività&amp;Chiusure'!$A$11,Calendar!$B127&lt;='Festività&amp;Chiusure'!$B$11),  AND($B127&gt;='Festività&amp;Chiusure'!$A$12,Calendar!$B127&lt;='Festività&amp;Chiusure'!$B$12),  AND($B127&gt;='Festività&amp;Chiusure'!$A$13,Calendar!$B127&lt;='Festività&amp;Chiusure'!$B$13),  AND($B127&gt;='Festività&amp;Chiusure'!$A$14,Calendar!$B127&lt;='Festività&amp;Chiusure'!$B$14),    AND($B127&gt;='Festività&amp;Chiusure'!$A$15,Calendar!$B127&lt;='Festività&amp;Chiusure'!$B$15),  AND($B127&gt;='Festività&amp;Chiusure'!$A$16,Calendar!$B127&lt;='Festività&amp;Chiusure'!$B$16),   $H127="domenica",$H127="sabato"),0,1)</f>
        <v/>
      </c>
      <c r="K127">
        <f>B127-DATE(YEAR(B127),1,0)</f>
        <v/>
      </c>
      <c r="L127">
        <f>SUM($J$3:J127)</f>
        <v/>
      </c>
    </row>
    <row r="128">
      <c r="A128" s="4">
        <f>YEAR(B128)*10000+MONTH(B128)*100+DAY(B128)</f>
        <v/>
      </c>
      <c r="B128" s="1" t="n">
        <v>45417</v>
      </c>
      <c r="C128">
        <f>YEAR(B128)</f>
        <v/>
      </c>
      <c r="D128">
        <f>MONTH(B128)</f>
        <v/>
      </c>
      <c r="E128">
        <f>WEEKNUM(B128)</f>
        <v/>
      </c>
      <c r="F128">
        <f>WEEKDAY(B128)</f>
        <v/>
      </c>
      <c r="G128">
        <f>DAY(B128)</f>
        <v/>
      </c>
      <c r="H128">
        <f>TEXT(B128,"gggg")</f>
        <v/>
      </c>
      <c r="I128">
        <f>TEXT(B128,"mmmm")</f>
        <v/>
      </c>
      <c r="J128">
        <f>IF(OR(AND($B128&gt;='Festività&amp;Chiusure'!$A$2,Calendar!$B128&lt;='Festività&amp;Chiusure'!$B$2),  AND($B128&gt;='Festività&amp;Chiusure'!$A$3,Calendar!$B128&lt;='Festività&amp;Chiusure'!$B$3),  AND($B128&gt;='Festività&amp;Chiusure'!$A$4,Calendar!$B128&lt;='Festività&amp;Chiusure'!$B$4),  AND($B128&gt;='Festività&amp;Chiusure'!$A$5,Calendar!$B128&lt;='Festività&amp;Chiusure'!$B$5),  AND($B128&gt;='Festività&amp;Chiusure'!$A$6,Calendar!$B128&lt;='Festività&amp;Chiusure'!$B$6),  AND($B128&gt;='Festività&amp;Chiusure'!$A$7,Calendar!$B128&lt;='Festività&amp;Chiusure'!$B$7),  AND($B128&gt;='Festività&amp;Chiusure'!$A$8,Calendar!$B128&lt;='Festività&amp;Chiusure'!$B$8),  AND($B128&gt;='Festività&amp;Chiusure'!$A$9,Calendar!$B128&lt;='Festività&amp;Chiusure'!$B$9),  AND($B128&gt;='Festività&amp;Chiusure'!$A$10,Calendar!$B128&lt;='Festività&amp;Chiusure'!$B$10),  AND($B128&gt;='Festività&amp;Chiusure'!$A$11,Calendar!$B128&lt;='Festività&amp;Chiusure'!$B$11),  AND($B128&gt;='Festività&amp;Chiusure'!$A$12,Calendar!$B128&lt;='Festività&amp;Chiusure'!$B$12),  AND($B128&gt;='Festività&amp;Chiusure'!$A$13,Calendar!$B128&lt;='Festività&amp;Chiusure'!$B$13),  AND($B128&gt;='Festività&amp;Chiusure'!$A$14,Calendar!$B128&lt;='Festività&amp;Chiusure'!$B$14),    AND($B128&gt;='Festività&amp;Chiusure'!$A$15,Calendar!$B128&lt;='Festività&amp;Chiusure'!$B$15),  AND($B128&gt;='Festività&amp;Chiusure'!$A$16,Calendar!$B128&lt;='Festività&amp;Chiusure'!$B$16),   $H128="domenica",$H128="sabato"),0,1)</f>
        <v/>
      </c>
      <c r="K128">
        <f>B128-DATE(YEAR(B128),1,0)</f>
        <v/>
      </c>
      <c r="L128">
        <f>SUM($J$3:J128)</f>
        <v/>
      </c>
    </row>
    <row r="129">
      <c r="A129" s="4">
        <f>YEAR(B129)*10000+MONTH(B129)*100+DAY(B129)</f>
        <v/>
      </c>
      <c r="B129" s="1" t="n">
        <v>45418</v>
      </c>
      <c r="C129">
        <f>YEAR(B129)</f>
        <v/>
      </c>
      <c r="D129">
        <f>MONTH(B129)</f>
        <v/>
      </c>
      <c r="E129">
        <f>WEEKNUM(B129)</f>
        <v/>
      </c>
      <c r="F129">
        <f>WEEKDAY(B129)</f>
        <v/>
      </c>
      <c r="G129">
        <f>DAY(B129)</f>
        <v/>
      </c>
      <c r="H129">
        <f>TEXT(B129,"gggg")</f>
        <v/>
      </c>
      <c r="I129">
        <f>TEXT(B129,"mmmm")</f>
        <v/>
      </c>
      <c r="J129">
        <f>IF(OR(AND($B129&gt;='Festività&amp;Chiusure'!$A$2,Calendar!$B129&lt;='Festività&amp;Chiusure'!$B$2),  AND($B129&gt;='Festività&amp;Chiusure'!$A$3,Calendar!$B129&lt;='Festività&amp;Chiusure'!$B$3),  AND($B129&gt;='Festività&amp;Chiusure'!$A$4,Calendar!$B129&lt;='Festività&amp;Chiusure'!$B$4),  AND($B129&gt;='Festività&amp;Chiusure'!$A$5,Calendar!$B129&lt;='Festività&amp;Chiusure'!$B$5),  AND($B129&gt;='Festività&amp;Chiusure'!$A$6,Calendar!$B129&lt;='Festività&amp;Chiusure'!$B$6),  AND($B129&gt;='Festività&amp;Chiusure'!$A$7,Calendar!$B129&lt;='Festività&amp;Chiusure'!$B$7),  AND($B129&gt;='Festività&amp;Chiusure'!$A$8,Calendar!$B129&lt;='Festività&amp;Chiusure'!$B$8),  AND($B129&gt;='Festività&amp;Chiusure'!$A$9,Calendar!$B129&lt;='Festività&amp;Chiusure'!$B$9),  AND($B129&gt;='Festività&amp;Chiusure'!$A$10,Calendar!$B129&lt;='Festività&amp;Chiusure'!$B$10),  AND($B129&gt;='Festività&amp;Chiusure'!$A$11,Calendar!$B129&lt;='Festività&amp;Chiusure'!$B$11),  AND($B129&gt;='Festività&amp;Chiusure'!$A$12,Calendar!$B129&lt;='Festività&amp;Chiusure'!$B$12),  AND($B129&gt;='Festività&amp;Chiusure'!$A$13,Calendar!$B129&lt;='Festività&amp;Chiusure'!$B$13),  AND($B129&gt;='Festività&amp;Chiusure'!$A$14,Calendar!$B129&lt;='Festività&amp;Chiusure'!$B$14),    AND($B129&gt;='Festività&amp;Chiusure'!$A$15,Calendar!$B129&lt;='Festività&amp;Chiusure'!$B$15),  AND($B129&gt;='Festività&amp;Chiusure'!$A$16,Calendar!$B129&lt;='Festività&amp;Chiusure'!$B$16),   $H129="domenica",$H129="sabato"),0,1)</f>
        <v/>
      </c>
      <c r="K129">
        <f>B129-DATE(YEAR(B129),1,0)</f>
        <v/>
      </c>
      <c r="L129">
        <f>SUM($J$3:J129)</f>
        <v/>
      </c>
    </row>
    <row r="130">
      <c r="A130" s="4">
        <f>YEAR(B130)*10000+MONTH(B130)*100+DAY(B130)</f>
        <v/>
      </c>
      <c r="B130" s="1" t="n">
        <v>45419</v>
      </c>
      <c r="C130">
        <f>YEAR(B130)</f>
        <v/>
      </c>
      <c r="D130">
        <f>MONTH(B130)</f>
        <v/>
      </c>
      <c r="E130">
        <f>WEEKNUM(B130)</f>
        <v/>
      </c>
      <c r="F130">
        <f>WEEKDAY(B130)</f>
        <v/>
      </c>
      <c r="G130">
        <f>DAY(B130)</f>
        <v/>
      </c>
      <c r="H130">
        <f>TEXT(B130,"gggg")</f>
        <v/>
      </c>
      <c r="I130">
        <f>TEXT(B130,"mmmm")</f>
        <v/>
      </c>
      <c r="J130">
        <f>IF(OR(AND($B130&gt;='Festività&amp;Chiusure'!$A$2,Calendar!$B130&lt;='Festività&amp;Chiusure'!$B$2),  AND($B130&gt;='Festività&amp;Chiusure'!$A$3,Calendar!$B130&lt;='Festività&amp;Chiusure'!$B$3),  AND($B130&gt;='Festività&amp;Chiusure'!$A$4,Calendar!$B130&lt;='Festività&amp;Chiusure'!$B$4),  AND($B130&gt;='Festività&amp;Chiusure'!$A$5,Calendar!$B130&lt;='Festività&amp;Chiusure'!$B$5),  AND($B130&gt;='Festività&amp;Chiusure'!$A$6,Calendar!$B130&lt;='Festività&amp;Chiusure'!$B$6),  AND($B130&gt;='Festività&amp;Chiusure'!$A$7,Calendar!$B130&lt;='Festività&amp;Chiusure'!$B$7),  AND($B130&gt;='Festività&amp;Chiusure'!$A$8,Calendar!$B130&lt;='Festività&amp;Chiusure'!$B$8),  AND($B130&gt;='Festività&amp;Chiusure'!$A$9,Calendar!$B130&lt;='Festività&amp;Chiusure'!$B$9),  AND($B130&gt;='Festività&amp;Chiusure'!$A$10,Calendar!$B130&lt;='Festività&amp;Chiusure'!$B$10),  AND($B130&gt;='Festività&amp;Chiusure'!$A$11,Calendar!$B130&lt;='Festività&amp;Chiusure'!$B$11),  AND($B130&gt;='Festività&amp;Chiusure'!$A$12,Calendar!$B130&lt;='Festività&amp;Chiusure'!$B$12),  AND($B130&gt;='Festività&amp;Chiusure'!$A$13,Calendar!$B130&lt;='Festività&amp;Chiusure'!$B$13),  AND($B130&gt;='Festività&amp;Chiusure'!$A$14,Calendar!$B130&lt;='Festività&amp;Chiusure'!$B$14),    AND($B130&gt;='Festività&amp;Chiusure'!$A$15,Calendar!$B130&lt;='Festività&amp;Chiusure'!$B$15),  AND($B130&gt;='Festività&amp;Chiusure'!$A$16,Calendar!$B130&lt;='Festività&amp;Chiusure'!$B$16),   $H130="domenica",$H130="sabato"),0,1)</f>
        <v/>
      </c>
      <c r="K130">
        <f>B130-DATE(YEAR(B130),1,0)</f>
        <v/>
      </c>
      <c r="L130">
        <f>SUM($J$3:J130)</f>
        <v/>
      </c>
    </row>
    <row r="131">
      <c r="A131" s="4">
        <f>YEAR(B131)*10000+MONTH(B131)*100+DAY(B131)</f>
        <v/>
      </c>
      <c r="B131" s="1" t="n">
        <v>45420</v>
      </c>
      <c r="C131">
        <f>YEAR(B131)</f>
        <v/>
      </c>
      <c r="D131">
        <f>MONTH(B131)</f>
        <v/>
      </c>
      <c r="E131">
        <f>WEEKNUM(B131)</f>
        <v/>
      </c>
      <c r="F131">
        <f>WEEKDAY(B131)</f>
        <v/>
      </c>
      <c r="G131">
        <f>DAY(B131)</f>
        <v/>
      </c>
      <c r="H131">
        <f>TEXT(B131,"gggg")</f>
        <v/>
      </c>
      <c r="I131">
        <f>TEXT(B131,"mmmm")</f>
        <v/>
      </c>
      <c r="J131">
        <f>IF(OR(AND($B131&gt;='Festività&amp;Chiusure'!$A$2,Calendar!$B131&lt;='Festività&amp;Chiusure'!$B$2),  AND($B131&gt;='Festività&amp;Chiusure'!$A$3,Calendar!$B131&lt;='Festività&amp;Chiusure'!$B$3),  AND($B131&gt;='Festività&amp;Chiusure'!$A$4,Calendar!$B131&lt;='Festività&amp;Chiusure'!$B$4),  AND($B131&gt;='Festività&amp;Chiusure'!$A$5,Calendar!$B131&lt;='Festività&amp;Chiusure'!$B$5),  AND($B131&gt;='Festività&amp;Chiusure'!$A$6,Calendar!$B131&lt;='Festività&amp;Chiusure'!$B$6),  AND($B131&gt;='Festività&amp;Chiusure'!$A$7,Calendar!$B131&lt;='Festività&amp;Chiusure'!$B$7),  AND($B131&gt;='Festività&amp;Chiusure'!$A$8,Calendar!$B131&lt;='Festività&amp;Chiusure'!$B$8),  AND($B131&gt;='Festività&amp;Chiusure'!$A$9,Calendar!$B131&lt;='Festività&amp;Chiusure'!$B$9),  AND($B131&gt;='Festività&amp;Chiusure'!$A$10,Calendar!$B131&lt;='Festività&amp;Chiusure'!$B$10),  AND($B131&gt;='Festività&amp;Chiusure'!$A$11,Calendar!$B131&lt;='Festività&amp;Chiusure'!$B$11),  AND($B131&gt;='Festività&amp;Chiusure'!$A$12,Calendar!$B131&lt;='Festività&amp;Chiusure'!$B$12),  AND($B131&gt;='Festività&amp;Chiusure'!$A$13,Calendar!$B131&lt;='Festività&amp;Chiusure'!$B$13),  AND($B131&gt;='Festività&amp;Chiusure'!$A$14,Calendar!$B131&lt;='Festività&amp;Chiusure'!$B$14),    AND($B131&gt;='Festività&amp;Chiusure'!$A$15,Calendar!$B131&lt;='Festività&amp;Chiusure'!$B$15),  AND($B131&gt;='Festività&amp;Chiusure'!$A$16,Calendar!$B131&lt;='Festività&amp;Chiusure'!$B$16),   $H131="domenica",$H131="sabato"),0,1)</f>
        <v/>
      </c>
      <c r="K131">
        <f>B131-DATE(YEAR(B131),1,0)</f>
        <v/>
      </c>
      <c r="L131">
        <f>SUM($J$3:J131)</f>
        <v/>
      </c>
    </row>
    <row r="132">
      <c r="A132" s="4">
        <f>YEAR(B132)*10000+MONTH(B132)*100+DAY(B132)</f>
        <v/>
      </c>
      <c r="B132" s="1" t="n">
        <v>45421</v>
      </c>
      <c r="C132">
        <f>YEAR(B132)</f>
        <v/>
      </c>
      <c r="D132">
        <f>MONTH(B132)</f>
        <v/>
      </c>
      <c r="E132">
        <f>WEEKNUM(B132)</f>
        <v/>
      </c>
      <c r="F132">
        <f>WEEKDAY(B132)</f>
        <v/>
      </c>
      <c r="G132">
        <f>DAY(B132)</f>
        <v/>
      </c>
      <c r="H132">
        <f>TEXT(B132,"gggg")</f>
        <v/>
      </c>
      <c r="I132">
        <f>TEXT(B132,"mmmm")</f>
        <v/>
      </c>
      <c r="J132">
        <f>IF(OR(AND($B132&gt;='Festività&amp;Chiusure'!$A$2,Calendar!$B132&lt;='Festività&amp;Chiusure'!$B$2),  AND($B132&gt;='Festività&amp;Chiusure'!$A$3,Calendar!$B132&lt;='Festività&amp;Chiusure'!$B$3),  AND($B132&gt;='Festività&amp;Chiusure'!$A$4,Calendar!$B132&lt;='Festività&amp;Chiusure'!$B$4),  AND($B132&gt;='Festività&amp;Chiusure'!$A$5,Calendar!$B132&lt;='Festività&amp;Chiusure'!$B$5),  AND($B132&gt;='Festività&amp;Chiusure'!$A$6,Calendar!$B132&lt;='Festività&amp;Chiusure'!$B$6),  AND($B132&gt;='Festività&amp;Chiusure'!$A$7,Calendar!$B132&lt;='Festività&amp;Chiusure'!$B$7),  AND($B132&gt;='Festività&amp;Chiusure'!$A$8,Calendar!$B132&lt;='Festività&amp;Chiusure'!$B$8),  AND($B132&gt;='Festività&amp;Chiusure'!$A$9,Calendar!$B132&lt;='Festività&amp;Chiusure'!$B$9),  AND($B132&gt;='Festività&amp;Chiusure'!$A$10,Calendar!$B132&lt;='Festività&amp;Chiusure'!$B$10),  AND($B132&gt;='Festività&amp;Chiusure'!$A$11,Calendar!$B132&lt;='Festività&amp;Chiusure'!$B$11),  AND($B132&gt;='Festività&amp;Chiusure'!$A$12,Calendar!$B132&lt;='Festività&amp;Chiusure'!$B$12),  AND($B132&gt;='Festività&amp;Chiusure'!$A$13,Calendar!$B132&lt;='Festività&amp;Chiusure'!$B$13),  AND($B132&gt;='Festività&amp;Chiusure'!$A$14,Calendar!$B132&lt;='Festività&amp;Chiusure'!$B$14),    AND($B132&gt;='Festività&amp;Chiusure'!$A$15,Calendar!$B132&lt;='Festività&amp;Chiusure'!$B$15),  AND($B132&gt;='Festività&amp;Chiusure'!$A$16,Calendar!$B132&lt;='Festività&amp;Chiusure'!$B$16),   $H132="domenica",$H132="sabato"),0,1)</f>
        <v/>
      </c>
      <c r="K132">
        <f>B132-DATE(YEAR(B132),1,0)</f>
        <v/>
      </c>
      <c r="L132">
        <f>SUM($J$3:J132)</f>
        <v/>
      </c>
    </row>
    <row r="133">
      <c r="A133" s="4">
        <f>YEAR(B133)*10000+MONTH(B133)*100+DAY(B133)</f>
        <v/>
      </c>
      <c r="B133" s="1" t="n">
        <v>45422</v>
      </c>
      <c r="C133">
        <f>YEAR(B133)</f>
        <v/>
      </c>
      <c r="D133">
        <f>MONTH(B133)</f>
        <v/>
      </c>
      <c r="E133">
        <f>WEEKNUM(B133)</f>
        <v/>
      </c>
      <c r="F133">
        <f>WEEKDAY(B133)</f>
        <v/>
      </c>
      <c r="G133">
        <f>DAY(B133)</f>
        <v/>
      </c>
      <c r="H133">
        <f>TEXT(B133,"gggg")</f>
        <v/>
      </c>
      <c r="I133">
        <f>TEXT(B133,"mmmm")</f>
        <v/>
      </c>
      <c r="J133">
        <f>IF(OR(AND($B133&gt;='Festività&amp;Chiusure'!$A$2,Calendar!$B133&lt;='Festività&amp;Chiusure'!$B$2),  AND($B133&gt;='Festività&amp;Chiusure'!$A$3,Calendar!$B133&lt;='Festività&amp;Chiusure'!$B$3),  AND($B133&gt;='Festività&amp;Chiusure'!$A$4,Calendar!$B133&lt;='Festività&amp;Chiusure'!$B$4),  AND($B133&gt;='Festività&amp;Chiusure'!$A$5,Calendar!$B133&lt;='Festività&amp;Chiusure'!$B$5),  AND($B133&gt;='Festività&amp;Chiusure'!$A$6,Calendar!$B133&lt;='Festività&amp;Chiusure'!$B$6),  AND($B133&gt;='Festività&amp;Chiusure'!$A$7,Calendar!$B133&lt;='Festività&amp;Chiusure'!$B$7),  AND($B133&gt;='Festività&amp;Chiusure'!$A$8,Calendar!$B133&lt;='Festività&amp;Chiusure'!$B$8),  AND($B133&gt;='Festività&amp;Chiusure'!$A$9,Calendar!$B133&lt;='Festività&amp;Chiusure'!$B$9),  AND($B133&gt;='Festività&amp;Chiusure'!$A$10,Calendar!$B133&lt;='Festività&amp;Chiusure'!$B$10),  AND($B133&gt;='Festività&amp;Chiusure'!$A$11,Calendar!$B133&lt;='Festività&amp;Chiusure'!$B$11),  AND($B133&gt;='Festività&amp;Chiusure'!$A$12,Calendar!$B133&lt;='Festività&amp;Chiusure'!$B$12),  AND($B133&gt;='Festività&amp;Chiusure'!$A$13,Calendar!$B133&lt;='Festività&amp;Chiusure'!$B$13),  AND($B133&gt;='Festività&amp;Chiusure'!$A$14,Calendar!$B133&lt;='Festività&amp;Chiusure'!$B$14),    AND($B133&gt;='Festività&amp;Chiusure'!$A$15,Calendar!$B133&lt;='Festività&amp;Chiusure'!$B$15),  AND($B133&gt;='Festività&amp;Chiusure'!$A$16,Calendar!$B133&lt;='Festività&amp;Chiusure'!$B$16),   $H133="domenica",$H133="sabato"),0,1)</f>
        <v/>
      </c>
      <c r="K133">
        <f>B133-DATE(YEAR(B133),1,0)</f>
        <v/>
      </c>
      <c r="L133">
        <f>SUM($J$3:J133)</f>
        <v/>
      </c>
    </row>
    <row r="134">
      <c r="A134" s="4">
        <f>YEAR(B134)*10000+MONTH(B134)*100+DAY(B134)</f>
        <v/>
      </c>
      <c r="B134" s="1" t="n">
        <v>45423</v>
      </c>
      <c r="C134">
        <f>YEAR(B134)</f>
        <v/>
      </c>
      <c r="D134">
        <f>MONTH(B134)</f>
        <v/>
      </c>
      <c r="E134">
        <f>WEEKNUM(B134)</f>
        <v/>
      </c>
      <c r="F134">
        <f>WEEKDAY(B134)</f>
        <v/>
      </c>
      <c r="G134">
        <f>DAY(B134)</f>
        <v/>
      </c>
      <c r="H134">
        <f>TEXT(B134,"gggg")</f>
        <v/>
      </c>
      <c r="I134">
        <f>TEXT(B134,"mmmm")</f>
        <v/>
      </c>
      <c r="J134">
        <f>IF(OR(AND($B134&gt;='Festività&amp;Chiusure'!$A$2,Calendar!$B134&lt;='Festività&amp;Chiusure'!$B$2),  AND($B134&gt;='Festività&amp;Chiusure'!$A$3,Calendar!$B134&lt;='Festività&amp;Chiusure'!$B$3),  AND($B134&gt;='Festività&amp;Chiusure'!$A$4,Calendar!$B134&lt;='Festività&amp;Chiusure'!$B$4),  AND($B134&gt;='Festività&amp;Chiusure'!$A$5,Calendar!$B134&lt;='Festività&amp;Chiusure'!$B$5),  AND($B134&gt;='Festività&amp;Chiusure'!$A$6,Calendar!$B134&lt;='Festività&amp;Chiusure'!$B$6),  AND($B134&gt;='Festività&amp;Chiusure'!$A$7,Calendar!$B134&lt;='Festività&amp;Chiusure'!$B$7),  AND($B134&gt;='Festività&amp;Chiusure'!$A$8,Calendar!$B134&lt;='Festività&amp;Chiusure'!$B$8),  AND($B134&gt;='Festività&amp;Chiusure'!$A$9,Calendar!$B134&lt;='Festività&amp;Chiusure'!$B$9),  AND($B134&gt;='Festività&amp;Chiusure'!$A$10,Calendar!$B134&lt;='Festività&amp;Chiusure'!$B$10),  AND($B134&gt;='Festività&amp;Chiusure'!$A$11,Calendar!$B134&lt;='Festività&amp;Chiusure'!$B$11),  AND($B134&gt;='Festività&amp;Chiusure'!$A$12,Calendar!$B134&lt;='Festività&amp;Chiusure'!$B$12),  AND($B134&gt;='Festività&amp;Chiusure'!$A$13,Calendar!$B134&lt;='Festività&amp;Chiusure'!$B$13),  AND($B134&gt;='Festività&amp;Chiusure'!$A$14,Calendar!$B134&lt;='Festività&amp;Chiusure'!$B$14),    AND($B134&gt;='Festività&amp;Chiusure'!$A$15,Calendar!$B134&lt;='Festività&amp;Chiusure'!$B$15),  AND($B134&gt;='Festività&amp;Chiusure'!$A$16,Calendar!$B134&lt;='Festività&amp;Chiusure'!$B$16),   $H134="domenica",$H134="sabato"),0,1)</f>
        <v/>
      </c>
      <c r="K134">
        <f>B134-DATE(YEAR(B134),1,0)</f>
        <v/>
      </c>
      <c r="L134">
        <f>SUM($J$3:J134)</f>
        <v/>
      </c>
    </row>
    <row r="135">
      <c r="A135" s="4">
        <f>YEAR(B135)*10000+MONTH(B135)*100+DAY(B135)</f>
        <v/>
      </c>
      <c r="B135" s="1" t="n">
        <v>45424</v>
      </c>
      <c r="C135">
        <f>YEAR(B135)</f>
        <v/>
      </c>
      <c r="D135">
        <f>MONTH(B135)</f>
        <v/>
      </c>
      <c r="E135">
        <f>WEEKNUM(B135)</f>
        <v/>
      </c>
      <c r="F135">
        <f>WEEKDAY(B135)</f>
        <v/>
      </c>
      <c r="G135">
        <f>DAY(B135)</f>
        <v/>
      </c>
      <c r="H135">
        <f>TEXT(B135,"gggg")</f>
        <v/>
      </c>
      <c r="I135">
        <f>TEXT(B135,"mmmm")</f>
        <v/>
      </c>
      <c r="J135">
        <f>IF(OR(AND($B135&gt;='Festività&amp;Chiusure'!$A$2,Calendar!$B135&lt;='Festività&amp;Chiusure'!$B$2),  AND($B135&gt;='Festività&amp;Chiusure'!$A$3,Calendar!$B135&lt;='Festività&amp;Chiusure'!$B$3),  AND($B135&gt;='Festività&amp;Chiusure'!$A$4,Calendar!$B135&lt;='Festività&amp;Chiusure'!$B$4),  AND($B135&gt;='Festività&amp;Chiusure'!$A$5,Calendar!$B135&lt;='Festività&amp;Chiusure'!$B$5),  AND($B135&gt;='Festività&amp;Chiusure'!$A$6,Calendar!$B135&lt;='Festività&amp;Chiusure'!$B$6),  AND($B135&gt;='Festività&amp;Chiusure'!$A$7,Calendar!$B135&lt;='Festività&amp;Chiusure'!$B$7),  AND($B135&gt;='Festività&amp;Chiusure'!$A$8,Calendar!$B135&lt;='Festività&amp;Chiusure'!$B$8),  AND($B135&gt;='Festività&amp;Chiusure'!$A$9,Calendar!$B135&lt;='Festività&amp;Chiusure'!$B$9),  AND($B135&gt;='Festività&amp;Chiusure'!$A$10,Calendar!$B135&lt;='Festività&amp;Chiusure'!$B$10),  AND($B135&gt;='Festività&amp;Chiusure'!$A$11,Calendar!$B135&lt;='Festività&amp;Chiusure'!$B$11),  AND($B135&gt;='Festività&amp;Chiusure'!$A$12,Calendar!$B135&lt;='Festività&amp;Chiusure'!$B$12),  AND($B135&gt;='Festività&amp;Chiusure'!$A$13,Calendar!$B135&lt;='Festività&amp;Chiusure'!$B$13),  AND($B135&gt;='Festività&amp;Chiusure'!$A$14,Calendar!$B135&lt;='Festività&amp;Chiusure'!$B$14),    AND($B135&gt;='Festività&amp;Chiusure'!$A$15,Calendar!$B135&lt;='Festività&amp;Chiusure'!$B$15),  AND($B135&gt;='Festività&amp;Chiusure'!$A$16,Calendar!$B135&lt;='Festività&amp;Chiusure'!$B$16),   $H135="domenica",$H135="sabato"),0,1)</f>
        <v/>
      </c>
      <c r="K135">
        <f>B135-DATE(YEAR(B135),1,0)</f>
        <v/>
      </c>
      <c r="L135">
        <f>SUM($J$3:J135)</f>
        <v/>
      </c>
    </row>
    <row r="136">
      <c r="A136" s="4">
        <f>YEAR(B136)*10000+MONTH(B136)*100+DAY(B136)</f>
        <v/>
      </c>
      <c r="B136" s="1" t="n">
        <v>45425</v>
      </c>
      <c r="C136">
        <f>YEAR(B136)</f>
        <v/>
      </c>
      <c r="D136">
        <f>MONTH(B136)</f>
        <v/>
      </c>
      <c r="E136">
        <f>WEEKNUM(B136)</f>
        <v/>
      </c>
      <c r="F136">
        <f>WEEKDAY(B136)</f>
        <v/>
      </c>
      <c r="G136">
        <f>DAY(B136)</f>
        <v/>
      </c>
      <c r="H136">
        <f>TEXT(B136,"gggg")</f>
        <v/>
      </c>
      <c r="I136">
        <f>TEXT(B136,"mmmm")</f>
        <v/>
      </c>
      <c r="J136">
        <f>IF(OR(AND($B136&gt;='Festività&amp;Chiusure'!$A$2,Calendar!$B136&lt;='Festività&amp;Chiusure'!$B$2),  AND($B136&gt;='Festività&amp;Chiusure'!$A$3,Calendar!$B136&lt;='Festività&amp;Chiusure'!$B$3),  AND($B136&gt;='Festività&amp;Chiusure'!$A$4,Calendar!$B136&lt;='Festività&amp;Chiusure'!$B$4),  AND($B136&gt;='Festività&amp;Chiusure'!$A$5,Calendar!$B136&lt;='Festività&amp;Chiusure'!$B$5),  AND($B136&gt;='Festività&amp;Chiusure'!$A$6,Calendar!$B136&lt;='Festività&amp;Chiusure'!$B$6),  AND($B136&gt;='Festività&amp;Chiusure'!$A$7,Calendar!$B136&lt;='Festività&amp;Chiusure'!$B$7),  AND($B136&gt;='Festività&amp;Chiusure'!$A$8,Calendar!$B136&lt;='Festività&amp;Chiusure'!$B$8),  AND($B136&gt;='Festività&amp;Chiusure'!$A$9,Calendar!$B136&lt;='Festività&amp;Chiusure'!$B$9),  AND($B136&gt;='Festività&amp;Chiusure'!$A$10,Calendar!$B136&lt;='Festività&amp;Chiusure'!$B$10),  AND($B136&gt;='Festività&amp;Chiusure'!$A$11,Calendar!$B136&lt;='Festività&amp;Chiusure'!$B$11),  AND($B136&gt;='Festività&amp;Chiusure'!$A$12,Calendar!$B136&lt;='Festività&amp;Chiusure'!$B$12),  AND($B136&gt;='Festività&amp;Chiusure'!$A$13,Calendar!$B136&lt;='Festività&amp;Chiusure'!$B$13),  AND($B136&gt;='Festività&amp;Chiusure'!$A$14,Calendar!$B136&lt;='Festività&amp;Chiusure'!$B$14),    AND($B136&gt;='Festività&amp;Chiusure'!$A$15,Calendar!$B136&lt;='Festività&amp;Chiusure'!$B$15),  AND($B136&gt;='Festività&amp;Chiusure'!$A$16,Calendar!$B136&lt;='Festività&amp;Chiusure'!$B$16),   $H136="domenica",$H136="sabato"),0,1)</f>
        <v/>
      </c>
      <c r="K136">
        <f>B136-DATE(YEAR(B136),1,0)</f>
        <v/>
      </c>
      <c r="L136">
        <f>SUM($J$3:J136)</f>
        <v/>
      </c>
    </row>
    <row r="137">
      <c r="A137" s="4">
        <f>YEAR(B137)*10000+MONTH(B137)*100+DAY(B137)</f>
        <v/>
      </c>
      <c r="B137" s="1" t="n">
        <v>45426</v>
      </c>
      <c r="C137">
        <f>YEAR(B137)</f>
        <v/>
      </c>
      <c r="D137">
        <f>MONTH(B137)</f>
        <v/>
      </c>
      <c r="E137">
        <f>WEEKNUM(B137)</f>
        <v/>
      </c>
      <c r="F137">
        <f>WEEKDAY(B137)</f>
        <v/>
      </c>
      <c r="G137">
        <f>DAY(B137)</f>
        <v/>
      </c>
      <c r="H137">
        <f>TEXT(B137,"gggg")</f>
        <v/>
      </c>
      <c r="I137">
        <f>TEXT(B137,"mmmm")</f>
        <v/>
      </c>
      <c r="J137">
        <f>IF(OR(AND($B137&gt;='Festività&amp;Chiusure'!$A$2,Calendar!$B137&lt;='Festività&amp;Chiusure'!$B$2),  AND($B137&gt;='Festività&amp;Chiusure'!$A$3,Calendar!$B137&lt;='Festività&amp;Chiusure'!$B$3),  AND($B137&gt;='Festività&amp;Chiusure'!$A$4,Calendar!$B137&lt;='Festività&amp;Chiusure'!$B$4),  AND($B137&gt;='Festività&amp;Chiusure'!$A$5,Calendar!$B137&lt;='Festività&amp;Chiusure'!$B$5),  AND($B137&gt;='Festività&amp;Chiusure'!$A$6,Calendar!$B137&lt;='Festività&amp;Chiusure'!$B$6),  AND($B137&gt;='Festività&amp;Chiusure'!$A$7,Calendar!$B137&lt;='Festività&amp;Chiusure'!$B$7),  AND($B137&gt;='Festività&amp;Chiusure'!$A$8,Calendar!$B137&lt;='Festività&amp;Chiusure'!$B$8),  AND($B137&gt;='Festività&amp;Chiusure'!$A$9,Calendar!$B137&lt;='Festività&amp;Chiusure'!$B$9),  AND($B137&gt;='Festività&amp;Chiusure'!$A$10,Calendar!$B137&lt;='Festività&amp;Chiusure'!$B$10),  AND($B137&gt;='Festività&amp;Chiusure'!$A$11,Calendar!$B137&lt;='Festività&amp;Chiusure'!$B$11),  AND($B137&gt;='Festività&amp;Chiusure'!$A$12,Calendar!$B137&lt;='Festività&amp;Chiusure'!$B$12),  AND($B137&gt;='Festività&amp;Chiusure'!$A$13,Calendar!$B137&lt;='Festività&amp;Chiusure'!$B$13),  AND($B137&gt;='Festività&amp;Chiusure'!$A$14,Calendar!$B137&lt;='Festività&amp;Chiusure'!$B$14),    AND($B137&gt;='Festività&amp;Chiusure'!$A$15,Calendar!$B137&lt;='Festività&amp;Chiusure'!$B$15),  AND($B137&gt;='Festività&amp;Chiusure'!$A$16,Calendar!$B137&lt;='Festività&amp;Chiusure'!$B$16),   $H137="domenica",$H137="sabato"),0,1)</f>
        <v/>
      </c>
      <c r="K137">
        <f>B137-DATE(YEAR(B137),1,0)</f>
        <v/>
      </c>
      <c r="L137">
        <f>SUM($J$3:J137)</f>
        <v/>
      </c>
    </row>
    <row r="138">
      <c r="A138" s="4">
        <f>YEAR(B138)*10000+MONTH(B138)*100+DAY(B138)</f>
        <v/>
      </c>
      <c r="B138" s="1" t="n">
        <v>45427</v>
      </c>
      <c r="C138">
        <f>YEAR(B138)</f>
        <v/>
      </c>
      <c r="D138">
        <f>MONTH(B138)</f>
        <v/>
      </c>
      <c r="E138">
        <f>WEEKNUM(B138)</f>
        <v/>
      </c>
      <c r="F138">
        <f>WEEKDAY(B138)</f>
        <v/>
      </c>
      <c r="G138">
        <f>DAY(B138)</f>
        <v/>
      </c>
      <c r="H138">
        <f>TEXT(B138,"gggg")</f>
        <v/>
      </c>
      <c r="I138">
        <f>TEXT(B138,"mmmm")</f>
        <v/>
      </c>
      <c r="J138">
        <f>IF(OR(AND($B138&gt;='Festività&amp;Chiusure'!$A$2,Calendar!$B138&lt;='Festività&amp;Chiusure'!$B$2),  AND($B138&gt;='Festività&amp;Chiusure'!$A$3,Calendar!$B138&lt;='Festività&amp;Chiusure'!$B$3),  AND($B138&gt;='Festività&amp;Chiusure'!$A$4,Calendar!$B138&lt;='Festività&amp;Chiusure'!$B$4),  AND($B138&gt;='Festività&amp;Chiusure'!$A$5,Calendar!$B138&lt;='Festività&amp;Chiusure'!$B$5),  AND($B138&gt;='Festività&amp;Chiusure'!$A$6,Calendar!$B138&lt;='Festività&amp;Chiusure'!$B$6),  AND($B138&gt;='Festività&amp;Chiusure'!$A$7,Calendar!$B138&lt;='Festività&amp;Chiusure'!$B$7),  AND($B138&gt;='Festività&amp;Chiusure'!$A$8,Calendar!$B138&lt;='Festività&amp;Chiusure'!$B$8),  AND($B138&gt;='Festività&amp;Chiusure'!$A$9,Calendar!$B138&lt;='Festività&amp;Chiusure'!$B$9),  AND($B138&gt;='Festività&amp;Chiusure'!$A$10,Calendar!$B138&lt;='Festività&amp;Chiusure'!$B$10),  AND($B138&gt;='Festività&amp;Chiusure'!$A$11,Calendar!$B138&lt;='Festività&amp;Chiusure'!$B$11),  AND($B138&gt;='Festività&amp;Chiusure'!$A$12,Calendar!$B138&lt;='Festività&amp;Chiusure'!$B$12),  AND($B138&gt;='Festività&amp;Chiusure'!$A$13,Calendar!$B138&lt;='Festività&amp;Chiusure'!$B$13),  AND($B138&gt;='Festività&amp;Chiusure'!$A$14,Calendar!$B138&lt;='Festività&amp;Chiusure'!$B$14),    AND($B138&gt;='Festività&amp;Chiusure'!$A$15,Calendar!$B138&lt;='Festività&amp;Chiusure'!$B$15),  AND($B138&gt;='Festività&amp;Chiusure'!$A$16,Calendar!$B138&lt;='Festività&amp;Chiusure'!$B$16),   $H138="domenica",$H138="sabato"),0,1)</f>
        <v/>
      </c>
      <c r="K138">
        <f>B138-DATE(YEAR(B138),1,0)</f>
        <v/>
      </c>
      <c r="L138">
        <f>SUM($J$3:J138)</f>
        <v/>
      </c>
    </row>
    <row r="139">
      <c r="A139" s="4">
        <f>YEAR(B139)*10000+MONTH(B139)*100+DAY(B139)</f>
        <v/>
      </c>
      <c r="B139" s="1" t="n">
        <v>45428</v>
      </c>
      <c r="C139">
        <f>YEAR(B139)</f>
        <v/>
      </c>
      <c r="D139">
        <f>MONTH(B139)</f>
        <v/>
      </c>
      <c r="E139">
        <f>WEEKNUM(B139)</f>
        <v/>
      </c>
      <c r="F139">
        <f>WEEKDAY(B139)</f>
        <v/>
      </c>
      <c r="G139">
        <f>DAY(B139)</f>
        <v/>
      </c>
      <c r="H139">
        <f>TEXT(B139,"gggg")</f>
        <v/>
      </c>
      <c r="I139">
        <f>TEXT(B139,"mmmm")</f>
        <v/>
      </c>
      <c r="J139">
        <f>IF(OR(AND($B139&gt;='Festività&amp;Chiusure'!$A$2,Calendar!$B139&lt;='Festività&amp;Chiusure'!$B$2),  AND($B139&gt;='Festività&amp;Chiusure'!$A$3,Calendar!$B139&lt;='Festività&amp;Chiusure'!$B$3),  AND($B139&gt;='Festività&amp;Chiusure'!$A$4,Calendar!$B139&lt;='Festività&amp;Chiusure'!$B$4),  AND($B139&gt;='Festività&amp;Chiusure'!$A$5,Calendar!$B139&lt;='Festività&amp;Chiusure'!$B$5),  AND($B139&gt;='Festività&amp;Chiusure'!$A$6,Calendar!$B139&lt;='Festività&amp;Chiusure'!$B$6),  AND($B139&gt;='Festività&amp;Chiusure'!$A$7,Calendar!$B139&lt;='Festività&amp;Chiusure'!$B$7),  AND($B139&gt;='Festività&amp;Chiusure'!$A$8,Calendar!$B139&lt;='Festività&amp;Chiusure'!$B$8),  AND($B139&gt;='Festività&amp;Chiusure'!$A$9,Calendar!$B139&lt;='Festività&amp;Chiusure'!$B$9),  AND($B139&gt;='Festività&amp;Chiusure'!$A$10,Calendar!$B139&lt;='Festività&amp;Chiusure'!$B$10),  AND($B139&gt;='Festività&amp;Chiusure'!$A$11,Calendar!$B139&lt;='Festività&amp;Chiusure'!$B$11),  AND($B139&gt;='Festività&amp;Chiusure'!$A$12,Calendar!$B139&lt;='Festività&amp;Chiusure'!$B$12),  AND($B139&gt;='Festività&amp;Chiusure'!$A$13,Calendar!$B139&lt;='Festività&amp;Chiusure'!$B$13),  AND($B139&gt;='Festività&amp;Chiusure'!$A$14,Calendar!$B139&lt;='Festività&amp;Chiusure'!$B$14),    AND($B139&gt;='Festività&amp;Chiusure'!$A$15,Calendar!$B139&lt;='Festività&amp;Chiusure'!$B$15),  AND($B139&gt;='Festività&amp;Chiusure'!$A$16,Calendar!$B139&lt;='Festività&amp;Chiusure'!$B$16),   $H139="domenica",$H139="sabato"),0,1)</f>
        <v/>
      </c>
      <c r="K139">
        <f>B139-DATE(YEAR(B139),1,0)</f>
        <v/>
      </c>
      <c r="L139">
        <f>SUM($J$3:J139)</f>
        <v/>
      </c>
    </row>
    <row r="140">
      <c r="A140" s="4">
        <f>YEAR(B140)*10000+MONTH(B140)*100+DAY(B140)</f>
        <v/>
      </c>
      <c r="B140" s="1" t="n">
        <v>45429</v>
      </c>
      <c r="C140">
        <f>YEAR(B140)</f>
        <v/>
      </c>
      <c r="D140">
        <f>MONTH(B140)</f>
        <v/>
      </c>
      <c r="E140">
        <f>WEEKNUM(B140)</f>
        <v/>
      </c>
      <c r="F140">
        <f>WEEKDAY(B140)</f>
        <v/>
      </c>
      <c r="G140">
        <f>DAY(B140)</f>
        <v/>
      </c>
      <c r="H140">
        <f>TEXT(B140,"gggg")</f>
        <v/>
      </c>
      <c r="I140">
        <f>TEXT(B140,"mmmm")</f>
        <v/>
      </c>
      <c r="J140">
        <f>IF(OR(AND($B140&gt;='Festività&amp;Chiusure'!$A$2,Calendar!$B140&lt;='Festività&amp;Chiusure'!$B$2),  AND($B140&gt;='Festività&amp;Chiusure'!$A$3,Calendar!$B140&lt;='Festività&amp;Chiusure'!$B$3),  AND($B140&gt;='Festività&amp;Chiusure'!$A$4,Calendar!$B140&lt;='Festività&amp;Chiusure'!$B$4),  AND($B140&gt;='Festività&amp;Chiusure'!$A$5,Calendar!$B140&lt;='Festività&amp;Chiusure'!$B$5),  AND($B140&gt;='Festività&amp;Chiusure'!$A$6,Calendar!$B140&lt;='Festività&amp;Chiusure'!$B$6),  AND($B140&gt;='Festività&amp;Chiusure'!$A$7,Calendar!$B140&lt;='Festività&amp;Chiusure'!$B$7),  AND($B140&gt;='Festività&amp;Chiusure'!$A$8,Calendar!$B140&lt;='Festività&amp;Chiusure'!$B$8),  AND($B140&gt;='Festività&amp;Chiusure'!$A$9,Calendar!$B140&lt;='Festività&amp;Chiusure'!$B$9),  AND($B140&gt;='Festività&amp;Chiusure'!$A$10,Calendar!$B140&lt;='Festività&amp;Chiusure'!$B$10),  AND($B140&gt;='Festività&amp;Chiusure'!$A$11,Calendar!$B140&lt;='Festività&amp;Chiusure'!$B$11),  AND($B140&gt;='Festività&amp;Chiusure'!$A$12,Calendar!$B140&lt;='Festività&amp;Chiusure'!$B$12),  AND($B140&gt;='Festività&amp;Chiusure'!$A$13,Calendar!$B140&lt;='Festività&amp;Chiusure'!$B$13),  AND($B140&gt;='Festività&amp;Chiusure'!$A$14,Calendar!$B140&lt;='Festività&amp;Chiusure'!$B$14),    AND($B140&gt;='Festività&amp;Chiusure'!$A$15,Calendar!$B140&lt;='Festività&amp;Chiusure'!$B$15),  AND($B140&gt;='Festività&amp;Chiusure'!$A$16,Calendar!$B140&lt;='Festività&amp;Chiusure'!$B$16),   $H140="domenica",$H140="sabato"),0,1)</f>
        <v/>
      </c>
      <c r="K140">
        <f>B140-DATE(YEAR(B140),1,0)</f>
        <v/>
      </c>
      <c r="L140">
        <f>SUM($J$3:J140)</f>
        <v/>
      </c>
    </row>
    <row r="141">
      <c r="A141" s="4">
        <f>YEAR(B141)*10000+MONTH(B141)*100+DAY(B141)</f>
        <v/>
      </c>
      <c r="B141" s="1" t="n">
        <v>45430</v>
      </c>
      <c r="C141">
        <f>YEAR(B141)</f>
        <v/>
      </c>
      <c r="D141">
        <f>MONTH(B141)</f>
        <v/>
      </c>
      <c r="E141">
        <f>WEEKNUM(B141)</f>
        <v/>
      </c>
      <c r="F141">
        <f>WEEKDAY(B141)</f>
        <v/>
      </c>
      <c r="G141">
        <f>DAY(B141)</f>
        <v/>
      </c>
      <c r="H141">
        <f>TEXT(B141,"gggg")</f>
        <v/>
      </c>
      <c r="I141">
        <f>TEXT(B141,"mmmm")</f>
        <v/>
      </c>
      <c r="J141">
        <f>IF(OR(AND($B141&gt;='Festività&amp;Chiusure'!$A$2,Calendar!$B141&lt;='Festività&amp;Chiusure'!$B$2),  AND($B141&gt;='Festività&amp;Chiusure'!$A$3,Calendar!$B141&lt;='Festività&amp;Chiusure'!$B$3),  AND($B141&gt;='Festività&amp;Chiusure'!$A$4,Calendar!$B141&lt;='Festività&amp;Chiusure'!$B$4),  AND($B141&gt;='Festività&amp;Chiusure'!$A$5,Calendar!$B141&lt;='Festività&amp;Chiusure'!$B$5),  AND($B141&gt;='Festività&amp;Chiusure'!$A$6,Calendar!$B141&lt;='Festività&amp;Chiusure'!$B$6),  AND($B141&gt;='Festività&amp;Chiusure'!$A$7,Calendar!$B141&lt;='Festività&amp;Chiusure'!$B$7),  AND($B141&gt;='Festività&amp;Chiusure'!$A$8,Calendar!$B141&lt;='Festività&amp;Chiusure'!$B$8),  AND($B141&gt;='Festività&amp;Chiusure'!$A$9,Calendar!$B141&lt;='Festività&amp;Chiusure'!$B$9),  AND($B141&gt;='Festività&amp;Chiusure'!$A$10,Calendar!$B141&lt;='Festività&amp;Chiusure'!$B$10),  AND($B141&gt;='Festività&amp;Chiusure'!$A$11,Calendar!$B141&lt;='Festività&amp;Chiusure'!$B$11),  AND($B141&gt;='Festività&amp;Chiusure'!$A$12,Calendar!$B141&lt;='Festività&amp;Chiusure'!$B$12),  AND($B141&gt;='Festività&amp;Chiusure'!$A$13,Calendar!$B141&lt;='Festività&amp;Chiusure'!$B$13),  AND($B141&gt;='Festività&amp;Chiusure'!$A$14,Calendar!$B141&lt;='Festività&amp;Chiusure'!$B$14),    AND($B141&gt;='Festività&amp;Chiusure'!$A$15,Calendar!$B141&lt;='Festività&amp;Chiusure'!$B$15),  AND($B141&gt;='Festività&amp;Chiusure'!$A$16,Calendar!$B141&lt;='Festività&amp;Chiusure'!$B$16),   $H141="domenica",$H141="sabato"),0,1)</f>
        <v/>
      </c>
      <c r="K141">
        <f>B141-DATE(YEAR(B141),1,0)</f>
        <v/>
      </c>
      <c r="L141">
        <f>SUM($J$3:J141)</f>
        <v/>
      </c>
    </row>
    <row r="142">
      <c r="A142" s="4">
        <f>YEAR(B142)*10000+MONTH(B142)*100+DAY(B142)</f>
        <v/>
      </c>
      <c r="B142" s="1" t="n">
        <v>45431</v>
      </c>
      <c r="C142">
        <f>YEAR(B142)</f>
        <v/>
      </c>
      <c r="D142">
        <f>MONTH(B142)</f>
        <v/>
      </c>
      <c r="E142">
        <f>WEEKNUM(B142)</f>
        <v/>
      </c>
      <c r="F142">
        <f>WEEKDAY(B142)</f>
        <v/>
      </c>
      <c r="G142">
        <f>DAY(B142)</f>
        <v/>
      </c>
      <c r="H142">
        <f>TEXT(B142,"gggg")</f>
        <v/>
      </c>
      <c r="I142">
        <f>TEXT(B142,"mmmm")</f>
        <v/>
      </c>
      <c r="J142">
        <f>IF(OR(AND($B142&gt;='Festività&amp;Chiusure'!$A$2,Calendar!$B142&lt;='Festività&amp;Chiusure'!$B$2),  AND($B142&gt;='Festività&amp;Chiusure'!$A$3,Calendar!$B142&lt;='Festività&amp;Chiusure'!$B$3),  AND($B142&gt;='Festività&amp;Chiusure'!$A$4,Calendar!$B142&lt;='Festività&amp;Chiusure'!$B$4),  AND($B142&gt;='Festività&amp;Chiusure'!$A$5,Calendar!$B142&lt;='Festività&amp;Chiusure'!$B$5),  AND($B142&gt;='Festività&amp;Chiusure'!$A$6,Calendar!$B142&lt;='Festività&amp;Chiusure'!$B$6),  AND($B142&gt;='Festività&amp;Chiusure'!$A$7,Calendar!$B142&lt;='Festività&amp;Chiusure'!$B$7),  AND($B142&gt;='Festività&amp;Chiusure'!$A$8,Calendar!$B142&lt;='Festività&amp;Chiusure'!$B$8),  AND($B142&gt;='Festività&amp;Chiusure'!$A$9,Calendar!$B142&lt;='Festività&amp;Chiusure'!$B$9),  AND($B142&gt;='Festività&amp;Chiusure'!$A$10,Calendar!$B142&lt;='Festività&amp;Chiusure'!$B$10),  AND($B142&gt;='Festività&amp;Chiusure'!$A$11,Calendar!$B142&lt;='Festività&amp;Chiusure'!$B$11),  AND($B142&gt;='Festività&amp;Chiusure'!$A$12,Calendar!$B142&lt;='Festività&amp;Chiusure'!$B$12),  AND($B142&gt;='Festività&amp;Chiusure'!$A$13,Calendar!$B142&lt;='Festività&amp;Chiusure'!$B$13),  AND($B142&gt;='Festività&amp;Chiusure'!$A$14,Calendar!$B142&lt;='Festività&amp;Chiusure'!$B$14),    AND($B142&gt;='Festività&amp;Chiusure'!$A$15,Calendar!$B142&lt;='Festività&amp;Chiusure'!$B$15),  AND($B142&gt;='Festività&amp;Chiusure'!$A$16,Calendar!$B142&lt;='Festività&amp;Chiusure'!$B$16),   $H142="domenica",$H142="sabato"),0,1)</f>
        <v/>
      </c>
      <c r="K142">
        <f>B142-DATE(YEAR(B142),1,0)</f>
        <v/>
      </c>
      <c r="L142">
        <f>SUM($J$3:J142)</f>
        <v/>
      </c>
    </row>
    <row r="143">
      <c r="A143" s="4">
        <f>YEAR(B143)*10000+MONTH(B143)*100+DAY(B143)</f>
        <v/>
      </c>
      <c r="B143" s="1" t="n">
        <v>45432</v>
      </c>
      <c r="C143">
        <f>YEAR(B143)</f>
        <v/>
      </c>
      <c r="D143">
        <f>MONTH(B143)</f>
        <v/>
      </c>
      <c r="E143">
        <f>WEEKNUM(B143)</f>
        <v/>
      </c>
      <c r="F143">
        <f>WEEKDAY(B143)</f>
        <v/>
      </c>
      <c r="G143">
        <f>DAY(B143)</f>
        <v/>
      </c>
      <c r="H143">
        <f>TEXT(B143,"gggg")</f>
        <v/>
      </c>
      <c r="I143">
        <f>TEXT(B143,"mmmm")</f>
        <v/>
      </c>
      <c r="J143">
        <f>IF(OR(AND($B143&gt;='Festività&amp;Chiusure'!$A$2,Calendar!$B143&lt;='Festività&amp;Chiusure'!$B$2),  AND($B143&gt;='Festività&amp;Chiusure'!$A$3,Calendar!$B143&lt;='Festività&amp;Chiusure'!$B$3),  AND($B143&gt;='Festività&amp;Chiusure'!$A$4,Calendar!$B143&lt;='Festività&amp;Chiusure'!$B$4),  AND($B143&gt;='Festività&amp;Chiusure'!$A$5,Calendar!$B143&lt;='Festività&amp;Chiusure'!$B$5),  AND($B143&gt;='Festività&amp;Chiusure'!$A$6,Calendar!$B143&lt;='Festività&amp;Chiusure'!$B$6),  AND($B143&gt;='Festività&amp;Chiusure'!$A$7,Calendar!$B143&lt;='Festività&amp;Chiusure'!$B$7),  AND($B143&gt;='Festività&amp;Chiusure'!$A$8,Calendar!$B143&lt;='Festività&amp;Chiusure'!$B$8),  AND($B143&gt;='Festività&amp;Chiusure'!$A$9,Calendar!$B143&lt;='Festività&amp;Chiusure'!$B$9),  AND($B143&gt;='Festività&amp;Chiusure'!$A$10,Calendar!$B143&lt;='Festività&amp;Chiusure'!$B$10),  AND($B143&gt;='Festività&amp;Chiusure'!$A$11,Calendar!$B143&lt;='Festività&amp;Chiusure'!$B$11),  AND($B143&gt;='Festività&amp;Chiusure'!$A$12,Calendar!$B143&lt;='Festività&amp;Chiusure'!$B$12),  AND($B143&gt;='Festività&amp;Chiusure'!$A$13,Calendar!$B143&lt;='Festività&amp;Chiusure'!$B$13),  AND($B143&gt;='Festività&amp;Chiusure'!$A$14,Calendar!$B143&lt;='Festività&amp;Chiusure'!$B$14),    AND($B143&gt;='Festività&amp;Chiusure'!$A$15,Calendar!$B143&lt;='Festività&amp;Chiusure'!$B$15),  AND($B143&gt;='Festività&amp;Chiusure'!$A$16,Calendar!$B143&lt;='Festività&amp;Chiusure'!$B$16),   $H143="domenica",$H143="sabato"),0,1)</f>
        <v/>
      </c>
      <c r="K143">
        <f>B143-DATE(YEAR(B143),1,0)</f>
        <v/>
      </c>
      <c r="L143">
        <f>SUM($J$3:J143)</f>
        <v/>
      </c>
    </row>
    <row r="144">
      <c r="A144" s="4">
        <f>YEAR(B144)*10000+MONTH(B144)*100+DAY(B144)</f>
        <v/>
      </c>
      <c r="B144" s="1" t="n">
        <v>45433</v>
      </c>
      <c r="C144">
        <f>YEAR(B144)</f>
        <v/>
      </c>
      <c r="D144">
        <f>MONTH(B144)</f>
        <v/>
      </c>
      <c r="E144">
        <f>WEEKNUM(B144)</f>
        <v/>
      </c>
      <c r="F144">
        <f>WEEKDAY(B144)</f>
        <v/>
      </c>
      <c r="G144">
        <f>DAY(B144)</f>
        <v/>
      </c>
      <c r="H144">
        <f>TEXT(B144,"gggg")</f>
        <v/>
      </c>
      <c r="I144">
        <f>TEXT(B144,"mmmm")</f>
        <v/>
      </c>
      <c r="J144">
        <f>IF(OR(AND($B144&gt;='Festività&amp;Chiusure'!$A$2,Calendar!$B144&lt;='Festività&amp;Chiusure'!$B$2),  AND($B144&gt;='Festività&amp;Chiusure'!$A$3,Calendar!$B144&lt;='Festività&amp;Chiusure'!$B$3),  AND($B144&gt;='Festività&amp;Chiusure'!$A$4,Calendar!$B144&lt;='Festività&amp;Chiusure'!$B$4),  AND($B144&gt;='Festività&amp;Chiusure'!$A$5,Calendar!$B144&lt;='Festività&amp;Chiusure'!$B$5),  AND($B144&gt;='Festività&amp;Chiusure'!$A$6,Calendar!$B144&lt;='Festività&amp;Chiusure'!$B$6),  AND($B144&gt;='Festività&amp;Chiusure'!$A$7,Calendar!$B144&lt;='Festività&amp;Chiusure'!$B$7),  AND($B144&gt;='Festività&amp;Chiusure'!$A$8,Calendar!$B144&lt;='Festività&amp;Chiusure'!$B$8),  AND($B144&gt;='Festività&amp;Chiusure'!$A$9,Calendar!$B144&lt;='Festività&amp;Chiusure'!$B$9),  AND($B144&gt;='Festività&amp;Chiusure'!$A$10,Calendar!$B144&lt;='Festività&amp;Chiusure'!$B$10),  AND($B144&gt;='Festività&amp;Chiusure'!$A$11,Calendar!$B144&lt;='Festività&amp;Chiusure'!$B$11),  AND($B144&gt;='Festività&amp;Chiusure'!$A$12,Calendar!$B144&lt;='Festività&amp;Chiusure'!$B$12),  AND($B144&gt;='Festività&amp;Chiusure'!$A$13,Calendar!$B144&lt;='Festività&amp;Chiusure'!$B$13),  AND($B144&gt;='Festività&amp;Chiusure'!$A$14,Calendar!$B144&lt;='Festività&amp;Chiusure'!$B$14),    AND($B144&gt;='Festività&amp;Chiusure'!$A$15,Calendar!$B144&lt;='Festività&amp;Chiusure'!$B$15),  AND($B144&gt;='Festività&amp;Chiusure'!$A$16,Calendar!$B144&lt;='Festività&amp;Chiusure'!$B$16),   $H144="domenica",$H144="sabato"),0,1)</f>
        <v/>
      </c>
      <c r="K144">
        <f>B144-DATE(YEAR(B144),1,0)</f>
        <v/>
      </c>
      <c r="L144">
        <f>SUM($J$3:J144)</f>
        <v/>
      </c>
    </row>
    <row r="145">
      <c r="A145" s="4">
        <f>YEAR(B145)*10000+MONTH(B145)*100+DAY(B145)</f>
        <v/>
      </c>
      <c r="B145" s="1" t="n">
        <v>45434</v>
      </c>
      <c r="C145">
        <f>YEAR(B145)</f>
        <v/>
      </c>
      <c r="D145">
        <f>MONTH(B145)</f>
        <v/>
      </c>
      <c r="E145">
        <f>WEEKNUM(B145)</f>
        <v/>
      </c>
      <c r="F145">
        <f>WEEKDAY(B145)</f>
        <v/>
      </c>
      <c r="G145">
        <f>DAY(B145)</f>
        <v/>
      </c>
      <c r="H145">
        <f>TEXT(B145,"gggg")</f>
        <v/>
      </c>
      <c r="I145">
        <f>TEXT(B145,"mmmm")</f>
        <v/>
      </c>
      <c r="J145">
        <f>IF(OR(AND($B145&gt;='Festività&amp;Chiusure'!$A$2,Calendar!$B145&lt;='Festività&amp;Chiusure'!$B$2),  AND($B145&gt;='Festività&amp;Chiusure'!$A$3,Calendar!$B145&lt;='Festività&amp;Chiusure'!$B$3),  AND($B145&gt;='Festività&amp;Chiusure'!$A$4,Calendar!$B145&lt;='Festività&amp;Chiusure'!$B$4),  AND($B145&gt;='Festività&amp;Chiusure'!$A$5,Calendar!$B145&lt;='Festività&amp;Chiusure'!$B$5),  AND($B145&gt;='Festività&amp;Chiusure'!$A$6,Calendar!$B145&lt;='Festività&amp;Chiusure'!$B$6),  AND($B145&gt;='Festività&amp;Chiusure'!$A$7,Calendar!$B145&lt;='Festività&amp;Chiusure'!$B$7),  AND($B145&gt;='Festività&amp;Chiusure'!$A$8,Calendar!$B145&lt;='Festività&amp;Chiusure'!$B$8),  AND($B145&gt;='Festività&amp;Chiusure'!$A$9,Calendar!$B145&lt;='Festività&amp;Chiusure'!$B$9),  AND($B145&gt;='Festività&amp;Chiusure'!$A$10,Calendar!$B145&lt;='Festività&amp;Chiusure'!$B$10),  AND($B145&gt;='Festività&amp;Chiusure'!$A$11,Calendar!$B145&lt;='Festività&amp;Chiusure'!$B$11),  AND($B145&gt;='Festività&amp;Chiusure'!$A$12,Calendar!$B145&lt;='Festività&amp;Chiusure'!$B$12),  AND($B145&gt;='Festività&amp;Chiusure'!$A$13,Calendar!$B145&lt;='Festività&amp;Chiusure'!$B$13),  AND($B145&gt;='Festività&amp;Chiusure'!$A$14,Calendar!$B145&lt;='Festività&amp;Chiusure'!$B$14),    AND($B145&gt;='Festività&amp;Chiusure'!$A$15,Calendar!$B145&lt;='Festività&amp;Chiusure'!$B$15),  AND($B145&gt;='Festività&amp;Chiusure'!$A$16,Calendar!$B145&lt;='Festività&amp;Chiusure'!$B$16),   $H145="domenica",$H145="sabato"),0,1)</f>
        <v/>
      </c>
      <c r="K145">
        <f>B145-DATE(YEAR(B145),1,0)</f>
        <v/>
      </c>
      <c r="L145">
        <f>SUM($J$3:J145)</f>
        <v/>
      </c>
    </row>
    <row r="146">
      <c r="A146" s="4">
        <f>YEAR(B146)*10000+MONTH(B146)*100+DAY(B146)</f>
        <v/>
      </c>
      <c r="B146" s="1" t="n">
        <v>45435</v>
      </c>
      <c r="C146">
        <f>YEAR(B146)</f>
        <v/>
      </c>
      <c r="D146">
        <f>MONTH(B146)</f>
        <v/>
      </c>
      <c r="E146">
        <f>WEEKNUM(B146)</f>
        <v/>
      </c>
      <c r="F146">
        <f>WEEKDAY(B146)</f>
        <v/>
      </c>
      <c r="G146">
        <f>DAY(B146)</f>
        <v/>
      </c>
      <c r="H146">
        <f>TEXT(B146,"gggg")</f>
        <v/>
      </c>
      <c r="I146">
        <f>TEXT(B146,"mmmm")</f>
        <v/>
      </c>
      <c r="J146">
        <f>IF(OR(AND($B146&gt;='Festività&amp;Chiusure'!$A$2,Calendar!$B146&lt;='Festività&amp;Chiusure'!$B$2),  AND($B146&gt;='Festività&amp;Chiusure'!$A$3,Calendar!$B146&lt;='Festività&amp;Chiusure'!$B$3),  AND($B146&gt;='Festività&amp;Chiusure'!$A$4,Calendar!$B146&lt;='Festività&amp;Chiusure'!$B$4),  AND($B146&gt;='Festività&amp;Chiusure'!$A$5,Calendar!$B146&lt;='Festività&amp;Chiusure'!$B$5),  AND($B146&gt;='Festività&amp;Chiusure'!$A$6,Calendar!$B146&lt;='Festività&amp;Chiusure'!$B$6),  AND($B146&gt;='Festività&amp;Chiusure'!$A$7,Calendar!$B146&lt;='Festività&amp;Chiusure'!$B$7),  AND($B146&gt;='Festività&amp;Chiusure'!$A$8,Calendar!$B146&lt;='Festività&amp;Chiusure'!$B$8),  AND($B146&gt;='Festività&amp;Chiusure'!$A$9,Calendar!$B146&lt;='Festività&amp;Chiusure'!$B$9),  AND($B146&gt;='Festività&amp;Chiusure'!$A$10,Calendar!$B146&lt;='Festività&amp;Chiusure'!$B$10),  AND($B146&gt;='Festività&amp;Chiusure'!$A$11,Calendar!$B146&lt;='Festività&amp;Chiusure'!$B$11),  AND($B146&gt;='Festività&amp;Chiusure'!$A$12,Calendar!$B146&lt;='Festività&amp;Chiusure'!$B$12),  AND($B146&gt;='Festività&amp;Chiusure'!$A$13,Calendar!$B146&lt;='Festività&amp;Chiusure'!$B$13),  AND($B146&gt;='Festività&amp;Chiusure'!$A$14,Calendar!$B146&lt;='Festività&amp;Chiusure'!$B$14),    AND($B146&gt;='Festività&amp;Chiusure'!$A$15,Calendar!$B146&lt;='Festività&amp;Chiusure'!$B$15),  AND($B146&gt;='Festività&amp;Chiusure'!$A$16,Calendar!$B146&lt;='Festività&amp;Chiusure'!$B$16),   $H146="domenica",$H146="sabato"),0,1)</f>
        <v/>
      </c>
      <c r="K146">
        <f>B146-DATE(YEAR(B146),1,0)</f>
        <v/>
      </c>
      <c r="L146">
        <f>SUM($J$3:J146)</f>
        <v/>
      </c>
    </row>
    <row r="147">
      <c r="A147" s="4">
        <f>YEAR(B147)*10000+MONTH(B147)*100+DAY(B147)</f>
        <v/>
      </c>
      <c r="B147" s="1" t="n">
        <v>45436</v>
      </c>
      <c r="C147">
        <f>YEAR(B147)</f>
        <v/>
      </c>
      <c r="D147">
        <f>MONTH(B147)</f>
        <v/>
      </c>
      <c r="E147">
        <f>WEEKNUM(B147)</f>
        <v/>
      </c>
      <c r="F147">
        <f>WEEKDAY(B147)</f>
        <v/>
      </c>
      <c r="G147">
        <f>DAY(B147)</f>
        <v/>
      </c>
      <c r="H147">
        <f>TEXT(B147,"gggg")</f>
        <v/>
      </c>
      <c r="I147">
        <f>TEXT(B147,"mmmm")</f>
        <v/>
      </c>
      <c r="J147">
        <f>IF(OR(AND($B147&gt;='Festività&amp;Chiusure'!$A$2,Calendar!$B147&lt;='Festività&amp;Chiusure'!$B$2),  AND($B147&gt;='Festività&amp;Chiusure'!$A$3,Calendar!$B147&lt;='Festività&amp;Chiusure'!$B$3),  AND($B147&gt;='Festività&amp;Chiusure'!$A$4,Calendar!$B147&lt;='Festività&amp;Chiusure'!$B$4),  AND($B147&gt;='Festività&amp;Chiusure'!$A$5,Calendar!$B147&lt;='Festività&amp;Chiusure'!$B$5),  AND($B147&gt;='Festività&amp;Chiusure'!$A$6,Calendar!$B147&lt;='Festività&amp;Chiusure'!$B$6),  AND($B147&gt;='Festività&amp;Chiusure'!$A$7,Calendar!$B147&lt;='Festività&amp;Chiusure'!$B$7),  AND($B147&gt;='Festività&amp;Chiusure'!$A$8,Calendar!$B147&lt;='Festività&amp;Chiusure'!$B$8),  AND($B147&gt;='Festività&amp;Chiusure'!$A$9,Calendar!$B147&lt;='Festività&amp;Chiusure'!$B$9),  AND($B147&gt;='Festività&amp;Chiusure'!$A$10,Calendar!$B147&lt;='Festività&amp;Chiusure'!$B$10),  AND($B147&gt;='Festività&amp;Chiusure'!$A$11,Calendar!$B147&lt;='Festività&amp;Chiusure'!$B$11),  AND($B147&gt;='Festività&amp;Chiusure'!$A$12,Calendar!$B147&lt;='Festività&amp;Chiusure'!$B$12),  AND($B147&gt;='Festività&amp;Chiusure'!$A$13,Calendar!$B147&lt;='Festività&amp;Chiusure'!$B$13),  AND($B147&gt;='Festività&amp;Chiusure'!$A$14,Calendar!$B147&lt;='Festività&amp;Chiusure'!$B$14),    AND($B147&gt;='Festività&amp;Chiusure'!$A$15,Calendar!$B147&lt;='Festività&amp;Chiusure'!$B$15),  AND($B147&gt;='Festività&amp;Chiusure'!$A$16,Calendar!$B147&lt;='Festività&amp;Chiusure'!$B$16),   $H147="domenica",$H147="sabato"),0,1)</f>
        <v/>
      </c>
      <c r="K147">
        <f>B147-DATE(YEAR(B147),1,0)</f>
        <v/>
      </c>
      <c r="L147">
        <f>SUM($J$3:J147)</f>
        <v/>
      </c>
    </row>
    <row r="148">
      <c r="A148" s="4">
        <f>YEAR(B148)*10000+MONTH(B148)*100+DAY(B148)</f>
        <v/>
      </c>
      <c r="B148" s="1" t="n">
        <v>45437</v>
      </c>
      <c r="C148">
        <f>YEAR(B148)</f>
        <v/>
      </c>
      <c r="D148">
        <f>MONTH(B148)</f>
        <v/>
      </c>
      <c r="E148">
        <f>WEEKNUM(B148)</f>
        <v/>
      </c>
      <c r="F148">
        <f>WEEKDAY(B148)</f>
        <v/>
      </c>
      <c r="G148">
        <f>DAY(B148)</f>
        <v/>
      </c>
      <c r="H148">
        <f>TEXT(B148,"gggg")</f>
        <v/>
      </c>
      <c r="I148">
        <f>TEXT(B148,"mmmm")</f>
        <v/>
      </c>
      <c r="J148">
        <f>IF(OR(AND($B148&gt;='Festività&amp;Chiusure'!$A$2,Calendar!$B148&lt;='Festività&amp;Chiusure'!$B$2),  AND($B148&gt;='Festività&amp;Chiusure'!$A$3,Calendar!$B148&lt;='Festività&amp;Chiusure'!$B$3),  AND($B148&gt;='Festività&amp;Chiusure'!$A$4,Calendar!$B148&lt;='Festività&amp;Chiusure'!$B$4),  AND($B148&gt;='Festività&amp;Chiusure'!$A$5,Calendar!$B148&lt;='Festività&amp;Chiusure'!$B$5),  AND($B148&gt;='Festività&amp;Chiusure'!$A$6,Calendar!$B148&lt;='Festività&amp;Chiusure'!$B$6),  AND($B148&gt;='Festività&amp;Chiusure'!$A$7,Calendar!$B148&lt;='Festività&amp;Chiusure'!$B$7),  AND($B148&gt;='Festività&amp;Chiusure'!$A$8,Calendar!$B148&lt;='Festività&amp;Chiusure'!$B$8),  AND($B148&gt;='Festività&amp;Chiusure'!$A$9,Calendar!$B148&lt;='Festività&amp;Chiusure'!$B$9),  AND($B148&gt;='Festività&amp;Chiusure'!$A$10,Calendar!$B148&lt;='Festività&amp;Chiusure'!$B$10),  AND($B148&gt;='Festività&amp;Chiusure'!$A$11,Calendar!$B148&lt;='Festività&amp;Chiusure'!$B$11),  AND($B148&gt;='Festività&amp;Chiusure'!$A$12,Calendar!$B148&lt;='Festività&amp;Chiusure'!$B$12),  AND($B148&gt;='Festività&amp;Chiusure'!$A$13,Calendar!$B148&lt;='Festività&amp;Chiusure'!$B$13),  AND($B148&gt;='Festività&amp;Chiusure'!$A$14,Calendar!$B148&lt;='Festività&amp;Chiusure'!$B$14),    AND($B148&gt;='Festività&amp;Chiusure'!$A$15,Calendar!$B148&lt;='Festività&amp;Chiusure'!$B$15),  AND($B148&gt;='Festività&amp;Chiusure'!$A$16,Calendar!$B148&lt;='Festività&amp;Chiusure'!$B$16),   $H148="domenica",$H148="sabato"),0,1)</f>
        <v/>
      </c>
      <c r="K148">
        <f>B148-DATE(YEAR(B148),1,0)</f>
        <v/>
      </c>
      <c r="L148">
        <f>SUM($J$3:J148)</f>
        <v/>
      </c>
    </row>
    <row r="149">
      <c r="A149" s="4">
        <f>YEAR(B149)*10000+MONTH(B149)*100+DAY(B149)</f>
        <v/>
      </c>
      <c r="B149" s="1" t="n">
        <v>45438</v>
      </c>
      <c r="C149">
        <f>YEAR(B149)</f>
        <v/>
      </c>
      <c r="D149">
        <f>MONTH(B149)</f>
        <v/>
      </c>
      <c r="E149">
        <f>WEEKNUM(B149)</f>
        <v/>
      </c>
      <c r="F149">
        <f>WEEKDAY(B149)</f>
        <v/>
      </c>
      <c r="G149">
        <f>DAY(B149)</f>
        <v/>
      </c>
      <c r="H149">
        <f>TEXT(B149,"gggg")</f>
        <v/>
      </c>
      <c r="I149">
        <f>TEXT(B149,"mmmm")</f>
        <v/>
      </c>
      <c r="J149">
        <f>IF(OR(AND($B149&gt;='Festività&amp;Chiusure'!$A$2,Calendar!$B149&lt;='Festività&amp;Chiusure'!$B$2),  AND($B149&gt;='Festività&amp;Chiusure'!$A$3,Calendar!$B149&lt;='Festività&amp;Chiusure'!$B$3),  AND($B149&gt;='Festività&amp;Chiusure'!$A$4,Calendar!$B149&lt;='Festività&amp;Chiusure'!$B$4),  AND($B149&gt;='Festività&amp;Chiusure'!$A$5,Calendar!$B149&lt;='Festività&amp;Chiusure'!$B$5),  AND($B149&gt;='Festività&amp;Chiusure'!$A$6,Calendar!$B149&lt;='Festività&amp;Chiusure'!$B$6),  AND($B149&gt;='Festività&amp;Chiusure'!$A$7,Calendar!$B149&lt;='Festività&amp;Chiusure'!$B$7),  AND($B149&gt;='Festività&amp;Chiusure'!$A$8,Calendar!$B149&lt;='Festività&amp;Chiusure'!$B$8),  AND($B149&gt;='Festività&amp;Chiusure'!$A$9,Calendar!$B149&lt;='Festività&amp;Chiusure'!$B$9),  AND($B149&gt;='Festività&amp;Chiusure'!$A$10,Calendar!$B149&lt;='Festività&amp;Chiusure'!$B$10),  AND($B149&gt;='Festività&amp;Chiusure'!$A$11,Calendar!$B149&lt;='Festività&amp;Chiusure'!$B$11),  AND($B149&gt;='Festività&amp;Chiusure'!$A$12,Calendar!$B149&lt;='Festività&amp;Chiusure'!$B$12),  AND($B149&gt;='Festività&amp;Chiusure'!$A$13,Calendar!$B149&lt;='Festività&amp;Chiusure'!$B$13),  AND($B149&gt;='Festività&amp;Chiusure'!$A$14,Calendar!$B149&lt;='Festività&amp;Chiusure'!$B$14),    AND($B149&gt;='Festività&amp;Chiusure'!$A$15,Calendar!$B149&lt;='Festività&amp;Chiusure'!$B$15),  AND($B149&gt;='Festività&amp;Chiusure'!$A$16,Calendar!$B149&lt;='Festività&amp;Chiusure'!$B$16),   $H149="domenica",$H149="sabato"),0,1)</f>
        <v/>
      </c>
      <c r="K149">
        <f>B149-DATE(YEAR(B149),1,0)</f>
        <v/>
      </c>
      <c r="L149">
        <f>SUM($J$3:J149)</f>
        <v/>
      </c>
    </row>
    <row r="150">
      <c r="A150" s="4">
        <f>YEAR(B150)*10000+MONTH(B150)*100+DAY(B150)</f>
        <v/>
      </c>
      <c r="B150" s="1" t="n">
        <v>45439</v>
      </c>
      <c r="C150">
        <f>YEAR(B150)</f>
        <v/>
      </c>
      <c r="D150">
        <f>MONTH(B150)</f>
        <v/>
      </c>
      <c r="E150">
        <f>WEEKNUM(B150)</f>
        <v/>
      </c>
      <c r="F150">
        <f>WEEKDAY(B150)</f>
        <v/>
      </c>
      <c r="G150">
        <f>DAY(B150)</f>
        <v/>
      </c>
      <c r="H150">
        <f>TEXT(B150,"gggg")</f>
        <v/>
      </c>
      <c r="I150">
        <f>TEXT(B150,"mmmm")</f>
        <v/>
      </c>
      <c r="J150">
        <f>IF(OR(AND($B150&gt;='Festività&amp;Chiusure'!$A$2,Calendar!$B150&lt;='Festività&amp;Chiusure'!$B$2),  AND($B150&gt;='Festività&amp;Chiusure'!$A$3,Calendar!$B150&lt;='Festività&amp;Chiusure'!$B$3),  AND($B150&gt;='Festività&amp;Chiusure'!$A$4,Calendar!$B150&lt;='Festività&amp;Chiusure'!$B$4),  AND($B150&gt;='Festività&amp;Chiusure'!$A$5,Calendar!$B150&lt;='Festività&amp;Chiusure'!$B$5),  AND($B150&gt;='Festività&amp;Chiusure'!$A$6,Calendar!$B150&lt;='Festività&amp;Chiusure'!$B$6),  AND($B150&gt;='Festività&amp;Chiusure'!$A$7,Calendar!$B150&lt;='Festività&amp;Chiusure'!$B$7),  AND($B150&gt;='Festività&amp;Chiusure'!$A$8,Calendar!$B150&lt;='Festività&amp;Chiusure'!$B$8),  AND($B150&gt;='Festività&amp;Chiusure'!$A$9,Calendar!$B150&lt;='Festività&amp;Chiusure'!$B$9),  AND($B150&gt;='Festività&amp;Chiusure'!$A$10,Calendar!$B150&lt;='Festività&amp;Chiusure'!$B$10),  AND($B150&gt;='Festività&amp;Chiusure'!$A$11,Calendar!$B150&lt;='Festività&amp;Chiusure'!$B$11),  AND($B150&gt;='Festività&amp;Chiusure'!$A$12,Calendar!$B150&lt;='Festività&amp;Chiusure'!$B$12),  AND($B150&gt;='Festività&amp;Chiusure'!$A$13,Calendar!$B150&lt;='Festività&amp;Chiusure'!$B$13),  AND($B150&gt;='Festività&amp;Chiusure'!$A$14,Calendar!$B150&lt;='Festività&amp;Chiusure'!$B$14),    AND($B150&gt;='Festività&amp;Chiusure'!$A$15,Calendar!$B150&lt;='Festività&amp;Chiusure'!$B$15),  AND($B150&gt;='Festività&amp;Chiusure'!$A$16,Calendar!$B150&lt;='Festività&amp;Chiusure'!$B$16),   $H150="domenica",$H150="sabato"),0,1)</f>
        <v/>
      </c>
      <c r="K150">
        <f>B150-DATE(YEAR(B150),1,0)</f>
        <v/>
      </c>
      <c r="L150">
        <f>SUM($J$3:J150)</f>
        <v/>
      </c>
    </row>
    <row r="151">
      <c r="A151" s="4">
        <f>YEAR(B151)*10000+MONTH(B151)*100+DAY(B151)</f>
        <v/>
      </c>
      <c r="B151" s="1" t="n">
        <v>45440</v>
      </c>
      <c r="C151">
        <f>YEAR(B151)</f>
        <v/>
      </c>
      <c r="D151">
        <f>MONTH(B151)</f>
        <v/>
      </c>
      <c r="E151">
        <f>WEEKNUM(B151)</f>
        <v/>
      </c>
      <c r="F151">
        <f>WEEKDAY(B151)</f>
        <v/>
      </c>
      <c r="G151">
        <f>DAY(B151)</f>
        <v/>
      </c>
      <c r="H151">
        <f>TEXT(B151,"gggg")</f>
        <v/>
      </c>
      <c r="I151">
        <f>TEXT(B151,"mmmm")</f>
        <v/>
      </c>
      <c r="J151">
        <f>IF(OR(AND($B151&gt;='Festività&amp;Chiusure'!$A$2,Calendar!$B151&lt;='Festività&amp;Chiusure'!$B$2),  AND($B151&gt;='Festività&amp;Chiusure'!$A$3,Calendar!$B151&lt;='Festività&amp;Chiusure'!$B$3),  AND($B151&gt;='Festività&amp;Chiusure'!$A$4,Calendar!$B151&lt;='Festività&amp;Chiusure'!$B$4),  AND($B151&gt;='Festività&amp;Chiusure'!$A$5,Calendar!$B151&lt;='Festività&amp;Chiusure'!$B$5),  AND($B151&gt;='Festività&amp;Chiusure'!$A$6,Calendar!$B151&lt;='Festività&amp;Chiusure'!$B$6),  AND($B151&gt;='Festività&amp;Chiusure'!$A$7,Calendar!$B151&lt;='Festività&amp;Chiusure'!$B$7),  AND($B151&gt;='Festività&amp;Chiusure'!$A$8,Calendar!$B151&lt;='Festività&amp;Chiusure'!$B$8),  AND($B151&gt;='Festività&amp;Chiusure'!$A$9,Calendar!$B151&lt;='Festività&amp;Chiusure'!$B$9),  AND($B151&gt;='Festività&amp;Chiusure'!$A$10,Calendar!$B151&lt;='Festività&amp;Chiusure'!$B$10),  AND($B151&gt;='Festività&amp;Chiusure'!$A$11,Calendar!$B151&lt;='Festività&amp;Chiusure'!$B$11),  AND($B151&gt;='Festività&amp;Chiusure'!$A$12,Calendar!$B151&lt;='Festività&amp;Chiusure'!$B$12),  AND($B151&gt;='Festività&amp;Chiusure'!$A$13,Calendar!$B151&lt;='Festività&amp;Chiusure'!$B$13),  AND($B151&gt;='Festività&amp;Chiusure'!$A$14,Calendar!$B151&lt;='Festività&amp;Chiusure'!$B$14),    AND($B151&gt;='Festività&amp;Chiusure'!$A$15,Calendar!$B151&lt;='Festività&amp;Chiusure'!$B$15),  AND($B151&gt;='Festività&amp;Chiusure'!$A$16,Calendar!$B151&lt;='Festività&amp;Chiusure'!$B$16),   $H151="domenica",$H151="sabato"),0,1)</f>
        <v/>
      </c>
      <c r="K151">
        <f>B151-DATE(YEAR(B151),1,0)</f>
        <v/>
      </c>
      <c r="L151">
        <f>SUM($J$3:J151)</f>
        <v/>
      </c>
    </row>
    <row r="152">
      <c r="A152" s="4">
        <f>YEAR(B152)*10000+MONTH(B152)*100+DAY(B152)</f>
        <v/>
      </c>
      <c r="B152" s="1" t="n">
        <v>45441</v>
      </c>
      <c r="C152">
        <f>YEAR(B152)</f>
        <v/>
      </c>
      <c r="D152">
        <f>MONTH(B152)</f>
        <v/>
      </c>
      <c r="E152">
        <f>WEEKNUM(B152)</f>
        <v/>
      </c>
      <c r="F152">
        <f>WEEKDAY(B152)</f>
        <v/>
      </c>
      <c r="G152">
        <f>DAY(B152)</f>
        <v/>
      </c>
      <c r="H152">
        <f>TEXT(B152,"gggg")</f>
        <v/>
      </c>
      <c r="I152">
        <f>TEXT(B152,"mmmm")</f>
        <v/>
      </c>
      <c r="J152">
        <f>IF(OR(AND($B152&gt;='Festività&amp;Chiusure'!$A$2,Calendar!$B152&lt;='Festività&amp;Chiusure'!$B$2),  AND($B152&gt;='Festività&amp;Chiusure'!$A$3,Calendar!$B152&lt;='Festività&amp;Chiusure'!$B$3),  AND($B152&gt;='Festività&amp;Chiusure'!$A$4,Calendar!$B152&lt;='Festività&amp;Chiusure'!$B$4),  AND($B152&gt;='Festività&amp;Chiusure'!$A$5,Calendar!$B152&lt;='Festività&amp;Chiusure'!$B$5),  AND($B152&gt;='Festività&amp;Chiusure'!$A$6,Calendar!$B152&lt;='Festività&amp;Chiusure'!$B$6),  AND($B152&gt;='Festività&amp;Chiusure'!$A$7,Calendar!$B152&lt;='Festività&amp;Chiusure'!$B$7),  AND($B152&gt;='Festività&amp;Chiusure'!$A$8,Calendar!$B152&lt;='Festività&amp;Chiusure'!$B$8),  AND($B152&gt;='Festività&amp;Chiusure'!$A$9,Calendar!$B152&lt;='Festività&amp;Chiusure'!$B$9),  AND($B152&gt;='Festività&amp;Chiusure'!$A$10,Calendar!$B152&lt;='Festività&amp;Chiusure'!$B$10),  AND($B152&gt;='Festività&amp;Chiusure'!$A$11,Calendar!$B152&lt;='Festività&amp;Chiusure'!$B$11),  AND($B152&gt;='Festività&amp;Chiusure'!$A$12,Calendar!$B152&lt;='Festività&amp;Chiusure'!$B$12),  AND($B152&gt;='Festività&amp;Chiusure'!$A$13,Calendar!$B152&lt;='Festività&amp;Chiusure'!$B$13),  AND($B152&gt;='Festività&amp;Chiusure'!$A$14,Calendar!$B152&lt;='Festività&amp;Chiusure'!$B$14),    AND($B152&gt;='Festività&amp;Chiusure'!$A$15,Calendar!$B152&lt;='Festività&amp;Chiusure'!$B$15),  AND($B152&gt;='Festività&amp;Chiusure'!$A$16,Calendar!$B152&lt;='Festività&amp;Chiusure'!$B$16),   $H152="domenica",$H152="sabato"),0,1)</f>
        <v/>
      </c>
      <c r="K152">
        <f>B152-DATE(YEAR(B152),1,0)</f>
        <v/>
      </c>
      <c r="L152">
        <f>SUM($J$3:J152)</f>
        <v/>
      </c>
    </row>
    <row r="153">
      <c r="A153" s="4">
        <f>YEAR(B153)*10000+MONTH(B153)*100+DAY(B153)</f>
        <v/>
      </c>
      <c r="B153" s="1" t="n">
        <v>45442</v>
      </c>
      <c r="C153">
        <f>YEAR(B153)</f>
        <v/>
      </c>
      <c r="D153">
        <f>MONTH(B153)</f>
        <v/>
      </c>
      <c r="E153">
        <f>WEEKNUM(B153)</f>
        <v/>
      </c>
      <c r="F153">
        <f>WEEKDAY(B153)</f>
        <v/>
      </c>
      <c r="G153">
        <f>DAY(B153)</f>
        <v/>
      </c>
      <c r="H153">
        <f>TEXT(B153,"gggg")</f>
        <v/>
      </c>
      <c r="I153">
        <f>TEXT(B153,"mmmm")</f>
        <v/>
      </c>
      <c r="J153">
        <f>IF(OR(AND($B153&gt;='Festività&amp;Chiusure'!$A$2,Calendar!$B153&lt;='Festività&amp;Chiusure'!$B$2),  AND($B153&gt;='Festività&amp;Chiusure'!$A$3,Calendar!$B153&lt;='Festività&amp;Chiusure'!$B$3),  AND($B153&gt;='Festività&amp;Chiusure'!$A$4,Calendar!$B153&lt;='Festività&amp;Chiusure'!$B$4),  AND($B153&gt;='Festività&amp;Chiusure'!$A$5,Calendar!$B153&lt;='Festività&amp;Chiusure'!$B$5),  AND($B153&gt;='Festività&amp;Chiusure'!$A$6,Calendar!$B153&lt;='Festività&amp;Chiusure'!$B$6),  AND($B153&gt;='Festività&amp;Chiusure'!$A$7,Calendar!$B153&lt;='Festività&amp;Chiusure'!$B$7),  AND($B153&gt;='Festività&amp;Chiusure'!$A$8,Calendar!$B153&lt;='Festività&amp;Chiusure'!$B$8),  AND($B153&gt;='Festività&amp;Chiusure'!$A$9,Calendar!$B153&lt;='Festività&amp;Chiusure'!$B$9),  AND($B153&gt;='Festività&amp;Chiusure'!$A$10,Calendar!$B153&lt;='Festività&amp;Chiusure'!$B$10),  AND($B153&gt;='Festività&amp;Chiusure'!$A$11,Calendar!$B153&lt;='Festività&amp;Chiusure'!$B$11),  AND($B153&gt;='Festività&amp;Chiusure'!$A$12,Calendar!$B153&lt;='Festività&amp;Chiusure'!$B$12),  AND($B153&gt;='Festività&amp;Chiusure'!$A$13,Calendar!$B153&lt;='Festività&amp;Chiusure'!$B$13),  AND($B153&gt;='Festività&amp;Chiusure'!$A$14,Calendar!$B153&lt;='Festività&amp;Chiusure'!$B$14),    AND($B153&gt;='Festività&amp;Chiusure'!$A$15,Calendar!$B153&lt;='Festività&amp;Chiusure'!$B$15),  AND($B153&gt;='Festività&amp;Chiusure'!$A$16,Calendar!$B153&lt;='Festività&amp;Chiusure'!$B$16),   $H153="domenica",$H153="sabato"),0,1)</f>
        <v/>
      </c>
      <c r="K153">
        <f>B153-DATE(YEAR(B153),1,0)</f>
        <v/>
      </c>
      <c r="L153">
        <f>SUM($J$3:J153)</f>
        <v/>
      </c>
    </row>
    <row r="154">
      <c r="A154" s="4">
        <f>YEAR(B154)*10000+MONTH(B154)*100+DAY(B154)</f>
        <v/>
      </c>
      <c r="B154" s="1" t="n">
        <v>45443</v>
      </c>
      <c r="C154">
        <f>YEAR(B154)</f>
        <v/>
      </c>
      <c r="D154">
        <f>MONTH(B154)</f>
        <v/>
      </c>
      <c r="E154">
        <f>WEEKNUM(B154)</f>
        <v/>
      </c>
      <c r="F154">
        <f>WEEKDAY(B154)</f>
        <v/>
      </c>
      <c r="G154">
        <f>DAY(B154)</f>
        <v/>
      </c>
      <c r="H154">
        <f>TEXT(B154,"gggg")</f>
        <v/>
      </c>
      <c r="I154">
        <f>TEXT(B154,"mmmm")</f>
        <v/>
      </c>
      <c r="J154">
        <f>IF(OR(AND($B154&gt;='Festività&amp;Chiusure'!$A$2,Calendar!$B154&lt;='Festività&amp;Chiusure'!$B$2),  AND($B154&gt;='Festività&amp;Chiusure'!$A$3,Calendar!$B154&lt;='Festività&amp;Chiusure'!$B$3),  AND($B154&gt;='Festività&amp;Chiusure'!$A$4,Calendar!$B154&lt;='Festività&amp;Chiusure'!$B$4),  AND($B154&gt;='Festività&amp;Chiusure'!$A$5,Calendar!$B154&lt;='Festività&amp;Chiusure'!$B$5),  AND($B154&gt;='Festività&amp;Chiusure'!$A$6,Calendar!$B154&lt;='Festività&amp;Chiusure'!$B$6),  AND($B154&gt;='Festività&amp;Chiusure'!$A$7,Calendar!$B154&lt;='Festività&amp;Chiusure'!$B$7),  AND($B154&gt;='Festività&amp;Chiusure'!$A$8,Calendar!$B154&lt;='Festività&amp;Chiusure'!$B$8),  AND($B154&gt;='Festività&amp;Chiusure'!$A$9,Calendar!$B154&lt;='Festività&amp;Chiusure'!$B$9),  AND($B154&gt;='Festività&amp;Chiusure'!$A$10,Calendar!$B154&lt;='Festività&amp;Chiusure'!$B$10),  AND($B154&gt;='Festività&amp;Chiusure'!$A$11,Calendar!$B154&lt;='Festività&amp;Chiusure'!$B$11),  AND($B154&gt;='Festività&amp;Chiusure'!$A$12,Calendar!$B154&lt;='Festività&amp;Chiusure'!$B$12),  AND($B154&gt;='Festività&amp;Chiusure'!$A$13,Calendar!$B154&lt;='Festività&amp;Chiusure'!$B$13),  AND($B154&gt;='Festività&amp;Chiusure'!$A$14,Calendar!$B154&lt;='Festività&amp;Chiusure'!$B$14),    AND($B154&gt;='Festività&amp;Chiusure'!$A$15,Calendar!$B154&lt;='Festività&amp;Chiusure'!$B$15),  AND($B154&gt;='Festività&amp;Chiusure'!$A$16,Calendar!$B154&lt;='Festività&amp;Chiusure'!$B$16),   $H154="domenica",$H154="sabato"),0,1)</f>
        <v/>
      </c>
      <c r="K154">
        <f>B154-DATE(YEAR(B154),1,0)</f>
        <v/>
      </c>
      <c r="L154">
        <f>SUM($J$3:J154)</f>
        <v/>
      </c>
    </row>
    <row r="155">
      <c r="A155" s="4">
        <f>YEAR(B155)*10000+MONTH(B155)*100+DAY(B155)</f>
        <v/>
      </c>
      <c r="B155" s="1" t="n">
        <v>45444</v>
      </c>
      <c r="C155">
        <f>YEAR(B155)</f>
        <v/>
      </c>
      <c r="D155">
        <f>MONTH(B155)</f>
        <v/>
      </c>
      <c r="E155">
        <f>WEEKNUM(B155)</f>
        <v/>
      </c>
      <c r="F155">
        <f>WEEKDAY(B155)</f>
        <v/>
      </c>
      <c r="G155">
        <f>DAY(B155)</f>
        <v/>
      </c>
      <c r="H155">
        <f>TEXT(B155,"gggg")</f>
        <v/>
      </c>
      <c r="I155">
        <f>TEXT(B155,"mmmm")</f>
        <v/>
      </c>
      <c r="J155">
        <f>IF(OR(AND($B155&gt;='Festività&amp;Chiusure'!$A$2,Calendar!$B155&lt;='Festività&amp;Chiusure'!$B$2),  AND($B155&gt;='Festività&amp;Chiusure'!$A$3,Calendar!$B155&lt;='Festività&amp;Chiusure'!$B$3),  AND($B155&gt;='Festività&amp;Chiusure'!$A$4,Calendar!$B155&lt;='Festività&amp;Chiusure'!$B$4),  AND($B155&gt;='Festività&amp;Chiusure'!$A$5,Calendar!$B155&lt;='Festività&amp;Chiusure'!$B$5),  AND($B155&gt;='Festività&amp;Chiusure'!$A$6,Calendar!$B155&lt;='Festività&amp;Chiusure'!$B$6),  AND($B155&gt;='Festività&amp;Chiusure'!$A$7,Calendar!$B155&lt;='Festività&amp;Chiusure'!$B$7),  AND($B155&gt;='Festività&amp;Chiusure'!$A$8,Calendar!$B155&lt;='Festività&amp;Chiusure'!$B$8),  AND($B155&gt;='Festività&amp;Chiusure'!$A$9,Calendar!$B155&lt;='Festività&amp;Chiusure'!$B$9),  AND($B155&gt;='Festività&amp;Chiusure'!$A$10,Calendar!$B155&lt;='Festività&amp;Chiusure'!$B$10),  AND($B155&gt;='Festività&amp;Chiusure'!$A$11,Calendar!$B155&lt;='Festività&amp;Chiusure'!$B$11),  AND($B155&gt;='Festività&amp;Chiusure'!$A$12,Calendar!$B155&lt;='Festività&amp;Chiusure'!$B$12),  AND($B155&gt;='Festività&amp;Chiusure'!$A$13,Calendar!$B155&lt;='Festività&amp;Chiusure'!$B$13),  AND($B155&gt;='Festività&amp;Chiusure'!$A$14,Calendar!$B155&lt;='Festività&amp;Chiusure'!$B$14),    AND($B155&gt;='Festività&amp;Chiusure'!$A$15,Calendar!$B155&lt;='Festività&amp;Chiusure'!$B$15),  AND($B155&gt;='Festività&amp;Chiusure'!$A$16,Calendar!$B155&lt;='Festività&amp;Chiusure'!$B$16),   $H155="domenica",$H155="sabato"),0,1)</f>
        <v/>
      </c>
      <c r="K155">
        <f>B155-DATE(YEAR(B155),1,0)</f>
        <v/>
      </c>
      <c r="L155">
        <f>SUM($J$3:J155)</f>
        <v/>
      </c>
    </row>
    <row r="156">
      <c r="A156" s="4">
        <f>YEAR(B156)*10000+MONTH(B156)*100+DAY(B156)</f>
        <v/>
      </c>
      <c r="B156" s="1" t="n">
        <v>45445</v>
      </c>
      <c r="C156">
        <f>YEAR(B156)</f>
        <v/>
      </c>
      <c r="D156">
        <f>MONTH(B156)</f>
        <v/>
      </c>
      <c r="E156">
        <f>WEEKNUM(B156)</f>
        <v/>
      </c>
      <c r="F156">
        <f>WEEKDAY(B156)</f>
        <v/>
      </c>
      <c r="G156">
        <f>DAY(B156)</f>
        <v/>
      </c>
      <c r="H156">
        <f>TEXT(B156,"gggg")</f>
        <v/>
      </c>
      <c r="I156">
        <f>TEXT(B156,"mmmm")</f>
        <v/>
      </c>
      <c r="J156">
        <f>IF(OR(AND($B156&gt;='Festività&amp;Chiusure'!$A$2,Calendar!$B156&lt;='Festività&amp;Chiusure'!$B$2),  AND($B156&gt;='Festività&amp;Chiusure'!$A$3,Calendar!$B156&lt;='Festività&amp;Chiusure'!$B$3),  AND($B156&gt;='Festività&amp;Chiusure'!$A$4,Calendar!$B156&lt;='Festività&amp;Chiusure'!$B$4),  AND($B156&gt;='Festività&amp;Chiusure'!$A$5,Calendar!$B156&lt;='Festività&amp;Chiusure'!$B$5),  AND($B156&gt;='Festività&amp;Chiusure'!$A$6,Calendar!$B156&lt;='Festività&amp;Chiusure'!$B$6),  AND($B156&gt;='Festività&amp;Chiusure'!$A$7,Calendar!$B156&lt;='Festività&amp;Chiusure'!$B$7),  AND($B156&gt;='Festività&amp;Chiusure'!$A$8,Calendar!$B156&lt;='Festività&amp;Chiusure'!$B$8),  AND($B156&gt;='Festività&amp;Chiusure'!$A$9,Calendar!$B156&lt;='Festività&amp;Chiusure'!$B$9),  AND($B156&gt;='Festività&amp;Chiusure'!$A$10,Calendar!$B156&lt;='Festività&amp;Chiusure'!$B$10),  AND($B156&gt;='Festività&amp;Chiusure'!$A$11,Calendar!$B156&lt;='Festività&amp;Chiusure'!$B$11),  AND($B156&gt;='Festività&amp;Chiusure'!$A$12,Calendar!$B156&lt;='Festività&amp;Chiusure'!$B$12),  AND($B156&gt;='Festività&amp;Chiusure'!$A$13,Calendar!$B156&lt;='Festività&amp;Chiusure'!$B$13),  AND($B156&gt;='Festività&amp;Chiusure'!$A$14,Calendar!$B156&lt;='Festività&amp;Chiusure'!$B$14),    AND($B156&gt;='Festività&amp;Chiusure'!$A$15,Calendar!$B156&lt;='Festività&amp;Chiusure'!$B$15),  AND($B156&gt;='Festività&amp;Chiusure'!$A$16,Calendar!$B156&lt;='Festività&amp;Chiusure'!$B$16),   $H156="domenica",$H156="sabato"),0,1)</f>
        <v/>
      </c>
      <c r="K156">
        <f>B156-DATE(YEAR(B156),1,0)</f>
        <v/>
      </c>
      <c r="L156">
        <f>SUM($J$3:J156)</f>
        <v/>
      </c>
    </row>
    <row r="157">
      <c r="A157" s="4">
        <f>YEAR(B157)*10000+MONTH(B157)*100+DAY(B157)</f>
        <v/>
      </c>
      <c r="B157" s="1" t="n">
        <v>45446</v>
      </c>
      <c r="C157">
        <f>YEAR(B157)</f>
        <v/>
      </c>
      <c r="D157">
        <f>MONTH(B157)</f>
        <v/>
      </c>
      <c r="E157">
        <f>WEEKNUM(B157)</f>
        <v/>
      </c>
      <c r="F157">
        <f>WEEKDAY(B157)</f>
        <v/>
      </c>
      <c r="G157">
        <f>DAY(B157)</f>
        <v/>
      </c>
      <c r="H157">
        <f>TEXT(B157,"gggg")</f>
        <v/>
      </c>
      <c r="I157">
        <f>TEXT(B157,"mmmm")</f>
        <v/>
      </c>
      <c r="J157">
        <f>IF(OR(AND($B157&gt;='Festività&amp;Chiusure'!$A$2,Calendar!$B157&lt;='Festività&amp;Chiusure'!$B$2),  AND($B157&gt;='Festività&amp;Chiusure'!$A$3,Calendar!$B157&lt;='Festività&amp;Chiusure'!$B$3),  AND($B157&gt;='Festività&amp;Chiusure'!$A$4,Calendar!$B157&lt;='Festività&amp;Chiusure'!$B$4),  AND($B157&gt;='Festività&amp;Chiusure'!$A$5,Calendar!$B157&lt;='Festività&amp;Chiusure'!$B$5),  AND($B157&gt;='Festività&amp;Chiusure'!$A$6,Calendar!$B157&lt;='Festività&amp;Chiusure'!$B$6),  AND($B157&gt;='Festività&amp;Chiusure'!$A$7,Calendar!$B157&lt;='Festività&amp;Chiusure'!$B$7),  AND($B157&gt;='Festività&amp;Chiusure'!$A$8,Calendar!$B157&lt;='Festività&amp;Chiusure'!$B$8),  AND($B157&gt;='Festività&amp;Chiusure'!$A$9,Calendar!$B157&lt;='Festività&amp;Chiusure'!$B$9),  AND($B157&gt;='Festività&amp;Chiusure'!$A$10,Calendar!$B157&lt;='Festività&amp;Chiusure'!$B$10),  AND($B157&gt;='Festività&amp;Chiusure'!$A$11,Calendar!$B157&lt;='Festività&amp;Chiusure'!$B$11),  AND($B157&gt;='Festività&amp;Chiusure'!$A$12,Calendar!$B157&lt;='Festività&amp;Chiusure'!$B$12),  AND($B157&gt;='Festività&amp;Chiusure'!$A$13,Calendar!$B157&lt;='Festività&amp;Chiusure'!$B$13),  AND($B157&gt;='Festività&amp;Chiusure'!$A$14,Calendar!$B157&lt;='Festività&amp;Chiusure'!$B$14),    AND($B157&gt;='Festività&amp;Chiusure'!$A$15,Calendar!$B157&lt;='Festività&amp;Chiusure'!$B$15),  AND($B157&gt;='Festività&amp;Chiusure'!$A$16,Calendar!$B157&lt;='Festività&amp;Chiusure'!$B$16),   $H157="domenica",$H157="sabato"),0,1)</f>
        <v/>
      </c>
      <c r="K157">
        <f>B157-DATE(YEAR(B157),1,0)</f>
        <v/>
      </c>
      <c r="L157">
        <f>SUM($J$3:J157)</f>
        <v/>
      </c>
    </row>
    <row r="158">
      <c r="A158" s="4">
        <f>YEAR(B158)*10000+MONTH(B158)*100+DAY(B158)</f>
        <v/>
      </c>
      <c r="B158" s="1" t="n">
        <v>45447</v>
      </c>
      <c r="C158">
        <f>YEAR(B158)</f>
        <v/>
      </c>
      <c r="D158">
        <f>MONTH(B158)</f>
        <v/>
      </c>
      <c r="E158">
        <f>WEEKNUM(B158)</f>
        <v/>
      </c>
      <c r="F158">
        <f>WEEKDAY(B158)</f>
        <v/>
      </c>
      <c r="G158">
        <f>DAY(B158)</f>
        <v/>
      </c>
      <c r="H158">
        <f>TEXT(B158,"gggg")</f>
        <v/>
      </c>
      <c r="I158">
        <f>TEXT(B158,"mmmm")</f>
        <v/>
      </c>
      <c r="J158">
        <f>IF(OR(AND($B158&gt;='Festività&amp;Chiusure'!$A$2,Calendar!$B158&lt;='Festività&amp;Chiusure'!$B$2),  AND($B158&gt;='Festività&amp;Chiusure'!$A$3,Calendar!$B158&lt;='Festività&amp;Chiusure'!$B$3),  AND($B158&gt;='Festività&amp;Chiusure'!$A$4,Calendar!$B158&lt;='Festività&amp;Chiusure'!$B$4),  AND($B158&gt;='Festività&amp;Chiusure'!$A$5,Calendar!$B158&lt;='Festività&amp;Chiusure'!$B$5),  AND($B158&gt;='Festività&amp;Chiusure'!$A$6,Calendar!$B158&lt;='Festività&amp;Chiusure'!$B$6),  AND($B158&gt;='Festività&amp;Chiusure'!$A$7,Calendar!$B158&lt;='Festività&amp;Chiusure'!$B$7),  AND($B158&gt;='Festività&amp;Chiusure'!$A$8,Calendar!$B158&lt;='Festività&amp;Chiusure'!$B$8),  AND($B158&gt;='Festività&amp;Chiusure'!$A$9,Calendar!$B158&lt;='Festività&amp;Chiusure'!$B$9),  AND($B158&gt;='Festività&amp;Chiusure'!$A$10,Calendar!$B158&lt;='Festività&amp;Chiusure'!$B$10),  AND($B158&gt;='Festività&amp;Chiusure'!$A$11,Calendar!$B158&lt;='Festività&amp;Chiusure'!$B$11),  AND($B158&gt;='Festività&amp;Chiusure'!$A$12,Calendar!$B158&lt;='Festività&amp;Chiusure'!$B$12),  AND($B158&gt;='Festività&amp;Chiusure'!$A$13,Calendar!$B158&lt;='Festività&amp;Chiusure'!$B$13),  AND($B158&gt;='Festività&amp;Chiusure'!$A$14,Calendar!$B158&lt;='Festività&amp;Chiusure'!$B$14),    AND($B158&gt;='Festività&amp;Chiusure'!$A$15,Calendar!$B158&lt;='Festività&amp;Chiusure'!$B$15),  AND($B158&gt;='Festività&amp;Chiusure'!$A$16,Calendar!$B158&lt;='Festività&amp;Chiusure'!$B$16),   $H158="domenica",$H158="sabato"),0,1)</f>
        <v/>
      </c>
      <c r="K158">
        <f>B158-DATE(YEAR(B158),1,0)</f>
        <v/>
      </c>
      <c r="L158">
        <f>SUM($J$3:J158)</f>
        <v/>
      </c>
    </row>
    <row r="159">
      <c r="A159" s="4">
        <f>YEAR(B159)*10000+MONTH(B159)*100+DAY(B159)</f>
        <v/>
      </c>
      <c r="B159" s="1" t="n">
        <v>45448</v>
      </c>
      <c r="C159">
        <f>YEAR(B159)</f>
        <v/>
      </c>
      <c r="D159">
        <f>MONTH(B159)</f>
        <v/>
      </c>
      <c r="E159">
        <f>WEEKNUM(B159)</f>
        <v/>
      </c>
      <c r="F159">
        <f>WEEKDAY(B159)</f>
        <v/>
      </c>
      <c r="G159">
        <f>DAY(B159)</f>
        <v/>
      </c>
      <c r="H159">
        <f>TEXT(B159,"gggg")</f>
        <v/>
      </c>
      <c r="I159">
        <f>TEXT(B159,"mmmm")</f>
        <v/>
      </c>
      <c r="J159">
        <f>IF(OR(AND($B159&gt;='Festività&amp;Chiusure'!$A$2,Calendar!$B159&lt;='Festività&amp;Chiusure'!$B$2),  AND($B159&gt;='Festività&amp;Chiusure'!$A$3,Calendar!$B159&lt;='Festività&amp;Chiusure'!$B$3),  AND($B159&gt;='Festività&amp;Chiusure'!$A$4,Calendar!$B159&lt;='Festività&amp;Chiusure'!$B$4),  AND($B159&gt;='Festività&amp;Chiusure'!$A$5,Calendar!$B159&lt;='Festività&amp;Chiusure'!$B$5),  AND($B159&gt;='Festività&amp;Chiusure'!$A$6,Calendar!$B159&lt;='Festività&amp;Chiusure'!$B$6),  AND($B159&gt;='Festività&amp;Chiusure'!$A$7,Calendar!$B159&lt;='Festività&amp;Chiusure'!$B$7),  AND($B159&gt;='Festività&amp;Chiusure'!$A$8,Calendar!$B159&lt;='Festività&amp;Chiusure'!$B$8),  AND($B159&gt;='Festività&amp;Chiusure'!$A$9,Calendar!$B159&lt;='Festività&amp;Chiusure'!$B$9),  AND($B159&gt;='Festività&amp;Chiusure'!$A$10,Calendar!$B159&lt;='Festività&amp;Chiusure'!$B$10),  AND($B159&gt;='Festività&amp;Chiusure'!$A$11,Calendar!$B159&lt;='Festività&amp;Chiusure'!$B$11),  AND($B159&gt;='Festività&amp;Chiusure'!$A$12,Calendar!$B159&lt;='Festività&amp;Chiusure'!$B$12),  AND($B159&gt;='Festività&amp;Chiusure'!$A$13,Calendar!$B159&lt;='Festività&amp;Chiusure'!$B$13),  AND($B159&gt;='Festività&amp;Chiusure'!$A$14,Calendar!$B159&lt;='Festività&amp;Chiusure'!$B$14),    AND($B159&gt;='Festività&amp;Chiusure'!$A$15,Calendar!$B159&lt;='Festività&amp;Chiusure'!$B$15),  AND($B159&gt;='Festività&amp;Chiusure'!$A$16,Calendar!$B159&lt;='Festività&amp;Chiusure'!$B$16),   $H159="domenica",$H159="sabato"),0,1)</f>
        <v/>
      </c>
      <c r="K159">
        <f>B159-DATE(YEAR(B159),1,0)</f>
        <v/>
      </c>
      <c r="L159">
        <f>SUM($J$3:J159)</f>
        <v/>
      </c>
    </row>
    <row r="160">
      <c r="A160" s="4">
        <f>YEAR(B160)*10000+MONTH(B160)*100+DAY(B160)</f>
        <v/>
      </c>
      <c r="B160" s="1" t="n">
        <v>45449</v>
      </c>
      <c r="C160">
        <f>YEAR(B160)</f>
        <v/>
      </c>
      <c r="D160">
        <f>MONTH(B160)</f>
        <v/>
      </c>
      <c r="E160">
        <f>WEEKNUM(B160)</f>
        <v/>
      </c>
      <c r="F160">
        <f>WEEKDAY(B160)</f>
        <v/>
      </c>
      <c r="G160">
        <f>DAY(B160)</f>
        <v/>
      </c>
      <c r="H160">
        <f>TEXT(B160,"gggg")</f>
        <v/>
      </c>
      <c r="I160">
        <f>TEXT(B160,"mmmm")</f>
        <v/>
      </c>
      <c r="J160">
        <f>IF(OR(AND($B160&gt;='Festività&amp;Chiusure'!$A$2,Calendar!$B160&lt;='Festività&amp;Chiusure'!$B$2),  AND($B160&gt;='Festività&amp;Chiusure'!$A$3,Calendar!$B160&lt;='Festività&amp;Chiusure'!$B$3),  AND($B160&gt;='Festività&amp;Chiusure'!$A$4,Calendar!$B160&lt;='Festività&amp;Chiusure'!$B$4),  AND($B160&gt;='Festività&amp;Chiusure'!$A$5,Calendar!$B160&lt;='Festività&amp;Chiusure'!$B$5),  AND($B160&gt;='Festività&amp;Chiusure'!$A$6,Calendar!$B160&lt;='Festività&amp;Chiusure'!$B$6),  AND($B160&gt;='Festività&amp;Chiusure'!$A$7,Calendar!$B160&lt;='Festività&amp;Chiusure'!$B$7),  AND($B160&gt;='Festività&amp;Chiusure'!$A$8,Calendar!$B160&lt;='Festività&amp;Chiusure'!$B$8),  AND($B160&gt;='Festività&amp;Chiusure'!$A$9,Calendar!$B160&lt;='Festività&amp;Chiusure'!$B$9),  AND($B160&gt;='Festività&amp;Chiusure'!$A$10,Calendar!$B160&lt;='Festività&amp;Chiusure'!$B$10),  AND($B160&gt;='Festività&amp;Chiusure'!$A$11,Calendar!$B160&lt;='Festività&amp;Chiusure'!$B$11),  AND($B160&gt;='Festività&amp;Chiusure'!$A$12,Calendar!$B160&lt;='Festività&amp;Chiusure'!$B$12),  AND($B160&gt;='Festività&amp;Chiusure'!$A$13,Calendar!$B160&lt;='Festività&amp;Chiusure'!$B$13),  AND($B160&gt;='Festività&amp;Chiusure'!$A$14,Calendar!$B160&lt;='Festività&amp;Chiusure'!$B$14),    AND($B160&gt;='Festività&amp;Chiusure'!$A$15,Calendar!$B160&lt;='Festività&amp;Chiusure'!$B$15),  AND($B160&gt;='Festività&amp;Chiusure'!$A$16,Calendar!$B160&lt;='Festività&amp;Chiusure'!$B$16),   $H160="domenica",$H160="sabato"),0,1)</f>
        <v/>
      </c>
      <c r="K160">
        <f>B160-DATE(YEAR(B160),1,0)</f>
        <v/>
      </c>
      <c r="L160">
        <f>SUM($J$3:J160)</f>
        <v/>
      </c>
    </row>
    <row r="161">
      <c r="A161" s="4">
        <f>YEAR(B161)*10000+MONTH(B161)*100+DAY(B161)</f>
        <v/>
      </c>
      <c r="B161" s="1" t="n">
        <v>45450</v>
      </c>
      <c r="C161">
        <f>YEAR(B161)</f>
        <v/>
      </c>
      <c r="D161">
        <f>MONTH(B161)</f>
        <v/>
      </c>
      <c r="E161">
        <f>WEEKNUM(B161)</f>
        <v/>
      </c>
      <c r="F161">
        <f>WEEKDAY(B161)</f>
        <v/>
      </c>
      <c r="G161">
        <f>DAY(B161)</f>
        <v/>
      </c>
      <c r="H161">
        <f>TEXT(B161,"gggg")</f>
        <v/>
      </c>
      <c r="I161">
        <f>TEXT(B161,"mmmm")</f>
        <v/>
      </c>
      <c r="J161">
        <f>IF(OR(AND($B161&gt;='Festività&amp;Chiusure'!$A$2,Calendar!$B161&lt;='Festività&amp;Chiusure'!$B$2),  AND($B161&gt;='Festività&amp;Chiusure'!$A$3,Calendar!$B161&lt;='Festività&amp;Chiusure'!$B$3),  AND($B161&gt;='Festività&amp;Chiusure'!$A$4,Calendar!$B161&lt;='Festività&amp;Chiusure'!$B$4),  AND($B161&gt;='Festività&amp;Chiusure'!$A$5,Calendar!$B161&lt;='Festività&amp;Chiusure'!$B$5),  AND($B161&gt;='Festività&amp;Chiusure'!$A$6,Calendar!$B161&lt;='Festività&amp;Chiusure'!$B$6),  AND($B161&gt;='Festività&amp;Chiusure'!$A$7,Calendar!$B161&lt;='Festività&amp;Chiusure'!$B$7),  AND($B161&gt;='Festività&amp;Chiusure'!$A$8,Calendar!$B161&lt;='Festività&amp;Chiusure'!$B$8),  AND($B161&gt;='Festività&amp;Chiusure'!$A$9,Calendar!$B161&lt;='Festività&amp;Chiusure'!$B$9),  AND($B161&gt;='Festività&amp;Chiusure'!$A$10,Calendar!$B161&lt;='Festività&amp;Chiusure'!$B$10),  AND($B161&gt;='Festività&amp;Chiusure'!$A$11,Calendar!$B161&lt;='Festività&amp;Chiusure'!$B$11),  AND($B161&gt;='Festività&amp;Chiusure'!$A$12,Calendar!$B161&lt;='Festività&amp;Chiusure'!$B$12),  AND($B161&gt;='Festività&amp;Chiusure'!$A$13,Calendar!$B161&lt;='Festività&amp;Chiusure'!$B$13),  AND($B161&gt;='Festività&amp;Chiusure'!$A$14,Calendar!$B161&lt;='Festività&amp;Chiusure'!$B$14),    AND($B161&gt;='Festività&amp;Chiusure'!$A$15,Calendar!$B161&lt;='Festività&amp;Chiusure'!$B$15),  AND($B161&gt;='Festività&amp;Chiusure'!$A$16,Calendar!$B161&lt;='Festività&amp;Chiusure'!$B$16),   $H161="domenica",$H161="sabato"),0,1)</f>
        <v/>
      </c>
      <c r="K161">
        <f>B161-DATE(YEAR(B161),1,0)</f>
        <v/>
      </c>
      <c r="L161">
        <f>SUM($J$3:J161)</f>
        <v/>
      </c>
    </row>
    <row r="162">
      <c r="A162" s="4">
        <f>YEAR(B162)*10000+MONTH(B162)*100+DAY(B162)</f>
        <v/>
      </c>
      <c r="B162" s="1" t="n">
        <v>45451</v>
      </c>
      <c r="C162">
        <f>YEAR(B162)</f>
        <v/>
      </c>
      <c r="D162">
        <f>MONTH(B162)</f>
        <v/>
      </c>
      <c r="E162">
        <f>WEEKNUM(B162)</f>
        <v/>
      </c>
      <c r="F162">
        <f>WEEKDAY(B162)</f>
        <v/>
      </c>
      <c r="G162">
        <f>DAY(B162)</f>
        <v/>
      </c>
      <c r="H162">
        <f>TEXT(B162,"gggg")</f>
        <v/>
      </c>
      <c r="I162">
        <f>TEXT(B162,"mmmm")</f>
        <v/>
      </c>
      <c r="J162">
        <f>IF(OR(AND($B162&gt;='Festività&amp;Chiusure'!$A$2,Calendar!$B162&lt;='Festività&amp;Chiusure'!$B$2),  AND($B162&gt;='Festività&amp;Chiusure'!$A$3,Calendar!$B162&lt;='Festività&amp;Chiusure'!$B$3),  AND($B162&gt;='Festività&amp;Chiusure'!$A$4,Calendar!$B162&lt;='Festività&amp;Chiusure'!$B$4),  AND($B162&gt;='Festività&amp;Chiusure'!$A$5,Calendar!$B162&lt;='Festività&amp;Chiusure'!$B$5),  AND($B162&gt;='Festività&amp;Chiusure'!$A$6,Calendar!$B162&lt;='Festività&amp;Chiusure'!$B$6),  AND($B162&gt;='Festività&amp;Chiusure'!$A$7,Calendar!$B162&lt;='Festività&amp;Chiusure'!$B$7),  AND($B162&gt;='Festività&amp;Chiusure'!$A$8,Calendar!$B162&lt;='Festività&amp;Chiusure'!$B$8),  AND($B162&gt;='Festività&amp;Chiusure'!$A$9,Calendar!$B162&lt;='Festività&amp;Chiusure'!$B$9),  AND($B162&gt;='Festività&amp;Chiusure'!$A$10,Calendar!$B162&lt;='Festività&amp;Chiusure'!$B$10),  AND($B162&gt;='Festività&amp;Chiusure'!$A$11,Calendar!$B162&lt;='Festività&amp;Chiusure'!$B$11),  AND($B162&gt;='Festività&amp;Chiusure'!$A$12,Calendar!$B162&lt;='Festività&amp;Chiusure'!$B$12),  AND($B162&gt;='Festività&amp;Chiusure'!$A$13,Calendar!$B162&lt;='Festività&amp;Chiusure'!$B$13),  AND($B162&gt;='Festività&amp;Chiusure'!$A$14,Calendar!$B162&lt;='Festività&amp;Chiusure'!$B$14),    AND($B162&gt;='Festività&amp;Chiusure'!$A$15,Calendar!$B162&lt;='Festività&amp;Chiusure'!$B$15),  AND($B162&gt;='Festività&amp;Chiusure'!$A$16,Calendar!$B162&lt;='Festività&amp;Chiusure'!$B$16),   $H162="domenica",$H162="sabato"),0,1)</f>
        <v/>
      </c>
      <c r="K162">
        <f>B162-DATE(YEAR(B162),1,0)</f>
        <v/>
      </c>
      <c r="L162">
        <f>SUM($J$3:J162)</f>
        <v/>
      </c>
    </row>
    <row r="163">
      <c r="A163" s="4">
        <f>YEAR(B163)*10000+MONTH(B163)*100+DAY(B163)</f>
        <v/>
      </c>
      <c r="B163" s="1" t="n">
        <v>45452</v>
      </c>
      <c r="C163">
        <f>YEAR(B163)</f>
        <v/>
      </c>
      <c r="D163">
        <f>MONTH(B163)</f>
        <v/>
      </c>
      <c r="E163">
        <f>WEEKNUM(B163)</f>
        <v/>
      </c>
      <c r="F163">
        <f>WEEKDAY(B163)</f>
        <v/>
      </c>
      <c r="G163">
        <f>DAY(B163)</f>
        <v/>
      </c>
      <c r="H163">
        <f>TEXT(B163,"gggg")</f>
        <v/>
      </c>
      <c r="I163">
        <f>TEXT(B163,"mmmm")</f>
        <v/>
      </c>
      <c r="J163">
        <f>IF(OR(AND($B163&gt;='Festività&amp;Chiusure'!$A$2,Calendar!$B163&lt;='Festività&amp;Chiusure'!$B$2),  AND($B163&gt;='Festività&amp;Chiusure'!$A$3,Calendar!$B163&lt;='Festività&amp;Chiusure'!$B$3),  AND($B163&gt;='Festività&amp;Chiusure'!$A$4,Calendar!$B163&lt;='Festività&amp;Chiusure'!$B$4),  AND($B163&gt;='Festività&amp;Chiusure'!$A$5,Calendar!$B163&lt;='Festività&amp;Chiusure'!$B$5),  AND($B163&gt;='Festività&amp;Chiusure'!$A$6,Calendar!$B163&lt;='Festività&amp;Chiusure'!$B$6),  AND($B163&gt;='Festività&amp;Chiusure'!$A$7,Calendar!$B163&lt;='Festività&amp;Chiusure'!$B$7),  AND($B163&gt;='Festività&amp;Chiusure'!$A$8,Calendar!$B163&lt;='Festività&amp;Chiusure'!$B$8),  AND($B163&gt;='Festività&amp;Chiusure'!$A$9,Calendar!$B163&lt;='Festività&amp;Chiusure'!$B$9),  AND($B163&gt;='Festività&amp;Chiusure'!$A$10,Calendar!$B163&lt;='Festività&amp;Chiusure'!$B$10),  AND($B163&gt;='Festività&amp;Chiusure'!$A$11,Calendar!$B163&lt;='Festività&amp;Chiusure'!$B$11),  AND($B163&gt;='Festività&amp;Chiusure'!$A$12,Calendar!$B163&lt;='Festività&amp;Chiusure'!$B$12),  AND($B163&gt;='Festività&amp;Chiusure'!$A$13,Calendar!$B163&lt;='Festività&amp;Chiusure'!$B$13),  AND($B163&gt;='Festività&amp;Chiusure'!$A$14,Calendar!$B163&lt;='Festività&amp;Chiusure'!$B$14),    AND($B163&gt;='Festività&amp;Chiusure'!$A$15,Calendar!$B163&lt;='Festività&amp;Chiusure'!$B$15),  AND($B163&gt;='Festività&amp;Chiusure'!$A$16,Calendar!$B163&lt;='Festività&amp;Chiusure'!$B$16),   $H163="domenica",$H163="sabato"),0,1)</f>
        <v/>
      </c>
      <c r="K163">
        <f>B163-DATE(YEAR(B163),1,0)</f>
        <v/>
      </c>
      <c r="L163">
        <f>SUM($J$3:J163)</f>
        <v/>
      </c>
    </row>
    <row r="164">
      <c r="A164" s="4">
        <f>YEAR(B164)*10000+MONTH(B164)*100+DAY(B164)</f>
        <v/>
      </c>
      <c r="B164" s="1" t="n">
        <v>45453</v>
      </c>
      <c r="C164">
        <f>YEAR(B164)</f>
        <v/>
      </c>
      <c r="D164">
        <f>MONTH(B164)</f>
        <v/>
      </c>
      <c r="E164">
        <f>WEEKNUM(B164)</f>
        <v/>
      </c>
      <c r="F164">
        <f>WEEKDAY(B164)</f>
        <v/>
      </c>
      <c r="G164">
        <f>DAY(B164)</f>
        <v/>
      </c>
      <c r="H164">
        <f>TEXT(B164,"gggg")</f>
        <v/>
      </c>
      <c r="I164">
        <f>TEXT(B164,"mmmm")</f>
        <v/>
      </c>
      <c r="J164">
        <f>IF(OR(AND($B164&gt;='Festività&amp;Chiusure'!$A$2,Calendar!$B164&lt;='Festività&amp;Chiusure'!$B$2),  AND($B164&gt;='Festività&amp;Chiusure'!$A$3,Calendar!$B164&lt;='Festività&amp;Chiusure'!$B$3),  AND($B164&gt;='Festività&amp;Chiusure'!$A$4,Calendar!$B164&lt;='Festività&amp;Chiusure'!$B$4),  AND($B164&gt;='Festività&amp;Chiusure'!$A$5,Calendar!$B164&lt;='Festività&amp;Chiusure'!$B$5),  AND($B164&gt;='Festività&amp;Chiusure'!$A$6,Calendar!$B164&lt;='Festività&amp;Chiusure'!$B$6),  AND($B164&gt;='Festività&amp;Chiusure'!$A$7,Calendar!$B164&lt;='Festività&amp;Chiusure'!$B$7),  AND($B164&gt;='Festività&amp;Chiusure'!$A$8,Calendar!$B164&lt;='Festività&amp;Chiusure'!$B$8),  AND($B164&gt;='Festività&amp;Chiusure'!$A$9,Calendar!$B164&lt;='Festività&amp;Chiusure'!$B$9),  AND($B164&gt;='Festività&amp;Chiusure'!$A$10,Calendar!$B164&lt;='Festività&amp;Chiusure'!$B$10),  AND($B164&gt;='Festività&amp;Chiusure'!$A$11,Calendar!$B164&lt;='Festività&amp;Chiusure'!$B$11),  AND($B164&gt;='Festività&amp;Chiusure'!$A$12,Calendar!$B164&lt;='Festività&amp;Chiusure'!$B$12),  AND($B164&gt;='Festività&amp;Chiusure'!$A$13,Calendar!$B164&lt;='Festività&amp;Chiusure'!$B$13),  AND($B164&gt;='Festività&amp;Chiusure'!$A$14,Calendar!$B164&lt;='Festività&amp;Chiusure'!$B$14),    AND($B164&gt;='Festività&amp;Chiusure'!$A$15,Calendar!$B164&lt;='Festività&amp;Chiusure'!$B$15),  AND($B164&gt;='Festività&amp;Chiusure'!$A$16,Calendar!$B164&lt;='Festività&amp;Chiusure'!$B$16),   $H164="domenica",$H164="sabato"),0,1)</f>
        <v/>
      </c>
      <c r="K164">
        <f>B164-DATE(YEAR(B164),1,0)</f>
        <v/>
      </c>
      <c r="L164">
        <f>SUM($J$3:J164)</f>
        <v/>
      </c>
    </row>
    <row r="165">
      <c r="A165" s="4">
        <f>YEAR(B165)*10000+MONTH(B165)*100+DAY(B165)</f>
        <v/>
      </c>
      <c r="B165" s="1" t="n">
        <v>45454</v>
      </c>
      <c r="C165">
        <f>YEAR(B165)</f>
        <v/>
      </c>
      <c r="D165">
        <f>MONTH(B165)</f>
        <v/>
      </c>
      <c r="E165">
        <f>WEEKNUM(B165)</f>
        <v/>
      </c>
      <c r="F165">
        <f>WEEKDAY(B165)</f>
        <v/>
      </c>
      <c r="G165">
        <f>DAY(B165)</f>
        <v/>
      </c>
      <c r="H165">
        <f>TEXT(B165,"gggg")</f>
        <v/>
      </c>
      <c r="I165">
        <f>TEXT(B165,"mmmm")</f>
        <v/>
      </c>
      <c r="J165">
        <f>IF(OR(AND($B165&gt;='Festività&amp;Chiusure'!$A$2,Calendar!$B165&lt;='Festività&amp;Chiusure'!$B$2),  AND($B165&gt;='Festività&amp;Chiusure'!$A$3,Calendar!$B165&lt;='Festività&amp;Chiusure'!$B$3),  AND($B165&gt;='Festività&amp;Chiusure'!$A$4,Calendar!$B165&lt;='Festività&amp;Chiusure'!$B$4),  AND($B165&gt;='Festività&amp;Chiusure'!$A$5,Calendar!$B165&lt;='Festività&amp;Chiusure'!$B$5),  AND($B165&gt;='Festività&amp;Chiusure'!$A$6,Calendar!$B165&lt;='Festività&amp;Chiusure'!$B$6),  AND($B165&gt;='Festività&amp;Chiusure'!$A$7,Calendar!$B165&lt;='Festività&amp;Chiusure'!$B$7),  AND($B165&gt;='Festività&amp;Chiusure'!$A$8,Calendar!$B165&lt;='Festività&amp;Chiusure'!$B$8),  AND($B165&gt;='Festività&amp;Chiusure'!$A$9,Calendar!$B165&lt;='Festività&amp;Chiusure'!$B$9),  AND($B165&gt;='Festività&amp;Chiusure'!$A$10,Calendar!$B165&lt;='Festività&amp;Chiusure'!$B$10),  AND($B165&gt;='Festività&amp;Chiusure'!$A$11,Calendar!$B165&lt;='Festività&amp;Chiusure'!$B$11),  AND($B165&gt;='Festività&amp;Chiusure'!$A$12,Calendar!$B165&lt;='Festività&amp;Chiusure'!$B$12),  AND($B165&gt;='Festività&amp;Chiusure'!$A$13,Calendar!$B165&lt;='Festività&amp;Chiusure'!$B$13),  AND($B165&gt;='Festività&amp;Chiusure'!$A$14,Calendar!$B165&lt;='Festività&amp;Chiusure'!$B$14),    AND($B165&gt;='Festività&amp;Chiusure'!$A$15,Calendar!$B165&lt;='Festività&amp;Chiusure'!$B$15),  AND($B165&gt;='Festività&amp;Chiusure'!$A$16,Calendar!$B165&lt;='Festività&amp;Chiusure'!$B$16),   $H165="domenica",$H165="sabato"),0,1)</f>
        <v/>
      </c>
      <c r="K165">
        <f>B165-DATE(YEAR(B165),1,0)</f>
        <v/>
      </c>
      <c r="L165">
        <f>SUM($J$3:J165)</f>
        <v/>
      </c>
    </row>
    <row r="166">
      <c r="A166" s="4">
        <f>YEAR(B166)*10000+MONTH(B166)*100+DAY(B166)</f>
        <v/>
      </c>
      <c r="B166" s="1" t="n">
        <v>45455</v>
      </c>
      <c r="C166">
        <f>YEAR(B166)</f>
        <v/>
      </c>
      <c r="D166">
        <f>MONTH(B166)</f>
        <v/>
      </c>
      <c r="E166">
        <f>WEEKNUM(B166)</f>
        <v/>
      </c>
      <c r="F166">
        <f>WEEKDAY(B166)</f>
        <v/>
      </c>
      <c r="G166">
        <f>DAY(B166)</f>
        <v/>
      </c>
      <c r="H166">
        <f>TEXT(B166,"gggg")</f>
        <v/>
      </c>
      <c r="I166">
        <f>TEXT(B166,"mmmm")</f>
        <v/>
      </c>
      <c r="J166">
        <f>IF(OR(AND($B166&gt;='Festività&amp;Chiusure'!$A$2,Calendar!$B166&lt;='Festività&amp;Chiusure'!$B$2),  AND($B166&gt;='Festività&amp;Chiusure'!$A$3,Calendar!$B166&lt;='Festività&amp;Chiusure'!$B$3),  AND($B166&gt;='Festività&amp;Chiusure'!$A$4,Calendar!$B166&lt;='Festività&amp;Chiusure'!$B$4),  AND($B166&gt;='Festività&amp;Chiusure'!$A$5,Calendar!$B166&lt;='Festività&amp;Chiusure'!$B$5),  AND($B166&gt;='Festività&amp;Chiusure'!$A$6,Calendar!$B166&lt;='Festività&amp;Chiusure'!$B$6),  AND($B166&gt;='Festività&amp;Chiusure'!$A$7,Calendar!$B166&lt;='Festività&amp;Chiusure'!$B$7),  AND($B166&gt;='Festività&amp;Chiusure'!$A$8,Calendar!$B166&lt;='Festività&amp;Chiusure'!$B$8),  AND($B166&gt;='Festività&amp;Chiusure'!$A$9,Calendar!$B166&lt;='Festività&amp;Chiusure'!$B$9),  AND($B166&gt;='Festività&amp;Chiusure'!$A$10,Calendar!$B166&lt;='Festività&amp;Chiusure'!$B$10),  AND($B166&gt;='Festività&amp;Chiusure'!$A$11,Calendar!$B166&lt;='Festività&amp;Chiusure'!$B$11),  AND($B166&gt;='Festività&amp;Chiusure'!$A$12,Calendar!$B166&lt;='Festività&amp;Chiusure'!$B$12),  AND($B166&gt;='Festività&amp;Chiusure'!$A$13,Calendar!$B166&lt;='Festività&amp;Chiusure'!$B$13),  AND($B166&gt;='Festività&amp;Chiusure'!$A$14,Calendar!$B166&lt;='Festività&amp;Chiusure'!$B$14),    AND($B166&gt;='Festività&amp;Chiusure'!$A$15,Calendar!$B166&lt;='Festività&amp;Chiusure'!$B$15),  AND($B166&gt;='Festività&amp;Chiusure'!$A$16,Calendar!$B166&lt;='Festività&amp;Chiusure'!$B$16),   $H166="domenica",$H166="sabato"),0,1)</f>
        <v/>
      </c>
      <c r="K166">
        <f>B166-DATE(YEAR(B166),1,0)</f>
        <v/>
      </c>
      <c r="L166">
        <f>SUM($J$3:J166)</f>
        <v/>
      </c>
    </row>
    <row r="167">
      <c r="A167" s="4">
        <f>YEAR(B167)*10000+MONTH(B167)*100+DAY(B167)</f>
        <v/>
      </c>
      <c r="B167" s="1" t="n">
        <v>45456</v>
      </c>
      <c r="C167">
        <f>YEAR(B167)</f>
        <v/>
      </c>
      <c r="D167">
        <f>MONTH(B167)</f>
        <v/>
      </c>
      <c r="E167">
        <f>WEEKNUM(B167)</f>
        <v/>
      </c>
      <c r="F167">
        <f>WEEKDAY(B167)</f>
        <v/>
      </c>
      <c r="G167">
        <f>DAY(B167)</f>
        <v/>
      </c>
      <c r="H167">
        <f>TEXT(B167,"gggg")</f>
        <v/>
      </c>
      <c r="I167">
        <f>TEXT(B167,"mmmm")</f>
        <v/>
      </c>
      <c r="J167">
        <f>IF(OR(AND($B167&gt;='Festività&amp;Chiusure'!$A$2,Calendar!$B167&lt;='Festività&amp;Chiusure'!$B$2),  AND($B167&gt;='Festività&amp;Chiusure'!$A$3,Calendar!$B167&lt;='Festività&amp;Chiusure'!$B$3),  AND($B167&gt;='Festività&amp;Chiusure'!$A$4,Calendar!$B167&lt;='Festività&amp;Chiusure'!$B$4),  AND($B167&gt;='Festività&amp;Chiusure'!$A$5,Calendar!$B167&lt;='Festività&amp;Chiusure'!$B$5),  AND($B167&gt;='Festività&amp;Chiusure'!$A$6,Calendar!$B167&lt;='Festività&amp;Chiusure'!$B$6),  AND($B167&gt;='Festività&amp;Chiusure'!$A$7,Calendar!$B167&lt;='Festività&amp;Chiusure'!$B$7),  AND($B167&gt;='Festività&amp;Chiusure'!$A$8,Calendar!$B167&lt;='Festività&amp;Chiusure'!$B$8),  AND($B167&gt;='Festività&amp;Chiusure'!$A$9,Calendar!$B167&lt;='Festività&amp;Chiusure'!$B$9),  AND($B167&gt;='Festività&amp;Chiusure'!$A$10,Calendar!$B167&lt;='Festività&amp;Chiusure'!$B$10),  AND($B167&gt;='Festività&amp;Chiusure'!$A$11,Calendar!$B167&lt;='Festività&amp;Chiusure'!$B$11),  AND($B167&gt;='Festività&amp;Chiusure'!$A$12,Calendar!$B167&lt;='Festività&amp;Chiusure'!$B$12),  AND($B167&gt;='Festività&amp;Chiusure'!$A$13,Calendar!$B167&lt;='Festività&amp;Chiusure'!$B$13),  AND($B167&gt;='Festività&amp;Chiusure'!$A$14,Calendar!$B167&lt;='Festività&amp;Chiusure'!$B$14),    AND($B167&gt;='Festività&amp;Chiusure'!$A$15,Calendar!$B167&lt;='Festività&amp;Chiusure'!$B$15),  AND($B167&gt;='Festività&amp;Chiusure'!$A$16,Calendar!$B167&lt;='Festività&amp;Chiusure'!$B$16),   $H167="domenica",$H167="sabato"),0,1)</f>
        <v/>
      </c>
      <c r="K167">
        <f>B167-DATE(YEAR(B167),1,0)</f>
        <v/>
      </c>
      <c r="L167">
        <f>SUM($J$3:J167)</f>
        <v/>
      </c>
    </row>
    <row r="168">
      <c r="A168" s="4">
        <f>YEAR(B168)*10000+MONTH(B168)*100+DAY(B168)</f>
        <v/>
      </c>
      <c r="B168" s="1" t="n">
        <v>45457</v>
      </c>
      <c r="C168">
        <f>YEAR(B168)</f>
        <v/>
      </c>
      <c r="D168">
        <f>MONTH(B168)</f>
        <v/>
      </c>
      <c r="E168">
        <f>WEEKNUM(B168)</f>
        <v/>
      </c>
      <c r="F168">
        <f>WEEKDAY(B168)</f>
        <v/>
      </c>
      <c r="G168">
        <f>DAY(B168)</f>
        <v/>
      </c>
      <c r="H168">
        <f>TEXT(B168,"gggg")</f>
        <v/>
      </c>
      <c r="I168">
        <f>TEXT(B168,"mmmm")</f>
        <v/>
      </c>
      <c r="J168">
        <f>IF(OR(AND($B168&gt;='Festività&amp;Chiusure'!$A$2,Calendar!$B168&lt;='Festività&amp;Chiusure'!$B$2),  AND($B168&gt;='Festività&amp;Chiusure'!$A$3,Calendar!$B168&lt;='Festività&amp;Chiusure'!$B$3),  AND($B168&gt;='Festività&amp;Chiusure'!$A$4,Calendar!$B168&lt;='Festività&amp;Chiusure'!$B$4),  AND($B168&gt;='Festività&amp;Chiusure'!$A$5,Calendar!$B168&lt;='Festività&amp;Chiusure'!$B$5),  AND($B168&gt;='Festività&amp;Chiusure'!$A$6,Calendar!$B168&lt;='Festività&amp;Chiusure'!$B$6),  AND($B168&gt;='Festività&amp;Chiusure'!$A$7,Calendar!$B168&lt;='Festività&amp;Chiusure'!$B$7),  AND($B168&gt;='Festività&amp;Chiusure'!$A$8,Calendar!$B168&lt;='Festività&amp;Chiusure'!$B$8),  AND($B168&gt;='Festività&amp;Chiusure'!$A$9,Calendar!$B168&lt;='Festività&amp;Chiusure'!$B$9),  AND($B168&gt;='Festività&amp;Chiusure'!$A$10,Calendar!$B168&lt;='Festività&amp;Chiusure'!$B$10),  AND($B168&gt;='Festività&amp;Chiusure'!$A$11,Calendar!$B168&lt;='Festività&amp;Chiusure'!$B$11),  AND($B168&gt;='Festività&amp;Chiusure'!$A$12,Calendar!$B168&lt;='Festività&amp;Chiusure'!$B$12),  AND($B168&gt;='Festività&amp;Chiusure'!$A$13,Calendar!$B168&lt;='Festività&amp;Chiusure'!$B$13),  AND($B168&gt;='Festività&amp;Chiusure'!$A$14,Calendar!$B168&lt;='Festività&amp;Chiusure'!$B$14),    AND($B168&gt;='Festività&amp;Chiusure'!$A$15,Calendar!$B168&lt;='Festività&amp;Chiusure'!$B$15),  AND($B168&gt;='Festività&amp;Chiusure'!$A$16,Calendar!$B168&lt;='Festività&amp;Chiusure'!$B$16),   $H168="domenica",$H168="sabato"),0,1)</f>
        <v/>
      </c>
      <c r="K168">
        <f>B168-DATE(YEAR(B168),1,0)</f>
        <v/>
      </c>
      <c r="L168">
        <f>SUM($J$3:J168)</f>
        <v/>
      </c>
    </row>
    <row r="169">
      <c r="A169" s="4">
        <f>YEAR(B169)*10000+MONTH(B169)*100+DAY(B169)</f>
        <v/>
      </c>
      <c r="B169" s="1" t="n">
        <v>45458</v>
      </c>
      <c r="C169">
        <f>YEAR(B169)</f>
        <v/>
      </c>
      <c r="D169">
        <f>MONTH(B169)</f>
        <v/>
      </c>
      <c r="E169">
        <f>WEEKNUM(B169)</f>
        <v/>
      </c>
      <c r="F169">
        <f>WEEKDAY(B169)</f>
        <v/>
      </c>
      <c r="G169">
        <f>DAY(B169)</f>
        <v/>
      </c>
      <c r="H169">
        <f>TEXT(B169,"gggg")</f>
        <v/>
      </c>
      <c r="I169">
        <f>TEXT(B169,"mmmm")</f>
        <v/>
      </c>
      <c r="J169">
        <f>IF(OR(AND($B169&gt;='Festività&amp;Chiusure'!$A$2,Calendar!$B169&lt;='Festività&amp;Chiusure'!$B$2),  AND($B169&gt;='Festività&amp;Chiusure'!$A$3,Calendar!$B169&lt;='Festività&amp;Chiusure'!$B$3),  AND($B169&gt;='Festività&amp;Chiusure'!$A$4,Calendar!$B169&lt;='Festività&amp;Chiusure'!$B$4),  AND($B169&gt;='Festività&amp;Chiusure'!$A$5,Calendar!$B169&lt;='Festività&amp;Chiusure'!$B$5),  AND($B169&gt;='Festività&amp;Chiusure'!$A$6,Calendar!$B169&lt;='Festività&amp;Chiusure'!$B$6),  AND($B169&gt;='Festività&amp;Chiusure'!$A$7,Calendar!$B169&lt;='Festività&amp;Chiusure'!$B$7),  AND($B169&gt;='Festività&amp;Chiusure'!$A$8,Calendar!$B169&lt;='Festività&amp;Chiusure'!$B$8),  AND($B169&gt;='Festività&amp;Chiusure'!$A$9,Calendar!$B169&lt;='Festività&amp;Chiusure'!$B$9),  AND($B169&gt;='Festività&amp;Chiusure'!$A$10,Calendar!$B169&lt;='Festività&amp;Chiusure'!$B$10),  AND($B169&gt;='Festività&amp;Chiusure'!$A$11,Calendar!$B169&lt;='Festività&amp;Chiusure'!$B$11),  AND($B169&gt;='Festività&amp;Chiusure'!$A$12,Calendar!$B169&lt;='Festività&amp;Chiusure'!$B$12),  AND($B169&gt;='Festività&amp;Chiusure'!$A$13,Calendar!$B169&lt;='Festività&amp;Chiusure'!$B$13),  AND($B169&gt;='Festività&amp;Chiusure'!$A$14,Calendar!$B169&lt;='Festività&amp;Chiusure'!$B$14),    AND($B169&gt;='Festività&amp;Chiusure'!$A$15,Calendar!$B169&lt;='Festività&amp;Chiusure'!$B$15),  AND($B169&gt;='Festività&amp;Chiusure'!$A$16,Calendar!$B169&lt;='Festività&amp;Chiusure'!$B$16),   $H169="domenica",$H169="sabato"),0,1)</f>
        <v/>
      </c>
      <c r="K169">
        <f>B169-DATE(YEAR(B169),1,0)</f>
        <v/>
      </c>
      <c r="L169">
        <f>SUM($J$3:J169)</f>
        <v/>
      </c>
    </row>
    <row r="170">
      <c r="A170" s="4">
        <f>YEAR(B170)*10000+MONTH(B170)*100+DAY(B170)</f>
        <v/>
      </c>
      <c r="B170" s="1" t="n">
        <v>45459</v>
      </c>
      <c r="C170">
        <f>YEAR(B170)</f>
        <v/>
      </c>
      <c r="D170">
        <f>MONTH(B170)</f>
        <v/>
      </c>
      <c r="E170">
        <f>WEEKNUM(B170)</f>
        <v/>
      </c>
      <c r="F170">
        <f>WEEKDAY(B170)</f>
        <v/>
      </c>
      <c r="G170">
        <f>DAY(B170)</f>
        <v/>
      </c>
      <c r="H170">
        <f>TEXT(B170,"gggg")</f>
        <v/>
      </c>
      <c r="I170">
        <f>TEXT(B170,"mmmm")</f>
        <v/>
      </c>
      <c r="J170">
        <f>IF(OR(AND($B170&gt;='Festività&amp;Chiusure'!$A$2,Calendar!$B170&lt;='Festività&amp;Chiusure'!$B$2),  AND($B170&gt;='Festività&amp;Chiusure'!$A$3,Calendar!$B170&lt;='Festività&amp;Chiusure'!$B$3),  AND($B170&gt;='Festività&amp;Chiusure'!$A$4,Calendar!$B170&lt;='Festività&amp;Chiusure'!$B$4),  AND($B170&gt;='Festività&amp;Chiusure'!$A$5,Calendar!$B170&lt;='Festività&amp;Chiusure'!$B$5),  AND($B170&gt;='Festività&amp;Chiusure'!$A$6,Calendar!$B170&lt;='Festività&amp;Chiusure'!$B$6),  AND($B170&gt;='Festività&amp;Chiusure'!$A$7,Calendar!$B170&lt;='Festività&amp;Chiusure'!$B$7),  AND($B170&gt;='Festività&amp;Chiusure'!$A$8,Calendar!$B170&lt;='Festività&amp;Chiusure'!$B$8),  AND($B170&gt;='Festività&amp;Chiusure'!$A$9,Calendar!$B170&lt;='Festività&amp;Chiusure'!$B$9),  AND($B170&gt;='Festività&amp;Chiusure'!$A$10,Calendar!$B170&lt;='Festività&amp;Chiusure'!$B$10),  AND($B170&gt;='Festività&amp;Chiusure'!$A$11,Calendar!$B170&lt;='Festività&amp;Chiusure'!$B$11),  AND($B170&gt;='Festività&amp;Chiusure'!$A$12,Calendar!$B170&lt;='Festività&amp;Chiusure'!$B$12),  AND($B170&gt;='Festività&amp;Chiusure'!$A$13,Calendar!$B170&lt;='Festività&amp;Chiusure'!$B$13),  AND($B170&gt;='Festività&amp;Chiusure'!$A$14,Calendar!$B170&lt;='Festività&amp;Chiusure'!$B$14),    AND($B170&gt;='Festività&amp;Chiusure'!$A$15,Calendar!$B170&lt;='Festività&amp;Chiusure'!$B$15),  AND($B170&gt;='Festività&amp;Chiusure'!$A$16,Calendar!$B170&lt;='Festività&amp;Chiusure'!$B$16),   $H170="domenica",$H170="sabato"),0,1)</f>
        <v/>
      </c>
      <c r="K170">
        <f>B170-DATE(YEAR(B170),1,0)</f>
        <v/>
      </c>
      <c r="L170">
        <f>SUM($J$3:J170)</f>
        <v/>
      </c>
    </row>
    <row r="171">
      <c r="A171" s="4">
        <f>YEAR(B171)*10000+MONTH(B171)*100+DAY(B171)</f>
        <v/>
      </c>
      <c r="B171" s="1" t="n">
        <v>45460</v>
      </c>
      <c r="C171">
        <f>YEAR(B171)</f>
        <v/>
      </c>
      <c r="D171">
        <f>MONTH(B171)</f>
        <v/>
      </c>
      <c r="E171">
        <f>WEEKNUM(B171)</f>
        <v/>
      </c>
      <c r="F171">
        <f>WEEKDAY(B171)</f>
        <v/>
      </c>
      <c r="G171">
        <f>DAY(B171)</f>
        <v/>
      </c>
      <c r="H171">
        <f>TEXT(B171,"gggg")</f>
        <v/>
      </c>
      <c r="I171">
        <f>TEXT(B171,"mmmm")</f>
        <v/>
      </c>
      <c r="J171">
        <f>IF(OR(AND($B171&gt;='Festività&amp;Chiusure'!$A$2,Calendar!$B171&lt;='Festività&amp;Chiusure'!$B$2),  AND($B171&gt;='Festività&amp;Chiusure'!$A$3,Calendar!$B171&lt;='Festività&amp;Chiusure'!$B$3),  AND($B171&gt;='Festività&amp;Chiusure'!$A$4,Calendar!$B171&lt;='Festività&amp;Chiusure'!$B$4),  AND($B171&gt;='Festività&amp;Chiusure'!$A$5,Calendar!$B171&lt;='Festività&amp;Chiusure'!$B$5),  AND($B171&gt;='Festività&amp;Chiusure'!$A$6,Calendar!$B171&lt;='Festività&amp;Chiusure'!$B$6),  AND($B171&gt;='Festività&amp;Chiusure'!$A$7,Calendar!$B171&lt;='Festività&amp;Chiusure'!$B$7),  AND($B171&gt;='Festività&amp;Chiusure'!$A$8,Calendar!$B171&lt;='Festività&amp;Chiusure'!$B$8),  AND($B171&gt;='Festività&amp;Chiusure'!$A$9,Calendar!$B171&lt;='Festività&amp;Chiusure'!$B$9),  AND($B171&gt;='Festività&amp;Chiusure'!$A$10,Calendar!$B171&lt;='Festività&amp;Chiusure'!$B$10),  AND($B171&gt;='Festività&amp;Chiusure'!$A$11,Calendar!$B171&lt;='Festività&amp;Chiusure'!$B$11),  AND($B171&gt;='Festività&amp;Chiusure'!$A$12,Calendar!$B171&lt;='Festività&amp;Chiusure'!$B$12),  AND($B171&gt;='Festività&amp;Chiusure'!$A$13,Calendar!$B171&lt;='Festività&amp;Chiusure'!$B$13),  AND($B171&gt;='Festività&amp;Chiusure'!$A$14,Calendar!$B171&lt;='Festività&amp;Chiusure'!$B$14),    AND($B171&gt;='Festività&amp;Chiusure'!$A$15,Calendar!$B171&lt;='Festività&amp;Chiusure'!$B$15),  AND($B171&gt;='Festività&amp;Chiusure'!$A$16,Calendar!$B171&lt;='Festività&amp;Chiusure'!$B$16),   $H171="domenica",$H171="sabato"),0,1)</f>
        <v/>
      </c>
      <c r="K171">
        <f>B171-DATE(YEAR(B171),1,0)</f>
        <v/>
      </c>
      <c r="L171">
        <f>SUM($J$3:J171)</f>
        <v/>
      </c>
    </row>
    <row r="172">
      <c r="A172" s="4">
        <f>YEAR(B172)*10000+MONTH(B172)*100+DAY(B172)</f>
        <v/>
      </c>
      <c r="B172" s="1" t="n">
        <v>45461</v>
      </c>
      <c r="C172">
        <f>YEAR(B172)</f>
        <v/>
      </c>
      <c r="D172">
        <f>MONTH(B172)</f>
        <v/>
      </c>
      <c r="E172">
        <f>WEEKNUM(B172)</f>
        <v/>
      </c>
      <c r="F172">
        <f>WEEKDAY(B172)</f>
        <v/>
      </c>
      <c r="G172">
        <f>DAY(B172)</f>
        <v/>
      </c>
      <c r="H172">
        <f>TEXT(B172,"gggg")</f>
        <v/>
      </c>
      <c r="I172">
        <f>TEXT(B172,"mmmm")</f>
        <v/>
      </c>
      <c r="J172">
        <f>IF(OR(AND($B172&gt;='Festività&amp;Chiusure'!$A$2,Calendar!$B172&lt;='Festività&amp;Chiusure'!$B$2),  AND($B172&gt;='Festività&amp;Chiusure'!$A$3,Calendar!$B172&lt;='Festività&amp;Chiusure'!$B$3),  AND($B172&gt;='Festività&amp;Chiusure'!$A$4,Calendar!$B172&lt;='Festività&amp;Chiusure'!$B$4),  AND($B172&gt;='Festività&amp;Chiusure'!$A$5,Calendar!$B172&lt;='Festività&amp;Chiusure'!$B$5),  AND($B172&gt;='Festività&amp;Chiusure'!$A$6,Calendar!$B172&lt;='Festività&amp;Chiusure'!$B$6),  AND($B172&gt;='Festività&amp;Chiusure'!$A$7,Calendar!$B172&lt;='Festività&amp;Chiusure'!$B$7),  AND($B172&gt;='Festività&amp;Chiusure'!$A$8,Calendar!$B172&lt;='Festività&amp;Chiusure'!$B$8),  AND($B172&gt;='Festività&amp;Chiusure'!$A$9,Calendar!$B172&lt;='Festività&amp;Chiusure'!$B$9),  AND($B172&gt;='Festività&amp;Chiusure'!$A$10,Calendar!$B172&lt;='Festività&amp;Chiusure'!$B$10),  AND($B172&gt;='Festività&amp;Chiusure'!$A$11,Calendar!$B172&lt;='Festività&amp;Chiusure'!$B$11),  AND($B172&gt;='Festività&amp;Chiusure'!$A$12,Calendar!$B172&lt;='Festività&amp;Chiusure'!$B$12),  AND($B172&gt;='Festività&amp;Chiusure'!$A$13,Calendar!$B172&lt;='Festività&amp;Chiusure'!$B$13),  AND($B172&gt;='Festività&amp;Chiusure'!$A$14,Calendar!$B172&lt;='Festività&amp;Chiusure'!$B$14),    AND($B172&gt;='Festività&amp;Chiusure'!$A$15,Calendar!$B172&lt;='Festività&amp;Chiusure'!$B$15),  AND($B172&gt;='Festività&amp;Chiusure'!$A$16,Calendar!$B172&lt;='Festività&amp;Chiusure'!$B$16),   $H172="domenica",$H172="sabato"),0,1)</f>
        <v/>
      </c>
      <c r="K172">
        <f>B172-DATE(YEAR(B172),1,0)</f>
        <v/>
      </c>
      <c r="L172">
        <f>SUM($J$3:J172)</f>
        <v/>
      </c>
    </row>
    <row r="173">
      <c r="A173" s="4">
        <f>YEAR(B173)*10000+MONTH(B173)*100+DAY(B173)</f>
        <v/>
      </c>
      <c r="B173" s="1" t="n">
        <v>45462</v>
      </c>
      <c r="C173">
        <f>YEAR(B173)</f>
        <v/>
      </c>
      <c r="D173">
        <f>MONTH(B173)</f>
        <v/>
      </c>
      <c r="E173">
        <f>WEEKNUM(B173)</f>
        <v/>
      </c>
      <c r="F173">
        <f>WEEKDAY(B173)</f>
        <v/>
      </c>
      <c r="G173">
        <f>DAY(B173)</f>
        <v/>
      </c>
      <c r="H173">
        <f>TEXT(B173,"gggg")</f>
        <v/>
      </c>
      <c r="I173">
        <f>TEXT(B173,"mmmm")</f>
        <v/>
      </c>
      <c r="J173">
        <f>IF(OR(AND($B173&gt;='Festività&amp;Chiusure'!$A$2,Calendar!$B173&lt;='Festività&amp;Chiusure'!$B$2),  AND($B173&gt;='Festività&amp;Chiusure'!$A$3,Calendar!$B173&lt;='Festività&amp;Chiusure'!$B$3),  AND($B173&gt;='Festività&amp;Chiusure'!$A$4,Calendar!$B173&lt;='Festività&amp;Chiusure'!$B$4),  AND($B173&gt;='Festività&amp;Chiusure'!$A$5,Calendar!$B173&lt;='Festività&amp;Chiusure'!$B$5),  AND($B173&gt;='Festività&amp;Chiusure'!$A$6,Calendar!$B173&lt;='Festività&amp;Chiusure'!$B$6),  AND($B173&gt;='Festività&amp;Chiusure'!$A$7,Calendar!$B173&lt;='Festività&amp;Chiusure'!$B$7),  AND($B173&gt;='Festività&amp;Chiusure'!$A$8,Calendar!$B173&lt;='Festività&amp;Chiusure'!$B$8),  AND($B173&gt;='Festività&amp;Chiusure'!$A$9,Calendar!$B173&lt;='Festività&amp;Chiusure'!$B$9),  AND($B173&gt;='Festività&amp;Chiusure'!$A$10,Calendar!$B173&lt;='Festività&amp;Chiusure'!$B$10),  AND($B173&gt;='Festività&amp;Chiusure'!$A$11,Calendar!$B173&lt;='Festività&amp;Chiusure'!$B$11),  AND($B173&gt;='Festività&amp;Chiusure'!$A$12,Calendar!$B173&lt;='Festività&amp;Chiusure'!$B$12),  AND($B173&gt;='Festività&amp;Chiusure'!$A$13,Calendar!$B173&lt;='Festività&amp;Chiusure'!$B$13),  AND($B173&gt;='Festività&amp;Chiusure'!$A$14,Calendar!$B173&lt;='Festività&amp;Chiusure'!$B$14),    AND($B173&gt;='Festività&amp;Chiusure'!$A$15,Calendar!$B173&lt;='Festività&amp;Chiusure'!$B$15),  AND($B173&gt;='Festività&amp;Chiusure'!$A$16,Calendar!$B173&lt;='Festività&amp;Chiusure'!$B$16),   $H173="domenica",$H173="sabato"),0,1)</f>
        <v/>
      </c>
      <c r="K173">
        <f>B173-DATE(YEAR(B173),1,0)</f>
        <v/>
      </c>
      <c r="L173">
        <f>SUM($J$3:J173)</f>
        <v/>
      </c>
    </row>
    <row r="174">
      <c r="A174" s="4">
        <f>YEAR(B174)*10000+MONTH(B174)*100+DAY(B174)</f>
        <v/>
      </c>
      <c r="B174" s="1" t="n">
        <v>45463</v>
      </c>
      <c r="C174">
        <f>YEAR(B174)</f>
        <v/>
      </c>
      <c r="D174">
        <f>MONTH(B174)</f>
        <v/>
      </c>
      <c r="E174">
        <f>WEEKNUM(B174)</f>
        <v/>
      </c>
      <c r="F174">
        <f>WEEKDAY(B174)</f>
        <v/>
      </c>
      <c r="G174">
        <f>DAY(B174)</f>
        <v/>
      </c>
      <c r="H174">
        <f>TEXT(B174,"gggg")</f>
        <v/>
      </c>
      <c r="I174">
        <f>TEXT(B174,"mmmm")</f>
        <v/>
      </c>
      <c r="J174">
        <f>IF(OR(AND($B174&gt;='Festività&amp;Chiusure'!$A$2,Calendar!$B174&lt;='Festività&amp;Chiusure'!$B$2),  AND($B174&gt;='Festività&amp;Chiusure'!$A$3,Calendar!$B174&lt;='Festività&amp;Chiusure'!$B$3),  AND($B174&gt;='Festività&amp;Chiusure'!$A$4,Calendar!$B174&lt;='Festività&amp;Chiusure'!$B$4),  AND($B174&gt;='Festività&amp;Chiusure'!$A$5,Calendar!$B174&lt;='Festività&amp;Chiusure'!$B$5),  AND($B174&gt;='Festività&amp;Chiusure'!$A$6,Calendar!$B174&lt;='Festività&amp;Chiusure'!$B$6),  AND($B174&gt;='Festività&amp;Chiusure'!$A$7,Calendar!$B174&lt;='Festività&amp;Chiusure'!$B$7),  AND($B174&gt;='Festività&amp;Chiusure'!$A$8,Calendar!$B174&lt;='Festività&amp;Chiusure'!$B$8),  AND($B174&gt;='Festività&amp;Chiusure'!$A$9,Calendar!$B174&lt;='Festività&amp;Chiusure'!$B$9),  AND($B174&gt;='Festività&amp;Chiusure'!$A$10,Calendar!$B174&lt;='Festività&amp;Chiusure'!$B$10),  AND($B174&gt;='Festività&amp;Chiusure'!$A$11,Calendar!$B174&lt;='Festività&amp;Chiusure'!$B$11),  AND($B174&gt;='Festività&amp;Chiusure'!$A$12,Calendar!$B174&lt;='Festività&amp;Chiusure'!$B$12),  AND($B174&gt;='Festività&amp;Chiusure'!$A$13,Calendar!$B174&lt;='Festività&amp;Chiusure'!$B$13),  AND($B174&gt;='Festività&amp;Chiusure'!$A$14,Calendar!$B174&lt;='Festività&amp;Chiusure'!$B$14),    AND($B174&gt;='Festività&amp;Chiusure'!$A$15,Calendar!$B174&lt;='Festività&amp;Chiusure'!$B$15),  AND($B174&gt;='Festività&amp;Chiusure'!$A$16,Calendar!$B174&lt;='Festività&amp;Chiusure'!$B$16),   $H174="domenica",$H174="sabato"),0,1)</f>
        <v/>
      </c>
      <c r="K174">
        <f>B174-DATE(YEAR(B174),1,0)</f>
        <v/>
      </c>
      <c r="L174">
        <f>SUM($J$3:J174)</f>
        <v/>
      </c>
    </row>
    <row r="175">
      <c r="A175" s="4">
        <f>YEAR(B175)*10000+MONTH(B175)*100+DAY(B175)</f>
        <v/>
      </c>
      <c r="B175" s="1" t="n">
        <v>45464</v>
      </c>
      <c r="C175">
        <f>YEAR(B175)</f>
        <v/>
      </c>
      <c r="D175">
        <f>MONTH(B175)</f>
        <v/>
      </c>
      <c r="E175">
        <f>WEEKNUM(B175)</f>
        <v/>
      </c>
      <c r="F175">
        <f>WEEKDAY(B175)</f>
        <v/>
      </c>
      <c r="G175">
        <f>DAY(B175)</f>
        <v/>
      </c>
      <c r="H175">
        <f>TEXT(B175,"gggg")</f>
        <v/>
      </c>
      <c r="I175">
        <f>TEXT(B175,"mmmm")</f>
        <v/>
      </c>
      <c r="J175">
        <f>IF(OR(AND($B175&gt;='Festività&amp;Chiusure'!$A$2,Calendar!$B175&lt;='Festività&amp;Chiusure'!$B$2),  AND($B175&gt;='Festività&amp;Chiusure'!$A$3,Calendar!$B175&lt;='Festività&amp;Chiusure'!$B$3),  AND($B175&gt;='Festività&amp;Chiusure'!$A$4,Calendar!$B175&lt;='Festività&amp;Chiusure'!$B$4),  AND($B175&gt;='Festività&amp;Chiusure'!$A$5,Calendar!$B175&lt;='Festività&amp;Chiusure'!$B$5),  AND($B175&gt;='Festività&amp;Chiusure'!$A$6,Calendar!$B175&lt;='Festività&amp;Chiusure'!$B$6),  AND($B175&gt;='Festività&amp;Chiusure'!$A$7,Calendar!$B175&lt;='Festività&amp;Chiusure'!$B$7),  AND($B175&gt;='Festività&amp;Chiusure'!$A$8,Calendar!$B175&lt;='Festività&amp;Chiusure'!$B$8),  AND($B175&gt;='Festività&amp;Chiusure'!$A$9,Calendar!$B175&lt;='Festività&amp;Chiusure'!$B$9),  AND($B175&gt;='Festività&amp;Chiusure'!$A$10,Calendar!$B175&lt;='Festività&amp;Chiusure'!$B$10),  AND($B175&gt;='Festività&amp;Chiusure'!$A$11,Calendar!$B175&lt;='Festività&amp;Chiusure'!$B$11),  AND($B175&gt;='Festività&amp;Chiusure'!$A$12,Calendar!$B175&lt;='Festività&amp;Chiusure'!$B$12),  AND($B175&gt;='Festività&amp;Chiusure'!$A$13,Calendar!$B175&lt;='Festività&amp;Chiusure'!$B$13),  AND($B175&gt;='Festività&amp;Chiusure'!$A$14,Calendar!$B175&lt;='Festività&amp;Chiusure'!$B$14),    AND($B175&gt;='Festività&amp;Chiusure'!$A$15,Calendar!$B175&lt;='Festività&amp;Chiusure'!$B$15),  AND($B175&gt;='Festività&amp;Chiusure'!$A$16,Calendar!$B175&lt;='Festività&amp;Chiusure'!$B$16),   $H175="domenica",$H175="sabato"),0,1)</f>
        <v/>
      </c>
      <c r="K175">
        <f>B175-DATE(YEAR(B175),1,0)</f>
        <v/>
      </c>
      <c r="L175">
        <f>SUM($J$3:J175)</f>
        <v/>
      </c>
    </row>
    <row r="176">
      <c r="A176" s="4">
        <f>YEAR(B176)*10000+MONTH(B176)*100+DAY(B176)</f>
        <v/>
      </c>
      <c r="B176" s="1" t="n">
        <v>45465</v>
      </c>
      <c r="C176">
        <f>YEAR(B176)</f>
        <v/>
      </c>
      <c r="D176">
        <f>MONTH(B176)</f>
        <v/>
      </c>
      <c r="E176">
        <f>WEEKNUM(B176)</f>
        <v/>
      </c>
      <c r="F176">
        <f>WEEKDAY(B176)</f>
        <v/>
      </c>
      <c r="G176">
        <f>DAY(B176)</f>
        <v/>
      </c>
      <c r="H176">
        <f>TEXT(B176,"gggg")</f>
        <v/>
      </c>
      <c r="I176">
        <f>TEXT(B176,"mmmm")</f>
        <v/>
      </c>
      <c r="J176">
        <f>IF(OR(AND($B176&gt;='Festività&amp;Chiusure'!$A$2,Calendar!$B176&lt;='Festività&amp;Chiusure'!$B$2),  AND($B176&gt;='Festività&amp;Chiusure'!$A$3,Calendar!$B176&lt;='Festività&amp;Chiusure'!$B$3),  AND($B176&gt;='Festività&amp;Chiusure'!$A$4,Calendar!$B176&lt;='Festività&amp;Chiusure'!$B$4),  AND($B176&gt;='Festività&amp;Chiusure'!$A$5,Calendar!$B176&lt;='Festività&amp;Chiusure'!$B$5),  AND($B176&gt;='Festività&amp;Chiusure'!$A$6,Calendar!$B176&lt;='Festività&amp;Chiusure'!$B$6),  AND($B176&gt;='Festività&amp;Chiusure'!$A$7,Calendar!$B176&lt;='Festività&amp;Chiusure'!$B$7),  AND($B176&gt;='Festività&amp;Chiusure'!$A$8,Calendar!$B176&lt;='Festività&amp;Chiusure'!$B$8),  AND($B176&gt;='Festività&amp;Chiusure'!$A$9,Calendar!$B176&lt;='Festività&amp;Chiusure'!$B$9),  AND($B176&gt;='Festività&amp;Chiusure'!$A$10,Calendar!$B176&lt;='Festività&amp;Chiusure'!$B$10),  AND($B176&gt;='Festività&amp;Chiusure'!$A$11,Calendar!$B176&lt;='Festività&amp;Chiusure'!$B$11),  AND($B176&gt;='Festività&amp;Chiusure'!$A$12,Calendar!$B176&lt;='Festività&amp;Chiusure'!$B$12),  AND($B176&gt;='Festività&amp;Chiusure'!$A$13,Calendar!$B176&lt;='Festività&amp;Chiusure'!$B$13),  AND($B176&gt;='Festività&amp;Chiusure'!$A$14,Calendar!$B176&lt;='Festività&amp;Chiusure'!$B$14),    AND($B176&gt;='Festività&amp;Chiusure'!$A$15,Calendar!$B176&lt;='Festività&amp;Chiusure'!$B$15),  AND($B176&gt;='Festività&amp;Chiusure'!$A$16,Calendar!$B176&lt;='Festività&amp;Chiusure'!$B$16),   $H176="domenica",$H176="sabato"),0,1)</f>
        <v/>
      </c>
      <c r="K176">
        <f>B176-DATE(YEAR(B176),1,0)</f>
        <v/>
      </c>
      <c r="L176">
        <f>SUM($J$3:J176)</f>
        <v/>
      </c>
    </row>
    <row r="177">
      <c r="A177" s="4">
        <f>YEAR(B177)*10000+MONTH(B177)*100+DAY(B177)</f>
        <v/>
      </c>
      <c r="B177" s="1" t="n">
        <v>45466</v>
      </c>
      <c r="C177">
        <f>YEAR(B177)</f>
        <v/>
      </c>
      <c r="D177">
        <f>MONTH(B177)</f>
        <v/>
      </c>
      <c r="E177">
        <f>WEEKNUM(B177)</f>
        <v/>
      </c>
      <c r="F177">
        <f>WEEKDAY(B177)</f>
        <v/>
      </c>
      <c r="G177">
        <f>DAY(B177)</f>
        <v/>
      </c>
      <c r="H177">
        <f>TEXT(B177,"gggg")</f>
        <v/>
      </c>
      <c r="I177">
        <f>TEXT(B177,"mmmm")</f>
        <v/>
      </c>
      <c r="J177">
        <f>IF(OR(AND($B177&gt;='Festività&amp;Chiusure'!$A$2,Calendar!$B177&lt;='Festività&amp;Chiusure'!$B$2),  AND($B177&gt;='Festività&amp;Chiusure'!$A$3,Calendar!$B177&lt;='Festività&amp;Chiusure'!$B$3),  AND($B177&gt;='Festività&amp;Chiusure'!$A$4,Calendar!$B177&lt;='Festività&amp;Chiusure'!$B$4),  AND($B177&gt;='Festività&amp;Chiusure'!$A$5,Calendar!$B177&lt;='Festività&amp;Chiusure'!$B$5),  AND($B177&gt;='Festività&amp;Chiusure'!$A$6,Calendar!$B177&lt;='Festività&amp;Chiusure'!$B$6),  AND($B177&gt;='Festività&amp;Chiusure'!$A$7,Calendar!$B177&lt;='Festività&amp;Chiusure'!$B$7),  AND($B177&gt;='Festività&amp;Chiusure'!$A$8,Calendar!$B177&lt;='Festività&amp;Chiusure'!$B$8),  AND($B177&gt;='Festività&amp;Chiusure'!$A$9,Calendar!$B177&lt;='Festività&amp;Chiusure'!$B$9),  AND($B177&gt;='Festività&amp;Chiusure'!$A$10,Calendar!$B177&lt;='Festività&amp;Chiusure'!$B$10),  AND($B177&gt;='Festività&amp;Chiusure'!$A$11,Calendar!$B177&lt;='Festività&amp;Chiusure'!$B$11),  AND($B177&gt;='Festività&amp;Chiusure'!$A$12,Calendar!$B177&lt;='Festività&amp;Chiusure'!$B$12),  AND($B177&gt;='Festività&amp;Chiusure'!$A$13,Calendar!$B177&lt;='Festività&amp;Chiusure'!$B$13),  AND($B177&gt;='Festività&amp;Chiusure'!$A$14,Calendar!$B177&lt;='Festività&amp;Chiusure'!$B$14),    AND($B177&gt;='Festività&amp;Chiusure'!$A$15,Calendar!$B177&lt;='Festività&amp;Chiusure'!$B$15),  AND($B177&gt;='Festività&amp;Chiusure'!$A$16,Calendar!$B177&lt;='Festività&amp;Chiusure'!$B$16),   $H177="domenica",$H177="sabato"),0,1)</f>
        <v/>
      </c>
      <c r="K177">
        <f>B177-DATE(YEAR(B177),1,0)</f>
        <v/>
      </c>
      <c r="L177">
        <f>SUM($J$3:J177)</f>
        <v/>
      </c>
    </row>
    <row r="178">
      <c r="A178" s="4">
        <f>YEAR(B178)*10000+MONTH(B178)*100+DAY(B178)</f>
        <v/>
      </c>
      <c r="B178" s="1" t="n">
        <v>45467</v>
      </c>
      <c r="C178">
        <f>YEAR(B178)</f>
        <v/>
      </c>
      <c r="D178">
        <f>MONTH(B178)</f>
        <v/>
      </c>
      <c r="E178">
        <f>WEEKNUM(B178)</f>
        <v/>
      </c>
      <c r="F178">
        <f>WEEKDAY(B178)</f>
        <v/>
      </c>
      <c r="G178">
        <f>DAY(B178)</f>
        <v/>
      </c>
      <c r="H178">
        <f>TEXT(B178,"gggg")</f>
        <v/>
      </c>
      <c r="I178">
        <f>TEXT(B178,"mmmm")</f>
        <v/>
      </c>
      <c r="J178">
        <f>IF(OR(AND($B178&gt;='Festività&amp;Chiusure'!$A$2,Calendar!$B178&lt;='Festività&amp;Chiusure'!$B$2),  AND($B178&gt;='Festività&amp;Chiusure'!$A$3,Calendar!$B178&lt;='Festività&amp;Chiusure'!$B$3),  AND($B178&gt;='Festività&amp;Chiusure'!$A$4,Calendar!$B178&lt;='Festività&amp;Chiusure'!$B$4),  AND($B178&gt;='Festività&amp;Chiusure'!$A$5,Calendar!$B178&lt;='Festività&amp;Chiusure'!$B$5),  AND($B178&gt;='Festività&amp;Chiusure'!$A$6,Calendar!$B178&lt;='Festività&amp;Chiusure'!$B$6),  AND($B178&gt;='Festività&amp;Chiusure'!$A$7,Calendar!$B178&lt;='Festività&amp;Chiusure'!$B$7),  AND($B178&gt;='Festività&amp;Chiusure'!$A$8,Calendar!$B178&lt;='Festività&amp;Chiusure'!$B$8),  AND($B178&gt;='Festività&amp;Chiusure'!$A$9,Calendar!$B178&lt;='Festività&amp;Chiusure'!$B$9),  AND($B178&gt;='Festività&amp;Chiusure'!$A$10,Calendar!$B178&lt;='Festività&amp;Chiusure'!$B$10),  AND($B178&gt;='Festività&amp;Chiusure'!$A$11,Calendar!$B178&lt;='Festività&amp;Chiusure'!$B$11),  AND($B178&gt;='Festività&amp;Chiusure'!$A$12,Calendar!$B178&lt;='Festività&amp;Chiusure'!$B$12),  AND($B178&gt;='Festività&amp;Chiusure'!$A$13,Calendar!$B178&lt;='Festività&amp;Chiusure'!$B$13),  AND($B178&gt;='Festività&amp;Chiusure'!$A$14,Calendar!$B178&lt;='Festività&amp;Chiusure'!$B$14),    AND($B178&gt;='Festività&amp;Chiusure'!$A$15,Calendar!$B178&lt;='Festività&amp;Chiusure'!$B$15),  AND($B178&gt;='Festività&amp;Chiusure'!$A$16,Calendar!$B178&lt;='Festività&amp;Chiusure'!$B$16),   $H178="domenica",$H178="sabato"),0,1)</f>
        <v/>
      </c>
      <c r="K178">
        <f>B178-DATE(YEAR(B178),1,0)</f>
        <v/>
      </c>
      <c r="L178">
        <f>SUM($J$3:J178)</f>
        <v/>
      </c>
    </row>
    <row r="179">
      <c r="A179" s="4">
        <f>YEAR(B179)*10000+MONTH(B179)*100+DAY(B179)</f>
        <v/>
      </c>
      <c r="B179" s="1" t="n">
        <v>45468</v>
      </c>
      <c r="C179">
        <f>YEAR(B179)</f>
        <v/>
      </c>
      <c r="D179">
        <f>MONTH(B179)</f>
        <v/>
      </c>
      <c r="E179">
        <f>WEEKNUM(B179)</f>
        <v/>
      </c>
      <c r="F179">
        <f>WEEKDAY(B179)</f>
        <v/>
      </c>
      <c r="G179">
        <f>DAY(B179)</f>
        <v/>
      </c>
      <c r="H179">
        <f>TEXT(B179,"gggg")</f>
        <v/>
      </c>
      <c r="I179">
        <f>TEXT(B179,"mmmm")</f>
        <v/>
      </c>
      <c r="J179">
        <f>IF(OR(AND($B179&gt;='Festività&amp;Chiusure'!$A$2,Calendar!$B179&lt;='Festività&amp;Chiusure'!$B$2),  AND($B179&gt;='Festività&amp;Chiusure'!$A$3,Calendar!$B179&lt;='Festività&amp;Chiusure'!$B$3),  AND($B179&gt;='Festività&amp;Chiusure'!$A$4,Calendar!$B179&lt;='Festività&amp;Chiusure'!$B$4),  AND($B179&gt;='Festività&amp;Chiusure'!$A$5,Calendar!$B179&lt;='Festività&amp;Chiusure'!$B$5),  AND($B179&gt;='Festività&amp;Chiusure'!$A$6,Calendar!$B179&lt;='Festività&amp;Chiusure'!$B$6),  AND($B179&gt;='Festività&amp;Chiusure'!$A$7,Calendar!$B179&lt;='Festività&amp;Chiusure'!$B$7),  AND($B179&gt;='Festività&amp;Chiusure'!$A$8,Calendar!$B179&lt;='Festività&amp;Chiusure'!$B$8),  AND($B179&gt;='Festività&amp;Chiusure'!$A$9,Calendar!$B179&lt;='Festività&amp;Chiusure'!$B$9),  AND($B179&gt;='Festività&amp;Chiusure'!$A$10,Calendar!$B179&lt;='Festività&amp;Chiusure'!$B$10),  AND($B179&gt;='Festività&amp;Chiusure'!$A$11,Calendar!$B179&lt;='Festività&amp;Chiusure'!$B$11),  AND($B179&gt;='Festività&amp;Chiusure'!$A$12,Calendar!$B179&lt;='Festività&amp;Chiusure'!$B$12),  AND($B179&gt;='Festività&amp;Chiusure'!$A$13,Calendar!$B179&lt;='Festività&amp;Chiusure'!$B$13),  AND($B179&gt;='Festività&amp;Chiusure'!$A$14,Calendar!$B179&lt;='Festività&amp;Chiusure'!$B$14),    AND($B179&gt;='Festività&amp;Chiusure'!$A$15,Calendar!$B179&lt;='Festività&amp;Chiusure'!$B$15),  AND($B179&gt;='Festività&amp;Chiusure'!$A$16,Calendar!$B179&lt;='Festività&amp;Chiusure'!$B$16),   $H179="domenica",$H179="sabato"),0,1)</f>
        <v/>
      </c>
      <c r="K179">
        <f>B179-DATE(YEAR(B179),1,0)</f>
        <v/>
      </c>
      <c r="L179">
        <f>SUM($J$3:J179)</f>
        <v/>
      </c>
    </row>
    <row r="180">
      <c r="A180" s="4">
        <f>YEAR(B180)*10000+MONTH(B180)*100+DAY(B180)</f>
        <v/>
      </c>
      <c r="B180" s="1" t="n">
        <v>45469</v>
      </c>
      <c r="C180">
        <f>YEAR(B180)</f>
        <v/>
      </c>
      <c r="D180">
        <f>MONTH(B180)</f>
        <v/>
      </c>
      <c r="E180">
        <f>WEEKNUM(B180)</f>
        <v/>
      </c>
      <c r="F180">
        <f>WEEKDAY(B180)</f>
        <v/>
      </c>
      <c r="G180">
        <f>DAY(B180)</f>
        <v/>
      </c>
      <c r="H180">
        <f>TEXT(B180,"gggg")</f>
        <v/>
      </c>
      <c r="I180">
        <f>TEXT(B180,"mmmm")</f>
        <v/>
      </c>
      <c r="J180">
        <f>IF(OR(AND($B180&gt;='Festività&amp;Chiusure'!$A$2,Calendar!$B180&lt;='Festività&amp;Chiusure'!$B$2),  AND($B180&gt;='Festività&amp;Chiusure'!$A$3,Calendar!$B180&lt;='Festività&amp;Chiusure'!$B$3),  AND($B180&gt;='Festività&amp;Chiusure'!$A$4,Calendar!$B180&lt;='Festività&amp;Chiusure'!$B$4),  AND($B180&gt;='Festività&amp;Chiusure'!$A$5,Calendar!$B180&lt;='Festività&amp;Chiusure'!$B$5),  AND($B180&gt;='Festività&amp;Chiusure'!$A$6,Calendar!$B180&lt;='Festività&amp;Chiusure'!$B$6),  AND($B180&gt;='Festività&amp;Chiusure'!$A$7,Calendar!$B180&lt;='Festività&amp;Chiusure'!$B$7),  AND($B180&gt;='Festività&amp;Chiusure'!$A$8,Calendar!$B180&lt;='Festività&amp;Chiusure'!$B$8),  AND($B180&gt;='Festività&amp;Chiusure'!$A$9,Calendar!$B180&lt;='Festività&amp;Chiusure'!$B$9),  AND($B180&gt;='Festività&amp;Chiusure'!$A$10,Calendar!$B180&lt;='Festività&amp;Chiusure'!$B$10),  AND($B180&gt;='Festività&amp;Chiusure'!$A$11,Calendar!$B180&lt;='Festività&amp;Chiusure'!$B$11),  AND($B180&gt;='Festività&amp;Chiusure'!$A$12,Calendar!$B180&lt;='Festività&amp;Chiusure'!$B$12),  AND($B180&gt;='Festività&amp;Chiusure'!$A$13,Calendar!$B180&lt;='Festività&amp;Chiusure'!$B$13),  AND($B180&gt;='Festività&amp;Chiusure'!$A$14,Calendar!$B180&lt;='Festività&amp;Chiusure'!$B$14),    AND($B180&gt;='Festività&amp;Chiusure'!$A$15,Calendar!$B180&lt;='Festività&amp;Chiusure'!$B$15),  AND($B180&gt;='Festività&amp;Chiusure'!$A$16,Calendar!$B180&lt;='Festività&amp;Chiusure'!$B$16),   $H180="domenica",$H180="sabato"),0,1)</f>
        <v/>
      </c>
      <c r="K180">
        <f>B180-DATE(YEAR(B180),1,0)</f>
        <v/>
      </c>
      <c r="L180">
        <f>SUM($J$3:J180)</f>
        <v/>
      </c>
    </row>
    <row r="181">
      <c r="A181" s="4">
        <f>YEAR(B181)*10000+MONTH(B181)*100+DAY(B181)</f>
        <v/>
      </c>
      <c r="B181" s="1" t="n">
        <v>45470</v>
      </c>
      <c r="C181">
        <f>YEAR(B181)</f>
        <v/>
      </c>
      <c r="D181">
        <f>MONTH(B181)</f>
        <v/>
      </c>
      <c r="E181">
        <f>WEEKNUM(B181)</f>
        <v/>
      </c>
      <c r="F181">
        <f>WEEKDAY(B181)</f>
        <v/>
      </c>
      <c r="G181">
        <f>DAY(B181)</f>
        <v/>
      </c>
      <c r="H181">
        <f>TEXT(B181,"gggg")</f>
        <v/>
      </c>
      <c r="I181">
        <f>TEXT(B181,"mmmm")</f>
        <v/>
      </c>
      <c r="J181">
        <f>IF(OR(AND($B181&gt;='Festività&amp;Chiusure'!$A$2,Calendar!$B181&lt;='Festività&amp;Chiusure'!$B$2),  AND($B181&gt;='Festività&amp;Chiusure'!$A$3,Calendar!$B181&lt;='Festività&amp;Chiusure'!$B$3),  AND($B181&gt;='Festività&amp;Chiusure'!$A$4,Calendar!$B181&lt;='Festività&amp;Chiusure'!$B$4),  AND($B181&gt;='Festività&amp;Chiusure'!$A$5,Calendar!$B181&lt;='Festività&amp;Chiusure'!$B$5),  AND($B181&gt;='Festività&amp;Chiusure'!$A$6,Calendar!$B181&lt;='Festività&amp;Chiusure'!$B$6),  AND($B181&gt;='Festività&amp;Chiusure'!$A$7,Calendar!$B181&lt;='Festività&amp;Chiusure'!$B$7),  AND($B181&gt;='Festività&amp;Chiusure'!$A$8,Calendar!$B181&lt;='Festività&amp;Chiusure'!$B$8),  AND($B181&gt;='Festività&amp;Chiusure'!$A$9,Calendar!$B181&lt;='Festività&amp;Chiusure'!$B$9),  AND($B181&gt;='Festività&amp;Chiusure'!$A$10,Calendar!$B181&lt;='Festività&amp;Chiusure'!$B$10),  AND($B181&gt;='Festività&amp;Chiusure'!$A$11,Calendar!$B181&lt;='Festività&amp;Chiusure'!$B$11),  AND($B181&gt;='Festività&amp;Chiusure'!$A$12,Calendar!$B181&lt;='Festività&amp;Chiusure'!$B$12),  AND($B181&gt;='Festività&amp;Chiusure'!$A$13,Calendar!$B181&lt;='Festività&amp;Chiusure'!$B$13),  AND($B181&gt;='Festività&amp;Chiusure'!$A$14,Calendar!$B181&lt;='Festività&amp;Chiusure'!$B$14),    AND($B181&gt;='Festività&amp;Chiusure'!$A$15,Calendar!$B181&lt;='Festività&amp;Chiusure'!$B$15),  AND($B181&gt;='Festività&amp;Chiusure'!$A$16,Calendar!$B181&lt;='Festività&amp;Chiusure'!$B$16),   $H181="domenica",$H181="sabato"),0,1)</f>
        <v/>
      </c>
      <c r="K181">
        <f>B181-DATE(YEAR(B181),1,0)</f>
        <v/>
      </c>
      <c r="L181">
        <f>SUM($J$3:J181)</f>
        <v/>
      </c>
    </row>
    <row r="182">
      <c r="A182" s="4">
        <f>YEAR(B182)*10000+MONTH(B182)*100+DAY(B182)</f>
        <v/>
      </c>
      <c r="B182" s="1" t="n">
        <v>45471</v>
      </c>
      <c r="C182">
        <f>YEAR(B182)</f>
        <v/>
      </c>
      <c r="D182">
        <f>MONTH(B182)</f>
        <v/>
      </c>
      <c r="E182">
        <f>WEEKNUM(B182)</f>
        <v/>
      </c>
      <c r="F182">
        <f>WEEKDAY(B182)</f>
        <v/>
      </c>
      <c r="G182">
        <f>DAY(B182)</f>
        <v/>
      </c>
      <c r="H182">
        <f>TEXT(B182,"gggg")</f>
        <v/>
      </c>
      <c r="I182">
        <f>TEXT(B182,"mmmm")</f>
        <v/>
      </c>
      <c r="J182">
        <f>IF(OR(AND($B182&gt;='Festività&amp;Chiusure'!$A$2,Calendar!$B182&lt;='Festività&amp;Chiusure'!$B$2),  AND($B182&gt;='Festività&amp;Chiusure'!$A$3,Calendar!$B182&lt;='Festività&amp;Chiusure'!$B$3),  AND($B182&gt;='Festività&amp;Chiusure'!$A$4,Calendar!$B182&lt;='Festività&amp;Chiusure'!$B$4),  AND($B182&gt;='Festività&amp;Chiusure'!$A$5,Calendar!$B182&lt;='Festività&amp;Chiusure'!$B$5),  AND($B182&gt;='Festività&amp;Chiusure'!$A$6,Calendar!$B182&lt;='Festività&amp;Chiusure'!$B$6),  AND($B182&gt;='Festività&amp;Chiusure'!$A$7,Calendar!$B182&lt;='Festività&amp;Chiusure'!$B$7),  AND($B182&gt;='Festività&amp;Chiusure'!$A$8,Calendar!$B182&lt;='Festività&amp;Chiusure'!$B$8),  AND($B182&gt;='Festività&amp;Chiusure'!$A$9,Calendar!$B182&lt;='Festività&amp;Chiusure'!$B$9),  AND($B182&gt;='Festività&amp;Chiusure'!$A$10,Calendar!$B182&lt;='Festività&amp;Chiusure'!$B$10),  AND($B182&gt;='Festività&amp;Chiusure'!$A$11,Calendar!$B182&lt;='Festività&amp;Chiusure'!$B$11),  AND($B182&gt;='Festività&amp;Chiusure'!$A$12,Calendar!$B182&lt;='Festività&amp;Chiusure'!$B$12),  AND($B182&gt;='Festività&amp;Chiusure'!$A$13,Calendar!$B182&lt;='Festività&amp;Chiusure'!$B$13),  AND($B182&gt;='Festività&amp;Chiusure'!$A$14,Calendar!$B182&lt;='Festività&amp;Chiusure'!$B$14),    AND($B182&gt;='Festività&amp;Chiusure'!$A$15,Calendar!$B182&lt;='Festività&amp;Chiusure'!$B$15),  AND($B182&gt;='Festività&amp;Chiusure'!$A$16,Calendar!$B182&lt;='Festività&amp;Chiusure'!$B$16),   $H182="domenica",$H182="sabato"),0,1)</f>
        <v/>
      </c>
      <c r="K182">
        <f>B182-DATE(YEAR(B182),1,0)</f>
        <v/>
      </c>
      <c r="L182">
        <f>SUM($J$3:J182)</f>
        <v/>
      </c>
    </row>
    <row r="183">
      <c r="A183" s="4">
        <f>YEAR(B183)*10000+MONTH(B183)*100+DAY(B183)</f>
        <v/>
      </c>
      <c r="B183" s="1" t="n">
        <v>45472</v>
      </c>
      <c r="C183">
        <f>YEAR(B183)</f>
        <v/>
      </c>
      <c r="D183">
        <f>MONTH(B183)</f>
        <v/>
      </c>
      <c r="E183">
        <f>WEEKNUM(B183)</f>
        <v/>
      </c>
      <c r="F183">
        <f>WEEKDAY(B183)</f>
        <v/>
      </c>
      <c r="G183">
        <f>DAY(B183)</f>
        <v/>
      </c>
      <c r="H183">
        <f>TEXT(B183,"gggg")</f>
        <v/>
      </c>
      <c r="I183">
        <f>TEXT(B183,"mmmm")</f>
        <v/>
      </c>
      <c r="J183">
        <f>IF(OR(AND($B183&gt;='Festività&amp;Chiusure'!$A$2,Calendar!$B183&lt;='Festività&amp;Chiusure'!$B$2),  AND($B183&gt;='Festività&amp;Chiusure'!$A$3,Calendar!$B183&lt;='Festività&amp;Chiusure'!$B$3),  AND($B183&gt;='Festività&amp;Chiusure'!$A$4,Calendar!$B183&lt;='Festività&amp;Chiusure'!$B$4),  AND($B183&gt;='Festività&amp;Chiusure'!$A$5,Calendar!$B183&lt;='Festività&amp;Chiusure'!$B$5),  AND($B183&gt;='Festività&amp;Chiusure'!$A$6,Calendar!$B183&lt;='Festività&amp;Chiusure'!$B$6),  AND($B183&gt;='Festività&amp;Chiusure'!$A$7,Calendar!$B183&lt;='Festività&amp;Chiusure'!$B$7),  AND($B183&gt;='Festività&amp;Chiusure'!$A$8,Calendar!$B183&lt;='Festività&amp;Chiusure'!$B$8),  AND($B183&gt;='Festività&amp;Chiusure'!$A$9,Calendar!$B183&lt;='Festività&amp;Chiusure'!$B$9),  AND($B183&gt;='Festività&amp;Chiusure'!$A$10,Calendar!$B183&lt;='Festività&amp;Chiusure'!$B$10),  AND($B183&gt;='Festività&amp;Chiusure'!$A$11,Calendar!$B183&lt;='Festività&amp;Chiusure'!$B$11),  AND($B183&gt;='Festività&amp;Chiusure'!$A$12,Calendar!$B183&lt;='Festività&amp;Chiusure'!$B$12),  AND($B183&gt;='Festività&amp;Chiusure'!$A$13,Calendar!$B183&lt;='Festività&amp;Chiusure'!$B$13),  AND($B183&gt;='Festività&amp;Chiusure'!$A$14,Calendar!$B183&lt;='Festività&amp;Chiusure'!$B$14),    AND($B183&gt;='Festività&amp;Chiusure'!$A$15,Calendar!$B183&lt;='Festività&amp;Chiusure'!$B$15),  AND($B183&gt;='Festività&amp;Chiusure'!$A$16,Calendar!$B183&lt;='Festività&amp;Chiusure'!$B$16),   $H183="domenica",$H183="sabato"),0,1)</f>
        <v/>
      </c>
      <c r="K183">
        <f>B183-DATE(YEAR(B183),1,0)</f>
        <v/>
      </c>
      <c r="L183">
        <f>SUM($J$3:J183)</f>
        <v/>
      </c>
    </row>
    <row r="184">
      <c r="A184" s="4">
        <f>YEAR(B184)*10000+MONTH(B184)*100+DAY(B184)</f>
        <v/>
      </c>
      <c r="B184" s="1" t="n">
        <v>45473</v>
      </c>
      <c r="C184">
        <f>YEAR(B184)</f>
        <v/>
      </c>
      <c r="D184">
        <f>MONTH(B184)</f>
        <v/>
      </c>
      <c r="E184">
        <f>WEEKNUM(B184)</f>
        <v/>
      </c>
      <c r="F184">
        <f>WEEKDAY(B184)</f>
        <v/>
      </c>
      <c r="G184">
        <f>DAY(B184)</f>
        <v/>
      </c>
      <c r="H184">
        <f>TEXT(B184,"gggg")</f>
        <v/>
      </c>
      <c r="I184">
        <f>TEXT(B184,"mmmm")</f>
        <v/>
      </c>
      <c r="J184">
        <f>IF(OR(AND($B184&gt;='Festività&amp;Chiusure'!$A$2,Calendar!$B184&lt;='Festività&amp;Chiusure'!$B$2),  AND($B184&gt;='Festività&amp;Chiusure'!$A$3,Calendar!$B184&lt;='Festività&amp;Chiusure'!$B$3),  AND($B184&gt;='Festività&amp;Chiusure'!$A$4,Calendar!$B184&lt;='Festività&amp;Chiusure'!$B$4),  AND($B184&gt;='Festività&amp;Chiusure'!$A$5,Calendar!$B184&lt;='Festività&amp;Chiusure'!$B$5),  AND($B184&gt;='Festività&amp;Chiusure'!$A$6,Calendar!$B184&lt;='Festività&amp;Chiusure'!$B$6),  AND($B184&gt;='Festività&amp;Chiusure'!$A$7,Calendar!$B184&lt;='Festività&amp;Chiusure'!$B$7),  AND($B184&gt;='Festività&amp;Chiusure'!$A$8,Calendar!$B184&lt;='Festività&amp;Chiusure'!$B$8),  AND($B184&gt;='Festività&amp;Chiusure'!$A$9,Calendar!$B184&lt;='Festività&amp;Chiusure'!$B$9),  AND($B184&gt;='Festività&amp;Chiusure'!$A$10,Calendar!$B184&lt;='Festività&amp;Chiusure'!$B$10),  AND($B184&gt;='Festività&amp;Chiusure'!$A$11,Calendar!$B184&lt;='Festività&amp;Chiusure'!$B$11),  AND($B184&gt;='Festività&amp;Chiusure'!$A$12,Calendar!$B184&lt;='Festività&amp;Chiusure'!$B$12),  AND($B184&gt;='Festività&amp;Chiusure'!$A$13,Calendar!$B184&lt;='Festività&amp;Chiusure'!$B$13),  AND($B184&gt;='Festività&amp;Chiusure'!$A$14,Calendar!$B184&lt;='Festività&amp;Chiusure'!$B$14),    AND($B184&gt;='Festività&amp;Chiusure'!$A$15,Calendar!$B184&lt;='Festività&amp;Chiusure'!$B$15),  AND($B184&gt;='Festività&amp;Chiusure'!$A$16,Calendar!$B184&lt;='Festività&amp;Chiusure'!$B$16),   $H184="domenica",$H184="sabato"),0,1)</f>
        <v/>
      </c>
      <c r="K184">
        <f>B184-DATE(YEAR(B184),1,0)</f>
        <v/>
      </c>
      <c r="L184">
        <f>SUM($J$3:J184)</f>
        <v/>
      </c>
    </row>
    <row r="185">
      <c r="A185" s="4">
        <f>YEAR(B185)*10000+MONTH(B185)*100+DAY(B185)</f>
        <v/>
      </c>
      <c r="B185" s="1" t="n">
        <v>45474</v>
      </c>
      <c r="C185">
        <f>YEAR(B185)</f>
        <v/>
      </c>
      <c r="D185">
        <f>MONTH(B185)</f>
        <v/>
      </c>
      <c r="E185">
        <f>WEEKNUM(B185)</f>
        <v/>
      </c>
      <c r="F185">
        <f>WEEKDAY(B185)</f>
        <v/>
      </c>
      <c r="G185">
        <f>DAY(B185)</f>
        <v/>
      </c>
      <c r="H185">
        <f>TEXT(B185,"gggg")</f>
        <v/>
      </c>
      <c r="I185">
        <f>TEXT(B185,"mmmm")</f>
        <v/>
      </c>
      <c r="J185">
        <f>IF(OR(AND($B185&gt;='Festività&amp;Chiusure'!$A$2,Calendar!$B185&lt;='Festività&amp;Chiusure'!$B$2),  AND($B185&gt;='Festività&amp;Chiusure'!$A$3,Calendar!$B185&lt;='Festività&amp;Chiusure'!$B$3),  AND($B185&gt;='Festività&amp;Chiusure'!$A$4,Calendar!$B185&lt;='Festività&amp;Chiusure'!$B$4),  AND($B185&gt;='Festività&amp;Chiusure'!$A$5,Calendar!$B185&lt;='Festività&amp;Chiusure'!$B$5),  AND($B185&gt;='Festività&amp;Chiusure'!$A$6,Calendar!$B185&lt;='Festività&amp;Chiusure'!$B$6),  AND($B185&gt;='Festività&amp;Chiusure'!$A$7,Calendar!$B185&lt;='Festività&amp;Chiusure'!$B$7),  AND($B185&gt;='Festività&amp;Chiusure'!$A$8,Calendar!$B185&lt;='Festività&amp;Chiusure'!$B$8),  AND($B185&gt;='Festività&amp;Chiusure'!$A$9,Calendar!$B185&lt;='Festività&amp;Chiusure'!$B$9),  AND($B185&gt;='Festività&amp;Chiusure'!$A$10,Calendar!$B185&lt;='Festività&amp;Chiusure'!$B$10),  AND($B185&gt;='Festività&amp;Chiusure'!$A$11,Calendar!$B185&lt;='Festività&amp;Chiusure'!$B$11),  AND($B185&gt;='Festività&amp;Chiusure'!$A$12,Calendar!$B185&lt;='Festività&amp;Chiusure'!$B$12),  AND($B185&gt;='Festività&amp;Chiusure'!$A$13,Calendar!$B185&lt;='Festività&amp;Chiusure'!$B$13),  AND($B185&gt;='Festività&amp;Chiusure'!$A$14,Calendar!$B185&lt;='Festività&amp;Chiusure'!$B$14),    AND($B185&gt;='Festività&amp;Chiusure'!$A$15,Calendar!$B185&lt;='Festività&amp;Chiusure'!$B$15),  AND($B185&gt;='Festività&amp;Chiusure'!$A$16,Calendar!$B185&lt;='Festività&amp;Chiusure'!$B$16),   $H185="domenica",$H185="sabato"),0,1)</f>
        <v/>
      </c>
      <c r="K185">
        <f>B185-DATE(YEAR(B185),1,0)</f>
        <v/>
      </c>
      <c r="L185">
        <f>SUM($J$3:J185)</f>
        <v/>
      </c>
    </row>
    <row r="186">
      <c r="A186" s="4">
        <f>YEAR(B186)*10000+MONTH(B186)*100+DAY(B186)</f>
        <v/>
      </c>
      <c r="B186" s="1" t="n">
        <v>45475</v>
      </c>
      <c r="C186">
        <f>YEAR(B186)</f>
        <v/>
      </c>
      <c r="D186">
        <f>MONTH(B186)</f>
        <v/>
      </c>
      <c r="E186">
        <f>WEEKNUM(B186)</f>
        <v/>
      </c>
      <c r="F186">
        <f>WEEKDAY(B186)</f>
        <v/>
      </c>
      <c r="G186">
        <f>DAY(B186)</f>
        <v/>
      </c>
      <c r="H186">
        <f>TEXT(B186,"gggg")</f>
        <v/>
      </c>
      <c r="I186">
        <f>TEXT(B186,"mmmm")</f>
        <v/>
      </c>
      <c r="J186">
        <f>IF(OR(AND($B186&gt;='Festività&amp;Chiusure'!$A$2,Calendar!$B186&lt;='Festività&amp;Chiusure'!$B$2),  AND($B186&gt;='Festività&amp;Chiusure'!$A$3,Calendar!$B186&lt;='Festività&amp;Chiusure'!$B$3),  AND($B186&gt;='Festività&amp;Chiusure'!$A$4,Calendar!$B186&lt;='Festività&amp;Chiusure'!$B$4),  AND($B186&gt;='Festività&amp;Chiusure'!$A$5,Calendar!$B186&lt;='Festività&amp;Chiusure'!$B$5),  AND($B186&gt;='Festività&amp;Chiusure'!$A$6,Calendar!$B186&lt;='Festività&amp;Chiusure'!$B$6),  AND($B186&gt;='Festività&amp;Chiusure'!$A$7,Calendar!$B186&lt;='Festività&amp;Chiusure'!$B$7),  AND($B186&gt;='Festività&amp;Chiusure'!$A$8,Calendar!$B186&lt;='Festività&amp;Chiusure'!$B$8),  AND($B186&gt;='Festività&amp;Chiusure'!$A$9,Calendar!$B186&lt;='Festività&amp;Chiusure'!$B$9),  AND($B186&gt;='Festività&amp;Chiusure'!$A$10,Calendar!$B186&lt;='Festività&amp;Chiusure'!$B$10),  AND($B186&gt;='Festività&amp;Chiusure'!$A$11,Calendar!$B186&lt;='Festività&amp;Chiusure'!$B$11),  AND($B186&gt;='Festività&amp;Chiusure'!$A$12,Calendar!$B186&lt;='Festività&amp;Chiusure'!$B$12),  AND($B186&gt;='Festività&amp;Chiusure'!$A$13,Calendar!$B186&lt;='Festività&amp;Chiusure'!$B$13),  AND($B186&gt;='Festività&amp;Chiusure'!$A$14,Calendar!$B186&lt;='Festività&amp;Chiusure'!$B$14),    AND($B186&gt;='Festività&amp;Chiusure'!$A$15,Calendar!$B186&lt;='Festività&amp;Chiusure'!$B$15),  AND($B186&gt;='Festività&amp;Chiusure'!$A$16,Calendar!$B186&lt;='Festività&amp;Chiusure'!$B$16),   $H186="domenica",$H186="sabato"),0,1)</f>
        <v/>
      </c>
      <c r="K186">
        <f>B186-DATE(YEAR(B186),1,0)</f>
        <v/>
      </c>
      <c r="L186">
        <f>SUM($J$3:J186)</f>
        <v/>
      </c>
    </row>
    <row r="187">
      <c r="A187" s="4">
        <f>YEAR(B187)*10000+MONTH(B187)*100+DAY(B187)</f>
        <v/>
      </c>
      <c r="B187" s="1" t="n">
        <v>45476</v>
      </c>
      <c r="C187">
        <f>YEAR(B187)</f>
        <v/>
      </c>
      <c r="D187">
        <f>MONTH(B187)</f>
        <v/>
      </c>
      <c r="E187">
        <f>WEEKNUM(B187)</f>
        <v/>
      </c>
      <c r="F187">
        <f>WEEKDAY(B187)</f>
        <v/>
      </c>
      <c r="G187">
        <f>DAY(B187)</f>
        <v/>
      </c>
      <c r="H187">
        <f>TEXT(B187,"gggg")</f>
        <v/>
      </c>
      <c r="I187">
        <f>TEXT(B187,"mmmm")</f>
        <v/>
      </c>
      <c r="J187">
        <f>IF(OR(AND($B187&gt;='Festività&amp;Chiusure'!$A$2,Calendar!$B187&lt;='Festività&amp;Chiusure'!$B$2),  AND($B187&gt;='Festività&amp;Chiusure'!$A$3,Calendar!$B187&lt;='Festività&amp;Chiusure'!$B$3),  AND($B187&gt;='Festività&amp;Chiusure'!$A$4,Calendar!$B187&lt;='Festività&amp;Chiusure'!$B$4),  AND($B187&gt;='Festività&amp;Chiusure'!$A$5,Calendar!$B187&lt;='Festività&amp;Chiusure'!$B$5),  AND($B187&gt;='Festività&amp;Chiusure'!$A$6,Calendar!$B187&lt;='Festività&amp;Chiusure'!$B$6),  AND($B187&gt;='Festività&amp;Chiusure'!$A$7,Calendar!$B187&lt;='Festività&amp;Chiusure'!$B$7),  AND($B187&gt;='Festività&amp;Chiusure'!$A$8,Calendar!$B187&lt;='Festività&amp;Chiusure'!$B$8),  AND($B187&gt;='Festività&amp;Chiusure'!$A$9,Calendar!$B187&lt;='Festività&amp;Chiusure'!$B$9),  AND($B187&gt;='Festività&amp;Chiusure'!$A$10,Calendar!$B187&lt;='Festività&amp;Chiusure'!$B$10),  AND($B187&gt;='Festività&amp;Chiusure'!$A$11,Calendar!$B187&lt;='Festività&amp;Chiusure'!$B$11),  AND($B187&gt;='Festività&amp;Chiusure'!$A$12,Calendar!$B187&lt;='Festività&amp;Chiusure'!$B$12),  AND($B187&gt;='Festività&amp;Chiusure'!$A$13,Calendar!$B187&lt;='Festività&amp;Chiusure'!$B$13),  AND($B187&gt;='Festività&amp;Chiusure'!$A$14,Calendar!$B187&lt;='Festività&amp;Chiusure'!$B$14),    AND($B187&gt;='Festività&amp;Chiusure'!$A$15,Calendar!$B187&lt;='Festività&amp;Chiusure'!$B$15),  AND($B187&gt;='Festività&amp;Chiusure'!$A$16,Calendar!$B187&lt;='Festività&amp;Chiusure'!$B$16),   $H187="domenica",$H187="sabato"),0,1)</f>
        <v/>
      </c>
      <c r="K187">
        <f>B187-DATE(YEAR(B187),1,0)</f>
        <v/>
      </c>
      <c r="L187">
        <f>SUM($J$3:J187)</f>
        <v/>
      </c>
    </row>
    <row r="188">
      <c r="A188" s="4">
        <f>YEAR(B188)*10000+MONTH(B188)*100+DAY(B188)</f>
        <v/>
      </c>
      <c r="B188" s="1" t="n">
        <v>45477</v>
      </c>
      <c r="C188">
        <f>YEAR(B188)</f>
        <v/>
      </c>
      <c r="D188">
        <f>MONTH(B188)</f>
        <v/>
      </c>
      <c r="E188">
        <f>WEEKNUM(B188)</f>
        <v/>
      </c>
      <c r="F188">
        <f>WEEKDAY(B188)</f>
        <v/>
      </c>
      <c r="G188">
        <f>DAY(B188)</f>
        <v/>
      </c>
      <c r="H188">
        <f>TEXT(B188,"gggg")</f>
        <v/>
      </c>
      <c r="I188">
        <f>TEXT(B188,"mmmm")</f>
        <v/>
      </c>
      <c r="J188">
        <f>IF(OR(AND($B188&gt;='Festività&amp;Chiusure'!$A$2,Calendar!$B188&lt;='Festività&amp;Chiusure'!$B$2),  AND($B188&gt;='Festività&amp;Chiusure'!$A$3,Calendar!$B188&lt;='Festività&amp;Chiusure'!$B$3),  AND($B188&gt;='Festività&amp;Chiusure'!$A$4,Calendar!$B188&lt;='Festività&amp;Chiusure'!$B$4),  AND($B188&gt;='Festività&amp;Chiusure'!$A$5,Calendar!$B188&lt;='Festività&amp;Chiusure'!$B$5),  AND($B188&gt;='Festività&amp;Chiusure'!$A$6,Calendar!$B188&lt;='Festività&amp;Chiusure'!$B$6),  AND($B188&gt;='Festività&amp;Chiusure'!$A$7,Calendar!$B188&lt;='Festività&amp;Chiusure'!$B$7),  AND($B188&gt;='Festività&amp;Chiusure'!$A$8,Calendar!$B188&lt;='Festività&amp;Chiusure'!$B$8),  AND($B188&gt;='Festività&amp;Chiusure'!$A$9,Calendar!$B188&lt;='Festività&amp;Chiusure'!$B$9),  AND($B188&gt;='Festività&amp;Chiusure'!$A$10,Calendar!$B188&lt;='Festività&amp;Chiusure'!$B$10),  AND($B188&gt;='Festività&amp;Chiusure'!$A$11,Calendar!$B188&lt;='Festività&amp;Chiusure'!$B$11),  AND($B188&gt;='Festività&amp;Chiusure'!$A$12,Calendar!$B188&lt;='Festività&amp;Chiusure'!$B$12),  AND($B188&gt;='Festività&amp;Chiusure'!$A$13,Calendar!$B188&lt;='Festività&amp;Chiusure'!$B$13),  AND($B188&gt;='Festività&amp;Chiusure'!$A$14,Calendar!$B188&lt;='Festività&amp;Chiusure'!$B$14),    AND($B188&gt;='Festività&amp;Chiusure'!$A$15,Calendar!$B188&lt;='Festività&amp;Chiusure'!$B$15),  AND($B188&gt;='Festività&amp;Chiusure'!$A$16,Calendar!$B188&lt;='Festività&amp;Chiusure'!$B$16),   $H188="domenica",$H188="sabato"),0,1)</f>
        <v/>
      </c>
      <c r="K188">
        <f>B188-DATE(YEAR(B188),1,0)</f>
        <v/>
      </c>
      <c r="L188">
        <f>SUM($J$3:J188)</f>
        <v/>
      </c>
    </row>
    <row r="189">
      <c r="A189" s="4">
        <f>YEAR(B189)*10000+MONTH(B189)*100+DAY(B189)</f>
        <v/>
      </c>
      <c r="B189" s="1" t="n">
        <v>45478</v>
      </c>
      <c r="C189">
        <f>YEAR(B189)</f>
        <v/>
      </c>
      <c r="D189">
        <f>MONTH(B189)</f>
        <v/>
      </c>
      <c r="E189">
        <f>WEEKNUM(B189)</f>
        <v/>
      </c>
      <c r="F189">
        <f>WEEKDAY(B189)</f>
        <v/>
      </c>
      <c r="G189">
        <f>DAY(B189)</f>
        <v/>
      </c>
      <c r="H189">
        <f>TEXT(B189,"gggg")</f>
        <v/>
      </c>
      <c r="I189">
        <f>TEXT(B189,"mmmm")</f>
        <v/>
      </c>
      <c r="J189">
        <f>IF(OR(AND($B189&gt;='Festività&amp;Chiusure'!$A$2,Calendar!$B189&lt;='Festività&amp;Chiusure'!$B$2),  AND($B189&gt;='Festività&amp;Chiusure'!$A$3,Calendar!$B189&lt;='Festività&amp;Chiusure'!$B$3),  AND($B189&gt;='Festività&amp;Chiusure'!$A$4,Calendar!$B189&lt;='Festività&amp;Chiusure'!$B$4),  AND($B189&gt;='Festività&amp;Chiusure'!$A$5,Calendar!$B189&lt;='Festività&amp;Chiusure'!$B$5),  AND($B189&gt;='Festività&amp;Chiusure'!$A$6,Calendar!$B189&lt;='Festività&amp;Chiusure'!$B$6),  AND($B189&gt;='Festività&amp;Chiusure'!$A$7,Calendar!$B189&lt;='Festività&amp;Chiusure'!$B$7),  AND($B189&gt;='Festività&amp;Chiusure'!$A$8,Calendar!$B189&lt;='Festività&amp;Chiusure'!$B$8),  AND($B189&gt;='Festività&amp;Chiusure'!$A$9,Calendar!$B189&lt;='Festività&amp;Chiusure'!$B$9),  AND($B189&gt;='Festività&amp;Chiusure'!$A$10,Calendar!$B189&lt;='Festività&amp;Chiusure'!$B$10),  AND($B189&gt;='Festività&amp;Chiusure'!$A$11,Calendar!$B189&lt;='Festività&amp;Chiusure'!$B$11),  AND($B189&gt;='Festività&amp;Chiusure'!$A$12,Calendar!$B189&lt;='Festività&amp;Chiusure'!$B$12),  AND($B189&gt;='Festività&amp;Chiusure'!$A$13,Calendar!$B189&lt;='Festività&amp;Chiusure'!$B$13),  AND($B189&gt;='Festività&amp;Chiusure'!$A$14,Calendar!$B189&lt;='Festività&amp;Chiusure'!$B$14),    AND($B189&gt;='Festività&amp;Chiusure'!$A$15,Calendar!$B189&lt;='Festività&amp;Chiusure'!$B$15),  AND($B189&gt;='Festività&amp;Chiusure'!$A$16,Calendar!$B189&lt;='Festività&amp;Chiusure'!$B$16),   $H189="domenica",$H189="sabato"),0,1)</f>
        <v/>
      </c>
      <c r="K189">
        <f>B189-DATE(YEAR(B189),1,0)</f>
        <v/>
      </c>
      <c r="L189">
        <f>SUM($J$3:J189)</f>
        <v/>
      </c>
    </row>
    <row r="190">
      <c r="A190" s="4">
        <f>YEAR(B190)*10000+MONTH(B190)*100+DAY(B190)</f>
        <v/>
      </c>
      <c r="B190" s="1" t="n">
        <v>45479</v>
      </c>
      <c r="C190">
        <f>YEAR(B190)</f>
        <v/>
      </c>
      <c r="D190">
        <f>MONTH(B190)</f>
        <v/>
      </c>
      <c r="E190">
        <f>WEEKNUM(B190)</f>
        <v/>
      </c>
      <c r="F190">
        <f>WEEKDAY(B190)</f>
        <v/>
      </c>
      <c r="G190">
        <f>DAY(B190)</f>
        <v/>
      </c>
      <c r="H190">
        <f>TEXT(B190,"gggg")</f>
        <v/>
      </c>
      <c r="I190">
        <f>TEXT(B190,"mmmm")</f>
        <v/>
      </c>
      <c r="J190">
        <f>IF(OR(AND($B190&gt;='Festività&amp;Chiusure'!$A$2,Calendar!$B190&lt;='Festività&amp;Chiusure'!$B$2),  AND($B190&gt;='Festività&amp;Chiusure'!$A$3,Calendar!$B190&lt;='Festività&amp;Chiusure'!$B$3),  AND($B190&gt;='Festività&amp;Chiusure'!$A$4,Calendar!$B190&lt;='Festività&amp;Chiusure'!$B$4),  AND($B190&gt;='Festività&amp;Chiusure'!$A$5,Calendar!$B190&lt;='Festività&amp;Chiusure'!$B$5),  AND($B190&gt;='Festività&amp;Chiusure'!$A$6,Calendar!$B190&lt;='Festività&amp;Chiusure'!$B$6),  AND($B190&gt;='Festività&amp;Chiusure'!$A$7,Calendar!$B190&lt;='Festività&amp;Chiusure'!$B$7),  AND($B190&gt;='Festività&amp;Chiusure'!$A$8,Calendar!$B190&lt;='Festività&amp;Chiusure'!$B$8),  AND($B190&gt;='Festività&amp;Chiusure'!$A$9,Calendar!$B190&lt;='Festività&amp;Chiusure'!$B$9),  AND($B190&gt;='Festività&amp;Chiusure'!$A$10,Calendar!$B190&lt;='Festività&amp;Chiusure'!$B$10),  AND($B190&gt;='Festività&amp;Chiusure'!$A$11,Calendar!$B190&lt;='Festività&amp;Chiusure'!$B$11),  AND($B190&gt;='Festività&amp;Chiusure'!$A$12,Calendar!$B190&lt;='Festività&amp;Chiusure'!$B$12),  AND($B190&gt;='Festività&amp;Chiusure'!$A$13,Calendar!$B190&lt;='Festività&amp;Chiusure'!$B$13),  AND($B190&gt;='Festività&amp;Chiusure'!$A$14,Calendar!$B190&lt;='Festività&amp;Chiusure'!$B$14),    AND($B190&gt;='Festività&amp;Chiusure'!$A$15,Calendar!$B190&lt;='Festività&amp;Chiusure'!$B$15),  AND($B190&gt;='Festività&amp;Chiusure'!$A$16,Calendar!$B190&lt;='Festività&amp;Chiusure'!$B$16),   $H190="domenica",$H190="sabato"),0,1)</f>
        <v/>
      </c>
      <c r="K190">
        <f>B190-DATE(YEAR(B190),1,0)</f>
        <v/>
      </c>
      <c r="L190">
        <f>SUM($J$3:J190)</f>
        <v/>
      </c>
    </row>
    <row r="191">
      <c r="A191" s="4">
        <f>YEAR(B191)*10000+MONTH(B191)*100+DAY(B191)</f>
        <v/>
      </c>
      <c r="B191" s="1" t="n">
        <v>45480</v>
      </c>
      <c r="C191">
        <f>YEAR(B191)</f>
        <v/>
      </c>
      <c r="D191">
        <f>MONTH(B191)</f>
        <v/>
      </c>
      <c r="E191">
        <f>WEEKNUM(B191)</f>
        <v/>
      </c>
      <c r="F191">
        <f>WEEKDAY(B191)</f>
        <v/>
      </c>
      <c r="G191">
        <f>DAY(B191)</f>
        <v/>
      </c>
      <c r="H191">
        <f>TEXT(B191,"gggg")</f>
        <v/>
      </c>
      <c r="I191">
        <f>TEXT(B191,"mmmm")</f>
        <v/>
      </c>
      <c r="J191">
        <f>IF(OR(AND($B191&gt;='Festività&amp;Chiusure'!$A$2,Calendar!$B191&lt;='Festività&amp;Chiusure'!$B$2),  AND($B191&gt;='Festività&amp;Chiusure'!$A$3,Calendar!$B191&lt;='Festività&amp;Chiusure'!$B$3),  AND($B191&gt;='Festività&amp;Chiusure'!$A$4,Calendar!$B191&lt;='Festività&amp;Chiusure'!$B$4),  AND($B191&gt;='Festività&amp;Chiusure'!$A$5,Calendar!$B191&lt;='Festività&amp;Chiusure'!$B$5),  AND($B191&gt;='Festività&amp;Chiusure'!$A$6,Calendar!$B191&lt;='Festività&amp;Chiusure'!$B$6),  AND($B191&gt;='Festività&amp;Chiusure'!$A$7,Calendar!$B191&lt;='Festività&amp;Chiusure'!$B$7),  AND($B191&gt;='Festività&amp;Chiusure'!$A$8,Calendar!$B191&lt;='Festività&amp;Chiusure'!$B$8),  AND($B191&gt;='Festività&amp;Chiusure'!$A$9,Calendar!$B191&lt;='Festività&amp;Chiusure'!$B$9),  AND($B191&gt;='Festività&amp;Chiusure'!$A$10,Calendar!$B191&lt;='Festività&amp;Chiusure'!$B$10),  AND($B191&gt;='Festività&amp;Chiusure'!$A$11,Calendar!$B191&lt;='Festività&amp;Chiusure'!$B$11),  AND($B191&gt;='Festività&amp;Chiusure'!$A$12,Calendar!$B191&lt;='Festività&amp;Chiusure'!$B$12),  AND($B191&gt;='Festività&amp;Chiusure'!$A$13,Calendar!$B191&lt;='Festività&amp;Chiusure'!$B$13),  AND($B191&gt;='Festività&amp;Chiusure'!$A$14,Calendar!$B191&lt;='Festività&amp;Chiusure'!$B$14),    AND($B191&gt;='Festività&amp;Chiusure'!$A$15,Calendar!$B191&lt;='Festività&amp;Chiusure'!$B$15),  AND($B191&gt;='Festività&amp;Chiusure'!$A$16,Calendar!$B191&lt;='Festività&amp;Chiusure'!$B$16),   $H191="domenica",$H191="sabato"),0,1)</f>
        <v/>
      </c>
      <c r="K191">
        <f>B191-DATE(YEAR(B191),1,0)</f>
        <v/>
      </c>
      <c r="L191">
        <f>SUM($J$3:J191)</f>
        <v/>
      </c>
    </row>
    <row r="192">
      <c r="A192" s="4">
        <f>YEAR(B192)*10000+MONTH(B192)*100+DAY(B192)</f>
        <v/>
      </c>
      <c r="B192" s="1" t="n">
        <v>45481</v>
      </c>
      <c r="C192">
        <f>YEAR(B192)</f>
        <v/>
      </c>
      <c r="D192">
        <f>MONTH(B192)</f>
        <v/>
      </c>
      <c r="E192">
        <f>WEEKNUM(B192)</f>
        <v/>
      </c>
      <c r="F192">
        <f>WEEKDAY(B192)</f>
        <v/>
      </c>
      <c r="G192">
        <f>DAY(B192)</f>
        <v/>
      </c>
      <c r="H192">
        <f>TEXT(B192,"gggg")</f>
        <v/>
      </c>
      <c r="I192">
        <f>TEXT(B192,"mmmm")</f>
        <v/>
      </c>
      <c r="J192">
        <f>IF(OR(AND($B192&gt;='Festività&amp;Chiusure'!$A$2,Calendar!$B192&lt;='Festività&amp;Chiusure'!$B$2),  AND($B192&gt;='Festività&amp;Chiusure'!$A$3,Calendar!$B192&lt;='Festività&amp;Chiusure'!$B$3),  AND($B192&gt;='Festività&amp;Chiusure'!$A$4,Calendar!$B192&lt;='Festività&amp;Chiusure'!$B$4),  AND($B192&gt;='Festività&amp;Chiusure'!$A$5,Calendar!$B192&lt;='Festività&amp;Chiusure'!$B$5),  AND($B192&gt;='Festività&amp;Chiusure'!$A$6,Calendar!$B192&lt;='Festività&amp;Chiusure'!$B$6),  AND($B192&gt;='Festività&amp;Chiusure'!$A$7,Calendar!$B192&lt;='Festività&amp;Chiusure'!$B$7),  AND($B192&gt;='Festività&amp;Chiusure'!$A$8,Calendar!$B192&lt;='Festività&amp;Chiusure'!$B$8),  AND($B192&gt;='Festività&amp;Chiusure'!$A$9,Calendar!$B192&lt;='Festività&amp;Chiusure'!$B$9),  AND($B192&gt;='Festività&amp;Chiusure'!$A$10,Calendar!$B192&lt;='Festività&amp;Chiusure'!$B$10),  AND($B192&gt;='Festività&amp;Chiusure'!$A$11,Calendar!$B192&lt;='Festività&amp;Chiusure'!$B$11),  AND($B192&gt;='Festività&amp;Chiusure'!$A$12,Calendar!$B192&lt;='Festività&amp;Chiusure'!$B$12),  AND($B192&gt;='Festività&amp;Chiusure'!$A$13,Calendar!$B192&lt;='Festività&amp;Chiusure'!$B$13),  AND($B192&gt;='Festività&amp;Chiusure'!$A$14,Calendar!$B192&lt;='Festività&amp;Chiusure'!$B$14),    AND($B192&gt;='Festività&amp;Chiusure'!$A$15,Calendar!$B192&lt;='Festività&amp;Chiusure'!$B$15),  AND($B192&gt;='Festività&amp;Chiusure'!$A$16,Calendar!$B192&lt;='Festività&amp;Chiusure'!$B$16),   $H192="domenica",$H192="sabato"),0,1)</f>
        <v/>
      </c>
      <c r="K192">
        <f>B192-DATE(YEAR(B192),1,0)</f>
        <v/>
      </c>
      <c r="L192">
        <f>SUM($J$3:J192)</f>
        <v/>
      </c>
    </row>
    <row r="193">
      <c r="A193" s="4">
        <f>YEAR(B193)*10000+MONTH(B193)*100+DAY(B193)</f>
        <v/>
      </c>
      <c r="B193" s="1" t="n">
        <v>45482</v>
      </c>
      <c r="C193">
        <f>YEAR(B193)</f>
        <v/>
      </c>
      <c r="D193">
        <f>MONTH(B193)</f>
        <v/>
      </c>
      <c r="E193">
        <f>WEEKNUM(B193)</f>
        <v/>
      </c>
      <c r="F193">
        <f>WEEKDAY(B193)</f>
        <v/>
      </c>
      <c r="G193">
        <f>DAY(B193)</f>
        <v/>
      </c>
      <c r="H193">
        <f>TEXT(B193,"gggg")</f>
        <v/>
      </c>
      <c r="I193">
        <f>TEXT(B193,"mmmm")</f>
        <v/>
      </c>
      <c r="J193">
        <f>IF(OR(AND($B193&gt;='Festività&amp;Chiusure'!$A$2,Calendar!$B193&lt;='Festività&amp;Chiusure'!$B$2),  AND($B193&gt;='Festività&amp;Chiusure'!$A$3,Calendar!$B193&lt;='Festività&amp;Chiusure'!$B$3),  AND($B193&gt;='Festività&amp;Chiusure'!$A$4,Calendar!$B193&lt;='Festività&amp;Chiusure'!$B$4),  AND($B193&gt;='Festività&amp;Chiusure'!$A$5,Calendar!$B193&lt;='Festività&amp;Chiusure'!$B$5),  AND($B193&gt;='Festività&amp;Chiusure'!$A$6,Calendar!$B193&lt;='Festività&amp;Chiusure'!$B$6),  AND($B193&gt;='Festività&amp;Chiusure'!$A$7,Calendar!$B193&lt;='Festività&amp;Chiusure'!$B$7),  AND($B193&gt;='Festività&amp;Chiusure'!$A$8,Calendar!$B193&lt;='Festività&amp;Chiusure'!$B$8),  AND($B193&gt;='Festività&amp;Chiusure'!$A$9,Calendar!$B193&lt;='Festività&amp;Chiusure'!$B$9),  AND($B193&gt;='Festività&amp;Chiusure'!$A$10,Calendar!$B193&lt;='Festività&amp;Chiusure'!$B$10),  AND($B193&gt;='Festività&amp;Chiusure'!$A$11,Calendar!$B193&lt;='Festività&amp;Chiusure'!$B$11),  AND($B193&gt;='Festività&amp;Chiusure'!$A$12,Calendar!$B193&lt;='Festività&amp;Chiusure'!$B$12),  AND($B193&gt;='Festività&amp;Chiusure'!$A$13,Calendar!$B193&lt;='Festività&amp;Chiusure'!$B$13),  AND($B193&gt;='Festività&amp;Chiusure'!$A$14,Calendar!$B193&lt;='Festività&amp;Chiusure'!$B$14),    AND($B193&gt;='Festività&amp;Chiusure'!$A$15,Calendar!$B193&lt;='Festività&amp;Chiusure'!$B$15),  AND($B193&gt;='Festività&amp;Chiusure'!$A$16,Calendar!$B193&lt;='Festività&amp;Chiusure'!$B$16),   $H193="domenica",$H193="sabato"),0,1)</f>
        <v/>
      </c>
      <c r="K193">
        <f>B193-DATE(YEAR(B193),1,0)</f>
        <v/>
      </c>
      <c r="L193">
        <f>SUM($J$3:J193)</f>
        <v/>
      </c>
    </row>
    <row r="194">
      <c r="A194" s="4">
        <f>YEAR(B194)*10000+MONTH(B194)*100+DAY(B194)</f>
        <v/>
      </c>
      <c r="B194" s="1" t="n">
        <v>45483</v>
      </c>
      <c r="C194">
        <f>YEAR(B194)</f>
        <v/>
      </c>
      <c r="D194">
        <f>MONTH(B194)</f>
        <v/>
      </c>
      <c r="E194">
        <f>WEEKNUM(B194)</f>
        <v/>
      </c>
      <c r="F194">
        <f>WEEKDAY(B194)</f>
        <v/>
      </c>
      <c r="G194">
        <f>DAY(B194)</f>
        <v/>
      </c>
      <c r="H194">
        <f>TEXT(B194,"gggg")</f>
        <v/>
      </c>
      <c r="I194">
        <f>TEXT(B194,"mmmm")</f>
        <v/>
      </c>
      <c r="J194">
        <f>IF(OR(AND($B194&gt;='Festività&amp;Chiusure'!$A$2,Calendar!$B194&lt;='Festività&amp;Chiusure'!$B$2),  AND($B194&gt;='Festività&amp;Chiusure'!$A$3,Calendar!$B194&lt;='Festività&amp;Chiusure'!$B$3),  AND($B194&gt;='Festività&amp;Chiusure'!$A$4,Calendar!$B194&lt;='Festività&amp;Chiusure'!$B$4),  AND($B194&gt;='Festività&amp;Chiusure'!$A$5,Calendar!$B194&lt;='Festività&amp;Chiusure'!$B$5),  AND($B194&gt;='Festività&amp;Chiusure'!$A$6,Calendar!$B194&lt;='Festività&amp;Chiusure'!$B$6),  AND($B194&gt;='Festività&amp;Chiusure'!$A$7,Calendar!$B194&lt;='Festività&amp;Chiusure'!$B$7),  AND($B194&gt;='Festività&amp;Chiusure'!$A$8,Calendar!$B194&lt;='Festività&amp;Chiusure'!$B$8),  AND($B194&gt;='Festività&amp;Chiusure'!$A$9,Calendar!$B194&lt;='Festività&amp;Chiusure'!$B$9),  AND($B194&gt;='Festività&amp;Chiusure'!$A$10,Calendar!$B194&lt;='Festività&amp;Chiusure'!$B$10),  AND($B194&gt;='Festività&amp;Chiusure'!$A$11,Calendar!$B194&lt;='Festività&amp;Chiusure'!$B$11),  AND($B194&gt;='Festività&amp;Chiusure'!$A$12,Calendar!$B194&lt;='Festività&amp;Chiusure'!$B$12),  AND($B194&gt;='Festività&amp;Chiusure'!$A$13,Calendar!$B194&lt;='Festività&amp;Chiusure'!$B$13),  AND($B194&gt;='Festività&amp;Chiusure'!$A$14,Calendar!$B194&lt;='Festività&amp;Chiusure'!$B$14),    AND($B194&gt;='Festività&amp;Chiusure'!$A$15,Calendar!$B194&lt;='Festività&amp;Chiusure'!$B$15),  AND($B194&gt;='Festività&amp;Chiusure'!$A$16,Calendar!$B194&lt;='Festività&amp;Chiusure'!$B$16),   $H194="domenica",$H194="sabato"),0,1)</f>
        <v/>
      </c>
      <c r="K194">
        <f>B194-DATE(YEAR(B194),1,0)</f>
        <v/>
      </c>
      <c r="L194">
        <f>SUM($J$3:J194)</f>
        <v/>
      </c>
    </row>
    <row r="195">
      <c r="A195" s="4">
        <f>YEAR(B195)*10000+MONTH(B195)*100+DAY(B195)</f>
        <v/>
      </c>
      <c r="B195" s="1" t="n">
        <v>45484</v>
      </c>
      <c r="C195">
        <f>YEAR(B195)</f>
        <v/>
      </c>
      <c r="D195">
        <f>MONTH(B195)</f>
        <v/>
      </c>
      <c r="E195">
        <f>WEEKNUM(B195)</f>
        <v/>
      </c>
      <c r="F195">
        <f>WEEKDAY(B195)</f>
        <v/>
      </c>
      <c r="G195">
        <f>DAY(B195)</f>
        <v/>
      </c>
      <c r="H195">
        <f>TEXT(B195,"gggg")</f>
        <v/>
      </c>
      <c r="I195">
        <f>TEXT(B195,"mmmm")</f>
        <v/>
      </c>
      <c r="J195">
        <f>IF(OR(AND($B195&gt;='Festività&amp;Chiusure'!$A$2,Calendar!$B195&lt;='Festività&amp;Chiusure'!$B$2),  AND($B195&gt;='Festività&amp;Chiusure'!$A$3,Calendar!$B195&lt;='Festività&amp;Chiusure'!$B$3),  AND($B195&gt;='Festività&amp;Chiusure'!$A$4,Calendar!$B195&lt;='Festività&amp;Chiusure'!$B$4),  AND($B195&gt;='Festività&amp;Chiusure'!$A$5,Calendar!$B195&lt;='Festività&amp;Chiusure'!$B$5),  AND($B195&gt;='Festività&amp;Chiusure'!$A$6,Calendar!$B195&lt;='Festività&amp;Chiusure'!$B$6),  AND($B195&gt;='Festività&amp;Chiusure'!$A$7,Calendar!$B195&lt;='Festività&amp;Chiusure'!$B$7),  AND($B195&gt;='Festività&amp;Chiusure'!$A$8,Calendar!$B195&lt;='Festività&amp;Chiusure'!$B$8),  AND($B195&gt;='Festività&amp;Chiusure'!$A$9,Calendar!$B195&lt;='Festività&amp;Chiusure'!$B$9),  AND($B195&gt;='Festività&amp;Chiusure'!$A$10,Calendar!$B195&lt;='Festività&amp;Chiusure'!$B$10),  AND($B195&gt;='Festività&amp;Chiusure'!$A$11,Calendar!$B195&lt;='Festività&amp;Chiusure'!$B$11),  AND($B195&gt;='Festività&amp;Chiusure'!$A$12,Calendar!$B195&lt;='Festività&amp;Chiusure'!$B$12),  AND($B195&gt;='Festività&amp;Chiusure'!$A$13,Calendar!$B195&lt;='Festività&amp;Chiusure'!$B$13),  AND($B195&gt;='Festività&amp;Chiusure'!$A$14,Calendar!$B195&lt;='Festività&amp;Chiusure'!$B$14),    AND($B195&gt;='Festività&amp;Chiusure'!$A$15,Calendar!$B195&lt;='Festività&amp;Chiusure'!$B$15),  AND($B195&gt;='Festività&amp;Chiusure'!$A$16,Calendar!$B195&lt;='Festività&amp;Chiusure'!$B$16),   $H195="domenica",$H195="sabato"),0,1)</f>
        <v/>
      </c>
      <c r="K195">
        <f>B195-DATE(YEAR(B195),1,0)</f>
        <v/>
      </c>
      <c r="L195">
        <f>SUM($J$3:J195)</f>
        <v/>
      </c>
    </row>
    <row r="196">
      <c r="A196" s="4">
        <f>YEAR(B196)*10000+MONTH(B196)*100+DAY(B196)</f>
        <v/>
      </c>
      <c r="B196" s="1" t="n">
        <v>45485</v>
      </c>
      <c r="C196">
        <f>YEAR(B196)</f>
        <v/>
      </c>
      <c r="D196">
        <f>MONTH(B196)</f>
        <v/>
      </c>
      <c r="E196">
        <f>WEEKNUM(B196)</f>
        <v/>
      </c>
      <c r="F196">
        <f>WEEKDAY(B196)</f>
        <v/>
      </c>
      <c r="G196">
        <f>DAY(B196)</f>
        <v/>
      </c>
      <c r="H196">
        <f>TEXT(B196,"gggg")</f>
        <v/>
      </c>
      <c r="I196">
        <f>TEXT(B196,"mmmm")</f>
        <v/>
      </c>
      <c r="J196">
        <f>IF(OR(AND($B196&gt;='Festività&amp;Chiusure'!$A$2,Calendar!$B196&lt;='Festività&amp;Chiusure'!$B$2),  AND($B196&gt;='Festività&amp;Chiusure'!$A$3,Calendar!$B196&lt;='Festività&amp;Chiusure'!$B$3),  AND($B196&gt;='Festività&amp;Chiusure'!$A$4,Calendar!$B196&lt;='Festività&amp;Chiusure'!$B$4),  AND($B196&gt;='Festività&amp;Chiusure'!$A$5,Calendar!$B196&lt;='Festività&amp;Chiusure'!$B$5),  AND($B196&gt;='Festività&amp;Chiusure'!$A$6,Calendar!$B196&lt;='Festività&amp;Chiusure'!$B$6),  AND($B196&gt;='Festività&amp;Chiusure'!$A$7,Calendar!$B196&lt;='Festività&amp;Chiusure'!$B$7),  AND($B196&gt;='Festività&amp;Chiusure'!$A$8,Calendar!$B196&lt;='Festività&amp;Chiusure'!$B$8),  AND($B196&gt;='Festività&amp;Chiusure'!$A$9,Calendar!$B196&lt;='Festività&amp;Chiusure'!$B$9),  AND($B196&gt;='Festività&amp;Chiusure'!$A$10,Calendar!$B196&lt;='Festività&amp;Chiusure'!$B$10),  AND($B196&gt;='Festività&amp;Chiusure'!$A$11,Calendar!$B196&lt;='Festività&amp;Chiusure'!$B$11),  AND($B196&gt;='Festività&amp;Chiusure'!$A$12,Calendar!$B196&lt;='Festività&amp;Chiusure'!$B$12),  AND($B196&gt;='Festività&amp;Chiusure'!$A$13,Calendar!$B196&lt;='Festività&amp;Chiusure'!$B$13),  AND($B196&gt;='Festività&amp;Chiusure'!$A$14,Calendar!$B196&lt;='Festività&amp;Chiusure'!$B$14),    AND($B196&gt;='Festività&amp;Chiusure'!$A$15,Calendar!$B196&lt;='Festività&amp;Chiusure'!$B$15),  AND($B196&gt;='Festività&amp;Chiusure'!$A$16,Calendar!$B196&lt;='Festività&amp;Chiusure'!$B$16),   $H196="domenica",$H196="sabato"),0,1)</f>
        <v/>
      </c>
      <c r="K196">
        <f>B196-DATE(YEAR(B196),1,0)</f>
        <v/>
      </c>
      <c r="L196">
        <f>SUM($J$3:J196)</f>
        <v/>
      </c>
    </row>
    <row r="197">
      <c r="A197" s="4">
        <f>YEAR(B197)*10000+MONTH(B197)*100+DAY(B197)</f>
        <v/>
      </c>
      <c r="B197" s="1" t="n">
        <v>45486</v>
      </c>
      <c r="C197">
        <f>YEAR(B197)</f>
        <v/>
      </c>
      <c r="D197">
        <f>MONTH(B197)</f>
        <v/>
      </c>
      <c r="E197">
        <f>WEEKNUM(B197)</f>
        <v/>
      </c>
      <c r="F197">
        <f>WEEKDAY(B197)</f>
        <v/>
      </c>
      <c r="G197">
        <f>DAY(B197)</f>
        <v/>
      </c>
      <c r="H197">
        <f>TEXT(B197,"gggg")</f>
        <v/>
      </c>
      <c r="I197">
        <f>TEXT(B197,"mmmm")</f>
        <v/>
      </c>
      <c r="J197">
        <f>IF(OR(AND($B197&gt;='Festività&amp;Chiusure'!$A$2,Calendar!$B197&lt;='Festività&amp;Chiusure'!$B$2),  AND($B197&gt;='Festività&amp;Chiusure'!$A$3,Calendar!$B197&lt;='Festività&amp;Chiusure'!$B$3),  AND($B197&gt;='Festività&amp;Chiusure'!$A$4,Calendar!$B197&lt;='Festività&amp;Chiusure'!$B$4),  AND($B197&gt;='Festività&amp;Chiusure'!$A$5,Calendar!$B197&lt;='Festività&amp;Chiusure'!$B$5),  AND($B197&gt;='Festività&amp;Chiusure'!$A$6,Calendar!$B197&lt;='Festività&amp;Chiusure'!$B$6),  AND($B197&gt;='Festività&amp;Chiusure'!$A$7,Calendar!$B197&lt;='Festività&amp;Chiusure'!$B$7),  AND($B197&gt;='Festività&amp;Chiusure'!$A$8,Calendar!$B197&lt;='Festività&amp;Chiusure'!$B$8),  AND($B197&gt;='Festività&amp;Chiusure'!$A$9,Calendar!$B197&lt;='Festività&amp;Chiusure'!$B$9),  AND($B197&gt;='Festività&amp;Chiusure'!$A$10,Calendar!$B197&lt;='Festività&amp;Chiusure'!$B$10),  AND($B197&gt;='Festività&amp;Chiusure'!$A$11,Calendar!$B197&lt;='Festività&amp;Chiusure'!$B$11),  AND($B197&gt;='Festività&amp;Chiusure'!$A$12,Calendar!$B197&lt;='Festività&amp;Chiusure'!$B$12),  AND($B197&gt;='Festività&amp;Chiusure'!$A$13,Calendar!$B197&lt;='Festività&amp;Chiusure'!$B$13),  AND($B197&gt;='Festività&amp;Chiusure'!$A$14,Calendar!$B197&lt;='Festività&amp;Chiusure'!$B$14),    AND($B197&gt;='Festività&amp;Chiusure'!$A$15,Calendar!$B197&lt;='Festività&amp;Chiusure'!$B$15),  AND($B197&gt;='Festività&amp;Chiusure'!$A$16,Calendar!$B197&lt;='Festività&amp;Chiusure'!$B$16),   $H197="domenica",$H197="sabato"),0,1)</f>
        <v/>
      </c>
      <c r="K197">
        <f>B197-DATE(YEAR(B197),1,0)</f>
        <v/>
      </c>
      <c r="L197">
        <f>SUM($J$3:J197)</f>
        <v/>
      </c>
    </row>
    <row r="198">
      <c r="A198" s="4">
        <f>YEAR(B198)*10000+MONTH(B198)*100+DAY(B198)</f>
        <v/>
      </c>
      <c r="B198" s="1" t="n">
        <v>45487</v>
      </c>
      <c r="C198">
        <f>YEAR(B198)</f>
        <v/>
      </c>
      <c r="D198">
        <f>MONTH(B198)</f>
        <v/>
      </c>
      <c r="E198">
        <f>WEEKNUM(B198)</f>
        <v/>
      </c>
      <c r="F198">
        <f>WEEKDAY(B198)</f>
        <v/>
      </c>
      <c r="G198">
        <f>DAY(B198)</f>
        <v/>
      </c>
      <c r="H198">
        <f>TEXT(B198,"gggg")</f>
        <v/>
      </c>
      <c r="I198">
        <f>TEXT(B198,"mmmm")</f>
        <v/>
      </c>
      <c r="J198">
        <f>IF(OR(AND($B198&gt;='Festività&amp;Chiusure'!$A$2,Calendar!$B198&lt;='Festività&amp;Chiusure'!$B$2),  AND($B198&gt;='Festività&amp;Chiusure'!$A$3,Calendar!$B198&lt;='Festività&amp;Chiusure'!$B$3),  AND($B198&gt;='Festività&amp;Chiusure'!$A$4,Calendar!$B198&lt;='Festività&amp;Chiusure'!$B$4),  AND($B198&gt;='Festività&amp;Chiusure'!$A$5,Calendar!$B198&lt;='Festività&amp;Chiusure'!$B$5),  AND($B198&gt;='Festività&amp;Chiusure'!$A$6,Calendar!$B198&lt;='Festività&amp;Chiusure'!$B$6),  AND($B198&gt;='Festività&amp;Chiusure'!$A$7,Calendar!$B198&lt;='Festività&amp;Chiusure'!$B$7),  AND($B198&gt;='Festività&amp;Chiusure'!$A$8,Calendar!$B198&lt;='Festività&amp;Chiusure'!$B$8),  AND($B198&gt;='Festività&amp;Chiusure'!$A$9,Calendar!$B198&lt;='Festività&amp;Chiusure'!$B$9),  AND($B198&gt;='Festività&amp;Chiusure'!$A$10,Calendar!$B198&lt;='Festività&amp;Chiusure'!$B$10),  AND($B198&gt;='Festività&amp;Chiusure'!$A$11,Calendar!$B198&lt;='Festività&amp;Chiusure'!$B$11),  AND($B198&gt;='Festività&amp;Chiusure'!$A$12,Calendar!$B198&lt;='Festività&amp;Chiusure'!$B$12),  AND($B198&gt;='Festività&amp;Chiusure'!$A$13,Calendar!$B198&lt;='Festività&amp;Chiusure'!$B$13),  AND($B198&gt;='Festività&amp;Chiusure'!$A$14,Calendar!$B198&lt;='Festività&amp;Chiusure'!$B$14),    AND($B198&gt;='Festività&amp;Chiusure'!$A$15,Calendar!$B198&lt;='Festività&amp;Chiusure'!$B$15),  AND($B198&gt;='Festività&amp;Chiusure'!$A$16,Calendar!$B198&lt;='Festività&amp;Chiusure'!$B$16),   $H198="domenica",$H198="sabato"),0,1)</f>
        <v/>
      </c>
      <c r="K198">
        <f>B198-DATE(YEAR(B198),1,0)</f>
        <v/>
      </c>
      <c r="L198">
        <f>SUM($J$3:J198)</f>
        <v/>
      </c>
    </row>
    <row r="199">
      <c r="A199" s="4">
        <f>YEAR(B199)*10000+MONTH(B199)*100+DAY(B199)</f>
        <v/>
      </c>
      <c r="B199" s="1" t="n">
        <v>45488</v>
      </c>
      <c r="C199">
        <f>YEAR(B199)</f>
        <v/>
      </c>
      <c r="D199">
        <f>MONTH(B199)</f>
        <v/>
      </c>
      <c r="E199">
        <f>WEEKNUM(B199)</f>
        <v/>
      </c>
      <c r="F199">
        <f>WEEKDAY(B199)</f>
        <v/>
      </c>
      <c r="G199">
        <f>DAY(B199)</f>
        <v/>
      </c>
      <c r="H199">
        <f>TEXT(B199,"gggg")</f>
        <v/>
      </c>
      <c r="I199">
        <f>TEXT(B199,"mmmm")</f>
        <v/>
      </c>
      <c r="J199">
        <f>IF(OR(AND($B199&gt;='Festività&amp;Chiusure'!$A$2,Calendar!$B199&lt;='Festività&amp;Chiusure'!$B$2),  AND($B199&gt;='Festività&amp;Chiusure'!$A$3,Calendar!$B199&lt;='Festività&amp;Chiusure'!$B$3),  AND($B199&gt;='Festività&amp;Chiusure'!$A$4,Calendar!$B199&lt;='Festività&amp;Chiusure'!$B$4),  AND($B199&gt;='Festività&amp;Chiusure'!$A$5,Calendar!$B199&lt;='Festività&amp;Chiusure'!$B$5),  AND($B199&gt;='Festività&amp;Chiusure'!$A$6,Calendar!$B199&lt;='Festività&amp;Chiusure'!$B$6),  AND($B199&gt;='Festività&amp;Chiusure'!$A$7,Calendar!$B199&lt;='Festività&amp;Chiusure'!$B$7),  AND($B199&gt;='Festività&amp;Chiusure'!$A$8,Calendar!$B199&lt;='Festività&amp;Chiusure'!$B$8),  AND($B199&gt;='Festività&amp;Chiusure'!$A$9,Calendar!$B199&lt;='Festività&amp;Chiusure'!$B$9),  AND($B199&gt;='Festività&amp;Chiusure'!$A$10,Calendar!$B199&lt;='Festività&amp;Chiusure'!$B$10),  AND($B199&gt;='Festività&amp;Chiusure'!$A$11,Calendar!$B199&lt;='Festività&amp;Chiusure'!$B$11),  AND($B199&gt;='Festività&amp;Chiusure'!$A$12,Calendar!$B199&lt;='Festività&amp;Chiusure'!$B$12),  AND($B199&gt;='Festività&amp;Chiusure'!$A$13,Calendar!$B199&lt;='Festività&amp;Chiusure'!$B$13),  AND($B199&gt;='Festività&amp;Chiusure'!$A$14,Calendar!$B199&lt;='Festività&amp;Chiusure'!$B$14),    AND($B199&gt;='Festività&amp;Chiusure'!$A$15,Calendar!$B199&lt;='Festività&amp;Chiusure'!$B$15),  AND($B199&gt;='Festività&amp;Chiusure'!$A$16,Calendar!$B199&lt;='Festività&amp;Chiusure'!$B$16),   $H199="domenica",$H199="sabato"),0,1)</f>
        <v/>
      </c>
      <c r="K199">
        <f>B199-DATE(YEAR(B199),1,0)</f>
        <v/>
      </c>
      <c r="L199">
        <f>SUM($J$3:J199)</f>
        <v/>
      </c>
    </row>
    <row r="200">
      <c r="A200" s="4">
        <f>YEAR(B200)*10000+MONTH(B200)*100+DAY(B200)</f>
        <v/>
      </c>
      <c r="B200" s="1" t="n">
        <v>45489</v>
      </c>
      <c r="C200">
        <f>YEAR(B200)</f>
        <v/>
      </c>
      <c r="D200">
        <f>MONTH(B200)</f>
        <v/>
      </c>
      <c r="E200">
        <f>WEEKNUM(B200)</f>
        <v/>
      </c>
      <c r="F200">
        <f>WEEKDAY(B200)</f>
        <v/>
      </c>
      <c r="G200">
        <f>DAY(B200)</f>
        <v/>
      </c>
      <c r="H200">
        <f>TEXT(B200,"gggg")</f>
        <v/>
      </c>
      <c r="I200">
        <f>TEXT(B200,"mmmm")</f>
        <v/>
      </c>
      <c r="J200">
        <f>IF(OR(AND($B200&gt;='Festività&amp;Chiusure'!$A$2,Calendar!$B200&lt;='Festività&amp;Chiusure'!$B$2),  AND($B200&gt;='Festività&amp;Chiusure'!$A$3,Calendar!$B200&lt;='Festività&amp;Chiusure'!$B$3),  AND($B200&gt;='Festività&amp;Chiusure'!$A$4,Calendar!$B200&lt;='Festività&amp;Chiusure'!$B$4),  AND($B200&gt;='Festività&amp;Chiusure'!$A$5,Calendar!$B200&lt;='Festività&amp;Chiusure'!$B$5),  AND($B200&gt;='Festività&amp;Chiusure'!$A$6,Calendar!$B200&lt;='Festività&amp;Chiusure'!$B$6),  AND($B200&gt;='Festività&amp;Chiusure'!$A$7,Calendar!$B200&lt;='Festività&amp;Chiusure'!$B$7),  AND($B200&gt;='Festività&amp;Chiusure'!$A$8,Calendar!$B200&lt;='Festività&amp;Chiusure'!$B$8),  AND($B200&gt;='Festività&amp;Chiusure'!$A$9,Calendar!$B200&lt;='Festività&amp;Chiusure'!$B$9),  AND($B200&gt;='Festività&amp;Chiusure'!$A$10,Calendar!$B200&lt;='Festività&amp;Chiusure'!$B$10),  AND($B200&gt;='Festività&amp;Chiusure'!$A$11,Calendar!$B200&lt;='Festività&amp;Chiusure'!$B$11),  AND($B200&gt;='Festività&amp;Chiusure'!$A$12,Calendar!$B200&lt;='Festività&amp;Chiusure'!$B$12),  AND($B200&gt;='Festività&amp;Chiusure'!$A$13,Calendar!$B200&lt;='Festività&amp;Chiusure'!$B$13),  AND($B200&gt;='Festività&amp;Chiusure'!$A$14,Calendar!$B200&lt;='Festività&amp;Chiusure'!$B$14),    AND($B200&gt;='Festività&amp;Chiusure'!$A$15,Calendar!$B200&lt;='Festività&amp;Chiusure'!$B$15),  AND($B200&gt;='Festività&amp;Chiusure'!$A$16,Calendar!$B200&lt;='Festività&amp;Chiusure'!$B$16),   $H200="domenica",$H200="sabato"),0,1)</f>
        <v/>
      </c>
      <c r="K200">
        <f>B200-DATE(YEAR(B200),1,0)</f>
        <v/>
      </c>
      <c r="L200">
        <f>SUM($J$3:J200)</f>
        <v/>
      </c>
    </row>
    <row r="201">
      <c r="A201" s="4">
        <f>YEAR(B201)*10000+MONTH(B201)*100+DAY(B201)</f>
        <v/>
      </c>
      <c r="B201" s="1" t="n">
        <v>45490</v>
      </c>
      <c r="C201">
        <f>YEAR(B201)</f>
        <v/>
      </c>
      <c r="D201">
        <f>MONTH(B201)</f>
        <v/>
      </c>
      <c r="E201">
        <f>WEEKNUM(B201)</f>
        <v/>
      </c>
      <c r="F201">
        <f>WEEKDAY(B201)</f>
        <v/>
      </c>
      <c r="G201">
        <f>DAY(B201)</f>
        <v/>
      </c>
      <c r="H201">
        <f>TEXT(B201,"gggg")</f>
        <v/>
      </c>
      <c r="I201">
        <f>TEXT(B201,"mmmm")</f>
        <v/>
      </c>
      <c r="J201">
        <f>IF(OR(AND($B201&gt;='Festività&amp;Chiusure'!$A$2,Calendar!$B201&lt;='Festività&amp;Chiusure'!$B$2),  AND($B201&gt;='Festività&amp;Chiusure'!$A$3,Calendar!$B201&lt;='Festività&amp;Chiusure'!$B$3),  AND($B201&gt;='Festività&amp;Chiusure'!$A$4,Calendar!$B201&lt;='Festività&amp;Chiusure'!$B$4),  AND($B201&gt;='Festività&amp;Chiusure'!$A$5,Calendar!$B201&lt;='Festività&amp;Chiusure'!$B$5),  AND($B201&gt;='Festività&amp;Chiusure'!$A$6,Calendar!$B201&lt;='Festività&amp;Chiusure'!$B$6),  AND($B201&gt;='Festività&amp;Chiusure'!$A$7,Calendar!$B201&lt;='Festività&amp;Chiusure'!$B$7),  AND($B201&gt;='Festività&amp;Chiusure'!$A$8,Calendar!$B201&lt;='Festività&amp;Chiusure'!$B$8),  AND($B201&gt;='Festività&amp;Chiusure'!$A$9,Calendar!$B201&lt;='Festività&amp;Chiusure'!$B$9),  AND($B201&gt;='Festività&amp;Chiusure'!$A$10,Calendar!$B201&lt;='Festività&amp;Chiusure'!$B$10),  AND($B201&gt;='Festività&amp;Chiusure'!$A$11,Calendar!$B201&lt;='Festività&amp;Chiusure'!$B$11),  AND($B201&gt;='Festività&amp;Chiusure'!$A$12,Calendar!$B201&lt;='Festività&amp;Chiusure'!$B$12),  AND($B201&gt;='Festività&amp;Chiusure'!$A$13,Calendar!$B201&lt;='Festività&amp;Chiusure'!$B$13),  AND($B201&gt;='Festività&amp;Chiusure'!$A$14,Calendar!$B201&lt;='Festività&amp;Chiusure'!$B$14),    AND($B201&gt;='Festività&amp;Chiusure'!$A$15,Calendar!$B201&lt;='Festività&amp;Chiusure'!$B$15),  AND($B201&gt;='Festività&amp;Chiusure'!$A$16,Calendar!$B201&lt;='Festività&amp;Chiusure'!$B$16),   $H201="domenica",$H201="sabato"),0,1)</f>
        <v/>
      </c>
      <c r="K201">
        <f>B201-DATE(YEAR(B201),1,0)</f>
        <v/>
      </c>
      <c r="L201">
        <f>SUM($J$3:J201)</f>
        <v/>
      </c>
    </row>
    <row r="202">
      <c r="A202" s="4">
        <f>YEAR(B202)*10000+MONTH(B202)*100+DAY(B202)</f>
        <v/>
      </c>
      <c r="B202" s="1" t="n">
        <v>45491</v>
      </c>
      <c r="C202">
        <f>YEAR(B202)</f>
        <v/>
      </c>
      <c r="D202">
        <f>MONTH(B202)</f>
        <v/>
      </c>
      <c r="E202">
        <f>WEEKNUM(B202)</f>
        <v/>
      </c>
      <c r="F202">
        <f>WEEKDAY(B202)</f>
        <v/>
      </c>
      <c r="G202">
        <f>DAY(B202)</f>
        <v/>
      </c>
      <c r="H202">
        <f>TEXT(B202,"gggg")</f>
        <v/>
      </c>
      <c r="I202">
        <f>TEXT(B202,"mmmm")</f>
        <v/>
      </c>
      <c r="J202">
        <f>IF(OR(AND($B202&gt;='Festività&amp;Chiusure'!$A$2,Calendar!$B202&lt;='Festività&amp;Chiusure'!$B$2),  AND($B202&gt;='Festività&amp;Chiusure'!$A$3,Calendar!$B202&lt;='Festività&amp;Chiusure'!$B$3),  AND($B202&gt;='Festività&amp;Chiusure'!$A$4,Calendar!$B202&lt;='Festività&amp;Chiusure'!$B$4),  AND($B202&gt;='Festività&amp;Chiusure'!$A$5,Calendar!$B202&lt;='Festività&amp;Chiusure'!$B$5),  AND($B202&gt;='Festività&amp;Chiusure'!$A$6,Calendar!$B202&lt;='Festività&amp;Chiusure'!$B$6),  AND($B202&gt;='Festività&amp;Chiusure'!$A$7,Calendar!$B202&lt;='Festività&amp;Chiusure'!$B$7),  AND($B202&gt;='Festività&amp;Chiusure'!$A$8,Calendar!$B202&lt;='Festività&amp;Chiusure'!$B$8),  AND($B202&gt;='Festività&amp;Chiusure'!$A$9,Calendar!$B202&lt;='Festività&amp;Chiusure'!$B$9),  AND($B202&gt;='Festività&amp;Chiusure'!$A$10,Calendar!$B202&lt;='Festività&amp;Chiusure'!$B$10),  AND($B202&gt;='Festività&amp;Chiusure'!$A$11,Calendar!$B202&lt;='Festività&amp;Chiusure'!$B$11),  AND($B202&gt;='Festività&amp;Chiusure'!$A$12,Calendar!$B202&lt;='Festività&amp;Chiusure'!$B$12),  AND($B202&gt;='Festività&amp;Chiusure'!$A$13,Calendar!$B202&lt;='Festività&amp;Chiusure'!$B$13),  AND($B202&gt;='Festività&amp;Chiusure'!$A$14,Calendar!$B202&lt;='Festività&amp;Chiusure'!$B$14),    AND($B202&gt;='Festività&amp;Chiusure'!$A$15,Calendar!$B202&lt;='Festività&amp;Chiusure'!$B$15),  AND($B202&gt;='Festività&amp;Chiusure'!$A$16,Calendar!$B202&lt;='Festività&amp;Chiusure'!$B$16),   $H202="domenica",$H202="sabato"),0,1)</f>
        <v/>
      </c>
      <c r="K202">
        <f>B202-DATE(YEAR(B202),1,0)</f>
        <v/>
      </c>
      <c r="L202">
        <f>SUM($J$3:J202)</f>
        <v/>
      </c>
    </row>
    <row r="203">
      <c r="A203" s="4">
        <f>YEAR(B203)*10000+MONTH(B203)*100+DAY(B203)</f>
        <v/>
      </c>
      <c r="B203" s="1" t="n">
        <v>45492</v>
      </c>
      <c r="C203">
        <f>YEAR(B203)</f>
        <v/>
      </c>
      <c r="D203">
        <f>MONTH(B203)</f>
        <v/>
      </c>
      <c r="E203">
        <f>WEEKNUM(B203)</f>
        <v/>
      </c>
      <c r="F203">
        <f>WEEKDAY(B203)</f>
        <v/>
      </c>
      <c r="G203">
        <f>DAY(B203)</f>
        <v/>
      </c>
      <c r="H203">
        <f>TEXT(B203,"gggg")</f>
        <v/>
      </c>
      <c r="I203">
        <f>TEXT(B203,"mmmm")</f>
        <v/>
      </c>
      <c r="J203">
        <f>IF(OR(AND($B203&gt;='Festività&amp;Chiusure'!$A$2,Calendar!$B203&lt;='Festività&amp;Chiusure'!$B$2),  AND($B203&gt;='Festività&amp;Chiusure'!$A$3,Calendar!$B203&lt;='Festività&amp;Chiusure'!$B$3),  AND($B203&gt;='Festività&amp;Chiusure'!$A$4,Calendar!$B203&lt;='Festività&amp;Chiusure'!$B$4),  AND($B203&gt;='Festività&amp;Chiusure'!$A$5,Calendar!$B203&lt;='Festività&amp;Chiusure'!$B$5),  AND($B203&gt;='Festività&amp;Chiusure'!$A$6,Calendar!$B203&lt;='Festività&amp;Chiusure'!$B$6),  AND($B203&gt;='Festività&amp;Chiusure'!$A$7,Calendar!$B203&lt;='Festività&amp;Chiusure'!$B$7),  AND($B203&gt;='Festività&amp;Chiusure'!$A$8,Calendar!$B203&lt;='Festività&amp;Chiusure'!$B$8),  AND($B203&gt;='Festività&amp;Chiusure'!$A$9,Calendar!$B203&lt;='Festività&amp;Chiusure'!$B$9),  AND($B203&gt;='Festività&amp;Chiusure'!$A$10,Calendar!$B203&lt;='Festività&amp;Chiusure'!$B$10),  AND($B203&gt;='Festività&amp;Chiusure'!$A$11,Calendar!$B203&lt;='Festività&amp;Chiusure'!$B$11),  AND($B203&gt;='Festività&amp;Chiusure'!$A$12,Calendar!$B203&lt;='Festività&amp;Chiusure'!$B$12),  AND($B203&gt;='Festività&amp;Chiusure'!$A$13,Calendar!$B203&lt;='Festività&amp;Chiusure'!$B$13),  AND($B203&gt;='Festività&amp;Chiusure'!$A$14,Calendar!$B203&lt;='Festività&amp;Chiusure'!$B$14),    AND($B203&gt;='Festività&amp;Chiusure'!$A$15,Calendar!$B203&lt;='Festività&amp;Chiusure'!$B$15),  AND($B203&gt;='Festività&amp;Chiusure'!$A$16,Calendar!$B203&lt;='Festività&amp;Chiusure'!$B$16),   $H203="domenica",$H203="sabato"),0,1)</f>
        <v/>
      </c>
      <c r="K203">
        <f>B203-DATE(YEAR(B203),1,0)</f>
        <v/>
      </c>
      <c r="L203">
        <f>SUM($J$3:J203)</f>
        <v/>
      </c>
    </row>
    <row r="204">
      <c r="A204" s="4">
        <f>YEAR(B204)*10000+MONTH(B204)*100+DAY(B204)</f>
        <v/>
      </c>
      <c r="B204" s="1" t="n">
        <v>45493</v>
      </c>
      <c r="C204">
        <f>YEAR(B204)</f>
        <v/>
      </c>
      <c r="D204">
        <f>MONTH(B204)</f>
        <v/>
      </c>
      <c r="E204">
        <f>WEEKNUM(B204)</f>
        <v/>
      </c>
      <c r="F204">
        <f>WEEKDAY(B204)</f>
        <v/>
      </c>
      <c r="G204">
        <f>DAY(B204)</f>
        <v/>
      </c>
      <c r="H204">
        <f>TEXT(B204,"gggg")</f>
        <v/>
      </c>
      <c r="I204">
        <f>TEXT(B204,"mmmm")</f>
        <v/>
      </c>
      <c r="J204">
        <f>IF(OR(AND($B204&gt;='Festività&amp;Chiusure'!$A$2,Calendar!$B204&lt;='Festività&amp;Chiusure'!$B$2),  AND($B204&gt;='Festività&amp;Chiusure'!$A$3,Calendar!$B204&lt;='Festività&amp;Chiusure'!$B$3),  AND($B204&gt;='Festività&amp;Chiusure'!$A$4,Calendar!$B204&lt;='Festività&amp;Chiusure'!$B$4),  AND($B204&gt;='Festività&amp;Chiusure'!$A$5,Calendar!$B204&lt;='Festività&amp;Chiusure'!$B$5),  AND($B204&gt;='Festività&amp;Chiusure'!$A$6,Calendar!$B204&lt;='Festività&amp;Chiusure'!$B$6),  AND($B204&gt;='Festività&amp;Chiusure'!$A$7,Calendar!$B204&lt;='Festività&amp;Chiusure'!$B$7),  AND($B204&gt;='Festività&amp;Chiusure'!$A$8,Calendar!$B204&lt;='Festività&amp;Chiusure'!$B$8),  AND($B204&gt;='Festività&amp;Chiusure'!$A$9,Calendar!$B204&lt;='Festività&amp;Chiusure'!$B$9),  AND($B204&gt;='Festività&amp;Chiusure'!$A$10,Calendar!$B204&lt;='Festività&amp;Chiusure'!$B$10),  AND($B204&gt;='Festività&amp;Chiusure'!$A$11,Calendar!$B204&lt;='Festività&amp;Chiusure'!$B$11),  AND($B204&gt;='Festività&amp;Chiusure'!$A$12,Calendar!$B204&lt;='Festività&amp;Chiusure'!$B$12),  AND($B204&gt;='Festività&amp;Chiusure'!$A$13,Calendar!$B204&lt;='Festività&amp;Chiusure'!$B$13),  AND($B204&gt;='Festività&amp;Chiusure'!$A$14,Calendar!$B204&lt;='Festività&amp;Chiusure'!$B$14),    AND($B204&gt;='Festività&amp;Chiusure'!$A$15,Calendar!$B204&lt;='Festività&amp;Chiusure'!$B$15),  AND($B204&gt;='Festività&amp;Chiusure'!$A$16,Calendar!$B204&lt;='Festività&amp;Chiusure'!$B$16),   $H204="domenica",$H204="sabato"),0,1)</f>
        <v/>
      </c>
      <c r="K204">
        <f>B204-DATE(YEAR(B204),1,0)</f>
        <v/>
      </c>
      <c r="L204">
        <f>SUM($J$3:J204)</f>
        <v/>
      </c>
    </row>
    <row r="205">
      <c r="A205" s="4">
        <f>YEAR(B205)*10000+MONTH(B205)*100+DAY(B205)</f>
        <v/>
      </c>
      <c r="B205" s="1" t="n">
        <v>45494</v>
      </c>
      <c r="C205">
        <f>YEAR(B205)</f>
        <v/>
      </c>
      <c r="D205">
        <f>MONTH(B205)</f>
        <v/>
      </c>
      <c r="E205">
        <f>WEEKNUM(B205)</f>
        <v/>
      </c>
      <c r="F205">
        <f>WEEKDAY(B205)</f>
        <v/>
      </c>
      <c r="G205">
        <f>DAY(B205)</f>
        <v/>
      </c>
      <c r="H205">
        <f>TEXT(B205,"gggg")</f>
        <v/>
      </c>
      <c r="I205">
        <f>TEXT(B205,"mmmm")</f>
        <v/>
      </c>
      <c r="J205">
        <f>IF(OR(AND($B205&gt;='Festività&amp;Chiusure'!$A$2,Calendar!$B205&lt;='Festività&amp;Chiusure'!$B$2),  AND($B205&gt;='Festività&amp;Chiusure'!$A$3,Calendar!$B205&lt;='Festività&amp;Chiusure'!$B$3),  AND($B205&gt;='Festività&amp;Chiusure'!$A$4,Calendar!$B205&lt;='Festività&amp;Chiusure'!$B$4),  AND($B205&gt;='Festività&amp;Chiusure'!$A$5,Calendar!$B205&lt;='Festività&amp;Chiusure'!$B$5),  AND($B205&gt;='Festività&amp;Chiusure'!$A$6,Calendar!$B205&lt;='Festività&amp;Chiusure'!$B$6),  AND($B205&gt;='Festività&amp;Chiusure'!$A$7,Calendar!$B205&lt;='Festività&amp;Chiusure'!$B$7),  AND($B205&gt;='Festività&amp;Chiusure'!$A$8,Calendar!$B205&lt;='Festività&amp;Chiusure'!$B$8),  AND($B205&gt;='Festività&amp;Chiusure'!$A$9,Calendar!$B205&lt;='Festività&amp;Chiusure'!$B$9),  AND($B205&gt;='Festività&amp;Chiusure'!$A$10,Calendar!$B205&lt;='Festività&amp;Chiusure'!$B$10),  AND($B205&gt;='Festività&amp;Chiusure'!$A$11,Calendar!$B205&lt;='Festività&amp;Chiusure'!$B$11),  AND($B205&gt;='Festività&amp;Chiusure'!$A$12,Calendar!$B205&lt;='Festività&amp;Chiusure'!$B$12),  AND($B205&gt;='Festività&amp;Chiusure'!$A$13,Calendar!$B205&lt;='Festività&amp;Chiusure'!$B$13),  AND($B205&gt;='Festività&amp;Chiusure'!$A$14,Calendar!$B205&lt;='Festività&amp;Chiusure'!$B$14),    AND($B205&gt;='Festività&amp;Chiusure'!$A$15,Calendar!$B205&lt;='Festività&amp;Chiusure'!$B$15),  AND($B205&gt;='Festività&amp;Chiusure'!$A$16,Calendar!$B205&lt;='Festività&amp;Chiusure'!$B$16),   $H205="domenica",$H205="sabato"),0,1)</f>
        <v/>
      </c>
      <c r="K205">
        <f>B205-DATE(YEAR(B205),1,0)</f>
        <v/>
      </c>
      <c r="L205">
        <f>SUM($J$3:J205)</f>
        <v/>
      </c>
    </row>
    <row r="206">
      <c r="A206" s="4">
        <f>YEAR(B206)*10000+MONTH(B206)*100+DAY(B206)</f>
        <v/>
      </c>
      <c r="B206" s="1" t="n">
        <v>45495</v>
      </c>
      <c r="C206">
        <f>YEAR(B206)</f>
        <v/>
      </c>
      <c r="D206">
        <f>MONTH(B206)</f>
        <v/>
      </c>
      <c r="E206">
        <f>WEEKNUM(B206)</f>
        <v/>
      </c>
      <c r="F206">
        <f>WEEKDAY(B206)</f>
        <v/>
      </c>
      <c r="G206">
        <f>DAY(B206)</f>
        <v/>
      </c>
      <c r="H206">
        <f>TEXT(B206,"gggg")</f>
        <v/>
      </c>
      <c r="I206">
        <f>TEXT(B206,"mmmm")</f>
        <v/>
      </c>
      <c r="J206">
        <f>IF(OR(AND($B206&gt;='Festività&amp;Chiusure'!$A$2,Calendar!$B206&lt;='Festività&amp;Chiusure'!$B$2),  AND($B206&gt;='Festività&amp;Chiusure'!$A$3,Calendar!$B206&lt;='Festività&amp;Chiusure'!$B$3),  AND($B206&gt;='Festività&amp;Chiusure'!$A$4,Calendar!$B206&lt;='Festività&amp;Chiusure'!$B$4),  AND($B206&gt;='Festività&amp;Chiusure'!$A$5,Calendar!$B206&lt;='Festività&amp;Chiusure'!$B$5),  AND($B206&gt;='Festività&amp;Chiusure'!$A$6,Calendar!$B206&lt;='Festività&amp;Chiusure'!$B$6),  AND($B206&gt;='Festività&amp;Chiusure'!$A$7,Calendar!$B206&lt;='Festività&amp;Chiusure'!$B$7),  AND($B206&gt;='Festività&amp;Chiusure'!$A$8,Calendar!$B206&lt;='Festività&amp;Chiusure'!$B$8),  AND($B206&gt;='Festività&amp;Chiusure'!$A$9,Calendar!$B206&lt;='Festività&amp;Chiusure'!$B$9),  AND($B206&gt;='Festività&amp;Chiusure'!$A$10,Calendar!$B206&lt;='Festività&amp;Chiusure'!$B$10),  AND($B206&gt;='Festività&amp;Chiusure'!$A$11,Calendar!$B206&lt;='Festività&amp;Chiusure'!$B$11),  AND($B206&gt;='Festività&amp;Chiusure'!$A$12,Calendar!$B206&lt;='Festività&amp;Chiusure'!$B$12),  AND($B206&gt;='Festività&amp;Chiusure'!$A$13,Calendar!$B206&lt;='Festività&amp;Chiusure'!$B$13),  AND($B206&gt;='Festività&amp;Chiusure'!$A$14,Calendar!$B206&lt;='Festività&amp;Chiusure'!$B$14),    AND($B206&gt;='Festività&amp;Chiusure'!$A$15,Calendar!$B206&lt;='Festività&amp;Chiusure'!$B$15),  AND($B206&gt;='Festività&amp;Chiusure'!$A$16,Calendar!$B206&lt;='Festività&amp;Chiusure'!$B$16),   $H206="domenica",$H206="sabato"),0,1)</f>
        <v/>
      </c>
      <c r="K206">
        <f>B206-DATE(YEAR(B206),1,0)</f>
        <v/>
      </c>
      <c r="L206">
        <f>SUM($J$3:J206)</f>
        <v/>
      </c>
    </row>
    <row r="207">
      <c r="A207" s="4">
        <f>YEAR(B207)*10000+MONTH(B207)*100+DAY(B207)</f>
        <v/>
      </c>
      <c r="B207" s="1" t="n">
        <v>45496</v>
      </c>
      <c r="C207">
        <f>YEAR(B207)</f>
        <v/>
      </c>
      <c r="D207">
        <f>MONTH(B207)</f>
        <v/>
      </c>
      <c r="E207">
        <f>WEEKNUM(B207)</f>
        <v/>
      </c>
      <c r="F207">
        <f>WEEKDAY(B207)</f>
        <v/>
      </c>
      <c r="G207">
        <f>DAY(B207)</f>
        <v/>
      </c>
      <c r="H207">
        <f>TEXT(B207,"gggg")</f>
        <v/>
      </c>
      <c r="I207">
        <f>TEXT(B207,"mmmm")</f>
        <v/>
      </c>
      <c r="J207">
        <f>IF(OR(AND($B207&gt;='Festività&amp;Chiusure'!$A$2,Calendar!$B207&lt;='Festività&amp;Chiusure'!$B$2),  AND($B207&gt;='Festività&amp;Chiusure'!$A$3,Calendar!$B207&lt;='Festività&amp;Chiusure'!$B$3),  AND($B207&gt;='Festività&amp;Chiusure'!$A$4,Calendar!$B207&lt;='Festività&amp;Chiusure'!$B$4),  AND($B207&gt;='Festività&amp;Chiusure'!$A$5,Calendar!$B207&lt;='Festività&amp;Chiusure'!$B$5),  AND($B207&gt;='Festività&amp;Chiusure'!$A$6,Calendar!$B207&lt;='Festività&amp;Chiusure'!$B$6),  AND($B207&gt;='Festività&amp;Chiusure'!$A$7,Calendar!$B207&lt;='Festività&amp;Chiusure'!$B$7),  AND($B207&gt;='Festività&amp;Chiusure'!$A$8,Calendar!$B207&lt;='Festività&amp;Chiusure'!$B$8),  AND($B207&gt;='Festività&amp;Chiusure'!$A$9,Calendar!$B207&lt;='Festività&amp;Chiusure'!$B$9),  AND($B207&gt;='Festività&amp;Chiusure'!$A$10,Calendar!$B207&lt;='Festività&amp;Chiusure'!$B$10),  AND($B207&gt;='Festività&amp;Chiusure'!$A$11,Calendar!$B207&lt;='Festività&amp;Chiusure'!$B$11),  AND($B207&gt;='Festività&amp;Chiusure'!$A$12,Calendar!$B207&lt;='Festività&amp;Chiusure'!$B$12),  AND($B207&gt;='Festività&amp;Chiusure'!$A$13,Calendar!$B207&lt;='Festività&amp;Chiusure'!$B$13),  AND($B207&gt;='Festività&amp;Chiusure'!$A$14,Calendar!$B207&lt;='Festività&amp;Chiusure'!$B$14),    AND($B207&gt;='Festività&amp;Chiusure'!$A$15,Calendar!$B207&lt;='Festività&amp;Chiusure'!$B$15),  AND($B207&gt;='Festività&amp;Chiusure'!$A$16,Calendar!$B207&lt;='Festività&amp;Chiusure'!$B$16),   $H207="domenica",$H207="sabato"),0,1)</f>
        <v/>
      </c>
      <c r="K207">
        <f>B207-DATE(YEAR(B207),1,0)</f>
        <v/>
      </c>
      <c r="L207">
        <f>SUM($J$3:J207)</f>
        <v/>
      </c>
    </row>
    <row r="208">
      <c r="A208" s="4">
        <f>YEAR(B208)*10000+MONTH(B208)*100+DAY(B208)</f>
        <v/>
      </c>
      <c r="B208" s="1" t="n">
        <v>45497</v>
      </c>
      <c r="C208">
        <f>YEAR(B208)</f>
        <v/>
      </c>
      <c r="D208">
        <f>MONTH(B208)</f>
        <v/>
      </c>
      <c r="E208">
        <f>WEEKNUM(B208)</f>
        <v/>
      </c>
      <c r="F208">
        <f>WEEKDAY(B208)</f>
        <v/>
      </c>
      <c r="G208">
        <f>DAY(B208)</f>
        <v/>
      </c>
      <c r="H208">
        <f>TEXT(B208,"gggg")</f>
        <v/>
      </c>
      <c r="I208">
        <f>TEXT(B208,"mmmm")</f>
        <v/>
      </c>
      <c r="J208">
        <f>IF(OR(AND($B208&gt;='Festività&amp;Chiusure'!$A$2,Calendar!$B208&lt;='Festività&amp;Chiusure'!$B$2),  AND($B208&gt;='Festività&amp;Chiusure'!$A$3,Calendar!$B208&lt;='Festività&amp;Chiusure'!$B$3),  AND($B208&gt;='Festività&amp;Chiusure'!$A$4,Calendar!$B208&lt;='Festività&amp;Chiusure'!$B$4),  AND($B208&gt;='Festività&amp;Chiusure'!$A$5,Calendar!$B208&lt;='Festività&amp;Chiusure'!$B$5),  AND($B208&gt;='Festività&amp;Chiusure'!$A$6,Calendar!$B208&lt;='Festività&amp;Chiusure'!$B$6),  AND($B208&gt;='Festività&amp;Chiusure'!$A$7,Calendar!$B208&lt;='Festività&amp;Chiusure'!$B$7),  AND($B208&gt;='Festività&amp;Chiusure'!$A$8,Calendar!$B208&lt;='Festività&amp;Chiusure'!$B$8),  AND($B208&gt;='Festività&amp;Chiusure'!$A$9,Calendar!$B208&lt;='Festività&amp;Chiusure'!$B$9),  AND($B208&gt;='Festività&amp;Chiusure'!$A$10,Calendar!$B208&lt;='Festività&amp;Chiusure'!$B$10),  AND($B208&gt;='Festività&amp;Chiusure'!$A$11,Calendar!$B208&lt;='Festività&amp;Chiusure'!$B$11),  AND($B208&gt;='Festività&amp;Chiusure'!$A$12,Calendar!$B208&lt;='Festività&amp;Chiusure'!$B$12),  AND($B208&gt;='Festività&amp;Chiusure'!$A$13,Calendar!$B208&lt;='Festività&amp;Chiusure'!$B$13),  AND($B208&gt;='Festività&amp;Chiusure'!$A$14,Calendar!$B208&lt;='Festività&amp;Chiusure'!$B$14),    AND($B208&gt;='Festività&amp;Chiusure'!$A$15,Calendar!$B208&lt;='Festività&amp;Chiusure'!$B$15),  AND($B208&gt;='Festività&amp;Chiusure'!$A$16,Calendar!$B208&lt;='Festività&amp;Chiusure'!$B$16),   $H208="domenica",$H208="sabato"),0,1)</f>
        <v/>
      </c>
      <c r="K208">
        <f>B208-DATE(YEAR(B208),1,0)</f>
        <v/>
      </c>
      <c r="L208">
        <f>SUM($J$3:J208)</f>
        <v/>
      </c>
    </row>
    <row r="209">
      <c r="A209" s="4">
        <f>YEAR(B209)*10000+MONTH(B209)*100+DAY(B209)</f>
        <v/>
      </c>
      <c r="B209" s="1" t="n">
        <v>45498</v>
      </c>
      <c r="C209">
        <f>YEAR(B209)</f>
        <v/>
      </c>
      <c r="D209">
        <f>MONTH(B209)</f>
        <v/>
      </c>
      <c r="E209">
        <f>WEEKNUM(B209)</f>
        <v/>
      </c>
      <c r="F209">
        <f>WEEKDAY(B209)</f>
        <v/>
      </c>
      <c r="G209">
        <f>DAY(B209)</f>
        <v/>
      </c>
      <c r="H209">
        <f>TEXT(B209,"gggg")</f>
        <v/>
      </c>
      <c r="I209">
        <f>TEXT(B209,"mmmm")</f>
        <v/>
      </c>
      <c r="J209">
        <f>IF(OR(AND($B209&gt;='Festività&amp;Chiusure'!$A$2,Calendar!$B209&lt;='Festività&amp;Chiusure'!$B$2),  AND($B209&gt;='Festività&amp;Chiusure'!$A$3,Calendar!$B209&lt;='Festività&amp;Chiusure'!$B$3),  AND($B209&gt;='Festività&amp;Chiusure'!$A$4,Calendar!$B209&lt;='Festività&amp;Chiusure'!$B$4),  AND($B209&gt;='Festività&amp;Chiusure'!$A$5,Calendar!$B209&lt;='Festività&amp;Chiusure'!$B$5),  AND($B209&gt;='Festività&amp;Chiusure'!$A$6,Calendar!$B209&lt;='Festività&amp;Chiusure'!$B$6),  AND($B209&gt;='Festività&amp;Chiusure'!$A$7,Calendar!$B209&lt;='Festività&amp;Chiusure'!$B$7),  AND($B209&gt;='Festività&amp;Chiusure'!$A$8,Calendar!$B209&lt;='Festività&amp;Chiusure'!$B$8),  AND($B209&gt;='Festività&amp;Chiusure'!$A$9,Calendar!$B209&lt;='Festività&amp;Chiusure'!$B$9),  AND($B209&gt;='Festività&amp;Chiusure'!$A$10,Calendar!$B209&lt;='Festività&amp;Chiusure'!$B$10),  AND($B209&gt;='Festività&amp;Chiusure'!$A$11,Calendar!$B209&lt;='Festività&amp;Chiusure'!$B$11),  AND($B209&gt;='Festività&amp;Chiusure'!$A$12,Calendar!$B209&lt;='Festività&amp;Chiusure'!$B$12),  AND($B209&gt;='Festività&amp;Chiusure'!$A$13,Calendar!$B209&lt;='Festività&amp;Chiusure'!$B$13),  AND($B209&gt;='Festività&amp;Chiusure'!$A$14,Calendar!$B209&lt;='Festività&amp;Chiusure'!$B$14),    AND($B209&gt;='Festività&amp;Chiusure'!$A$15,Calendar!$B209&lt;='Festività&amp;Chiusure'!$B$15),  AND($B209&gt;='Festività&amp;Chiusure'!$A$16,Calendar!$B209&lt;='Festività&amp;Chiusure'!$B$16),   $H209="domenica",$H209="sabato"),0,1)</f>
        <v/>
      </c>
      <c r="K209">
        <f>B209-DATE(YEAR(B209),1,0)</f>
        <v/>
      </c>
      <c r="L209">
        <f>SUM($J$3:J209)</f>
        <v/>
      </c>
    </row>
    <row r="210">
      <c r="A210" s="4">
        <f>YEAR(B210)*10000+MONTH(B210)*100+DAY(B210)</f>
        <v/>
      </c>
      <c r="B210" s="1" t="n">
        <v>45499</v>
      </c>
      <c r="C210">
        <f>YEAR(B210)</f>
        <v/>
      </c>
      <c r="D210">
        <f>MONTH(B210)</f>
        <v/>
      </c>
      <c r="E210">
        <f>WEEKNUM(B210)</f>
        <v/>
      </c>
      <c r="F210">
        <f>WEEKDAY(B210)</f>
        <v/>
      </c>
      <c r="G210">
        <f>DAY(B210)</f>
        <v/>
      </c>
      <c r="H210">
        <f>TEXT(B210,"gggg")</f>
        <v/>
      </c>
      <c r="I210">
        <f>TEXT(B210,"mmmm")</f>
        <v/>
      </c>
      <c r="J210">
        <f>IF(OR(AND($B210&gt;='Festività&amp;Chiusure'!$A$2,Calendar!$B210&lt;='Festività&amp;Chiusure'!$B$2),  AND($B210&gt;='Festività&amp;Chiusure'!$A$3,Calendar!$B210&lt;='Festività&amp;Chiusure'!$B$3),  AND($B210&gt;='Festività&amp;Chiusure'!$A$4,Calendar!$B210&lt;='Festività&amp;Chiusure'!$B$4),  AND($B210&gt;='Festività&amp;Chiusure'!$A$5,Calendar!$B210&lt;='Festività&amp;Chiusure'!$B$5),  AND($B210&gt;='Festività&amp;Chiusure'!$A$6,Calendar!$B210&lt;='Festività&amp;Chiusure'!$B$6),  AND($B210&gt;='Festività&amp;Chiusure'!$A$7,Calendar!$B210&lt;='Festività&amp;Chiusure'!$B$7),  AND($B210&gt;='Festività&amp;Chiusure'!$A$8,Calendar!$B210&lt;='Festività&amp;Chiusure'!$B$8),  AND($B210&gt;='Festività&amp;Chiusure'!$A$9,Calendar!$B210&lt;='Festività&amp;Chiusure'!$B$9),  AND($B210&gt;='Festività&amp;Chiusure'!$A$10,Calendar!$B210&lt;='Festività&amp;Chiusure'!$B$10),  AND($B210&gt;='Festività&amp;Chiusure'!$A$11,Calendar!$B210&lt;='Festività&amp;Chiusure'!$B$11),  AND($B210&gt;='Festività&amp;Chiusure'!$A$12,Calendar!$B210&lt;='Festività&amp;Chiusure'!$B$12),  AND($B210&gt;='Festività&amp;Chiusure'!$A$13,Calendar!$B210&lt;='Festività&amp;Chiusure'!$B$13),  AND($B210&gt;='Festività&amp;Chiusure'!$A$14,Calendar!$B210&lt;='Festività&amp;Chiusure'!$B$14),    AND($B210&gt;='Festività&amp;Chiusure'!$A$15,Calendar!$B210&lt;='Festività&amp;Chiusure'!$B$15),  AND($B210&gt;='Festività&amp;Chiusure'!$A$16,Calendar!$B210&lt;='Festività&amp;Chiusure'!$B$16),   $H210="domenica",$H210="sabato"),0,1)</f>
        <v/>
      </c>
      <c r="K210">
        <f>B210-DATE(YEAR(B210),1,0)</f>
        <v/>
      </c>
      <c r="L210">
        <f>SUM($J$3:J210)</f>
        <v/>
      </c>
    </row>
    <row r="211">
      <c r="A211" s="4">
        <f>YEAR(B211)*10000+MONTH(B211)*100+DAY(B211)</f>
        <v/>
      </c>
      <c r="B211" s="1" t="n">
        <v>45500</v>
      </c>
      <c r="C211">
        <f>YEAR(B211)</f>
        <v/>
      </c>
      <c r="D211">
        <f>MONTH(B211)</f>
        <v/>
      </c>
      <c r="E211">
        <f>WEEKNUM(B211)</f>
        <v/>
      </c>
      <c r="F211">
        <f>WEEKDAY(B211)</f>
        <v/>
      </c>
      <c r="G211">
        <f>DAY(B211)</f>
        <v/>
      </c>
      <c r="H211">
        <f>TEXT(B211,"gggg")</f>
        <v/>
      </c>
      <c r="I211">
        <f>TEXT(B211,"mmmm")</f>
        <v/>
      </c>
      <c r="J211">
        <f>IF(OR(AND($B211&gt;='Festività&amp;Chiusure'!$A$2,Calendar!$B211&lt;='Festività&amp;Chiusure'!$B$2),  AND($B211&gt;='Festività&amp;Chiusure'!$A$3,Calendar!$B211&lt;='Festività&amp;Chiusure'!$B$3),  AND($B211&gt;='Festività&amp;Chiusure'!$A$4,Calendar!$B211&lt;='Festività&amp;Chiusure'!$B$4),  AND($B211&gt;='Festività&amp;Chiusure'!$A$5,Calendar!$B211&lt;='Festività&amp;Chiusure'!$B$5),  AND($B211&gt;='Festività&amp;Chiusure'!$A$6,Calendar!$B211&lt;='Festività&amp;Chiusure'!$B$6),  AND($B211&gt;='Festività&amp;Chiusure'!$A$7,Calendar!$B211&lt;='Festività&amp;Chiusure'!$B$7),  AND($B211&gt;='Festività&amp;Chiusure'!$A$8,Calendar!$B211&lt;='Festività&amp;Chiusure'!$B$8),  AND($B211&gt;='Festività&amp;Chiusure'!$A$9,Calendar!$B211&lt;='Festività&amp;Chiusure'!$B$9),  AND($B211&gt;='Festività&amp;Chiusure'!$A$10,Calendar!$B211&lt;='Festività&amp;Chiusure'!$B$10),  AND($B211&gt;='Festività&amp;Chiusure'!$A$11,Calendar!$B211&lt;='Festività&amp;Chiusure'!$B$11),  AND($B211&gt;='Festività&amp;Chiusure'!$A$12,Calendar!$B211&lt;='Festività&amp;Chiusure'!$B$12),  AND($B211&gt;='Festività&amp;Chiusure'!$A$13,Calendar!$B211&lt;='Festività&amp;Chiusure'!$B$13),  AND($B211&gt;='Festività&amp;Chiusure'!$A$14,Calendar!$B211&lt;='Festività&amp;Chiusure'!$B$14),    AND($B211&gt;='Festività&amp;Chiusure'!$A$15,Calendar!$B211&lt;='Festività&amp;Chiusure'!$B$15),  AND($B211&gt;='Festività&amp;Chiusure'!$A$16,Calendar!$B211&lt;='Festività&amp;Chiusure'!$B$16),   $H211="domenica",$H211="sabato"),0,1)</f>
        <v/>
      </c>
      <c r="K211">
        <f>B211-DATE(YEAR(B211),1,0)</f>
        <v/>
      </c>
      <c r="L211">
        <f>SUM($J$3:J211)</f>
        <v/>
      </c>
    </row>
    <row r="212">
      <c r="A212" s="4">
        <f>YEAR(B212)*10000+MONTH(B212)*100+DAY(B212)</f>
        <v/>
      </c>
      <c r="B212" s="1" t="n">
        <v>45501</v>
      </c>
      <c r="C212">
        <f>YEAR(B212)</f>
        <v/>
      </c>
      <c r="D212">
        <f>MONTH(B212)</f>
        <v/>
      </c>
      <c r="E212">
        <f>WEEKNUM(B212)</f>
        <v/>
      </c>
      <c r="F212">
        <f>WEEKDAY(B212)</f>
        <v/>
      </c>
      <c r="G212">
        <f>DAY(B212)</f>
        <v/>
      </c>
      <c r="H212">
        <f>TEXT(B212,"gggg")</f>
        <v/>
      </c>
      <c r="I212">
        <f>TEXT(B212,"mmmm")</f>
        <v/>
      </c>
      <c r="J212">
        <f>IF(OR(AND($B212&gt;='Festività&amp;Chiusure'!$A$2,Calendar!$B212&lt;='Festività&amp;Chiusure'!$B$2),  AND($B212&gt;='Festività&amp;Chiusure'!$A$3,Calendar!$B212&lt;='Festività&amp;Chiusure'!$B$3),  AND($B212&gt;='Festività&amp;Chiusure'!$A$4,Calendar!$B212&lt;='Festività&amp;Chiusure'!$B$4),  AND($B212&gt;='Festività&amp;Chiusure'!$A$5,Calendar!$B212&lt;='Festività&amp;Chiusure'!$B$5),  AND($B212&gt;='Festività&amp;Chiusure'!$A$6,Calendar!$B212&lt;='Festività&amp;Chiusure'!$B$6),  AND($B212&gt;='Festività&amp;Chiusure'!$A$7,Calendar!$B212&lt;='Festività&amp;Chiusure'!$B$7),  AND($B212&gt;='Festività&amp;Chiusure'!$A$8,Calendar!$B212&lt;='Festività&amp;Chiusure'!$B$8),  AND($B212&gt;='Festività&amp;Chiusure'!$A$9,Calendar!$B212&lt;='Festività&amp;Chiusure'!$B$9),  AND($B212&gt;='Festività&amp;Chiusure'!$A$10,Calendar!$B212&lt;='Festività&amp;Chiusure'!$B$10),  AND($B212&gt;='Festività&amp;Chiusure'!$A$11,Calendar!$B212&lt;='Festività&amp;Chiusure'!$B$11),  AND($B212&gt;='Festività&amp;Chiusure'!$A$12,Calendar!$B212&lt;='Festività&amp;Chiusure'!$B$12),  AND($B212&gt;='Festività&amp;Chiusure'!$A$13,Calendar!$B212&lt;='Festività&amp;Chiusure'!$B$13),  AND($B212&gt;='Festività&amp;Chiusure'!$A$14,Calendar!$B212&lt;='Festività&amp;Chiusure'!$B$14),    AND($B212&gt;='Festività&amp;Chiusure'!$A$15,Calendar!$B212&lt;='Festività&amp;Chiusure'!$B$15),  AND($B212&gt;='Festività&amp;Chiusure'!$A$16,Calendar!$B212&lt;='Festività&amp;Chiusure'!$B$16),   $H212="domenica",$H212="sabato"),0,1)</f>
        <v/>
      </c>
      <c r="K212">
        <f>B212-DATE(YEAR(B212),1,0)</f>
        <v/>
      </c>
      <c r="L212">
        <f>SUM($J$3:J212)</f>
        <v/>
      </c>
    </row>
    <row r="213">
      <c r="A213" s="4">
        <f>YEAR(B213)*10000+MONTH(B213)*100+DAY(B213)</f>
        <v/>
      </c>
      <c r="B213" s="1" t="n">
        <v>45502</v>
      </c>
      <c r="C213">
        <f>YEAR(B213)</f>
        <v/>
      </c>
      <c r="D213">
        <f>MONTH(B213)</f>
        <v/>
      </c>
      <c r="E213">
        <f>WEEKNUM(B213)</f>
        <v/>
      </c>
      <c r="F213">
        <f>WEEKDAY(B213)</f>
        <v/>
      </c>
      <c r="G213">
        <f>DAY(B213)</f>
        <v/>
      </c>
      <c r="H213">
        <f>TEXT(B213,"gggg")</f>
        <v/>
      </c>
      <c r="I213">
        <f>TEXT(B213,"mmmm")</f>
        <v/>
      </c>
      <c r="J213">
        <f>IF(OR(AND($B213&gt;='Festività&amp;Chiusure'!$A$2,Calendar!$B213&lt;='Festività&amp;Chiusure'!$B$2),  AND($B213&gt;='Festività&amp;Chiusure'!$A$3,Calendar!$B213&lt;='Festività&amp;Chiusure'!$B$3),  AND($B213&gt;='Festività&amp;Chiusure'!$A$4,Calendar!$B213&lt;='Festività&amp;Chiusure'!$B$4),  AND($B213&gt;='Festività&amp;Chiusure'!$A$5,Calendar!$B213&lt;='Festività&amp;Chiusure'!$B$5),  AND($B213&gt;='Festività&amp;Chiusure'!$A$6,Calendar!$B213&lt;='Festività&amp;Chiusure'!$B$6),  AND($B213&gt;='Festività&amp;Chiusure'!$A$7,Calendar!$B213&lt;='Festività&amp;Chiusure'!$B$7),  AND($B213&gt;='Festività&amp;Chiusure'!$A$8,Calendar!$B213&lt;='Festività&amp;Chiusure'!$B$8),  AND($B213&gt;='Festività&amp;Chiusure'!$A$9,Calendar!$B213&lt;='Festività&amp;Chiusure'!$B$9),  AND($B213&gt;='Festività&amp;Chiusure'!$A$10,Calendar!$B213&lt;='Festività&amp;Chiusure'!$B$10),  AND($B213&gt;='Festività&amp;Chiusure'!$A$11,Calendar!$B213&lt;='Festività&amp;Chiusure'!$B$11),  AND($B213&gt;='Festività&amp;Chiusure'!$A$12,Calendar!$B213&lt;='Festività&amp;Chiusure'!$B$12),  AND($B213&gt;='Festività&amp;Chiusure'!$A$13,Calendar!$B213&lt;='Festività&amp;Chiusure'!$B$13),  AND($B213&gt;='Festività&amp;Chiusure'!$A$14,Calendar!$B213&lt;='Festività&amp;Chiusure'!$B$14),    AND($B213&gt;='Festività&amp;Chiusure'!$A$15,Calendar!$B213&lt;='Festività&amp;Chiusure'!$B$15),  AND($B213&gt;='Festività&amp;Chiusure'!$A$16,Calendar!$B213&lt;='Festività&amp;Chiusure'!$B$16),   $H213="domenica",$H213="sabato"),0,1)</f>
        <v/>
      </c>
      <c r="K213">
        <f>B213-DATE(YEAR(B213),1,0)</f>
        <v/>
      </c>
      <c r="L213">
        <f>SUM($J$3:J213)</f>
        <v/>
      </c>
    </row>
    <row r="214">
      <c r="A214" s="4">
        <f>YEAR(B214)*10000+MONTH(B214)*100+DAY(B214)</f>
        <v/>
      </c>
      <c r="B214" s="1" t="n">
        <v>45503</v>
      </c>
      <c r="C214">
        <f>YEAR(B214)</f>
        <v/>
      </c>
      <c r="D214">
        <f>MONTH(B214)</f>
        <v/>
      </c>
      <c r="E214">
        <f>WEEKNUM(B214)</f>
        <v/>
      </c>
      <c r="F214">
        <f>WEEKDAY(B214)</f>
        <v/>
      </c>
      <c r="G214">
        <f>DAY(B214)</f>
        <v/>
      </c>
      <c r="H214">
        <f>TEXT(B214,"gggg")</f>
        <v/>
      </c>
      <c r="I214">
        <f>TEXT(B214,"mmmm")</f>
        <v/>
      </c>
      <c r="J214">
        <f>IF(OR(AND($B214&gt;='Festività&amp;Chiusure'!$A$2,Calendar!$B214&lt;='Festività&amp;Chiusure'!$B$2),  AND($B214&gt;='Festività&amp;Chiusure'!$A$3,Calendar!$B214&lt;='Festività&amp;Chiusure'!$B$3),  AND($B214&gt;='Festività&amp;Chiusure'!$A$4,Calendar!$B214&lt;='Festività&amp;Chiusure'!$B$4),  AND($B214&gt;='Festività&amp;Chiusure'!$A$5,Calendar!$B214&lt;='Festività&amp;Chiusure'!$B$5),  AND($B214&gt;='Festività&amp;Chiusure'!$A$6,Calendar!$B214&lt;='Festività&amp;Chiusure'!$B$6),  AND($B214&gt;='Festività&amp;Chiusure'!$A$7,Calendar!$B214&lt;='Festività&amp;Chiusure'!$B$7),  AND($B214&gt;='Festività&amp;Chiusure'!$A$8,Calendar!$B214&lt;='Festività&amp;Chiusure'!$B$8),  AND($B214&gt;='Festività&amp;Chiusure'!$A$9,Calendar!$B214&lt;='Festività&amp;Chiusure'!$B$9),  AND($B214&gt;='Festività&amp;Chiusure'!$A$10,Calendar!$B214&lt;='Festività&amp;Chiusure'!$B$10),  AND($B214&gt;='Festività&amp;Chiusure'!$A$11,Calendar!$B214&lt;='Festività&amp;Chiusure'!$B$11),  AND($B214&gt;='Festività&amp;Chiusure'!$A$12,Calendar!$B214&lt;='Festività&amp;Chiusure'!$B$12),  AND($B214&gt;='Festività&amp;Chiusure'!$A$13,Calendar!$B214&lt;='Festività&amp;Chiusure'!$B$13),  AND($B214&gt;='Festività&amp;Chiusure'!$A$14,Calendar!$B214&lt;='Festività&amp;Chiusure'!$B$14),    AND($B214&gt;='Festività&amp;Chiusure'!$A$15,Calendar!$B214&lt;='Festività&amp;Chiusure'!$B$15),  AND($B214&gt;='Festività&amp;Chiusure'!$A$16,Calendar!$B214&lt;='Festività&amp;Chiusure'!$B$16),   $H214="domenica",$H214="sabato"),0,1)</f>
        <v/>
      </c>
      <c r="K214">
        <f>B214-DATE(YEAR(B214),1,0)</f>
        <v/>
      </c>
      <c r="L214">
        <f>SUM($J$3:J214)</f>
        <v/>
      </c>
    </row>
    <row r="215">
      <c r="A215" s="4">
        <f>YEAR(B215)*10000+MONTH(B215)*100+DAY(B215)</f>
        <v/>
      </c>
      <c r="B215" s="1" t="n">
        <v>45504</v>
      </c>
      <c r="C215">
        <f>YEAR(B215)</f>
        <v/>
      </c>
      <c r="D215">
        <f>MONTH(B215)</f>
        <v/>
      </c>
      <c r="E215">
        <f>WEEKNUM(B215)</f>
        <v/>
      </c>
      <c r="F215">
        <f>WEEKDAY(B215)</f>
        <v/>
      </c>
      <c r="G215">
        <f>DAY(B215)</f>
        <v/>
      </c>
      <c r="H215">
        <f>TEXT(B215,"gggg")</f>
        <v/>
      </c>
      <c r="I215">
        <f>TEXT(B215,"mmmm")</f>
        <v/>
      </c>
      <c r="J215">
        <f>IF(OR(AND($B215&gt;='Festività&amp;Chiusure'!$A$2,Calendar!$B215&lt;='Festività&amp;Chiusure'!$B$2),  AND($B215&gt;='Festività&amp;Chiusure'!$A$3,Calendar!$B215&lt;='Festività&amp;Chiusure'!$B$3),  AND($B215&gt;='Festività&amp;Chiusure'!$A$4,Calendar!$B215&lt;='Festività&amp;Chiusure'!$B$4),  AND($B215&gt;='Festività&amp;Chiusure'!$A$5,Calendar!$B215&lt;='Festività&amp;Chiusure'!$B$5),  AND($B215&gt;='Festività&amp;Chiusure'!$A$6,Calendar!$B215&lt;='Festività&amp;Chiusure'!$B$6),  AND($B215&gt;='Festività&amp;Chiusure'!$A$7,Calendar!$B215&lt;='Festività&amp;Chiusure'!$B$7),  AND($B215&gt;='Festività&amp;Chiusure'!$A$8,Calendar!$B215&lt;='Festività&amp;Chiusure'!$B$8),  AND($B215&gt;='Festività&amp;Chiusure'!$A$9,Calendar!$B215&lt;='Festività&amp;Chiusure'!$B$9),  AND($B215&gt;='Festività&amp;Chiusure'!$A$10,Calendar!$B215&lt;='Festività&amp;Chiusure'!$B$10),  AND($B215&gt;='Festività&amp;Chiusure'!$A$11,Calendar!$B215&lt;='Festività&amp;Chiusure'!$B$11),  AND($B215&gt;='Festività&amp;Chiusure'!$A$12,Calendar!$B215&lt;='Festività&amp;Chiusure'!$B$12),  AND($B215&gt;='Festività&amp;Chiusure'!$A$13,Calendar!$B215&lt;='Festività&amp;Chiusure'!$B$13),  AND($B215&gt;='Festività&amp;Chiusure'!$A$14,Calendar!$B215&lt;='Festività&amp;Chiusure'!$B$14),    AND($B215&gt;='Festività&amp;Chiusure'!$A$15,Calendar!$B215&lt;='Festività&amp;Chiusure'!$B$15),  AND($B215&gt;='Festività&amp;Chiusure'!$A$16,Calendar!$B215&lt;='Festività&amp;Chiusure'!$B$16),   $H215="domenica",$H215="sabato"),0,1)</f>
        <v/>
      </c>
      <c r="K215">
        <f>B215-DATE(YEAR(B215),1,0)</f>
        <v/>
      </c>
      <c r="L215">
        <f>SUM($J$3:J215)</f>
        <v/>
      </c>
    </row>
    <row r="216">
      <c r="A216" s="4">
        <f>YEAR(B216)*10000+MONTH(B216)*100+DAY(B216)</f>
        <v/>
      </c>
      <c r="B216" s="1" t="n">
        <v>45505</v>
      </c>
      <c r="C216">
        <f>YEAR(B216)</f>
        <v/>
      </c>
      <c r="D216">
        <f>MONTH(B216)</f>
        <v/>
      </c>
      <c r="E216">
        <f>WEEKNUM(B216)</f>
        <v/>
      </c>
      <c r="F216">
        <f>WEEKDAY(B216)</f>
        <v/>
      </c>
      <c r="G216">
        <f>DAY(B216)</f>
        <v/>
      </c>
      <c r="H216">
        <f>TEXT(B216,"gggg")</f>
        <v/>
      </c>
      <c r="I216">
        <f>TEXT(B216,"mmmm")</f>
        <v/>
      </c>
      <c r="J216">
        <f>IF(OR(AND($B216&gt;='Festività&amp;Chiusure'!$A$2,Calendar!$B216&lt;='Festività&amp;Chiusure'!$B$2),  AND($B216&gt;='Festività&amp;Chiusure'!$A$3,Calendar!$B216&lt;='Festività&amp;Chiusure'!$B$3),  AND($B216&gt;='Festività&amp;Chiusure'!$A$4,Calendar!$B216&lt;='Festività&amp;Chiusure'!$B$4),  AND($B216&gt;='Festività&amp;Chiusure'!$A$5,Calendar!$B216&lt;='Festività&amp;Chiusure'!$B$5),  AND($B216&gt;='Festività&amp;Chiusure'!$A$6,Calendar!$B216&lt;='Festività&amp;Chiusure'!$B$6),  AND($B216&gt;='Festività&amp;Chiusure'!$A$7,Calendar!$B216&lt;='Festività&amp;Chiusure'!$B$7),  AND($B216&gt;='Festività&amp;Chiusure'!$A$8,Calendar!$B216&lt;='Festività&amp;Chiusure'!$B$8),  AND($B216&gt;='Festività&amp;Chiusure'!$A$9,Calendar!$B216&lt;='Festività&amp;Chiusure'!$B$9),  AND($B216&gt;='Festività&amp;Chiusure'!$A$10,Calendar!$B216&lt;='Festività&amp;Chiusure'!$B$10),  AND($B216&gt;='Festività&amp;Chiusure'!$A$11,Calendar!$B216&lt;='Festività&amp;Chiusure'!$B$11),  AND($B216&gt;='Festività&amp;Chiusure'!$A$12,Calendar!$B216&lt;='Festività&amp;Chiusure'!$B$12),  AND($B216&gt;='Festività&amp;Chiusure'!$A$13,Calendar!$B216&lt;='Festività&amp;Chiusure'!$B$13),  AND($B216&gt;='Festività&amp;Chiusure'!$A$14,Calendar!$B216&lt;='Festività&amp;Chiusure'!$B$14),    AND($B216&gt;='Festività&amp;Chiusure'!$A$15,Calendar!$B216&lt;='Festività&amp;Chiusure'!$B$15),  AND($B216&gt;='Festività&amp;Chiusure'!$A$16,Calendar!$B216&lt;='Festività&amp;Chiusure'!$B$16),   $H216="domenica",$H216="sabato"),0,1)</f>
        <v/>
      </c>
      <c r="K216">
        <f>B216-DATE(YEAR(B216),1,0)</f>
        <v/>
      </c>
      <c r="L216">
        <f>SUM($J$3:J216)</f>
        <v/>
      </c>
    </row>
    <row r="217">
      <c r="A217" s="4">
        <f>YEAR(B217)*10000+MONTH(B217)*100+DAY(B217)</f>
        <v/>
      </c>
      <c r="B217" s="1" t="n">
        <v>45506</v>
      </c>
      <c r="C217">
        <f>YEAR(B217)</f>
        <v/>
      </c>
      <c r="D217">
        <f>MONTH(B217)</f>
        <v/>
      </c>
      <c r="E217">
        <f>WEEKNUM(B217)</f>
        <v/>
      </c>
      <c r="F217">
        <f>WEEKDAY(B217)</f>
        <v/>
      </c>
      <c r="G217">
        <f>DAY(B217)</f>
        <v/>
      </c>
      <c r="H217">
        <f>TEXT(B217,"gggg")</f>
        <v/>
      </c>
      <c r="I217">
        <f>TEXT(B217,"mmmm")</f>
        <v/>
      </c>
      <c r="J217">
        <f>IF(OR(AND($B217&gt;='Festività&amp;Chiusure'!$A$2,Calendar!$B217&lt;='Festività&amp;Chiusure'!$B$2),  AND($B217&gt;='Festività&amp;Chiusure'!$A$3,Calendar!$B217&lt;='Festività&amp;Chiusure'!$B$3),  AND($B217&gt;='Festività&amp;Chiusure'!$A$4,Calendar!$B217&lt;='Festività&amp;Chiusure'!$B$4),  AND($B217&gt;='Festività&amp;Chiusure'!$A$5,Calendar!$B217&lt;='Festività&amp;Chiusure'!$B$5),  AND($B217&gt;='Festività&amp;Chiusure'!$A$6,Calendar!$B217&lt;='Festività&amp;Chiusure'!$B$6),  AND($B217&gt;='Festività&amp;Chiusure'!$A$7,Calendar!$B217&lt;='Festività&amp;Chiusure'!$B$7),  AND($B217&gt;='Festività&amp;Chiusure'!$A$8,Calendar!$B217&lt;='Festività&amp;Chiusure'!$B$8),  AND($B217&gt;='Festività&amp;Chiusure'!$A$9,Calendar!$B217&lt;='Festività&amp;Chiusure'!$B$9),  AND($B217&gt;='Festività&amp;Chiusure'!$A$10,Calendar!$B217&lt;='Festività&amp;Chiusure'!$B$10),  AND($B217&gt;='Festività&amp;Chiusure'!$A$11,Calendar!$B217&lt;='Festività&amp;Chiusure'!$B$11),  AND($B217&gt;='Festività&amp;Chiusure'!$A$12,Calendar!$B217&lt;='Festività&amp;Chiusure'!$B$12),  AND($B217&gt;='Festività&amp;Chiusure'!$A$13,Calendar!$B217&lt;='Festività&amp;Chiusure'!$B$13),  AND($B217&gt;='Festività&amp;Chiusure'!$A$14,Calendar!$B217&lt;='Festività&amp;Chiusure'!$B$14),    AND($B217&gt;='Festività&amp;Chiusure'!$A$15,Calendar!$B217&lt;='Festività&amp;Chiusure'!$B$15),  AND($B217&gt;='Festività&amp;Chiusure'!$A$16,Calendar!$B217&lt;='Festività&amp;Chiusure'!$B$16),   $H217="domenica",$H217="sabato"),0,1)</f>
        <v/>
      </c>
      <c r="K217">
        <f>B217-DATE(YEAR(B217),1,0)</f>
        <v/>
      </c>
      <c r="L217">
        <f>SUM($J$3:J217)</f>
        <v/>
      </c>
    </row>
    <row r="218">
      <c r="A218" s="4">
        <f>YEAR(B218)*10000+MONTH(B218)*100+DAY(B218)</f>
        <v/>
      </c>
      <c r="B218" s="1" t="n">
        <v>45507</v>
      </c>
      <c r="C218">
        <f>YEAR(B218)</f>
        <v/>
      </c>
      <c r="D218">
        <f>MONTH(B218)</f>
        <v/>
      </c>
      <c r="E218">
        <f>WEEKNUM(B218)</f>
        <v/>
      </c>
      <c r="F218">
        <f>WEEKDAY(B218)</f>
        <v/>
      </c>
      <c r="G218">
        <f>DAY(B218)</f>
        <v/>
      </c>
      <c r="H218">
        <f>TEXT(B218,"gggg")</f>
        <v/>
      </c>
      <c r="I218">
        <f>TEXT(B218,"mmmm")</f>
        <v/>
      </c>
      <c r="J218">
        <f>IF(OR(AND($B218&gt;='Festività&amp;Chiusure'!$A$2,Calendar!$B218&lt;='Festività&amp;Chiusure'!$B$2),  AND($B218&gt;='Festività&amp;Chiusure'!$A$3,Calendar!$B218&lt;='Festività&amp;Chiusure'!$B$3),  AND($B218&gt;='Festività&amp;Chiusure'!$A$4,Calendar!$B218&lt;='Festività&amp;Chiusure'!$B$4),  AND($B218&gt;='Festività&amp;Chiusure'!$A$5,Calendar!$B218&lt;='Festività&amp;Chiusure'!$B$5),  AND($B218&gt;='Festività&amp;Chiusure'!$A$6,Calendar!$B218&lt;='Festività&amp;Chiusure'!$B$6),  AND($B218&gt;='Festività&amp;Chiusure'!$A$7,Calendar!$B218&lt;='Festività&amp;Chiusure'!$B$7),  AND($B218&gt;='Festività&amp;Chiusure'!$A$8,Calendar!$B218&lt;='Festività&amp;Chiusure'!$B$8),  AND($B218&gt;='Festività&amp;Chiusure'!$A$9,Calendar!$B218&lt;='Festività&amp;Chiusure'!$B$9),  AND($B218&gt;='Festività&amp;Chiusure'!$A$10,Calendar!$B218&lt;='Festività&amp;Chiusure'!$B$10),  AND($B218&gt;='Festività&amp;Chiusure'!$A$11,Calendar!$B218&lt;='Festività&amp;Chiusure'!$B$11),  AND($B218&gt;='Festività&amp;Chiusure'!$A$12,Calendar!$B218&lt;='Festività&amp;Chiusure'!$B$12),  AND($B218&gt;='Festività&amp;Chiusure'!$A$13,Calendar!$B218&lt;='Festività&amp;Chiusure'!$B$13),  AND($B218&gt;='Festività&amp;Chiusure'!$A$14,Calendar!$B218&lt;='Festività&amp;Chiusure'!$B$14),    AND($B218&gt;='Festività&amp;Chiusure'!$A$15,Calendar!$B218&lt;='Festività&amp;Chiusure'!$B$15),  AND($B218&gt;='Festività&amp;Chiusure'!$A$16,Calendar!$B218&lt;='Festività&amp;Chiusure'!$B$16),   $H218="domenica",$H218="sabato"),0,1)</f>
        <v/>
      </c>
      <c r="K218">
        <f>B218-DATE(YEAR(B218),1,0)</f>
        <v/>
      </c>
      <c r="L218">
        <f>SUM($J$3:J218)</f>
        <v/>
      </c>
    </row>
    <row r="219">
      <c r="A219" s="4">
        <f>YEAR(B219)*10000+MONTH(B219)*100+DAY(B219)</f>
        <v/>
      </c>
      <c r="B219" s="1" t="n">
        <v>45508</v>
      </c>
      <c r="C219">
        <f>YEAR(B219)</f>
        <v/>
      </c>
      <c r="D219">
        <f>MONTH(B219)</f>
        <v/>
      </c>
      <c r="E219">
        <f>WEEKNUM(B219)</f>
        <v/>
      </c>
      <c r="F219">
        <f>WEEKDAY(B219)</f>
        <v/>
      </c>
      <c r="G219">
        <f>DAY(B219)</f>
        <v/>
      </c>
      <c r="H219">
        <f>TEXT(B219,"gggg")</f>
        <v/>
      </c>
      <c r="I219">
        <f>TEXT(B219,"mmmm")</f>
        <v/>
      </c>
      <c r="J219">
        <f>IF(OR(AND($B219&gt;='Festività&amp;Chiusure'!$A$2,Calendar!$B219&lt;='Festività&amp;Chiusure'!$B$2),  AND($B219&gt;='Festività&amp;Chiusure'!$A$3,Calendar!$B219&lt;='Festività&amp;Chiusure'!$B$3),  AND($B219&gt;='Festività&amp;Chiusure'!$A$4,Calendar!$B219&lt;='Festività&amp;Chiusure'!$B$4),  AND($B219&gt;='Festività&amp;Chiusure'!$A$5,Calendar!$B219&lt;='Festività&amp;Chiusure'!$B$5),  AND($B219&gt;='Festività&amp;Chiusure'!$A$6,Calendar!$B219&lt;='Festività&amp;Chiusure'!$B$6),  AND($B219&gt;='Festività&amp;Chiusure'!$A$7,Calendar!$B219&lt;='Festività&amp;Chiusure'!$B$7),  AND($B219&gt;='Festività&amp;Chiusure'!$A$8,Calendar!$B219&lt;='Festività&amp;Chiusure'!$B$8),  AND($B219&gt;='Festività&amp;Chiusure'!$A$9,Calendar!$B219&lt;='Festività&amp;Chiusure'!$B$9),  AND($B219&gt;='Festività&amp;Chiusure'!$A$10,Calendar!$B219&lt;='Festività&amp;Chiusure'!$B$10),  AND($B219&gt;='Festività&amp;Chiusure'!$A$11,Calendar!$B219&lt;='Festività&amp;Chiusure'!$B$11),  AND($B219&gt;='Festività&amp;Chiusure'!$A$12,Calendar!$B219&lt;='Festività&amp;Chiusure'!$B$12),  AND($B219&gt;='Festività&amp;Chiusure'!$A$13,Calendar!$B219&lt;='Festività&amp;Chiusure'!$B$13),  AND($B219&gt;='Festività&amp;Chiusure'!$A$14,Calendar!$B219&lt;='Festività&amp;Chiusure'!$B$14),    AND($B219&gt;='Festività&amp;Chiusure'!$A$15,Calendar!$B219&lt;='Festività&amp;Chiusure'!$B$15),  AND($B219&gt;='Festività&amp;Chiusure'!$A$16,Calendar!$B219&lt;='Festività&amp;Chiusure'!$B$16),   $H219="domenica",$H219="sabato"),0,1)</f>
        <v/>
      </c>
      <c r="K219">
        <f>B219-DATE(YEAR(B219),1,0)</f>
        <v/>
      </c>
      <c r="L219">
        <f>SUM($J$3:J219)</f>
        <v/>
      </c>
    </row>
    <row r="220">
      <c r="A220" s="4">
        <f>YEAR(B220)*10000+MONTH(B220)*100+DAY(B220)</f>
        <v/>
      </c>
      <c r="B220" s="1" t="n">
        <v>45509</v>
      </c>
      <c r="C220">
        <f>YEAR(B220)</f>
        <v/>
      </c>
      <c r="D220">
        <f>MONTH(B220)</f>
        <v/>
      </c>
      <c r="E220">
        <f>WEEKNUM(B220)</f>
        <v/>
      </c>
      <c r="F220">
        <f>WEEKDAY(B220)</f>
        <v/>
      </c>
      <c r="G220">
        <f>DAY(B220)</f>
        <v/>
      </c>
      <c r="H220">
        <f>TEXT(B220,"gggg")</f>
        <v/>
      </c>
      <c r="I220">
        <f>TEXT(B220,"mmmm")</f>
        <v/>
      </c>
      <c r="J220">
        <f>IF(OR(AND($B220&gt;='Festività&amp;Chiusure'!$A$2,Calendar!$B220&lt;='Festività&amp;Chiusure'!$B$2),  AND($B220&gt;='Festività&amp;Chiusure'!$A$3,Calendar!$B220&lt;='Festività&amp;Chiusure'!$B$3),  AND($B220&gt;='Festività&amp;Chiusure'!$A$4,Calendar!$B220&lt;='Festività&amp;Chiusure'!$B$4),  AND($B220&gt;='Festività&amp;Chiusure'!$A$5,Calendar!$B220&lt;='Festività&amp;Chiusure'!$B$5),  AND($B220&gt;='Festività&amp;Chiusure'!$A$6,Calendar!$B220&lt;='Festività&amp;Chiusure'!$B$6),  AND($B220&gt;='Festività&amp;Chiusure'!$A$7,Calendar!$B220&lt;='Festività&amp;Chiusure'!$B$7),  AND($B220&gt;='Festività&amp;Chiusure'!$A$8,Calendar!$B220&lt;='Festività&amp;Chiusure'!$B$8),  AND($B220&gt;='Festività&amp;Chiusure'!$A$9,Calendar!$B220&lt;='Festività&amp;Chiusure'!$B$9),  AND($B220&gt;='Festività&amp;Chiusure'!$A$10,Calendar!$B220&lt;='Festività&amp;Chiusure'!$B$10),  AND($B220&gt;='Festività&amp;Chiusure'!$A$11,Calendar!$B220&lt;='Festività&amp;Chiusure'!$B$11),  AND($B220&gt;='Festività&amp;Chiusure'!$A$12,Calendar!$B220&lt;='Festività&amp;Chiusure'!$B$12),  AND($B220&gt;='Festività&amp;Chiusure'!$A$13,Calendar!$B220&lt;='Festività&amp;Chiusure'!$B$13),  AND($B220&gt;='Festività&amp;Chiusure'!$A$14,Calendar!$B220&lt;='Festività&amp;Chiusure'!$B$14),    AND($B220&gt;='Festività&amp;Chiusure'!$A$15,Calendar!$B220&lt;='Festività&amp;Chiusure'!$B$15),  AND($B220&gt;='Festività&amp;Chiusure'!$A$16,Calendar!$B220&lt;='Festività&amp;Chiusure'!$B$16),   $H220="domenica",$H220="sabato"),0,1)</f>
        <v/>
      </c>
      <c r="K220">
        <f>B220-DATE(YEAR(B220),1,0)</f>
        <v/>
      </c>
      <c r="L220">
        <f>SUM($J$3:J220)</f>
        <v/>
      </c>
    </row>
    <row r="221">
      <c r="A221" s="4">
        <f>YEAR(B221)*10000+MONTH(B221)*100+DAY(B221)</f>
        <v/>
      </c>
      <c r="B221" s="1" t="n">
        <v>45510</v>
      </c>
      <c r="C221">
        <f>YEAR(B221)</f>
        <v/>
      </c>
      <c r="D221">
        <f>MONTH(B221)</f>
        <v/>
      </c>
      <c r="E221">
        <f>WEEKNUM(B221)</f>
        <v/>
      </c>
      <c r="F221">
        <f>WEEKDAY(B221)</f>
        <v/>
      </c>
      <c r="G221">
        <f>DAY(B221)</f>
        <v/>
      </c>
      <c r="H221">
        <f>TEXT(B221,"gggg")</f>
        <v/>
      </c>
      <c r="I221">
        <f>TEXT(B221,"mmmm")</f>
        <v/>
      </c>
      <c r="J221">
        <f>IF(OR(AND($B221&gt;='Festività&amp;Chiusure'!$A$2,Calendar!$B221&lt;='Festività&amp;Chiusure'!$B$2),  AND($B221&gt;='Festività&amp;Chiusure'!$A$3,Calendar!$B221&lt;='Festività&amp;Chiusure'!$B$3),  AND($B221&gt;='Festività&amp;Chiusure'!$A$4,Calendar!$B221&lt;='Festività&amp;Chiusure'!$B$4),  AND($B221&gt;='Festività&amp;Chiusure'!$A$5,Calendar!$B221&lt;='Festività&amp;Chiusure'!$B$5),  AND($B221&gt;='Festività&amp;Chiusure'!$A$6,Calendar!$B221&lt;='Festività&amp;Chiusure'!$B$6),  AND($B221&gt;='Festività&amp;Chiusure'!$A$7,Calendar!$B221&lt;='Festività&amp;Chiusure'!$B$7),  AND($B221&gt;='Festività&amp;Chiusure'!$A$8,Calendar!$B221&lt;='Festività&amp;Chiusure'!$B$8),  AND($B221&gt;='Festività&amp;Chiusure'!$A$9,Calendar!$B221&lt;='Festività&amp;Chiusure'!$B$9),  AND($B221&gt;='Festività&amp;Chiusure'!$A$10,Calendar!$B221&lt;='Festività&amp;Chiusure'!$B$10),  AND($B221&gt;='Festività&amp;Chiusure'!$A$11,Calendar!$B221&lt;='Festività&amp;Chiusure'!$B$11),  AND($B221&gt;='Festività&amp;Chiusure'!$A$12,Calendar!$B221&lt;='Festività&amp;Chiusure'!$B$12),  AND($B221&gt;='Festività&amp;Chiusure'!$A$13,Calendar!$B221&lt;='Festività&amp;Chiusure'!$B$13),  AND($B221&gt;='Festività&amp;Chiusure'!$A$14,Calendar!$B221&lt;='Festività&amp;Chiusure'!$B$14),    AND($B221&gt;='Festività&amp;Chiusure'!$A$15,Calendar!$B221&lt;='Festività&amp;Chiusure'!$B$15),  AND($B221&gt;='Festività&amp;Chiusure'!$A$16,Calendar!$B221&lt;='Festività&amp;Chiusure'!$B$16),   $H221="domenica",$H221="sabato"),0,1)</f>
        <v/>
      </c>
      <c r="K221">
        <f>B221-DATE(YEAR(B221),1,0)</f>
        <v/>
      </c>
      <c r="L221">
        <f>SUM($J$3:J221)</f>
        <v/>
      </c>
    </row>
    <row r="222">
      <c r="A222" s="4">
        <f>YEAR(B222)*10000+MONTH(B222)*100+DAY(B222)</f>
        <v/>
      </c>
      <c r="B222" s="1" t="n">
        <v>45511</v>
      </c>
      <c r="C222">
        <f>YEAR(B222)</f>
        <v/>
      </c>
      <c r="D222">
        <f>MONTH(B222)</f>
        <v/>
      </c>
      <c r="E222">
        <f>WEEKNUM(B222)</f>
        <v/>
      </c>
      <c r="F222">
        <f>WEEKDAY(B222)</f>
        <v/>
      </c>
      <c r="G222">
        <f>DAY(B222)</f>
        <v/>
      </c>
      <c r="H222">
        <f>TEXT(B222,"gggg")</f>
        <v/>
      </c>
      <c r="I222">
        <f>TEXT(B222,"mmmm")</f>
        <v/>
      </c>
      <c r="J222">
        <f>IF(OR(AND($B222&gt;='Festività&amp;Chiusure'!$A$2,Calendar!$B222&lt;='Festività&amp;Chiusure'!$B$2),  AND($B222&gt;='Festività&amp;Chiusure'!$A$3,Calendar!$B222&lt;='Festività&amp;Chiusure'!$B$3),  AND($B222&gt;='Festività&amp;Chiusure'!$A$4,Calendar!$B222&lt;='Festività&amp;Chiusure'!$B$4),  AND($B222&gt;='Festività&amp;Chiusure'!$A$5,Calendar!$B222&lt;='Festività&amp;Chiusure'!$B$5),  AND($B222&gt;='Festività&amp;Chiusure'!$A$6,Calendar!$B222&lt;='Festività&amp;Chiusure'!$B$6),  AND($B222&gt;='Festività&amp;Chiusure'!$A$7,Calendar!$B222&lt;='Festività&amp;Chiusure'!$B$7),  AND($B222&gt;='Festività&amp;Chiusure'!$A$8,Calendar!$B222&lt;='Festività&amp;Chiusure'!$B$8),  AND($B222&gt;='Festività&amp;Chiusure'!$A$9,Calendar!$B222&lt;='Festività&amp;Chiusure'!$B$9),  AND($B222&gt;='Festività&amp;Chiusure'!$A$10,Calendar!$B222&lt;='Festività&amp;Chiusure'!$B$10),  AND($B222&gt;='Festività&amp;Chiusure'!$A$11,Calendar!$B222&lt;='Festività&amp;Chiusure'!$B$11),  AND($B222&gt;='Festività&amp;Chiusure'!$A$12,Calendar!$B222&lt;='Festività&amp;Chiusure'!$B$12),  AND($B222&gt;='Festività&amp;Chiusure'!$A$13,Calendar!$B222&lt;='Festività&amp;Chiusure'!$B$13),  AND($B222&gt;='Festività&amp;Chiusure'!$A$14,Calendar!$B222&lt;='Festività&amp;Chiusure'!$B$14),    AND($B222&gt;='Festività&amp;Chiusure'!$A$15,Calendar!$B222&lt;='Festività&amp;Chiusure'!$B$15),  AND($B222&gt;='Festività&amp;Chiusure'!$A$16,Calendar!$B222&lt;='Festività&amp;Chiusure'!$B$16),   $H222="domenica",$H222="sabato"),0,1)</f>
        <v/>
      </c>
      <c r="K222">
        <f>B222-DATE(YEAR(B222),1,0)</f>
        <v/>
      </c>
      <c r="L222">
        <f>SUM($J$3:J222)</f>
        <v/>
      </c>
    </row>
    <row r="223">
      <c r="A223" s="4">
        <f>YEAR(B223)*10000+MONTH(B223)*100+DAY(B223)</f>
        <v/>
      </c>
      <c r="B223" s="1" t="n">
        <v>45512</v>
      </c>
      <c r="C223">
        <f>YEAR(B223)</f>
        <v/>
      </c>
      <c r="D223">
        <f>MONTH(B223)</f>
        <v/>
      </c>
      <c r="E223">
        <f>WEEKNUM(B223)</f>
        <v/>
      </c>
      <c r="F223">
        <f>WEEKDAY(B223)</f>
        <v/>
      </c>
      <c r="G223">
        <f>DAY(B223)</f>
        <v/>
      </c>
      <c r="H223">
        <f>TEXT(B223,"gggg")</f>
        <v/>
      </c>
      <c r="I223">
        <f>TEXT(B223,"mmmm")</f>
        <v/>
      </c>
      <c r="J223">
        <f>IF(OR(AND($B223&gt;='Festività&amp;Chiusure'!$A$2,Calendar!$B223&lt;='Festività&amp;Chiusure'!$B$2),  AND($B223&gt;='Festività&amp;Chiusure'!$A$3,Calendar!$B223&lt;='Festività&amp;Chiusure'!$B$3),  AND($B223&gt;='Festività&amp;Chiusure'!$A$4,Calendar!$B223&lt;='Festività&amp;Chiusure'!$B$4),  AND($B223&gt;='Festività&amp;Chiusure'!$A$5,Calendar!$B223&lt;='Festività&amp;Chiusure'!$B$5),  AND($B223&gt;='Festività&amp;Chiusure'!$A$6,Calendar!$B223&lt;='Festività&amp;Chiusure'!$B$6),  AND($B223&gt;='Festività&amp;Chiusure'!$A$7,Calendar!$B223&lt;='Festività&amp;Chiusure'!$B$7),  AND($B223&gt;='Festività&amp;Chiusure'!$A$8,Calendar!$B223&lt;='Festività&amp;Chiusure'!$B$8),  AND($B223&gt;='Festività&amp;Chiusure'!$A$9,Calendar!$B223&lt;='Festività&amp;Chiusure'!$B$9),  AND($B223&gt;='Festività&amp;Chiusure'!$A$10,Calendar!$B223&lt;='Festività&amp;Chiusure'!$B$10),  AND($B223&gt;='Festività&amp;Chiusure'!$A$11,Calendar!$B223&lt;='Festività&amp;Chiusure'!$B$11),  AND($B223&gt;='Festività&amp;Chiusure'!$A$12,Calendar!$B223&lt;='Festività&amp;Chiusure'!$B$12),  AND($B223&gt;='Festività&amp;Chiusure'!$A$13,Calendar!$B223&lt;='Festività&amp;Chiusure'!$B$13),  AND($B223&gt;='Festività&amp;Chiusure'!$A$14,Calendar!$B223&lt;='Festività&amp;Chiusure'!$B$14),    AND($B223&gt;='Festività&amp;Chiusure'!$A$15,Calendar!$B223&lt;='Festività&amp;Chiusure'!$B$15),  AND($B223&gt;='Festività&amp;Chiusure'!$A$16,Calendar!$B223&lt;='Festività&amp;Chiusure'!$B$16),   $H223="domenica",$H223="sabato"),0,1)</f>
        <v/>
      </c>
      <c r="K223">
        <f>B223-DATE(YEAR(B223),1,0)</f>
        <v/>
      </c>
      <c r="L223">
        <f>SUM($J$3:J223)</f>
        <v/>
      </c>
    </row>
    <row r="224">
      <c r="A224" s="4">
        <f>YEAR(B224)*10000+MONTH(B224)*100+DAY(B224)</f>
        <v/>
      </c>
      <c r="B224" s="1" t="n">
        <v>45513</v>
      </c>
      <c r="C224">
        <f>YEAR(B224)</f>
        <v/>
      </c>
      <c r="D224">
        <f>MONTH(B224)</f>
        <v/>
      </c>
      <c r="E224">
        <f>WEEKNUM(B224)</f>
        <v/>
      </c>
      <c r="F224">
        <f>WEEKDAY(B224)</f>
        <v/>
      </c>
      <c r="G224">
        <f>DAY(B224)</f>
        <v/>
      </c>
      <c r="H224">
        <f>TEXT(B224,"gggg")</f>
        <v/>
      </c>
      <c r="I224">
        <f>TEXT(B224,"mmmm")</f>
        <v/>
      </c>
      <c r="J224">
        <f>IF(OR(AND($B224&gt;='Festività&amp;Chiusure'!$A$2,Calendar!$B224&lt;='Festività&amp;Chiusure'!$B$2),  AND($B224&gt;='Festività&amp;Chiusure'!$A$3,Calendar!$B224&lt;='Festività&amp;Chiusure'!$B$3),  AND($B224&gt;='Festività&amp;Chiusure'!$A$4,Calendar!$B224&lt;='Festività&amp;Chiusure'!$B$4),  AND($B224&gt;='Festività&amp;Chiusure'!$A$5,Calendar!$B224&lt;='Festività&amp;Chiusure'!$B$5),  AND($B224&gt;='Festività&amp;Chiusure'!$A$6,Calendar!$B224&lt;='Festività&amp;Chiusure'!$B$6),  AND($B224&gt;='Festività&amp;Chiusure'!$A$7,Calendar!$B224&lt;='Festività&amp;Chiusure'!$B$7),  AND($B224&gt;='Festività&amp;Chiusure'!$A$8,Calendar!$B224&lt;='Festività&amp;Chiusure'!$B$8),  AND($B224&gt;='Festività&amp;Chiusure'!$A$9,Calendar!$B224&lt;='Festività&amp;Chiusure'!$B$9),  AND($B224&gt;='Festività&amp;Chiusure'!$A$10,Calendar!$B224&lt;='Festività&amp;Chiusure'!$B$10),  AND($B224&gt;='Festività&amp;Chiusure'!$A$11,Calendar!$B224&lt;='Festività&amp;Chiusure'!$B$11),  AND($B224&gt;='Festività&amp;Chiusure'!$A$12,Calendar!$B224&lt;='Festività&amp;Chiusure'!$B$12),  AND($B224&gt;='Festività&amp;Chiusure'!$A$13,Calendar!$B224&lt;='Festività&amp;Chiusure'!$B$13),  AND($B224&gt;='Festività&amp;Chiusure'!$A$14,Calendar!$B224&lt;='Festività&amp;Chiusure'!$B$14),    AND($B224&gt;='Festività&amp;Chiusure'!$A$15,Calendar!$B224&lt;='Festività&amp;Chiusure'!$B$15),  AND($B224&gt;='Festività&amp;Chiusure'!$A$16,Calendar!$B224&lt;='Festività&amp;Chiusure'!$B$16),   $H224="domenica",$H224="sabato"),0,1)</f>
        <v/>
      </c>
      <c r="K224">
        <f>B224-DATE(YEAR(B224),1,0)</f>
        <v/>
      </c>
      <c r="L224">
        <f>SUM($J$3:J224)</f>
        <v/>
      </c>
    </row>
    <row r="225">
      <c r="A225" s="4">
        <f>YEAR(B225)*10000+MONTH(B225)*100+DAY(B225)</f>
        <v/>
      </c>
      <c r="B225" s="1" t="n">
        <v>45514</v>
      </c>
      <c r="C225">
        <f>YEAR(B225)</f>
        <v/>
      </c>
      <c r="D225">
        <f>MONTH(B225)</f>
        <v/>
      </c>
      <c r="E225">
        <f>WEEKNUM(B225)</f>
        <v/>
      </c>
      <c r="F225">
        <f>WEEKDAY(B225)</f>
        <v/>
      </c>
      <c r="G225">
        <f>DAY(B225)</f>
        <v/>
      </c>
      <c r="H225">
        <f>TEXT(B225,"gggg")</f>
        <v/>
      </c>
      <c r="I225">
        <f>TEXT(B225,"mmmm")</f>
        <v/>
      </c>
      <c r="J225">
        <f>IF(OR(AND($B225&gt;='Festività&amp;Chiusure'!$A$2,Calendar!$B225&lt;='Festività&amp;Chiusure'!$B$2),  AND($B225&gt;='Festività&amp;Chiusure'!$A$3,Calendar!$B225&lt;='Festività&amp;Chiusure'!$B$3),  AND($B225&gt;='Festività&amp;Chiusure'!$A$4,Calendar!$B225&lt;='Festività&amp;Chiusure'!$B$4),  AND($B225&gt;='Festività&amp;Chiusure'!$A$5,Calendar!$B225&lt;='Festività&amp;Chiusure'!$B$5),  AND($B225&gt;='Festività&amp;Chiusure'!$A$6,Calendar!$B225&lt;='Festività&amp;Chiusure'!$B$6),  AND($B225&gt;='Festività&amp;Chiusure'!$A$7,Calendar!$B225&lt;='Festività&amp;Chiusure'!$B$7),  AND($B225&gt;='Festività&amp;Chiusure'!$A$8,Calendar!$B225&lt;='Festività&amp;Chiusure'!$B$8),  AND($B225&gt;='Festività&amp;Chiusure'!$A$9,Calendar!$B225&lt;='Festività&amp;Chiusure'!$B$9),  AND($B225&gt;='Festività&amp;Chiusure'!$A$10,Calendar!$B225&lt;='Festività&amp;Chiusure'!$B$10),  AND($B225&gt;='Festività&amp;Chiusure'!$A$11,Calendar!$B225&lt;='Festività&amp;Chiusure'!$B$11),  AND($B225&gt;='Festività&amp;Chiusure'!$A$12,Calendar!$B225&lt;='Festività&amp;Chiusure'!$B$12),  AND($B225&gt;='Festività&amp;Chiusure'!$A$13,Calendar!$B225&lt;='Festività&amp;Chiusure'!$B$13),  AND($B225&gt;='Festività&amp;Chiusure'!$A$14,Calendar!$B225&lt;='Festività&amp;Chiusure'!$B$14),    AND($B225&gt;='Festività&amp;Chiusure'!$A$15,Calendar!$B225&lt;='Festività&amp;Chiusure'!$B$15),  AND($B225&gt;='Festività&amp;Chiusure'!$A$16,Calendar!$B225&lt;='Festività&amp;Chiusure'!$B$16),   $H225="domenica",$H225="sabato"),0,1)</f>
        <v/>
      </c>
      <c r="K225">
        <f>B225-DATE(YEAR(B225),1,0)</f>
        <v/>
      </c>
      <c r="L225">
        <f>SUM($J$3:J225)</f>
        <v/>
      </c>
    </row>
    <row r="226">
      <c r="A226" s="4">
        <f>YEAR(B226)*10000+MONTH(B226)*100+DAY(B226)</f>
        <v/>
      </c>
      <c r="B226" s="1" t="n">
        <v>45515</v>
      </c>
      <c r="C226">
        <f>YEAR(B226)</f>
        <v/>
      </c>
      <c r="D226">
        <f>MONTH(B226)</f>
        <v/>
      </c>
      <c r="E226">
        <f>WEEKNUM(B226)</f>
        <v/>
      </c>
      <c r="F226">
        <f>WEEKDAY(B226)</f>
        <v/>
      </c>
      <c r="G226">
        <f>DAY(B226)</f>
        <v/>
      </c>
      <c r="H226">
        <f>TEXT(B226,"gggg")</f>
        <v/>
      </c>
      <c r="I226">
        <f>TEXT(B226,"mmmm")</f>
        <v/>
      </c>
      <c r="J226">
        <f>IF(OR(AND($B226&gt;='Festività&amp;Chiusure'!$A$2,Calendar!$B226&lt;='Festività&amp;Chiusure'!$B$2),  AND($B226&gt;='Festività&amp;Chiusure'!$A$3,Calendar!$B226&lt;='Festività&amp;Chiusure'!$B$3),  AND($B226&gt;='Festività&amp;Chiusure'!$A$4,Calendar!$B226&lt;='Festività&amp;Chiusure'!$B$4),  AND($B226&gt;='Festività&amp;Chiusure'!$A$5,Calendar!$B226&lt;='Festività&amp;Chiusure'!$B$5),  AND($B226&gt;='Festività&amp;Chiusure'!$A$6,Calendar!$B226&lt;='Festività&amp;Chiusure'!$B$6),  AND($B226&gt;='Festività&amp;Chiusure'!$A$7,Calendar!$B226&lt;='Festività&amp;Chiusure'!$B$7),  AND($B226&gt;='Festività&amp;Chiusure'!$A$8,Calendar!$B226&lt;='Festività&amp;Chiusure'!$B$8),  AND($B226&gt;='Festività&amp;Chiusure'!$A$9,Calendar!$B226&lt;='Festività&amp;Chiusure'!$B$9),  AND($B226&gt;='Festività&amp;Chiusure'!$A$10,Calendar!$B226&lt;='Festività&amp;Chiusure'!$B$10),  AND($B226&gt;='Festività&amp;Chiusure'!$A$11,Calendar!$B226&lt;='Festività&amp;Chiusure'!$B$11),  AND($B226&gt;='Festività&amp;Chiusure'!$A$12,Calendar!$B226&lt;='Festività&amp;Chiusure'!$B$12),  AND($B226&gt;='Festività&amp;Chiusure'!$A$13,Calendar!$B226&lt;='Festività&amp;Chiusure'!$B$13),  AND($B226&gt;='Festività&amp;Chiusure'!$A$14,Calendar!$B226&lt;='Festività&amp;Chiusure'!$B$14),    AND($B226&gt;='Festività&amp;Chiusure'!$A$15,Calendar!$B226&lt;='Festività&amp;Chiusure'!$B$15),  AND($B226&gt;='Festività&amp;Chiusure'!$A$16,Calendar!$B226&lt;='Festività&amp;Chiusure'!$B$16),   $H226="domenica",$H226="sabato"),0,1)</f>
        <v/>
      </c>
      <c r="K226">
        <f>B226-DATE(YEAR(B226),1,0)</f>
        <v/>
      </c>
      <c r="L226">
        <f>SUM($J$3:J226)</f>
        <v/>
      </c>
    </row>
    <row r="227">
      <c r="A227" s="4">
        <f>YEAR(B227)*10000+MONTH(B227)*100+DAY(B227)</f>
        <v/>
      </c>
      <c r="B227" s="1" t="n">
        <v>45516</v>
      </c>
      <c r="C227">
        <f>YEAR(B227)</f>
        <v/>
      </c>
      <c r="D227">
        <f>MONTH(B227)</f>
        <v/>
      </c>
      <c r="E227">
        <f>WEEKNUM(B227)</f>
        <v/>
      </c>
      <c r="F227">
        <f>WEEKDAY(B227)</f>
        <v/>
      </c>
      <c r="G227">
        <f>DAY(B227)</f>
        <v/>
      </c>
      <c r="H227">
        <f>TEXT(B227,"gggg")</f>
        <v/>
      </c>
      <c r="I227">
        <f>TEXT(B227,"mmmm")</f>
        <v/>
      </c>
      <c r="J227">
        <f>IF(OR(AND($B227&gt;='Festività&amp;Chiusure'!$A$2,Calendar!$B227&lt;='Festività&amp;Chiusure'!$B$2),  AND($B227&gt;='Festività&amp;Chiusure'!$A$3,Calendar!$B227&lt;='Festività&amp;Chiusure'!$B$3),  AND($B227&gt;='Festività&amp;Chiusure'!$A$4,Calendar!$B227&lt;='Festività&amp;Chiusure'!$B$4),  AND($B227&gt;='Festività&amp;Chiusure'!$A$5,Calendar!$B227&lt;='Festività&amp;Chiusure'!$B$5),  AND($B227&gt;='Festività&amp;Chiusure'!$A$6,Calendar!$B227&lt;='Festività&amp;Chiusure'!$B$6),  AND($B227&gt;='Festività&amp;Chiusure'!$A$7,Calendar!$B227&lt;='Festività&amp;Chiusure'!$B$7),  AND($B227&gt;='Festività&amp;Chiusure'!$A$8,Calendar!$B227&lt;='Festività&amp;Chiusure'!$B$8),  AND($B227&gt;='Festività&amp;Chiusure'!$A$9,Calendar!$B227&lt;='Festività&amp;Chiusure'!$B$9),  AND($B227&gt;='Festività&amp;Chiusure'!$A$10,Calendar!$B227&lt;='Festività&amp;Chiusure'!$B$10),  AND($B227&gt;='Festività&amp;Chiusure'!$A$11,Calendar!$B227&lt;='Festività&amp;Chiusure'!$B$11),  AND($B227&gt;='Festività&amp;Chiusure'!$A$12,Calendar!$B227&lt;='Festività&amp;Chiusure'!$B$12),  AND($B227&gt;='Festività&amp;Chiusure'!$A$13,Calendar!$B227&lt;='Festività&amp;Chiusure'!$B$13),  AND($B227&gt;='Festività&amp;Chiusure'!$A$14,Calendar!$B227&lt;='Festività&amp;Chiusure'!$B$14),    AND($B227&gt;='Festività&amp;Chiusure'!$A$15,Calendar!$B227&lt;='Festività&amp;Chiusure'!$B$15),  AND($B227&gt;='Festività&amp;Chiusure'!$A$16,Calendar!$B227&lt;='Festività&amp;Chiusure'!$B$16),   $H227="domenica",$H227="sabato"),0,1)</f>
        <v/>
      </c>
      <c r="K227">
        <f>B227-DATE(YEAR(B227),1,0)</f>
        <v/>
      </c>
      <c r="L227">
        <f>SUM($J$3:J227)</f>
        <v/>
      </c>
    </row>
    <row r="228">
      <c r="A228" s="4">
        <f>YEAR(B228)*10000+MONTH(B228)*100+DAY(B228)</f>
        <v/>
      </c>
      <c r="B228" s="1" t="n">
        <v>45517</v>
      </c>
      <c r="C228">
        <f>YEAR(B228)</f>
        <v/>
      </c>
      <c r="D228">
        <f>MONTH(B228)</f>
        <v/>
      </c>
      <c r="E228">
        <f>WEEKNUM(B228)</f>
        <v/>
      </c>
      <c r="F228">
        <f>WEEKDAY(B228)</f>
        <v/>
      </c>
      <c r="G228">
        <f>DAY(B228)</f>
        <v/>
      </c>
      <c r="H228">
        <f>TEXT(B228,"gggg")</f>
        <v/>
      </c>
      <c r="I228">
        <f>TEXT(B228,"mmmm")</f>
        <v/>
      </c>
      <c r="J228">
        <f>IF(OR(AND($B228&gt;='Festività&amp;Chiusure'!$A$2,Calendar!$B228&lt;='Festività&amp;Chiusure'!$B$2),  AND($B228&gt;='Festività&amp;Chiusure'!$A$3,Calendar!$B228&lt;='Festività&amp;Chiusure'!$B$3),  AND($B228&gt;='Festività&amp;Chiusure'!$A$4,Calendar!$B228&lt;='Festività&amp;Chiusure'!$B$4),  AND($B228&gt;='Festività&amp;Chiusure'!$A$5,Calendar!$B228&lt;='Festività&amp;Chiusure'!$B$5),  AND($B228&gt;='Festività&amp;Chiusure'!$A$6,Calendar!$B228&lt;='Festività&amp;Chiusure'!$B$6),  AND($B228&gt;='Festività&amp;Chiusure'!$A$7,Calendar!$B228&lt;='Festività&amp;Chiusure'!$B$7),  AND($B228&gt;='Festività&amp;Chiusure'!$A$8,Calendar!$B228&lt;='Festività&amp;Chiusure'!$B$8),  AND($B228&gt;='Festività&amp;Chiusure'!$A$9,Calendar!$B228&lt;='Festività&amp;Chiusure'!$B$9),  AND($B228&gt;='Festività&amp;Chiusure'!$A$10,Calendar!$B228&lt;='Festività&amp;Chiusure'!$B$10),  AND($B228&gt;='Festività&amp;Chiusure'!$A$11,Calendar!$B228&lt;='Festività&amp;Chiusure'!$B$11),  AND($B228&gt;='Festività&amp;Chiusure'!$A$12,Calendar!$B228&lt;='Festività&amp;Chiusure'!$B$12),  AND($B228&gt;='Festività&amp;Chiusure'!$A$13,Calendar!$B228&lt;='Festività&amp;Chiusure'!$B$13),  AND($B228&gt;='Festività&amp;Chiusure'!$A$14,Calendar!$B228&lt;='Festività&amp;Chiusure'!$B$14),    AND($B228&gt;='Festività&amp;Chiusure'!$A$15,Calendar!$B228&lt;='Festività&amp;Chiusure'!$B$15),  AND($B228&gt;='Festività&amp;Chiusure'!$A$16,Calendar!$B228&lt;='Festività&amp;Chiusure'!$B$16),   $H228="domenica",$H228="sabato"),0,1)</f>
        <v/>
      </c>
      <c r="K228">
        <f>B228-DATE(YEAR(B228),1,0)</f>
        <v/>
      </c>
      <c r="L228">
        <f>SUM($J$3:J228)</f>
        <v/>
      </c>
    </row>
    <row r="229">
      <c r="A229" s="4">
        <f>YEAR(B229)*10000+MONTH(B229)*100+DAY(B229)</f>
        <v/>
      </c>
      <c r="B229" s="1" t="n">
        <v>45518</v>
      </c>
      <c r="C229">
        <f>YEAR(B229)</f>
        <v/>
      </c>
      <c r="D229">
        <f>MONTH(B229)</f>
        <v/>
      </c>
      <c r="E229">
        <f>WEEKNUM(B229)</f>
        <v/>
      </c>
      <c r="F229">
        <f>WEEKDAY(B229)</f>
        <v/>
      </c>
      <c r="G229">
        <f>DAY(B229)</f>
        <v/>
      </c>
      <c r="H229">
        <f>TEXT(B229,"gggg")</f>
        <v/>
      </c>
      <c r="I229">
        <f>TEXT(B229,"mmmm")</f>
        <v/>
      </c>
      <c r="J229">
        <f>IF(OR(AND($B229&gt;='Festività&amp;Chiusure'!$A$2,Calendar!$B229&lt;='Festività&amp;Chiusure'!$B$2),  AND($B229&gt;='Festività&amp;Chiusure'!$A$3,Calendar!$B229&lt;='Festività&amp;Chiusure'!$B$3),  AND($B229&gt;='Festività&amp;Chiusure'!$A$4,Calendar!$B229&lt;='Festività&amp;Chiusure'!$B$4),  AND($B229&gt;='Festività&amp;Chiusure'!$A$5,Calendar!$B229&lt;='Festività&amp;Chiusure'!$B$5),  AND($B229&gt;='Festività&amp;Chiusure'!$A$6,Calendar!$B229&lt;='Festività&amp;Chiusure'!$B$6),  AND($B229&gt;='Festività&amp;Chiusure'!$A$7,Calendar!$B229&lt;='Festività&amp;Chiusure'!$B$7),  AND($B229&gt;='Festività&amp;Chiusure'!$A$8,Calendar!$B229&lt;='Festività&amp;Chiusure'!$B$8),  AND($B229&gt;='Festività&amp;Chiusure'!$A$9,Calendar!$B229&lt;='Festività&amp;Chiusure'!$B$9),  AND($B229&gt;='Festività&amp;Chiusure'!$A$10,Calendar!$B229&lt;='Festività&amp;Chiusure'!$B$10),  AND($B229&gt;='Festività&amp;Chiusure'!$A$11,Calendar!$B229&lt;='Festività&amp;Chiusure'!$B$11),  AND($B229&gt;='Festività&amp;Chiusure'!$A$12,Calendar!$B229&lt;='Festività&amp;Chiusure'!$B$12),  AND($B229&gt;='Festività&amp;Chiusure'!$A$13,Calendar!$B229&lt;='Festività&amp;Chiusure'!$B$13),  AND($B229&gt;='Festività&amp;Chiusure'!$A$14,Calendar!$B229&lt;='Festività&amp;Chiusure'!$B$14),    AND($B229&gt;='Festività&amp;Chiusure'!$A$15,Calendar!$B229&lt;='Festività&amp;Chiusure'!$B$15),  AND($B229&gt;='Festività&amp;Chiusure'!$A$16,Calendar!$B229&lt;='Festività&amp;Chiusure'!$B$16),   $H229="domenica",$H229="sabato"),0,1)</f>
        <v/>
      </c>
      <c r="K229">
        <f>B229-DATE(YEAR(B229),1,0)</f>
        <v/>
      </c>
      <c r="L229">
        <f>SUM($J$3:J229)</f>
        <v/>
      </c>
    </row>
    <row r="230">
      <c r="A230" s="4">
        <f>YEAR(B230)*10000+MONTH(B230)*100+DAY(B230)</f>
        <v/>
      </c>
      <c r="B230" s="1" t="n">
        <v>45519</v>
      </c>
      <c r="C230">
        <f>YEAR(B230)</f>
        <v/>
      </c>
      <c r="D230">
        <f>MONTH(B230)</f>
        <v/>
      </c>
      <c r="E230">
        <f>WEEKNUM(B230)</f>
        <v/>
      </c>
      <c r="F230">
        <f>WEEKDAY(B230)</f>
        <v/>
      </c>
      <c r="G230">
        <f>DAY(B230)</f>
        <v/>
      </c>
      <c r="H230">
        <f>TEXT(B230,"gggg")</f>
        <v/>
      </c>
      <c r="I230">
        <f>TEXT(B230,"mmmm")</f>
        <v/>
      </c>
      <c r="J230">
        <f>IF(OR(AND($B230&gt;='Festività&amp;Chiusure'!$A$2,Calendar!$B230&lt;='Festività&amp;Chiusure'!$B$2),  AND($B230&gt;='Festività&amp;Chiusure'!$A$3,Calendar!$B230&lt;='Festività&amp;Chiusure'!$B$3),  AND($B230&gt;='Festività&amp;Chiusure'!$A$4,Calendar!$B230&lt;='Festività&amp;Chiusure'!$B$4),  AND($B230&gt;='Festività&amp;Chiusure'!$A$5,Calendar!$B230&lt;='Festività&amp;Chiusure'!$B$5),  AND($B230&gt;='Festività&amp;Chiusure'!$A$6,Calendar!$B230&lt;='Festività&amp;Chiusure'!$B$6),  AND($B230&gt;='Festività&amp;Chiusure'!$A$7,Calendar!$B230&lt;='Festività&amp;Chiusure'!$B$7),  AND($B230&gt;='Festività&amp;Chiusure'!$A$8,Calendar!$B230&lt;='Festività&amp;Chiusure'!$B$8),  AND($B230&gt;='Festività&amp;Chiusure'!$A$9,Calendar!$B230&lt;='Festività&amp;Chiusure'!$B$9),  AND($B230&gt;='Festività&amp;Chiusure'!$A$10,Calendar!$B230&lt;='Festività&amp;Chiusure'!$B$10),  AND($B230&gt;='Festività&amp;Chiusure'!$A$11,Calendar!$B230&lt;='Festività&amp;Chiusure'!$B$11),  AND($B230&gt;='Festività&amp;Chiusure'!$A$12,Calendar!$B230&lt;='Festività&amp;Chiusure'!$B$12),  AND($B230&gt;='Festività&amp;Chiusure'!$A$13,Calendar!$B230&lt;='Festività&amp;Chiusure'!$B$13),  AND($B230&gt;='Festività&amp;Chiusure'!$A$14,Calendar!$B230&lt;='Festività&amp;Chiusure'!$B$14),    AND($B230&gt;='Festività&amp;Chiusure'!$A$15,Calendar!$B230&lt;='Festività&amp;Chiusure'!$B$15),  AND($B230&gt;='Festività&amp;Chiusure'!$A$16,Calendar!$B230&lt;='Festività&amp;Chiusure'!$B$16),   $H230="domenica",$H230="sabato"),0,1)</f>
        <v/>
      </c>
      <c r="K230">
        <f>B230-DATE(YEAR(B230),1,0)</f>
        <v/>
      </c>
      <c r="L230">
        <f>SUM($J$3:J230)</f>
        <v/>
      </c>
    </row>
    <row r="231">
      <c r="A231" s="4">
        <f>YEAR(B231)*10000+MONTH(B231)*100+DAY(B231)</f>
        <v/>
      </c>
      <c r="B231" s="1" t="n">
        <v>45520</v>
      </c>
      <c r="C231">
        <f>YEAR(B231)</f>
        <v/>
      </c>
      <c r="D231">
        <f>MONTH(B231)</f>
        <v/>
      </c>
      <c r="E231">
        <f>WEEKNUM(B231)</f>
        <v/>
      </c>
      <c r="F231">
        <f>WEEKDAY(B231)</f>
        <v/>
      </c>
      <c r="G231">
        <f>DAY(B231)</f>
        <v/>
      </c>
      <c r="H231">
        <f>TEXT(B231,"gggg")</f>
        <v/>
      </c>
      <c r="I231">
        <f>TEXT(B231,"mmmm")</f>
        <v/>
      </c>
      <c r="J231">
        <f>IF(OR(AND($B231&gt;='Festività&amp;Chiusure'!$A$2,Calendar!$B231&lt;='Festività&amp;Chiusure'!$B$2),  AND($B231&gt;='Festività&amp;Chiusure'!$A$3,Calendar!$B231&lt;='Festività&amp;Chiusure'!$B$3),  AND($B231&gt;='Festività&amp;Chiusure'!$A$4,Calendar!$B231&lt;='Festività&amp;Chiusure'!$B$4),  AND($B231&gt;='Festività&amp;Chiusure'!$A$5,Calendar!$B231&lt;='Festività&amp;Chiusure'!$B$5),  AND($B231&gt;='Festività&amp;Chiusure'!$A$6,Calendar!$B231&lt;='Festività&amp;Chiusure'!$B$6),  AND($B231&gt;='Festività&amp;Chiusure'!$A$7,Calendar!$B231&lt;='Festività&amp;Chiusure'!$B$7),  AND($B231&gt;='Festività&amp;Chiusure'!$A$8,Calendar!$B231&lt;='Festività&amp;Chiusure'!$B$8),  AND($B231&gt;='Festività&amp;Chiusure'!$A$9,Calendar!$B231&lt;='Festività&amp;Chiusure'!$B$9),  AND($B231&gt;='Festività&amp;Chiusure'!$A$10,Calendar!$B231&lt;='Festività&amp;Chiusure'!$B$10),  AND($B231&gt;='Festività&amp;Chiusure'!$A$11,Calendar!$B231&lt;='Festività&amp;Chiusure'!$B$11),  AND($B231&gt;='Festività&amp;Chiusure'!$A$12,Calendar!$B231&lt;='Festività&amp;Chiusure'!$B$12),  AND($B231&gt;='Festività&amp;Chiusure'!$A$13,Calendar!$B231&lt;='Festività&amp;Chiusure'!$B$13),  AND($B231&gt;='Festività&amp;Chiusure'!$A$14,Calendar!$B231&lt;='Festività&amp;Chiusure'!$B$14),    AND($B231&gt;='Festività&amp;Chiusure'!$A$15,Calendar!$B231&lt;='Festività&amp;Chiusure'!$B$15),  AND($B231&gt;='Festività&amp;Chiusure'!$A$16,Calendar!$B231&lt;='Festività&amp;Chiusure'!$B$16),   $H231="domenica",$H231="sabato"),0,1)</f>
        <v/>
      </c>
      <c r="K231">
        <f>B231-DATE(YEAR(B231),1,0)</f>
        <v/>
      </c>
      <c r="L231">
        <f>SUM($J$3:J231)</f>
        <v/>
      </c>
    </row>
    <row r="232">
      <c r="A232" s="4">
        <f>YEAR(B232)*10000+MONTH(B232)*100+DAY(B232)</f>
        <v/>
      </c>
      <c r="B232" s="1" t="n">
        <v>45521</v>
      </c>
      <c r="C232">
        <f>YEAR(B232)</f>
        <v/>
      </c>
      <c r="D232">
        <f>MONTH(B232)</f>
        <v/>
      </c>
      <c r="E232">
        <f>WEEKNUM(B232)</f>
        <v/>
      </c>
      <c r="F232">
        <f>WEEKDAY(B232)</f>
        <v/>
      </c>
      <c r="G232">
        <f>DAY(B232)</f>
        <v/>
      </c>
      <c r="H232">
        <f>TEXT(B232,"gggg")</f>
        <v/>
      </c>
      <c r="I232">
        <f>TEXT(B232,"mmmm")</f>
        <v/>
      </c>
      <c r="J232">
        <f>IF(OR(AND($B232&gt;='Festività&amp;Chiusure'!$A$2,Calendar!$B232&lt;='Festività&amp;Chiusure'!$B$2),  AND($B232&gt;='Festività&amp;Chiusure'!$A$3,Calendar!$B232&lt;='Festività&amp;Chiusure'!$B$3),  AND($B232&gt;='Festività&amp;Chiusure'!$A$4,Calendar!$B232&lt;='Festività&amp;Chiusure'!$B$4),  AND($B232&gt;='Festività&amp;Chiusure'!$A$5,Calendar!$B232&lt;='Festività&amp;Chiusure'!$B$5),  AND($B232&gt;='Festività&amp;Chiusure'!$A$6,Calendar!$B232&lt;='Festività&amp;Chiusure'!$B$6),  AND($B232&gt;='Festività&amp;Chiusure'!$A$7,Calendar!$B232&lt;='Festività&amp;Chiusure'!$B$7),  AND($B232&gt;='Festività&amp;Chiusure'!$A$8,Calendar!$B232&lt;='Festività&amp;Chiusure'!$B$8),  AND($B232&gt;='Festività&amp;Chiusure'!$A$9,Calendar!$B232&lt;='Festività&amp;Chiusure'!$B$9),  AND($B232&gt;='Festività&amp;Chiusure'!$A$10,Calendar!$B232&lt;='Festività&amp;Chiusure'!$B$10),  AND($B232&gt;='Festività&amp;Chiusure'!$A$11,Calendar!$B232&lt;='Festività&amp;Chiusure'!$B$11),  AND($B232&gt;='Festività&amp;Chiusure'!$A$12,Calendar!$B232&lt;='Festività&amp;Chiusure'!$B$12),  AND($B232&gt;='Festività&amp;Chiusure'!$A$13,Calendar!$B232&lt;='Festività&amp;Chiusure'!$B$13),  AND($B232&gt;='Festività&amp;Chiusure'!$A$14,Calendar!$B232&lt;='Festività&amp;Chiusure'!$B$14),    AND($B232&gt;='Festività&amp;Chiusure'!$A$15,Calendar!$B232&lt;='Festività&amp;Chiusure'!$B$15),  AND($B232&gt;='Festività&amp;Chiusure'!$A$16,Calendar!$B232&lt;='Festività&amp;Chiusure'!$B$16),   $H232="domenica",$H232="sabato"),0,1)</f>
        <v/>
      </c>
      <c r="K232">
        <f>B232-DATE(YEAR(B232),1,0)</f>
        <v/>
      </c>
      <c r="L232">
        <f>SUM($J$3:J232)</f>
        <v/>
      </c>
    </row>
    <row r="233">
      <c r="A233" s="4">
        <f>YEAR(B233)*10000+MONTH(B233)*100+DAY(B233)</f>
        <v/>
      </c>
      <c r="B233" s="1" t="n">
        <v>45522</v>
      </c>
      <c r="C233">
        <f>YEAR(B233)</f>
        <v/>
      </c>
      <c r="D233">
        <f>MONTH(B233)</f>
        <v/>
      </c>
      <c r="E233">
        <f>WEEKNUM(B233)</f>
        <v/>
      </c>
      <c r="F233">
        <f>WEEKDAY(B233)</f>
        <v/>
      </c>
      <c r="G233">
        <f>DAY(B233)</f>
        <v/>
      </c>
      <c r="H233">
        <f>TEXT(B233,"gggg")</f>
        <v/>
      </c>
      <c r="I233">
        <f>TEXT(B233,"mmmm")</f>
        <v/>
      </c>
      <c r="J233">
        <f>IF(OR(AND($B233&gt;='Festività&amp;Chiusure'!$A$2,Calendar!$B233&lt;='Festività&amp;Chiusure'!$B$2),  AND($B233&gt;='Festività&amp;Chiusure'!$A$3,Calendar!$B233&lt;='Festività&amp;Chiusure'!$B$3),  AND($B233&gt;='Festività&amp;Chiusure'!$A$4,Calendar!$B233&lt;='Festività&amp;Chiusure'!$B$4),  AND($B233&gt;='Festività&amp;Chiusure'!$A$5,Calendar!$B233&lt;='Festività&amp;Chiusure'!$B$5),  AND($B233&gt;='Festività&amp;Chiusure'!$A$6,Calendar!$B233&lt;='Festività&amp;Chiusure'!$B$6),  AND($B233&gt;='Festività&amp;Chiusure'!$A$7,Calendar!$B233&lt;='Festività&amp;Chiusure'!$B$7),  AND($B233&gt;='Festività&amp;Chiusure'!$A$8,Calendar!$B233&lt;='Festività&amp;Chiusure'!$B$8),  AND($B233&gt;='Festività&amp;Chiusure'!$A$9,Calendar!$B233&lt;='Festività&amp;Chiusure'!$B$9),  AND($B233&gt;='Festività&amp;Chiusure'!$A$10,Calendar!$B233&lt;='Festività&amp;Chiusure'!$B$10),  AND($B233&gt;='Festività&amp;Chiusure'!$A$11,Calendar!$B233&lt;='Festività&amp;Chiusure'!$B$11),  AND($B233&gt;='Festività&amp;Chiusure'!$A$12,Calendar!$B233&lt;='Festività&amp;Chiusure'!$B$12),  AND($B233&gt;='Festività&amp;Chiusure'!$A$13,Calendar!$B233&lt;='Festività&amp;Chiusure'!$B$13),  AND($B233&gt;='Festività&amp;Chiusure'!$A$14,Calendar!$B233&lt;='Festività&amp;Chiusure'!$B$14),    AND($B233&gt;='Festività&amp;Chiusure'!$A$15,Calendar!$B233&lt;='Festività&amp;Chiusure'!$B$15),  AND($B233&gt;='Festività&amp;Chiusure'!$A$16,Calendar!$B233&lt;='Festività&amp;Chiusure'!$B$16),   $H233="domenica",$H233="sabato"),0,1)</f>
        <v/>
      </c>
      <c r="K233">
        <f>B233-DATE(YEAR(B233),1,0)</f>
        <v/>
      </c>
      <c r="L233">
        <f>SUM($J$3:J233)</f>
        <v/>
      </c>
    </row>
    <row r="234">
      <c r="A234" s="4">
        <f>YEAR(B234)*10000+MONTH(B234)*100+DAY(B234)</f>
        <v/>
      </c>
      <c r="B234" s="1" t="n">
        <v>45523</v>
      </c>
      <c r="C234">
        <f>YEAR(B234)</f>
        <v/>
      </c>
      <c r="D234">
        <f>MONTH(B234)</f>
        <v/>
      </c>
      <c r="E234">
        <f>WEEKNUM(B234)</f>
        <v/>
      </c>
      <c r="F234">
        <f>WEEKDAY(B234)</f>
        <v/>
      </c>
      <c r="G234">
        <f>DAY(B234)</f>
        <v/>
      </c>
      <c r="H234">
        <f>TEXT(B234,"gggg")</f>
        <v/>
      </c>
      <c r="I234">
        <f>TEXT(B234,"mmmm")</f>
        <v/>
      </c>
      <c r="J234">
        <f>IF(OR(AND($B234&gt;='Festività&amp;Chiusure'!$A$2,Calendar!$B234&lt;='Festività&amp;Chiusure'!$B$2),  AND($B234&gt;='Festività&amp;Chiusure'!$A$3,Calendar!$B234&lt;='Festività&amp;Chiusure'!$B$3),  AND($B234&gt;='Festività&amp;Chiusure'!$A$4,Calendar!$B234&lt;='Festività&amp;Chiusure'!$B$4),  AND($B234&gt;='Festività&amp;Chiusure'!$A$5,Calendar!$B234&lt;='Festività&amp;Chiusure'!$B$5),  AND($B234&gt;='Festività&amp;Chiusure'!$A$6,Calendar!$B234&lt;='Festività&amp;Chiusure'!$B$6),  AND($B234&gt;='Festività&amp;Chiusure'!$A$7,Calendar!$B234&lt;='Festività&amp;Chiusure'!$B$7),  AND($B234&gt;='Festività&amp;Chiusure'!$A$8,Calendar!$B234&lt;='Festività&amp;Chiusure'!$B$8),  AND($B234&gt;='Festività&amp;Chiusure'!$A$9,Calendar!$B234&lt;='Festività&amp;Chiusure'!$B$9),  AND($B234&gt;='Festività&amp;Chiusure'!$A$10,Calendar!$B234&lt;='Festività&amp;Chiusure'!$B$10),  AND($B234&gt;='Festività&amp;Chiusure'!$A$11,Calendar!$B234&lt;='Festività&amp;Chiusure'!$B$11),  AND($B234&gt;='Festività&amp;Chiusure'!$A$12,Calendar!$B234&lt;='Festività&amp;Chiusure'!$B$12),  AND($B234&gt;='Festività&amp;Chiusure'!$A$13,Calendar!$B234&lt;='Festività&amp;Chiusure'!$B$13),  AND($B234&gt;='Festività&amp;Chiusure'!$A$14,Calendar!$B234&lt;='Festività&amp;Chiusure'!$B$14),    AND($B234&gt;='Festività&amp;Chiusure'!$A$15,Calendar!$B234&lt;='Festività&amp;Chiusure'!$B$15),  AND($B234&gt;='Festività&amp;Chiusure'!$A$16,Calendar!$B234&lt;='Festività&amp;Chiusure'!$B$16),   $H234="domenica",$H234="sabato"),0,1)</f>
        <v/>
      </c>
      <c r="K234">
        <f>B234-DATE(YEAR(B234),1,0)</f>
        <v/>
      </c>
      <c r="L234">
        <f>SUM($J$3:J234)</f>
        <v/>
      </c>
    </row>
    <row r="235">
      <c r="A235" s="4">
        <f>YEAR(B235)*10000+MONTH(B235)*100+DAY(B235)</f>
        <v/>
      </c>
      <c r="B235" s="1" t="n">
        <v>45524</v>
      </c>
      <c r="C235">
        <f>YEAR(B235)</f>
        <v/>
      </c>
      <c r="D235">
        <f>MONTH(B235)</f>
        <v/>
      </c>
      <c r="E235">
        <f>WEEKNUM(B235)</f>
        <v/>
      </c>
      <c r="F235">
        <f>WEEKDAY(B235)</f>
        <v/>
      </c>
      <c r="G235">
        <f>DAY(B235)</f>
        <v/>
      </c>
      <c r="H235">
        <f>TEXT(B235,"gggg")</f>
        <v/>
      </c>
      <c r="I235">
        <f>TEXT(B235,"mmmm")</f>
        <v/>
      </c>
      <c r="J235">
        <f>IF(OR(AND($B235&gt;='Festività&amp;Chiusure'!$A$2,Calendar!$B235&lt;='Festività&amp;Chiusure'!$B$2),  AND($B235&gt;='Festività&amp;Chiusure'!$A$3,Calendar!$B235&lt;='Festività&amp;Chiusure'!$B$3),  AND($B235&gt;='Festività&amp;Chiusure'!$A$4,Calendar!$B235&lt;='Festività&amp;Chiusure'!$B$4),  AND($B235&gt;='Festività&amp;Chiusure'!$A$5,Calendar!$B235&lt;='Festività&amp;Chiusure'!$B$5),  AND($B235&gt;='Festività&amp;Chiusure'!$A$6,Calendar!$B235&lt;='Festività&amp;Chiusure'!$B$6),  AND($B235&gt;='Festività&amp;Chiusure'!$A$7,Calendar!$B235&lt;='Festività&amp;Chiusure'!$B$7),  AND($B235&gt;='Festività&amp;Chiusure'!$A$8,Calendar!$B235&lt;='Festività&amp;Chiusure'!$B$8),  AND($B235&gt;='Festività&amp;Chiusure'!$A$9,Calendar!$B235&lt;='Festività&amp;Chiusure'!$B$9),  AND($B235&gt;='Festività&amp;Chiusure'!$A$10,Calendar!$B235&lt;='Festività&amp;Chiusure'!$B$10),  AND($B235&gt;='Festività&amp;Chiusure'!$A$11,Calendar!$B235&lt;='Festività&amp;Chiusure'!$B$11),  AND($B235&gt;='Festività&amp;Chiusure'!$A$12,Calendar!$B235&lt;='Festività&amp;Chiusure'!$B$12),  AND($B235&gt;='Festività&amp;Chiusure'!$A$13,Calendar!$B235&lt;='Festività&amp;Chiusure'!$B$13),  AND($B235&gt;='Festività&amp;Chiusure'!$A$14,Calendar!$B235&lt;='Festività&amp;Chiusure'!$B$14),    AND($B235&gt;='Festività&amp;Chiusure'!$A$15,Calendar!$B235&lt;='Festività&amp;Chiusure'!$B$15),  AND($B235&gt;='Festività&amp;Chiusure'!$A$16,Calendar!$B235&lt;='Festività&amp;Chiusure'!$B$16),   $H235="domenica",$H235="sabato"),0,1)</f>
        <v/>
      </c>
      <c r="K235">
        <f>B235-DATE(YEAR(B235),1,0)</f>
        <v/>
      </c>
      <c r="L235">
        <f>SUM($J$3:J235)</f>
        <v/>
      </c>
    </row>
    <row r="236">
      <c r="A236" s="4">
        <f>YEAR(B236)*10000+MONTH(B236)*100+DAY(B236)</f>
        <v/>
      </c>
      <c r="B236" s="1" t="n">
        <v>45525</v>
      </c>
      <c r="C236">
        <f>YEAR(B236)</f>
        <v/>
      </c>
      <c r="D236">
        <f>MONTH(B236)</f>
        <v/>
      </c>
      <c r="E236">
        <f>WEEKNUM(B236)</f>
        <v/>
      </c>
      <c r="F236">
        <f>WEEKDAY(B236)</f>
        <v/>
      </c>
      <c r="G236">
        <f>DAY(B236)</f>
        <v/>
      </c>
      <c r="H236">
        <f>TEXT(B236,"gggg")</f>
        <v/>
      </c>
      <c r="I236">
        <f>TEXT(B236,"mmmm")</f>
        <v/>
      </c>
      <c r="J236">
        <f>IF(OR(AND($B236&gt;='Festività&amp;Chiusure'!$A$2,Calendar!$B236&lt;='Festività&amp;Chiusure'!$B$2),  AND($B236&gt;='Festività&amp;Chiusure'!$A$3,Calendar!$B236&lt;='Festività&amp;Chiusure'!$B$3),  AND($B236&gt;='Festività&amp;Chiusure'!$A$4,Calendar!$B236&lt;='Festività&amp;Chiusure'!$B$4),  AND($B236&gt;='Festività&amp;Chiusure'!$A$5,Calendar!$B236&lt;='Festività&amp;Chiusure'!$B$5),  AND($B236&gt;='Festività&amp;Chiusure'!$A$6,Calendar!$B236&lt;='Festività&amp;Chiusure'!$B$6),  AND($B236&gt;='Festività&amp;Chiusure'!$A$7,Calendar!$B236&lt;='Festività&amp;Chiusure'!$B$7),  AND($B236&gt;='Festività&amp;Chiusure'!$A$8,Calendar!$B236&lt;='Festività&amp;Chiusure'!$B$8),  AND($B236&gt;='Festività&amp;Chiusure'!$A$9,Calendar!$B236&lt;='Festività&amp;Chiusure'!$B$9),  AND($B236&gt;='Festività&amp;Chiusure'!$A$10,Calendar!$B236&lt;='Festività&amp;Chiusure'!$B$10),  AND($B236&gt;='Festività&amp;Chiusure'!$A$11,Calendar!$B236&lt;='Festività&amp;Chiusure'!$B$11),  AND($B236&gt;='Festività&amp;Chiusure'!$A$12,Calendar!$B236&lt;='Festività&amp;Chiusure'!$B$12),  AND($B236&gt;='Festività&amp;Chiusure'!$A$13,Calendar!$B236&lt;='Festività&amp;Chiusure'!$B$13),  AND($B236&gt;='Festività&amp;Chiusure'!$A$14,Calendar!$B236&lt;='Festività&amp;Chiusure'!$B$14),    AND($B236&gt;='Festività&amp;Chiusure'!$A$15,Calendar!$B236&lt;='Festività&amp;Chiusure'!$B$15),  AND($B236&gt;='Festività&amp;Chiusure'!$A$16,Calendar!$B236&lt;='Festività&amp;Chiusure'!$B$16),   $H236="domenica",$H236="sabato"),0,1)</f>
        <v/>
      </c>
      <c r="K236">
        <f>B236-DATE(YEAR(B236),1,0)</f>
        <v/>
      </c>
      <c r="L236">
        <f>SUM($J$3:J236)</f>
        <v/>
      </c>
    </row>
    <row r="237">
      <c r="A237" s="4">
        <f>YEAR(B237)*10000+MONTH(B237)*100+DAY(B237)</f>
        <v/>
      </c>
      <c r="B237" s="1" t="n">
        <v>45526</v>
      </c>
      <c r="C237">
        <f>YEAR(B237)</f>
        <v/>
      </c>
      <c r="D237">
        <f>MONTH(B237)</f>
        <v/>
      </c>
      <c r="E237">
        <f>WEEKNUM(B237)</f>
        <v/>
      </c>
      <c r="F237">
        <f>WEEKDAY(B237)</f>
        <v/>
      </c>
      <c r="G237">
        <f>DAY(B237)</f>
        <v/>
      </c>
      <c r="H237">
        <f>TEXT(B237,"gggg")</f>
        <v/>
      </c>
      <c r="I237">
        <f>TEXT(B237,"mmmm")</f>
        <v/>
      </c>
      <c r="J237">
        <f>IF(OR(AND($B237&gt;='Festività&amp;Chiusure'!$A$2,Calendar!$B237&lt;='Festività&amp;Chiusure'!$B$2),  AND($B237&gt;='Festività&amp;Chiusure'!$A$3,Calendar!$B237&lt;='Festività&amp;Chiusure'!$B$3),  AND($B237&gt;='Festività&amp;Chiusure'!$A$4,Calendar!$B237&lt;='Festività&amp;Chiusure'!$B$4),  AND($B237&gt;='Festività&amp;Chiusure'!$A$5,Calendar!$B237&lt;='Festività&amp;Chiusure'!$B$5),  AND($B237&gt;='Festività&amp;Chiusure'!$A$6,Calendar!$B237&lt;='Festività&amp;Chiusure'!$B$6),  AND($B237&gt;='Festività&amp;Chiusure'!$A$7,Calendar!$B237&lt;='Festività&amp;Chiusure'!$B$7),  AND($B237&gt;='Festività&amp;Chiusure'!$A$8,Calendar!$B237&lt;='Festività&amp;Chiusure'!$B$8),  AND($B237&gt;='Festività&amp;Chiusure'!$A$9,Calendar!$B237&lt;='Festività&amp;Chiusure'!$B$9),  AND($B237&gt;='Festività&amp;Chiusure'!$A$10,Calendar!$B237&lt;='Festività&amp;Chiusure'!$B$10),  AND($B237&gt;='Festività&amp;Chiusure'!$A$11,Calendar!$B237&lt;='Festività&amp;Chiusure'!$B$11),  AND($B237&gt;='Festività&amp;Chiusure'!$A$12,Calendar!$B237&lt;='Festività&amp;Chiusure'!$B$12),  AND($B237&gt;='Festività&amp;Chiusure'!$A$13,Calendar!$B237&lt;='Festività&amp;Chiusure'!$B$13),  AND($B237&gt;='Festività&amp;Chiusure'!$A$14,Calendar!$B237&lt;='Festività&amp;Chiusure'!$B$14),    AND($B237&gt;='Festività&amp;Chiusure'!$A$15,Calendar!$B237&lt;='Festività&amp;Chiusure'!$B$15),  AND($B237&gt;='Festività&amp;Chiusure'!$A$16,Calendar!$B237&lt;='Festività&amp;Chiusure'!$B$16),   $H237="domenica",$H237="sabato"),0,1)</f>
        <v/>
      </c>
      <c r="K237">
        <f>B237-DATE(YEAR(B237),1,0)</f>
        <v/>
      </c>
      <c r="L237">
        <f>SUM($J$3:J237)</f>
        <v/>
      </c>
    </row>
    <row r="238">
      <c r="A238" s="4">
        <f>YEAR(B238)*10000+MONTH(B238)*100+DAY(B238)</f>
        <v/>
      </c>
      <c r="B238" s="1" t="n">
        <v>45527</v>
      </c>
      <c r="C238">
        <f>YEAR(B238)</f>
        <v/>
      </c>
      <c r="D238">
        <f>MONTH(B238)</f>
        <v/>
      </c>
      <c r="E238">
        <f>WEEKNUM(B238)</f>
        <v/>
      </c>
      <c r="F238">
        <f>WEEKDAY(B238)</f>
        <v/>
      </c>
      <c r="G238">
        <f>DAY(B238)</f>
        <v/>
      </c>
      <c r="H238">
        <f>TEXT(B238,"gggg")</f>
        <v/>
      </c>
      <c r="I238">
        <f>TEXT(B238,"mmmm")</f>
        <v/>
      </c>
      <c r="J238">
        <f>IF(OR(AND($B238&gt;='Festività&amp;Chiusure'!$A$2,Calendar!$B238&lt;='Festività&amp;Chiusure'!$B$2),  AND($B238&gt;='Festività&amp;Chiusure'!$A$3,Calendar!$B238&lt;='Festività&amp;Chiusure'!$B$3),  AND($B238&gt;='Festività&amp;Chiusure'!$A$4,Calendar!$B238&lt;='Festività&amp;Chiusure'!$B$4),  AND($B238&gt;='Festività&amp;Chiusure'!$A$5,Calendar!$B238&lt;='Festività&amp;Chiusure'!$B$5),  AND($B238&gt;='Festività&amp;Chiusure'!$A$6,Calendar!$B238&lt;='Festività&amp;Chiusure'!$B$6),  AND($B238&gt;='Festività&amp;Chiusure'!$A$7,Calendar!$B238&lt;='Festività&amp;Chiusure'!$B$7),  AND($B238&gt;='Festività&amp;Chiusure'!$A$8,Calendar!$B238&lt;='Festività&amp;Chiusure'!$B$8),  AND($B238&gt;='Festività&amp;Chiusure'!$A$9,Calendar!$B238&lt;='Festività&amp;Chiusure'!$B$9),  AND($B238&gt;='Festività&amp;Chiusure'!$A$10,Calendar!$B238&lt;='Festività&amp;Chiusure'!$B$10),  AND($B238&gt;='Festività&amp;Chiusure'!$A$11,Calendar!$B238&lt;='Festività&amp;Chiusure'!$B$11),  AND($B238&gt;='Festività&amp;Chiusure'!$A$12,Calendar!$B238&lt;='Festività&amp;Chiusure'!$B$12),  AND($B238&gt;='Festività&amp;Chiusure'!$A$13,Calendar!$B238&lt;='Festività&amp;Chiusure'!$B$13),  AND($B238&gt;='Festività&amp;Chiusure'!$A$14,Calendar!$B238&lt;='Festività&amp;Chiusure'!$B$14),    AND($B238&gt;='Festività&amp;Chiusure'!$A$15,Calendar!$B238&lt;='Festività&amp;Chiusure'!$B$15),  AND($B238&gt;='Festività&amp;Chiusure'!$A$16,Calendar!$B238&lt;='Festività&amp;Chiusure'!$B$16),   $H238="domenica",$H238="sabato"),0,1)</f>
        <v/>
      </c>
      <c r="K238">
        <f>B238-DATE(YEAR(B238),1,0)</f>
        <v/>
      </c>
      <c r="L238">
        <f>SUM($J$3:J238)</f>
        <v/>
      </c>
    </row>
    <row r="239">
      <c r="A239" s="4">
        <f>YEAR(B239)*10000+MONTH(B239)*100+DAY(B239)</f>
        <v/>
      </c>
      <c r="B239" s="1" t="n">
        <v>45528</v>
      </c>
      <c r="C239">
        <f>YEAR(B239)</f>
        <v/>
      </c>
      <c r="D239">
        <f>MONTH(B239)</f>
        <v/>
      </c>
      <c r="E239">
        <f>WEEKNUM(B239)</f>
        <v/>
      </c>
      <c r="F239">
        <f>WEEKDAY(B239)</f>
        <v/>
      </c>
      <c r="G239">
        <f>DAY(B239)</f>
        <v/>
      </c>
      <c r="H239">
        <f>TEXT(B239,"gggg")</f>
        <v/>
      </c>
      <c r="I239">
        <f>TEXT(B239,"mmmm")</f>
        <v/>
      </c>
      <c r="J239">
        <f>IF(OR(AND($B239&gt;='Festività&amp;Chiusure'!$A$2,Calendar!$B239&lt;='Festività&amp;Chiusure'!$B$2),  AND($B239&gt;='Festività&amp;Chiusure'!$A$3,Calendar!$B239&lt;='Festività&amp;Chiusure'!$B$3),  AND($B239&gt;='Festività&amp;Chiusure'!$A$4,Calendar!$B239&lt;='Festività&amp;Chiusure'!$B$4),  AND($B239&gt;='Festività&amp;Chiusure'!$A$5,Calendar!$B239&lt;='Festività&amp;Chiusure'!$B$5),  AND($B239&gt;='Festività&amp;Chiusure'!$A$6,Calendar!$B239&lt;='Festività&amp;Chiusure'!$B$6),  AND($B239&gt;='Festività&amp;Chiusure'!$A$7,Calendar!$B239&lt;='Festività&amp;Chiusure'!$B$7),  AND($B239&gt;='Festività&amp;Chiusure'!$A$8,Calendar!$B239&lt;='Festività&amp;Chiusure'!$B$8),  AND($B239&gt;='Festività&amp;Chiusure'!$A$9,Calendar!$B239&lt;='Festività&amp;Chiusure'!$B$9),  AND($B239&gt;='Festività&amp;Chiusure'!$A$10,Calendar!$B239&lt;='Festività&amp;Chiusure'!$B$10),  AND($B239&gt;='Festività&amp;Chiusure'!$A$11,Calendar!$B239&lt;='Festività&amp;Chiusure'!$B$11),  AND($B239&gt;='Festività&amp;Chiusure'!$A$12,Calendar!$B239&lt;='Festività&amp;Chiusure'!$B$12),  AND($B239&gt;='Festività&amp;Chiusure'!$A$13,Calendar!$B239&lt;='Festività&amp;Chiusure'!$B$13),  AND($B239&gt;='Festività&amp;Chiusure'!$A$14,Calendar!$B239&lt;='Festività&amp;Chiusure'!$B$14),    AND($B239&gt;='Festività&amp;Chiusure'!$A$15,Calendar!$B239&lt;='Festività&amp;Chiusure'!$B$15),  AND($B239&gt;='Festività&amp;Chiusure'!$A$16,Calendar!$B239&lt;='Festività&amp;Chiusure'!$B$16),   $H239="domenica",$H239="sabato"),0,1)</f>
        <v/>
      </c>
      <c r="K239">
        <f>B239-DATE(YEAR(B239),1,0)</f>
        <v/>
      </c>
      <c r="L239">
        <f>SUM($J$3:J239)</f>
        <v/>
      </c>
    </row>
    <row r="240">
      <c r="A240" s="4">
        <f>YEAR(B240)*10000+MONTH(B240)*100+DAY(B240)</f>
        <v/>
      </c>
      <c r="B240" s="1" t="n">
        <v>45529</v>
      </c>
      <c r="C240">
        <f>YEAR(B240)</f>
        <v/>
      </c>
      <c r="D240">
        <f>MONTH(B240)</f>
        <v/>
      </c>
      <c r="E240">
        <f>WEEKNUM(B240)</f>
        <v/>
      </c>
      <c r="F240">
        <f>WEEKDAY(B240)</f>
        <v/>
      </c>
      <c r="G240">
        <f>DAY(B240)</f>
        <v/>
      </c>
      <c r="H240">
        <f>TEXT(B240,"gggg")</f>
        <v/>
      </c>
      <c r="I240">
        <f>TEXT(B240,"mmmm")</f>
        <v/>
      </c>
      <c r="J240">
        <f>IF(OR(AND($B240&gt;='Festività&amp;Chiusure'!$A$2,Calendar!$B240&lt;='Festività&amp;Chiusure'!$B$2),  AND($B240&gt;='Festività&amp;Chiusure'!$A$3,Calendar!$B240&lt;='Festività&amp;Chiusure'!$B$3),  AND($B240&gt;='Festività&amp;Chiusure'!$A$4,Calendar!$B240&lt;='Festività&amp;Chiusure'!$B$4),  AND($B240&gt;='Festività&amp;Chiusure'!$A$5,Calendar!$B240&lt;='Festività&amp;Chiusure'!$B$5),  AND($B240&gt;='Festività&amp;Chiusure'!$A$6,Calendar!$B240&lt;='Festività&amp;Chiusure'!$B$6),  AND($B240&gt;='Festività&amp;Chiusure'!$A$7,Calendar!$B240&lt;='Festività&amp;Chiusure'!$B$7),  AND($B240&gt;='Festività&amp;Chiusure'!$A$8,Calendar!$B240&lt;='Festività&amp;Chiusure'!$B$8),  AND($B240&gt;='Festività&amp;Chiusure'!$A$9,Calendar!$B240&lt;='Festività&amp;Chiusure'!$B$9),  AND($B240&gt;='Festività&amp;Chiusure'!$A$10,Calendar!$B240&lt;='Festività&amp;Chiusure'!$B$10),  AND($B240&gt;='Festività&amp;Chiusure'!$A$11,Calendar!$B240&lt;='Festività&amp;Chiusure'!$B$11),  AND($B240&gt;='Festività&amp;Chiusure'!$A$12,Calendar!$B240&lt;='Festività&amp;Chiusure'!$B$12),  AND($B240&gt;='Festività&amp;Chiusure'!$A$13,Calendar!$B240&lt;='Festività&amp;Chiusure'!$B$13),  AND($B240&gt;='Festività&amp;Chiusure'!$A$14,Calendar!$B240&lt;='Festività&amp;Chiusure'!$B$14),    AND($B240&gt;='Festività&amp;Chiusure'!$A$15,Calendar!$B240&lt;='Festività&amp;Chiusure'!$B$15),  AND($B240&gt;='Festività&amp;Chiusure'!$A$16,Calendar!$B240&lt;='Festività&amp;Chiusure'!$B$16),   $H240="domenica",$H240="sabato"),0,1)</f>
        <v/>
      </c>
      <c r="K240">
        <f>B240-DATE(YEAR(B240),1,0)</f>
        <v/>
      </c>
      <c r="L240">
        <f>SUM($J$3:J240)</f>
        <v/>
      </c>
    </row>
    <row r="241">
      <c r="A241" s="4">
        <f>YEAR(B241)*10000+MONTH(B241)*100+DAY(B241)</f>
        <v/>
      </c>
      <c r="B241" s="1" t="n">
        <v>45530</v>
      </c>
      <c r="C241">
        <f>YEAR(B241)</f>
        <v/>
      </c>
      <c r="D241">
        <f>MONTH(B241)</f>
        <v/>
      </c>
      <c r="E241">
        <f>WEEKNUM(B241)</f>
        <v/>
      </c>
      <c r="F241">
        <f>WEEKDAY(B241)</f>
        <v/>
      </c>
      <c r="G241">
        <f>DAY(B241)</f>
        <v/>
      </c>
      <c r="H241">
        <f>TEXT(B241,"gggg")</f>
        <v/>
      </c>
      <c r="I241">
        <f>TEXT(B241,"mmmm")</f>
        <v/>
      </c>
      <c r="J241">
        <f>IF(OR(AND($B241&gt;='Festività&amp;Chiusure'!$A$2,Calendar!$B241&lt;='Festività&amp;Chiusure'!$B$2),  AND($B241&gt;='Festività&amp;Chiusure'!$A$3,Calendar!$B241&lt;='Festività&amp;Chiusure'!$B$3),  AND($B241&gt;='Festività&amp;Chiusure'!$A$4,Calendar!$B241&lt;='Festività&amp;Chiusure'!$B$4),  AND($B241&gt;='Festività&amp;Chiusure'!$A$5,Calendar!$B241&lt;='Festività&amp;Chiusure'!$B$5),  AND($B241&gt;='Festività&amp;Chiusure'!$A$6,Calendar!$B241&lt;='Festività&amp;Chiusure'!$B$6),  AND($B241&gt;='Festività&amp;Chiusure'!$A$7,Calendar!$B241&lt;='Festività&amp;Chiusure'!$B$7),  AND($B241&gt;='Festività&amp;Chiusure'!$A$8,Calendar!$B241&lt;='Festività&amp;Chiusure'!$B$8),  AND($B241&gt;='Festività&amp;Chiusure'!$A$9,Calendar!$B241&lt;='Festività&amp;Chiusure'!$B$9),  AND($B241&gt;='Festività&amp;Chiusure'!$A$10,Calendar!$B241&lt;='Festività&amp;Chiusure'!$B$10),  AND($B241&gt;='Festività&amp;Chiusure'!$A$11,Calendar!$B241&lt;='Festività&amp;Chiusure'!$B$11),  AND($B241&gt;='Festività&amp;Chiusure'!$A$12,Calendar!$B241&lt;='Festività&amp;Chiusure'!$B$12),  AND($B241&gt;='Festività&amp;Chiusure'!$A$13,Calendar!$B241&lt;='Festività&amp;Chiusure'!$B$13),  AND($B241&gt;='Festività&amp;Chiusure'!$A$14,Calendar!$B241&lt;='Festività&amp;Chiusure'!$B$14),    AND($B241&gt;='Festività&amp;Chiusure'!$A$15,Calendar!$B241&lt;='Festività&amp;Chiusure'!$B$15),  AND($B241&gt;='Festività&amp;Chiusure'!$A$16,Calendar!$B241&lt;='Festività&amp;Chiusure'!$B$16),   $H241="domenica",$H241="sabato"),0,1)</f>
        <v/>
      </c>
      <c r="K241">
        <f>B241-DATE(YEAR(B241),1,0)</f>
        <v/>
      </c>
      <c r="L241">
        <f>SUM($J$3:J241)</f>
        <v/>
      </c>
    </row>
    <row r="242">
      <c r="A242" s="4">
        <f>YEAR(B242)*10000+MONTH(B242)*100+DAY(B242)</f>
        <v/>
      </c>
      <c r="B242" s="1" t="n">
        <v>45531</v>
      </c>
      <c r="C242">
        <f>YEAR(B242)</f>
        <v/>
      </c>
      <c r="D242">
        <f>MONTH(B242)</f>
        <v/>
      </c>
      <c r="E242">
        <f>WEEKNUM(B242)</f>
        <v/>
      </c>
      <c r="F242">
        <f>WEEKDAY(B242)</f>
        <v/>
      </c>
      <c r="G242">
        <f>DAY(B242)</f>
        <v/>
      </c>
      <c r="H242">
        <f>TEXT(B242,"gggg")</f>
        <v/>
      </c>
      <c r="I242">
        <f>TEXT(B242,"mmmm")</f>
        <v/>
      </c>
      <c r="J242">
        <f>IF(OR(AND($B242&gt;='Festività&amp;Chiusure'!$A$2,Calendar!$B242&lt;='Festività&amp;Chiusure'!$B$2),  AND($B242&gt;='Festività&amp;Chiusure'!$A$3,Calendar!$B242&lt;='Festività&amp;Chiusure'!$B$3),  AND($B242&gt;='Festività&amp;Chiusure'!$A$4,Calendar!$B242&lt;='Festività&amp;Chiusure'!$B$4),  AND($B242&gt;='Festività&amp;Chiusure'!$A$5,Calendar!$B242&lt;='Festività&amp;Chiusure'!$B$5),  AND($B242&gt;='Festività&amp;Chiusure'!$A$6,Calendar!$B242&lt;='Festività&amp;Chiusure'!$B$6),  AND($B242&gt;='Festività&amp;Chiusure'!$A$7,Calendar!$B242&lt;='Festività&amp;Chiusure'!$B$7),  AND($B242&gt;='Festività&amp;Chiusure'!$A$8,Calendar!$B242&lt;='Festività&amp;Chiusure'!$B$8),  AND($B242&gt;='Festività&amp;Chiusure'!$A$9,Calendar!$B242&lt;='Festività&amp;Chiusure'!$B$9),  AND($B242&gt;='Festività&amp;Chiusure'!$A$10,Calendar!$B242&lt;='Festività&amp;Chiusure'!$B$10),  AND($B242&gt;='Festività&amp;Chiusure'!$A$11,Calendar!$B242&lt;='Festività&amp;Chiusure'!$B$11),  AND($B242&gt;='Festività&amp;Chiusure'!$A$12,Calendar!$B242&lt;='Festività&amp;Chiusure'!$B$12),  AND($B242&gt;='Festività&amp;Chiusure'!$A$13,Calendar!$B242&lt;='Festività&amp;Chiusure'!$B$13),  AND($B242&gt;='Festività&amp;Chiusure'!$A$14,Calendar!$B242&lt;='Festività&amp;Chiusure'!$B$14),    AND($B242&gt;='Festività&amp;Chiusure'!$A$15,Calendar!$B242&lt;='Festività&amp;Chiusure'!$B$15),  AND($B242&gt;='Festività&amp;Chiusure'!$A$16,Calendar!$B242&lt;='Festività&amp;Chiusure'!$B$16),   $H242="domenica",$H242="sabato"),0,1)</f>
        <v/>
      </c>
      <c r="K242">
        <f>B242-DATE(YEAR(B242),1,0)</f>
        <v/>
      </c>
      <c r="L242">
        <f>SUM($J$3:J242)</f>
        <v/>
      </c>
    </row>
    <row r="243">
      <c r="A243" s="4">
        <f>YEAR(B243)*10000+MONTH(B243)*100+DAY(B243)</f>
        <v/>
      </c>
      <c r="B243" s="1" t="n">
        <v>45532</v>
      </c>
      <c r="C243">
        <f>YEAR(B243)</f>
        <v/>
      </c>
      <c r="D243">
        <f>MONTH(B243)</f>
        <v/>
      </c>
      <c r="E243">
        <f>WEEKNUM(B243)</f>
        <v/>
      </c>
      <c r="F243">
        <f>WEEKDAY(B243)</f>
        <v/>
      </c>
      <c r="G243">
        <f>DAY(B243)</f>
        <v/>
      </c>
      <c r="H243">
        <f>TEXT(B243,"gggg")</f>
        <v/>
      </c>
      <c r="I243">
        <f>TEXT(B243,"mmmm")</f>
        <v/>
      </c>
      <c r="J243">
        <f>IF(OR(AND($B243&gt;='Festività&amp;Chiusure'!$A$2,Calendar!$B243&lt;='Festività&amp;Chiusure'!$B$2),  AND($B243&gt;='Festività&amp;Chiusure'!$A$3,Calendar!$B243&lt;='Festività&amp;Chiusure'!$B$3),  AND($B243&gt;='Festività&amp;Chiusure'!$A$4,Calendar!$B243&lt;='Festività&amp;Chiusure'!$B$4),  AND($B243&gt;='Festività&amp;Chiusure'!$A$5,Calendar!$B243&lt;='Festività&amp;Chiusure'!$B$5),  AND($B243&gt;='Festività&amp;Chiusure'!$A$6,Calendar!$B243&lt;='Festività&amp;Chiusure'!$B$6),  AND($B243&gt;='Festività&amp;Chiusure'!$A$7,Calendar!$B243&lt;='Festività&amp;Chiusure'!$B$7),  AND($B243&gt;='Festività&amp;Chiusure'!$A$8,Calendar!$B243&lt;='Festività&amp;Chiusure'!$B$8),  AND($B243&gt;='Festività&amp;Chiusure'!$A$9,Calendar!$B243&lt;='Festività&amp;Chiusure'!$B$9),  AND($B243&gt;='Festività&amp;Chiusure'!$A$10,Calendar!$B243&lt;='Festività&amp;Chiusure'!$B$10),  AND($B243&gt;='Festività&amp;Chiusure'!$A$11,Calendar!$B243&lt;='Festività&amp;Chiusure'!$B$11),  AND($B243&gt;='Festività&amp;Chiusure'!$A$12,Calendar!$B243&lt;='Festività&amp;Chiusure'!$B$12),  AND($B243&gt;='Festività&amp;Chiusure'!$A$13,Calendar!$B243&lt;='Festività&amp;Chiusure'!$B$13),  AND($B243&gt;='Festività&amp;Chiusure'!$A$14,Calendar!$B243&lt;='Festività&amp;Chiusure'!$B$14),    AND($B243&gt;='Festività&amp;Chiusure'!$A$15,Calendar!$B243&lt;='Festività&amp;Chiusure'!$B$15),  AND($B243&gt;='Festività&amp;Chiusure'!$A$16,Calendar!$B243&lt;='Festività&amp;Chiusure'!$B$16),   $H243="domenica",$H243="sabato"),0,1)</f>
        <v/>
      </c>
      <c r="K243">
        <f>B243-DATE(YEAR(B243),1,0)</f>
        <v/>
      </c>
      <c r="L243">
        <f>SUM($J$3:J243)</f>
        <v/>
      </c>
    </row>
    <row r="244">
      <c r="A244" s="4">
        <f>YEAR(B244)*10000+MONTH(B244)*100+DAY(B244)</f>
        <v/>
      </c>
      <c r="B244" s="1" t="n">
        <v>45533</v>
      </c>
      <c r="C244">
        <f>YEAR(B244)</f>
        <v/>
      </c>
      <c r="D244">
        <f>MONTH(B244)</f>
        <v/>
      </c>
      <c r="E244">
        <f>WEEKNUM(B244)</f>
        <v/>
      </c>
      <c r="F244">
        <f>WEEKDAY(B244)</f>
        <v/>
      </c>
      <c r="G244">
        <f>DAY(B244)</f>
        <v/>
      </c>
      <c r="H244">
        <f>TEXT(B244,"gggg")</f>
        <v/>
      </c>
      <c r="I244">
        <f>TEXT(B244,"mmmm")</f>
        <v/>
      </c>
      <c r="J244">
        <f>IF(OR(AND($B244&gt;='Festività&amp;Chiusure'!$A$2,Calendar!$B244&lt;='Festività&amp;Chiusure'!$B$2),  AND($B244&gt;='Festività&amp;Chiusure'!$A$3,Calendar!$B244&lt;='Festività&amp;Chiusure'!$B$3),  AND($B244&gt;='Festività&amp;Chiusure'!$A$4,Calendar!$B244&lt;='Festività&amp;Chiusure'!$B$4),  AND($B244&gt;='Festività&amp;Chiusure'!$A$5,Calendar!$B244&lt;='Festività&amp;Chiusure'!$B$5),  AND($B244&gt;='Festività&amp;Chiusure'!$A$6,Calendar!$B244&lt;='Festività&amp;Chiusure'!$B$6),  AND($B244&gt;='Festività&amp;Chiusure'!$A$7,Calendar!$B244&lt;='Festività&amp;Chiusure'!$B$7),  AND($B244&gt;='Festività&amp;Chiusure'!$A$8,Calendar!$B244&lt;='Festività&amp;Chiusure'!$B$8),  AND($B244&gt;='Festività&amp;Chiusure'!$A$9,Calendar!$B244&lt;='Festività&amp;Chiusure'!$B$9),  AND($B244&gt;='Festività&amp;Chiusure'!$A$10,Calendar!$B244&lt;='Festività&amp;Chiusure'!$B$10),  AND($B244&gt;='Festività&amp;Chiusure'!$A$11,Calendar!$B244&lt;='Festività&amp;Chiusure'!$B$11),  AND($B244&gt;='Festività&amp;Chiusure'!$A$12,Calendar!$B244&lt;='Festività&amp;Chiusure'!$B$12),  AND($B244&gt;='Festività&amp;Chiusure'!$A$13,Calendar!$B244&lt;='Festività&amp;Chiusure'!$B$13),  AND($B244&gt;='Festività&amp;Chiusure'!$A$14,Calendar!$B244&lt;='Festività&amp;Chiusure'!$B$14),    AND($B244&gt;='Festività&amp;Chiusure'!$A$15,Calendar!$B244&lt;='Festività&amp;Chiusure'!$B$15),  AND($B244&gt;='Festività&amp;Chiusure'!$A$16,Calendar!$B244&lt;='Festività&amp;Chiusure'!$B$16),   $H244="domenica",$H244="sabato"),0,1)</f>
        <v/>
      </c>
      <c r="K244">
        <f>B244-DATE(YEAR(B244),1,0)</f>
        <v/>
      </c>
      <c r="L244">
        <f>SUM($J$3:J244)</f>
        <v/>
      </c>
    </row>
    <row r="245">
      <c r="A245" s="4">
        <f>YEAR(B245)*10000+MONTH(B245)*100+DAY(B245)</f>
        <v/>
      </c>
      <c r="B245" s="1" t="n">
        <v>45534</v>
      </c>
      <c r="C245">
        <f>YEAR(B245)</f>
        <v/>
      </c>
      <c r="D245">
        <f>MONTH(B245)</f>
        <v/>
      </c>
      <c r="E245">
        <f>WEEKNUM(B245)</f>
        <v/>
      </c>
      <c r="F245">
        <f>WEEKDAY(B245)</f>
        <v/>
      </c>
      <c r="G245">
        <f>DAY(B245)</f>
        <v/>
      </c>
      <c r="H245">
        <f>TEXT(B245,"gggg")</f>
        <v/>
      </c>
      <c r="I245">
        <f>TEXT(B245,"mmmm")</f>
        <v/>
      </c>
      <c r="J245">
        <f>IF(OR(AND($B245&gt;='Festività&amp;Chiusure'!$A$2,Calendar!$B245&lt;='Festività&amp;Chiusure'!$B$2),  AND($B245&gt;='Festività&amp;Chiusure'!$A$3,Calendar!$B245&lt;='Festività&amp;Chiusure'!$B$3),  AND($B245&gt;='Festività&amp;Chiusure'!$A$4,Calendar!$B245&lt;='Festività&amp;Chiusure'!$B$4),  AND($B245&gt;='Festività&amp;Chiusure'!$A$5,Calendar!$B245&lt;='Festività&amp;Chiusure'!$B$5),  AND($B245&gt;='Festività&amp;Chiusure'!$A$6,Calendar!$B245&lt;='Festività&amp;Chiusure'!$B$6),  AND($B245&gt;='Festività&amp;Chiusure'!$A$7,Calendar!$B245&lt;='Festività&amp;Chiusure'!$B$7),  AND($B245&gt;='Festività&amp;Chiusure'!$A$8,Calendar!$B245&lt;='Festività&amp;Chiusure'!$B$8),  AND($B245&gt;='Festività&amp;Chiusure'!$A$9,Calendar!$B245&lt;='Festività&amp;Chiusure'!$B$9),  AND($B245&gt;='Festività&amp;Chiusure'!$A$10,Calendar!$B245&lt;='Festività&amp;Chiusure'!$B$10),  AND($B245&gt;='Festività&amp;Chiusure'!$A$11,Calendar!$B245&lt;='Festività&amp;Chiusure'!$B$11),  AND($B245&gt;='Festività&amp;Chiusure'!$A$12,Calendar!$B245&lt;='Festività&amp;Chiusure'!$B$12),  AND($B245&gt;='Festività&amp;Chiusure'!$A$13,Calendar!$B245&lt;='Festività&amp;Chiusure'!$B$13),  AND($B245&gt;='Festività&amp;Chiusure'!$A$14,Calendar!$B245&lt;='Festività&amp;Chiusure'!$B$14),    AND($B245&gt;='Festività&amp;Chiusure'!$A$15,Calendar!$B245&lt;='Festività&amp;Chiusure'!$B$15),  AND($B245&gt;='Festività&amp;Chiusure'!$A$16,Calendar!$B245&lt;='Festività&amp;Chiusure'!$B$16),   $H245="domenica",$H245="sabato"),0,1)</f>
        <v/>
      </c>
      <c r="K245">
        <f>B245-DATE(YEAR(B245),1,0)</f>
        <v/>
      </c>
      <c r="L245">
        <f>SUM($J$3:J245)</f>
        <v/>
      </c>
    </row>
    <row r="246">
      <c r="A246" s="4">
        <f>YEAR(B246)*10000+MONTH(B246)*100+DAY(B246)</f>
        <v/>
      </c>
      <c r="B246" s="1" t="n">
        <v>45535</v>
      </c>
      <c r="C246">
        <f>YEAR(B246)</f>
        <v/>
      </c>
      <c r="D246">
        <f>MONTH(B246)</f>
        <v/>
      </c>
      <c r="E246">
        <f>WEEKNUM(B246)</f>
        <v/>
      </c>
      <c r="F246">
        <f>WEEKDAY(B246)</f>
        <v/>
      </c>
      <c r="G246">
        <f>DAY(B246)</f>
        <v/>
      </c>
      <c r="H246">
        <f>TEXT(B246,"gggg")</f>
        <v/>
      </c>
      <c r="I246">
        <f>TEXT(B246,"mmmm")</f>
        <v/>
      </c>
      <c r="J246">
        <f>IF(OR(AND($B246&gt;='Festività&amp;Chiusure'!$A$2,Calendar!$B246&lt;='Festività&amp;Chiusure'!$B$2),  AND($B246&gt;='Festività&amp;Chiusure'!$A$3,Calendar!$B246&lt;='Festività&amp;Chiusure'!$B$3),  AND($B246&gt;='Festività&amp;Chiusure'!$A$4,Calendar!$B246&lt;='Festività&amp;Chiusure'!$B$4),  AND($B246&gt;='Festività&amp;Chiusure'!$A$5,Calendar!$B246&lt;='Festività&amp;Chiusure'!$B$5),  AND($B246&gt;='Festività&amp;Chiusure'!$A$6,Calendar!$B246&lt;='Festività&amp;Chiusure'!$B$6),  AND($B246&gt;='Festività&amp;Chiusure'!$A$7,Calendar!$B246&lt;='Festività&amp;Chiusure'!$B$7),  AND($B246&gt;='Festività&amp;Chiusure'!$A$8,Calendar!$B246&lt;='Festività&amp;Chiusure'!$B$8),  AND($B246&gt;='Festività&amp;Chiusure'!$A$9,Calendar!$B246&lt;='Festività&amp;Chiusure'!$B$9),  AND($B246&gt;='Festività&amp;Chiusure'!$A$10,Calendar!$B246&lt;='Festività&amp;Chiusure'!$B$10),  AND($B246&gt;='Festività&amp;Chiusure'!$A$11,Calendar!$B246&lt;='Festività&amp;Chiusure'!$B$11),  AND($B246&gt;='Festività&amp;Chiusure'!$A$12,Calendar!$B246&lt;='Festività&amp;Chiusure'!$B$12),  AND($B246&gt;='Festività&amp;Chiusure'!$A$13,Calendar!$B246&lt;='Festività&amp;Chiusure'!$B$13),  AND($B246&gt;='Festività&amp;Chiusure'!$A$14,Calendar!$B246&lt;='Festività&amp;Chiusure'!$B$14),    AND($B246&gt;='Festività&amp;Chiusure'!$A$15,Calendar!$B246&lt;='Festività&amp;Chiusure'!$B$15),  AND($B246&gt;='Festività&amp;Chiusure'!$A$16,Calendar!$B246&lt;='Festività&amp;Chiusure'!$B$16),   $H246="domenica",$H246="sabato"),0,1)</f>
        <v/>
      </c>
      <c r="K246">
        <f>B246-DATE(YEAR(B246),1,0)</f>
        <v/>
      </c>
      <c r="L246">
        <f>SUM($J$3:J246)</f>
        <v/>
      </c>
    </row>
    <row r="247">
      <c r="A247" s="4">
        <f>YEAR(B247)*10000+MONTH(B247)*100+DAY(B247)</f>
        <v/>
      </c>
      <c r="B247" s="1" t="n">
        <v>45536</v>
      </c>
      <c r="C247">
        <f>YEAR(B247)</f>
        <v/>
      </c>
      <c r="D247">
        <f>MONTH(B247)</f>
        <v/>
      </c>
      <c r="E247">
        <f>WEEKNUM(B247)</f>
        <v/>
      </c>
      <c r="F247">
        <f>WEEKDAY(B247)</f>
        <v/>
      </c>
      <c r="G247">
        <f>DAY(B247)</f>
        <v/>
      </c>
      <c r="H247">
        <f>TEXT(B247,"gggg")</f>
        <v/>
      </c>
      <c r="I247">
        <f>TEXT(B247,"mmmm")</f>
        <v/>
      </c>
      <c r="J247">
        <f>IF(OR(AND($B247&gt;='Festività&amp;Chiusure'!$A$2,Calendar!$B247&lt;='Festività&amp;Chiusure'!$B$2),  AND($B247&gt;='Festività&amp;Chiusure'!$A$3,Calendar!$B247&lt;='Festività&amp;Chiusure'!$B$3),  AND($B247&gt;='Festività&amp;Chiusure'!$A$4,Calendar!$B247&lt;='Festività&amp;Chiusure'!$B$4),  AND($B247&gt;='Festività&amp;Chiusure'!$A$5,Calendar!$B247&lt;='Festività&amp;Chiusure'!$B$5),  AND($B247&gt;='Festività&amp;Chiusure'!$A$6,Calendar!$B247&lt;='Festività&amp;Chiusure'!$B$6),  AND($B247&gt;='Festività&amp;Chiusure'!$A$7,Calendar!$B247&lt;='Festività&amp;Chiusure'!$B$7),  AND($B247&gt;='Festività&amp;Chiusure'!$A$8,Calendar!$B247&lt;='Festività&amp;Chiusure'!$B$8),  AND($B247&gt;='Festività&amp;Chiusure'!$A$9,Calendar!$B247&lt;='Festività&amp;Chiusure'!$B$9),  AND($B247&gt;='Festività&amp;Chiusure'!$A$10,Calendar!$B247&lt;='Festività&amp;Chiusure'!$B$10),  AND($B247&gt;='Festività&amp;Chiusure'!$A$11,Calendar!$B247&lt;='Festività&amp;Chiusure'!$B$11),  AND($B247&gt;='Festività&amp;Chiusure'!$A$12,Calendar!$B247&lt;='Festività&amp;Chiusure'!$B$12),  AND($B247&gt;='Festività&amp;Chiusure'!$A$13,Calendar!$B247&lt;='Festività&amp;Chiusure'!$B$13),  AND($B247&gt;='Festività&amp;Chiusure'!$A$14,Calendar!$B247&lt;='Festività&amp;Chiusure'!$B$14),    AND($B247&gt;='Festività&amp;Chiusure'!$A$15,Calendar!$B247&lt;='Festività&amp;Chiusure'!$B$15),  AND($B247&gt;='Festività&amp;Chiusure'!$A$16,Calendar!$B247&lt;='Festività&amp;Chiusure'!$B$16),   $H247="domenica",$H247="sabato"),0,1)</f>
        <v/>
      </c>
      <c r="K247">
        <f>B247-DATE(YEAR(B247),1,0)</f>
        <v/>
      </c>
      <c r="L247">
        <f>SUM($J$3:J247)</f>
        <v/>
      </c>
    </row>
    <row r="248">
      <c r="A248" s="4">
        <f>YEAR(B248)*10000+MONTH(B248)*100+DAY(B248)</f>
        <v/>
      </c>
      <c r="B248" s="1" t="n">
        <v>45537</v>
      </c>
      <c r="C248">
        <f>YEAR(B248)</f>
        <v/>
      </c>
      <c r="D248">
        <f>MONTH(B248)</f>
        <v/>
      </c>
      <c r="E248">
        <f>WEEKNUM(B248)</f>
        <v/>
      </c>
      <c r="F248">
        <f>WEEKDAY(B248)</f>
        <v/>
      </c>
      <c r="G248">
        <f>DAY(B248)</f>
        <v/>
      </c>
      <c r="H248">
        <f>TEXT(B248,"gggg")</f>
        <v/>
      </c>
      <c r="I248">
        <f>TEXT(B248,"mmmm")</f>
        <v/>
      </c>
      <c r="J248">
        <f>IF(OR(AND($B248&gt;='Festività&amp;Chiusure'!$A$2,Calendar!$B248&lt;='Festività&amp;Chiusure'!$B$2),  AND($B248&gt;='Festività&amp;Chiusure'!$A$3,Calendar!$B248&lt;='Festività&amp;Chiusure'!$B$3),  AND($B248&gt;='Festività&amp;Chiusure'!$A$4,Calendar!$B248&lt;='Festività&amp;Chiusure'!$B$4),  AND($B248&gt;='Festività&amp;Chiusure'!$A$5,Calendar!$B248&lt;='Festività&amp;Chiusure'!$B$5),  AND($B248&gt;='Festività&amp;Chiusure'!$A$6,Calendar!$B248&lt;='Festività&amp;Chiusure'!$B$6),  AND($B248&gt;='Festività&amp;Chiusure'!$A$7,Calendar!$B248&lt;='Festività&amp;Chiusure'!$B$7),  AND($B248&gt;='Festività&amp;Chiusure'!$A$8,Calendar!$B248&lt;='Festività&amp;Chiusure'!$B$8),  AND($B248&gt;='Festività&amp;Chiusure'!$A$9,Calendar!$B248&lt;='Festività&amp;Chiusure'!$B$9),  AND($B248&gt;='Festività&amp;Chiusure'!$A$10,Calendar!$B248&lt;='Festività&amp;Chiusure'!$B$10),  AND($B248&gt;='Festività&amp;Chiusure'!$A$11,Calendar!$B248&lt;='Festività&amp;Chiusure'!$B$11),  AND($B248&gt;='Festività&amp;Chiusure'!$A$12,Calendar!$B248&lt;='Festività&amp;Chiusure'!$B$12),  AND($B248&gt;='Festività&amp;Chiusure'!$A$13,Calendar!$B248&lt;='Festività&amp;Chiusure'!$B$13),  AND($B248&gt;='Festività&amp;Chiusure'!$A$14,Calendar!$B248&lt;='Festività&amp;Chiusure'!$B$14),    AND($B248&gt;='Festività&amp;Chiusure'!$A$15,Calendar!$B248&lt;='Festività&amp;Chiusure'!$B$15),  AND($B248&gt;='Festività&amp;Chiusure'!$A$16,Calendar!$B248&lt;='Festività&amp;Chiusure'!$B$16),   $H248="domenica",$H248="sabato"),0,1)</f>
        <v/>
      </c>
      <c r="K248">
        <f>B248-DATE(YEAR(B248),1,0)</f>
        <v/>
      </c>
      <c r="L248">
        <f>SUM($J$3:J248)</f>
        <v/>
      </c>
    </row>
    <row r="249">
      <c r="A249" s="4">
        <f>YEAR(B249)*10000+MONTH(B249)*100+DAY(B249)</f>
        <v/>
      </c>
      <c r="B249" s="1" t="n">
        <v>45538</v>
      </c>
      <c r="C249">
        <f>YEAR(B249)</f>
        <v/>
      </c>
      <c r="D249">
        <f>MONTH(B249)</f>
        <v/>
      </c>
      <c r="E249">
        <f>WEEKNUM(B249)</f>
        <v/>
      </c>
      <c r="F249">
        <f>WEEKDAY(B249)</f>
        <v/>
      </c>
      <c r="G249">
        <f>DAY(B249)</f>
        <v/>
      </c>
      <c r="H249">
        <f>TEXT(B249,"gggg")</f>
        <v/>
      </c>
      <c r="I249">
        <f>TEXT(B249,"mmmm")</f>
        <v/>
      </c>
      <c r="J249">
        <f>IF(OR(AND($B249&gt;='Festività&amp;Chiusure'!$A$2,Calendar!$B249&lt;='Festività&amp;Chiusure'!$B$2),  AND($B249&gt;='Festività&amp;Chiusure'!$A$3,Calendar!$B249&lt;='Festività&amp;Chiusure'!$B$3),  AND($B249&gt;='Festività&amp;Chiusure'!$A$4,Calendar!$B249&lt;='Festività&amp;Chiusure'!$B$4),  AND($B249&gt;='Festività&amp;Chiusure'!$A$5,Calendar!$B249&lt;='Festività&amp;Chiusure'!$B$5),  AND($B249&gt;='Festività&amp;Chiusure'!$A$6,Calendar!$B249&lt;='Festività&amp;Chiusure'!$B$6),  AND($B249&gt;='Festività&amp;Chiusure'!$A$7,Calendar!$B249&lt;='Festività&amp;Chiusure'!$B$7),  AND($B249&gt;='Festività&amp;Chiusure'!$A$8,Calendar!$B249&lt;='Festività&amp;Chiusure'!$B$8),  AND($B249&gt;='Festività&amp;Chiusure'!$A$9,Calendar!$B249&lt;='Festività&amp;Chiusure'!$B$9),  AND($B249&gt;='Festività&amp;Chiusure'!$A$10,Calendar!$B249&lt;='Festività&amp;Chiusure'!$B$10),  AND($B249&gt;='Festività&amp;Chiusure'!$A$11,Calendar!$B249&lt;='Festività&amp;Chiusure'!$B$11),  AND($B249&gt;='Festività&amp;Chiusure'!$A$12,Calendar!$B249&lt;='Festività&amp;Chiusure'!$B$12),  AND($B249&gt;='Festività&amp;Chiusure'!$A$13,Calendar!$B249&lt;='Festività&amp;Chiusure'!$B$13),  AND($B249&gt;='Festività&amp;Chiusure'!$A$14,Calendar!$B249&lt;='Festività&amp;Chiusure'!$B$14),    AND($B249&gt;='Festività&amp;Chiusure'!$A$15,Calendar!$B249&lt;='Festività&amp;Chiusure'!$B$15),  AND($B249&gt;='Festività&amp;Chiusure'!$A$16,Calendar!$B249&lt;='Festività&amp;Chiusure'!$B$16),   $H249="domenica",$H249="sabato"),0,1)</f>
        <v/>
      </c>
      <c r="K249">
        <f>B249-DATE(YEAR(B249),1,0)</f>
        <v/>
      </c>
      <c r="L249">
        <f>SUM($J$3:J249)</f>
        <v/>
      </c>
    </row>
    <row r="250">
      <c r="A250" s="4">
        <f>YEAR(B250)*10000+MONTH(B250)*100+DAY(B250)</f>
        <v/>
      </c>
      <c r="B250" s="1" t="n">
        <v>45539</v>
      </c>
      <c r="C250">
        <f>YEAR(B250)</f>
        <v/>
      </c>
      <c r="D250">
        <f>MONTH(B250)</f>
        <v/>
      </c>
      <c r="E250">
        <f>WEEKNUM(B250)</f>
        <v/>
      </c>
      <c r="F250">
        <f>WEEKDAY(B250)</f>
        <v/>
      </c>
      <c r="G250">
        <f>DAY(B250)</f>
        <v/>
      </c>
      <c r="H250">
        <f>TEXT(B250,"gggg")</f>
        <v/>
      </c>
      <c r="I250">
        <f>TEXT(B250,"mmmm")</f>
        <v/>
      </c>
      <c r="J250">
        <f>IF(OR(AND($B250&gt;='Festività&amp;Chiusure'!$A$2,Calendar!$B250&lt;='Festività&amp;Chiusure'!$B$2),  AND($B250&gt;='Festività&amp;Chiusure'!$A$3,Calendar!$B250&lt;='Festività&amp;Chiusure'!$B$3),  AND($B250&gt;='Festività&amp;Chiusure'!$A$4,Calendar!$B250&lt;='Festività&amp;Chiusure'!$B$4),  AND($B250&gt;='Festività&amp;Chiusure'!$A$5,Calendar!$B250&lt;='Festività&amp;Chiusure'!$B$5),  AND($B250&gt;='Festività&amp;Chiusure'!$A$6,Calendar!$B250&lt;='Festività&amp;Chiusure'!$B$6),  AND($B250&gt;='Festività&amp;Chiusure'!$A$7,Calendar!$B250&lt;='Festività&amp;Chiusure'!$B$7),  AND($B250&gt;='Festività&amp;Chiusure'!$A$8,Calendar!$B250&lt;='Festività&amp;Chiusure'!$B$8),  AND($B250&gt;='Festività&amp;Chiusure'!$A$9,Calendar!$B250&lt;='Festività&amp;Chiusure'!$B$9),  AND($B250&gt;='Festività&amp;Chiusure'!$A$10,Calendar!$B250&lt;='Festività&amp;Chiusure'!$B$10),  AND($B250&gt;='Festività&amp;Chiusure'!$A$11,Calendar!$B250&lt;='Festività&amp;Chiusure'!$B$11),  AND($B250&gt;='Festività&amp;Chiusure'!$A$12,Calendar!$B250&lt;='Festività&amp;Chiusure'!$B$12),  AND($B250&gt;='Festività&amp;Chiusure'!$A$13,Calendar!$B250&lt;='Festività&amp;Chiusure'!$B$13),  AND($B250&gt;='Festività&amp;Chiusure'!$A$14,Calendar!$B250&lt;='Festività&amp;Chiusure'!$B$14),    AND($B250&gt;='Festività&amp;Chiusure'!$A$15,Calendar!$B250&lt;='Festività&amp;Chiusure'!$B$15),  AND($B250&gt;='Festività&amp;Chiusure'!$A$16,Calendar!$B250&lt;='Festività&amp;Chiusure'!$B$16),   $H250="domenica",$H250="sabato"),0,1)</f>
        <v/>
      </c>
      <c r="K250">
        <f>B250-DATE(YEAR(B250),1,0)</f>
        <v/>
      </c>
      <c r="L250">
        <f>SUM($J$3:J250)</f>
        <v/>
      </c>
    </row>
    <row r="251">
      <c r="A251" s="4">
        <f>YEAR(B251)*10000+MONTH(B251)*100+DAY(B251)</f>
        <v/>
      </c>
      <c r="B251" s="1" t="n">
        <v>45540</v>
      </c>
      <c r="C251">
        <f>YEAR(B251)</f>
        <v/>
      </c>
      <c r="D251">
        <f>MONTH(B251)</f>
        <v/>
      </c>
      <c r="E251">
        <f>WEEKNUM(B251)</f>
        <v/>
      </c>
      <c r="F251">
        <f>WEEKDAY(B251)</f>
        <v/>
      </c>
      <c r="G251">
        <f>DAY(B251)</f>
        <v/>
      </c>
      <c r="H251">
        <f>TEXT(B251,"gggg")</f>
        <v/>
      </c>
      <c r="I251">
        <f>TEXT(B251,"mmmm")</f>
        <v/>
      </c>
      <c r="J251">
        <f>IF(OR(AND($B251&gt;='Festività&amp;Chiusure'!$A$2,Calendar!$B251&lt;='Festività&amp;Chiusure'!$B$2),  AND($B251&gt;='Festività&amp;Chiusure'!$A$3,Calendar!$B251&lt;='Festività&amp;Chiusure'!$B$3),  AND($B251&gt;='Festività&amp;Chiusure'!$A$4,Calendar!$B251&lt;='Festività&amp;Chiusure'!$B$4),  AND($B251&gt;='Festività&amp;Chiusure'!$A$5,Calendar!$B251&lt;='Festività&amp;Chiusure'!$B$5),  AND($B251&gt;='Festività&amp;Chiusure'!$A$6,Calendar!$B251&lt;='Festività&amp;Chiusure'!$B$6),  AND($B251&gt;='Festività&amp;Chiusure'!$A$7,Calendar!$B251&lt;='Festività&amp;Chiusure'!$B$7),  AND($B251&gt;='Festività&amp;Chiusure'!$A$8,Calendar!$B251&lt;='Festività&amp;Chiusure'!$B$8),  AND($B251&gt;='Festività&amp;Chiusure'!$A$9,Calendar!$B251&lt;='Festività&amp;Chiusure'!$B$9),  AND($B251&gt;='Festività&amp;Chiusure'!$A$10,Calendar!$B251&lt;='Festività&amp;Chiusure'!$B$10),  AND($B251&gt;='Festività&amp;Chiusure'!$A$11,Calendar!$B251&lt;='Festività&amp;Chiusure'!$B$11),  AND($B251&gt;='Festività&amp;Chiusure'!$A$12,Calendar!$B251&lt;='Festività&amp;Chiusure'!$B$12),  AND($B251&gt;='Festività&amp;Chiusure'!$A$13,Calendar!$B251&lt;='Festività&amp;Chiusure'!$B$13),  AND($B251&gt;='Festività&amp;Chiusure'!$A$14,Calendar!$B251&lt;='Festività&amp;Chiusure'!$B$14),    AND($B251&gt;='Festività&amp;Chiusure'!$A$15,Calendar!$B251&lt;='Festività&amp;Chiusure'!$B$15),  AND($B251&gt;='Festività&amp;Chiusure'!$A$16,Calendar!$B251&lt;='Festività&amp;Chiusure'!$B$16),   $H251="domenica",$H251="sabato"),0,1)</f>
        <v/>
      </c>
      <c r="K251">
        <f>B251-DATE(YEAR(B251),1,0)</f>
        <v/>
      </c>
      <c r="L251">
        <f>SUM($J$3:J251)</f>
        <v/>
      </c>
    </row>
    <row r="252">
      <c r="A252" s="4">
        <f>YEAR(B252)*10000+MONTH(B252)*100+DAY(B252)</f>
        <v/>
      </c>
      <c r="B252" s="1" t="n">
        <v>45541</v>
      </c>
      <c r="C252">
        <f>YEAR(B252)</f>
        <v/>
      </c>
      <c r="D252">
        <f>MONTH(B252)</f>
        <v/>
      </c>
      <c r="E252">
        <f>WEEKNUM(B252)</f>
        <v/>
      </c>
      <c r="F252">
        <f>WEEKDAY(B252)</f>
        <v/>
      </c>
      <c r="G252">
        <f>DAY(B252)</f>
        <v/>
      </c>
      <c r="H252">
        <f>TEXT(B252,"gggg")</f>
        <v/>
      </c>
      <c r="I252">
        <f>TEXT(B252,"mmmm")</f>
        <v/>
      </c>
      <c r="J252">
        <f>IF(OR(AND($B252&gt;='Festività&amp;Chiusure'!$A$2,Calendar!$B252&lt;='Festività&amp;Chiusure'!$B$2),  AND($B252&gt;='Festività&amp;Chiusure'!$A$3,Calendar!$B252&lt;='Festività&amp;Chiusure'!$B$3),  AND($B252&gt;='Festività&amp;Chiusure'!$A$4,Calendar!$B252&lt;='Festività&amp;Chiusure'!$B$4),  AND($B252&gt;='Festività&amp;Chiusure'!$A$5,Calendar!$B252&lt;='Festività&amp;Chiusure'!$B$5),  AND($B252&gt;='Festività&amp;Chiusure'!$A$6,Calendar!$B252&lt;='Festività&amp;Chiusure'!$B$6),  AND($B252&gt;='Festività&amp;Chiusure'!$A$7,Calendar!$B252&lt;='Festività&amp;Chiusure'!$B$7),  AND($B252&gt;='Festività&amp;Chiusure'!$A$8,Calendar!$B252&lt;='Festività&amp;Chiusure'!$B$8),  AND($B252&gt;='Festività&amp;Chiusure'!$A$9,Calendar!$B252&lt;='Festività&amp;Chiusure'!$B$9),  AND($B252&gt;='Festività&amp;Chiusure'!$A$10,Calendar!$B252&lt;='Festività&amp;Chiusure'!$B$10),  AND($B252&gt;='Festività&amp;Chiusure'!$A$11,Calendar!$B252&lt;='Festività&amp;Chiusure'!$B$11),  AND($B252&gt;='Festività&amp;Chiusure'!$A$12,Calendar!$B252&lt;='Festività&amp;Chiusure'!$B$12),  AND($B252&gt;='Festività&amp;Chiusure'!$A$13,Calendar!$B252&lt;='Festività&amp;Chiusure'!$B$13),  AND($B252&gt;='Festività&amp;Chiusure'!$A$14,Calendar!$B252&lt;='Festività&amp;Chiusure'!$B$14),    AND($B252&gt;='Festività&amp;Chiusure'!$A$15,Calendar!$B252&lt;='Festività&amp;Chiusure'!$B$15),  AND($B252&gt;='Festività&amp;Chiusure'!$A$16,Calendar!$B252&lt;='Festività&amp;Chiusure'!$B$16),   $H252="domenica",$H252="sabato"),0,1)</f>
        <v/>
      </c>
      <c r="K252">
        <f>B252-DATE(YEAR(B252),1,0)</f>
        <v/>
      </c>
      <c r="L252">
        <f>SUM($J$3:J252)</f>
        <v/>
      </c>
    </row>
    <row r="253">
      <c r="A253" s="4">
        <f>YEAR(B253)*10000+MONTH(B253)*100+DAY(B253)</f>
        <v/>
      </c>
      <c r="B253" s="1" t="n">
        <v>45542</v>
      </c>
      <c r="C253">
        <f>YEAR(B253)</f>
        <v/>
      </c>
      <c r="D253">
        <f>MONTH(B253)</f>
        <v/>
      </c>
      <c r="E253">
        <f>WEEKNUM(B253)</f>
        <v/>
      </c>
      <c r="F253">
        <f>WEEKDAY(B253)</f>
        <v/>
      </c>
      <c r="G253">
        <f>DAY(B253)</f>
        <v/>
      </c>
      <c r="H253">
        <f>TEXT(B253,"gggg")</f>
        <v/>
      </c>
      <c r="I253">
        <f>TEXT(B253,"mmmm")</f>
        <v/>
      </c>
      <c r="J253">
        <f>IF(OR(AND($B253&gt;='Festività&amp;Chiusure'!$A$2,Calendar!$B253&lt;='Festività&amp;Chiusure'!$B$2),  AND($B253&gt;='Festività&amp;Chiusure'!$A$3,Calendar!$B253&lt;='Festività&amp;Chiusure'!$B$3),  AND($B253&gt;='Festività&amp;Chiusure'!$A$4,Calendar!$B253&lt;='Festività&amp;Chiusure'!$B$4),  AND($B253&gt;='Festività&amp;Chiusure'!$A$5,Calendar!$B253&lt;='Festività&amp;Chiusure'!$B$5),  AND($B253&gt;='Festività&amp;Chiusure'!$A$6,Calendar!$B253&lt;='Festività&amp;Chiusure'!$B$6),  AND($B253&gt;='Festività&amp;Chiusure'!$A$7,Calendar!$B253&lt;='Festività&amp;Chiusure'!$B$7),  AND($B253&gt;='Festività&amp;Chiusure'!$A$8,Calendar!$B253&lt;='Festività&amp;Chiusure'!$B$8),  AND($B253&gt;='Festività&amp;Chiusure'!$A$9,Calendar!$B253&lt;='Festività&amp;Chiusure'!$B$9),  AND($B253&gt;='Festività&amp;Chiusure'!$A$10,Calendar!$B253&lt;='Festività&amp;Chiusure'!$B$10),  AND($B253&gt;='Festività&amp;Chiusure'!$A$11,Calendar!$B253&lt;='Festività&amp;Chiusure'!$B$11),  AND($B253&gt;='Festività&amp;Chiusure'!$A$12,Calendar!$B253&lt;='Festività&amp;Chiusure'!$B$12),  AND($B253&gt;='Festività&amp;Chiusure'!$A$13,Calendar!$B253&lt;='Festività&amp;Chiusure'!$B$13),  AND($B253&gt;='Festività&amp;Chiusure'!$A$14,Calendar!$B253&lt;='Festività&amp;Chiusure'!$B$14),    AND($B253&gt;='Festività&amp;Chiusure'!$A$15,Calendar!$B253&lt;='Festività&amp;Chiusure'!$B$15),  AND($B253&gt;='Festività&amp;Chiusure'!$A$16,Calendar!$B253&lt;='Festività&amp;Chiusure'!$B$16),   $H253="domenica",$H253="sabato"),0,1)</f>
        <v/>
      </c>
      <c r="K253">
        <f>B253-DATE(YEAR(B253),1,0)</f>
        <v/>
      </c>
      <c r="L253">
        <f>SUM($J$3:J253)</f>
        <v/>
      </c>
    </row>
    <row r="254">
      <c r="A254" s="4">
        <f>YEAR(B254)*10000+MONTH(B254)*100+DAY(B254)</f>
        <v/>
      </c>
      <c r="B254" s="1" t="n">
        <v>45543</v>
      </c>
      <c r="C254">
        <f>YEAR(B254)</f>
        <v/>
      </c>
      <c r="D254">
        <f>MONTH(B254)</f>
        <v/>
      </c>
      <c r="E254">
        <f>WEEKNUM(B254)</f>
        <v/>
      </c>
      <c r="F254">
        <f>WEEKDAY(B254)</f>
        <v/>
      </c>
      <c r="G254">
        <f>DAY(B254)</f>
        <v/>
      </c>
      <c r="H254">
        <f>TEXT(B254,"gggg")</f>
        <v/>
      </c>
      <c r="I254">
        <f>TEXT(B254,"mmmm")</f>
        <v/>
      </c>
      <c r="J254">
        <f>IF(OR(AND($B254&gt;='Festività&amp;Chiusure'!$A$2,Calendar!$B254&lt;='Festività&amp;Chiusure'!$B$2),  AND($B254&gt;='Festività&amp;Chiusure'!$A$3,Calendar!$B254&lt;='Festività&amp;Chiusure'!$B$3),  AND($B254&gt;='Festività&amp;Chiusure'!$A$4,Calendar!$B254&lt;='Festività&amp;Chiusure'!$B$4),  AND($B254&gt;='Festività&amp;Chiusure'!$A$5,Calendar!$B254&lt;='Festività&amp;Chiusure'!$B$5),  AND($B254&gt;='Festività&amp;Chiusure'!$A$6,Calendar!$B254&lt;='Festività&amp;Chiusure'!$B$6),  AND($B254&gt;='Festività&amp;Chiusure'!$A$7,Calendar!$B254&lt;='Festività&amp;Chiusure'!$B$7),  AND($B254&gt;='Festività&amp;Chiusure'!$A$8,Calendar!$B254&lt;='Festività&amp;Chiusure'!$B$8),  AND($B254&gt;='Festività&amp;Chiusure'!$A$9,Calendar!$B254&lt;='Festività&amp;Chiusure'!$B$9),  AND($B254&gt;='Festività&amp;Chiusure'!$A$10,Calendar!$B254&lt;='Festività&amp;Chiusure'!$B$10),  AND($B254&gt;='Festività&amp;Chiusure'!$A$11,Calendar!$B254&lt;='Festività&amp;Chiusure'!$B$11),  AND($B254&gt;='Festività&amp;Chiusure'!$A$12,Calendar!$B254&lt;='Festività&amp;Chiusure'!$B$12),  AND($B254&gt;='Festività&amp;Chiusure'!$A$13,Calendar!$B254&lt;='Festività&amp;Chiusure'!$B$13),  AND($B254&gt;='Festività&amp;Chiusure'!$A$14,Calendar!$B254&lt;='Festività&amp;Chiusure'!$B$14),    AND($B254&gt;='Festività&amp;Chiusure'!$A$15,Calendar!$B254&lt;='Festività&amp;Chiusure'!$B$15),  AND($B254&gt;='Festività&amp;Chiusure'!$A$16,Calendar!$B254&lt;='Festività&amp;Chiusure'!$B$16),   $H254="domenica",$H254="sabato"),0,1)</f>
        <v/>
      </c>
      <c r="K254">
        <f>B254-DATE(YEAR(B254),1,0)</f>
        <v/>
      </c>
      <c r="L254">
        <f>SUM($J$3:J254)</f>
        <v/>
      </c>
    </row>
    <row r="255">
      <c r="A255" s="4">
        <f>YEAR(B255)*10000+MONTH(B255)*100+DAY(B255)</f>
        <v/>
      </c>
      <c r="B255" s="1" t="n">
        <v>45544</v>
      </c>
      <c r="C255">
        <f>YEAR(B255)</f>
        <v/>
      </c>
      <c r="D255">
        <f>MONTH(B255)</f>
        <v/>
      </c>
      <c r="E255">
        <f>WEEKNUM(B255)</f>
        <v/>
      </c>
      <c r="F255">
        <f>WEEKDAY(B255)</f>
        <v/>
      </c>
      <c r="G255">
        <f>DAY(B255)</f>
        <v/>
      </c>
      <c r="H255">
        <f>TEXT(B255,"gggg")</f>
        <v/>
      </c>
      <c r="I255">
        <f>TEXT(B255,"mmmm")</f>
        <v/>
      </c>
      <c r="J255">
        <f>IF(OR(AND($B255&gt;='Festività&amp;Chiusure'!$A$2,Calendar!$B255&lt;='Festività&amp;Chiusure'!$B$2),  AND($B255&gt;='Festività&amp;Chiusure'!$A$3,Calendar!$B255&lt;='Festività&amp;Chiusure'!$B$3),  AND($B255&gt;='Festività&amp;Chiusure'!$A$4,Calendar!$B255&lt;='Festività&amp;Chiusure'!$B$4),  AND($B255&gt;='Festività&amp;Chiusure'!$A$5,Calendar!$B255&lt;='Festività&amp;Chiusure'!$B$5),  AND($B255&gt;='Festività&amp;Chiusure'!$A$6,Calendar!$B255&lt;='Festività&amp;Chiusure'!$B$6),  AND($B255&gt;='Festività&amp;Chiusure'!$A$7,Calendar!$B255&lt;='Festività&amp;Chiusure'!$B$7),  AND($B255&gt;='Festività&amp;Chiusure'!$A$8,Calendar!$B255&lt;='Festività&amp;Chiusure'!$B$8),  AND($B255&gt;='Festività&amp;Chiusure'!$A$9,Calendar!$B255&lt;='Festività&amp;Chiusure'!$B$9),  AND($B255&gt;='Festività&amp;Chiusure'!$A$10,Calendar!$B255&lt;='Festività&amp;Chiusure'!$B$10),  AND($B255&gt;='Festività&amp;Chiusure'!$A$11,Calendar!$B255&lt;='Festività&amp;Chiusure'!$B$11),  AND($B255&gt;='Festività&amp;Chiusure'!$A$12,Calendar!$B255&lt;='Festività&amp;Chiusure'!$B$12),  AND($B255&gt;='Festività&amp;Chiusure'!$A$13,Calendar!$B255&lt;='Festività&amp;Chiusure'!$B$13),  AND($B255&gt;='Festività&amp;Chiusure'!$A$14,Calendar!$B255&lt;='Festività&amp;Chiusure'!$B$14),    AND($B255&gt;='Festività&amp;Chiusure'!$A$15,Calendar!$B255&lt;='Festività&amp;Chiusure'!$B$15),  AND($B255&gt;='Festività&amp;Chiusure'!$A$16,Calendar!$B255&lt;='Festività&amp;Chiusure'!$B$16),   $H255="domenica",$H255="sabato"),0,1)</f>
        <v/>
      </c>
      <c r="K255">
        <f>B255-DATE(YEAR(B255),1,0)</f>
        <v/>
      </c>
      <c r="L255">
        <f>SUM($J$3:J255)</f>
        <v/>
      </c>
    </row>
    <row r="256">
      <c r="A256" s="4">
        <f>YEAR(B256)*10000+MONTH(B256)*100+DAY(B256)</f>
        <v/>
      </c>
      <c r="B256" s="1" t="n">
        <v>45545</v>
      </c>
      <c r="C256">
        <f>YEAR(B256)</f>
        <v/>
      </c>
      <c r="D256">
        <f>MONTH(B256)</f>
        <v/>
      </c>
      <c r="E256">
        <f>WEEKNUM(B256)</f>
        <v/>
      </c>
      <c r="F256">
        <f>WEEKDAY(B256)</f>
        <v/>
      </c>
      <c r="G256">
        <f>DAY(B256)</f>
        <v/>
      </c>
      <c r="H256">
        <f>TEXT(B256,"gggg")</f>
        <v/>
      </c>
      <c r="I256">
        <f>TEXT(B256,"mmmm")</f>
        <v/>
      </c>
      <c r="J256">
        <f>IF(OR(AND($B256&gt;='Festività&amp;Chiusure'!$A$2,Calendar!$B256&lt;='Festività&amp;Chiusure'!$B$2),  AND($B256&gt;='Festività&amp;Chiusure'!$A$3,Calendar!$B256&lt;='Festività&amp;Chiusure'!$B$3),  AND($B256&gt;='Festività&amp;Chiusure'!$A$4,Calendar!$B256&lt;='Festività&amp;Chiusure'!$B$4),  AND($B256&gt;='Festività&amp;Chiusure'!$A$5,Calendar!$B256&lt;='Festività&amp;Chiusure'!$B$5),  AND($B256&gt;='Festività&amp;Chiusure'!$A$6,Calendar!$B256&lt;='Festività&amp;Chiusure'!$B$6),  AND($B256&gt;='Festività&amp;Chiusure'!$A$7,Calendar!$B256&lt;='Festività&amp;Chiusure'!$B$7),  AND($B256&gt;='Festività&amp;Chiusure'!$A$8,Calendar!$B256&lt;='Festività&amp;Chiusure'!$B$8),  AND($B256&gt;='Festività&amp;Chiusure'!$A$9,Calendar!$B256&lt;='Festività&amp;Chiusure'!$B$9),  AND($B256&gt;='Festività&amp;Chiusure'!$A$10,Calendar!$B256&lt;='Festività&amp;Chiusure'!$B$10),  AND($B256&gt;='Festività&amp;Chiusure'!$A$11,Calendar!$B256&lt;='Festività&amp;Chiusure'!$B$11),  AND($B256&gt;='Festività&amp;Chiusure'!$A$12,Calendar!$B256&lt;='Festività&amp;Chiusure'!$B$12),  AND($B256&gt;='Festività&amp;Chiusure'!$A$13,Calendar!$B256&lt;='Festività&amp;Chiusure'!$B$13),  AND($B256&gt;='Festività&amp;Chiusure'!$A$14,Calendar!$B256&lt;='Festività&amp;Chiusure'!$B$14),    AND($B256&gt;='Festività&amp;Chiusure'!$A$15,Calendar!$B256&lt;='Festività&amp;Chiusure'!$B$15),  AND($B256&gt;='Festività&amp;Chiusure'!$A$16,Calendar!$B256&lt;='Festività&amp;Chiusure'!$B$16),   $H256="domenica",$H256="sabato"),0,1)</f>
        <v/>
      </c>
      <c r="K256">
        <f>B256-DATE(YEAR(B256),1,0)</f>
        <v/>
      </c>
      <c r="L256">
        <f>SUM($J$3:J256)</f>
        <v/>
      </c>
    </row>
    <row r="257">
      <c r="A257" s="4">
        <f>YEAR(B257)*10000+MONTH(B257)*100+DAY(B257)</f>
        <v/>
      </c>
      <c r="B257" s="1" t="n">
        <v>45546</v>
      </c>
      <c r="C257">
        <f>YEAR(B257)</f>
        <v/>
      </c>
      <c r="D257">
        <f>MONTH(B257)</f>
        <v/>
      </c>
      <c r="E257">
        <f>WEEKNUM(B257)</f>
        <v/>
      </c>
      <c r="F257">
        <f>WEEKDAY(B257)</f>
        <v/>
      </c>
      <c r="G257">
        <f>DAY(B257)</f>
        <v/>
      </c>
      <c r="H257">
        <f>TEXT(B257,"gggg")</f>
        <v/>
      </c>
      <c r="I257">
        <f>TEXT(B257,"mmmm")</f>
        <v/>
      </c>
      <c r="J257">
        <f>IF(OR(AND($B257&gt;='Festività&amp;Chiusure'!$A$2,Calendar!$B257&lt;='Festività&amp;Chiusure'!$B$2),  AND($B257&gt;='Festività&amp;Chiusure'!$A$3,Calendar!$B257&lt;='Festività&amp;Chiusure'!$B$3),  AND($B257&gt;='Festività&amp;Chiusure'!$A$4,Calendar!$B257&lt;='Festività&amp;Chiusure'!$B$4),  AND($B257&gt;='Festività&amp;Chiusure'!$A$5,Calendar!$B257&lt;='Festività&amp;Chiusure'!$B$5),  AND($B257&gt;='Festività&amp;Chiusure'!$A$6,Calendar!$B257&lt;='Festività&amp;Chiusure'!$B$6),  AND($B257&gt;='Festività&amp;Chiusure'!$A$7,Calendar!$B257&lt;='Festività&amp;Chiusure'!$B$7),  AND($B257&gt;='Festività&amp;Chiusure'!$A$8,Calendar!$B257&lt;='Festività&amp;Chiusure'!$B$8),  AND($B257&gt;='Festività&amp;Chiusure'!$A$9,Calendar!$B257&lt;='Festività&amp;Chiusure'!$B$9),  AND($B257&gt;='Festività&amp;Chiusure'!$A$10,Calendar!$B257&lt;='Festività&amp;Chiusure'!$B$10),  AND($B257&gt;='Festività&amp;Chiusure'!$A$11,Calendar!$B257&lt;='Festività&amp;Chiusure'!$B$11),  AND($B257&gt;='Festività&amp;Chiusure'!$A$12,Calendar!$B257&lt;='Festività&amp;Chiusure'!$B$12),  AND($B257&gt;='Festività&amp;Chiusure'!$A$13,Calendar!$B257&lt;='Festività&amp;Chiusure'!$B$13),  AND($B257&gt;='Festività&amp;Chiusure'!$A$14,Calendar!$B257&lt;='Festività&amp;Chiusure'!$B$14),    AND($B257&gt;='Festività&amp;Chiusure'!$A$15,Calendar!$B257&lt;='Festività&amp;Chiusure'!$B$15),  AND($B257&gt;='Festività&amp;Chiusure'!$A$16,Calendar!$B257&lt;='Festività&amp;Chiusure'!$B$16),   $H257="domenica",$H257="sabato"),0,1)</f>
        <v/>
      </c>
      <c r="K257">
        <f>B257-DATE(YEAR(B257),1,0)</f>
        <v/>
      </c>
      <c r="L257">
        <f>SUM($J$3:J257)</f>
        <v/>
      </c>
    </row>
    <row r="258">
      <c r="A258" s="4">
        <f>YEAR(B258)*10000+MONTH(B258)*100+DAY(B258)</f>
        <v/>
      </c>
      <c r="B258" s="1" t="n">
        <v>45547</v>
      </c>
      <c r="C258">
        <f>YEAR(B258)</f>
        <v/>
      </c>
      <c r="D258">
        <f>MONTH(B258)</f>
        <v/>
      </c>
      <c r="E258">
        <f>WEEKNUM(B258)</f>
        <v/>
      </c>
      <c r="F258">
        <f>WEEKDAY(B258)</f>
        <v/>
      </c>
      <c r="G258">
        <f>DAY(B258)</f>
        <v/>
      </c>
      <c r="H258">
        <f>TEXT(B258,"gggg")</f>
        <v/>
      </c>
      <c r="I258">
        <f>TEXT(B258,"mmmm")</f>
        <v/>
      </c>
      <c r="J258">
        <f>IF(OR(AND($B258&gt;='Festività&amp;Chiusure'!$A$2,Calendar!$B258&lt;='Festività&amp;Chiusure'!$B$2),  AND($B258&gt;='Festività&amp;Chiusure'!$A$3,Calendar!$B258&lt;='Festività&amp;Chiusure'!$B$3),  AND($B258&gt;='Festività&amp;Chiusure'!$A$4,Calendar!$B258&lt;='Festività&amp;Chiusure'!$B$4),  AND($B258&gt;='Festività&amp;Chiusure'!$A$5,Calendar!$B258&lt;='Festività&amp;Chiusure'!$B$5),  AND($B258&gt;='Festività&amp;Chiusure'!$A$6,Calendar!$B258&lt;='Festività&amp;Chiusure'!$B$6),  AND($B258&gt;='Festività&amp;Chiusure'!$A$7,Calendar!$B258&lt;='Festività&amp;Chiusure'!$B$7),  AND($B258&gt;='Festività&amp;Chiusure'!$A$8,Calendar!$B258&lt;='Festività&amp;Chiusure'!$B$8),  AND($B258&gt;='Festività&amp;Chiusure'!$A$9,Calendar!$B258&lt;='Festività&amp;Chiusure'!$B$9),  AND($B258&gt;='Festività&amp;Chiusure'!$A$10,Calendar!$B258&lt;='Festività&amp;Chiusure'!$B$10),  AND($B258&gt;='Festività&amp;Chiusure'!$A$11,Calendar!$B258&lt;='Festività&amp;Chiusure'!$B$11),  AND($B258&gt;='Festività&amp;Chiusure'!$A$12,Calendar!$B258&lt;='Festività&amp;Chiusure'!$B$12),  AND($B258&gt;='Festività&amp;Chiusure'!$A$13,Calendar!$B258&lt;='Festività&amp;Chiusure'!$B$13),  AND($B258&gt;='Festività&amp;Chiusure'!$A$14,Calendar!$B258&lt;='Festività&amp;Chiusure'!$B$14),    AND($B258&gt;='Festività&amp;Chiusure'!$A$15,Calendar!$B258&lt;='Festività&amp;Chiusure'!$B$15),  AND($B258&gt;='Festività&amp;Chiusure'!$A$16,Calendar!$B258&lt;='Festività&amp;Chiusure'!$B$16),   $H258="domenica",$H258="sabato"),0,1)</f>
        <v/>
      </c>
      <c r="K258">
        <f>B258-DATE(YEAR(B258),1,0)</f>
        <v/>
      </c>
      <c r="L258">
        <f>SUM($J$3:J258)</f>
        <v/>
      </c>
    </row>
    <row r="259">
      <c r="A259" s="4">
        <f>YEAR(B259)*10000+MONTH(B259)*100+DAY(B259)</f>
        <v/>
      </c>
      <c r="B259" s="1" t="n">
        <v>45548</v>
      </c>
      <c r="C259">
        <f>YEAR(B259)</f>
        <v/>
      </c>
      <c r="D259">
        <f>MONTH(B259)</f>
        <v/>
      </c>
      <c r="E259">
        <f>WEEKNUM(B259)</f>
        <v/>
      </c>
      <c r="F259">
        <f>WEEKDAY(B259)</f>
        <v/>
      </c>
      <c r="G259">
        <f>DAY(B259)</f>
        <v/>
      </c>
      <c r="H259">
        <f>TEXT(B259,"gggg")</f>
        <v/>
      </c>
      <c r="I259">
        <f>TEXT(B259,"mmmm")</f>
        <v/>
      </c>
      <c r="J259">
        <f>IF(OR(AND($B259&gt;='Festività&amp;Chiusure'!$A$2,Calendar!$B259&lt;='Festività&amp;Chiusure'!$B$2),  AND($B259&gt;='Festività&amp;Chiusure'!$A$3,Calendar!$B259&lt;='Festività&amp;Chiusure'!$B$3),  AND($B259&gt;='Festività&amp;Chiusure'!$A$4,Calendar!$B259&lt;='Festività&amp;Chiusure'!$B$4),  AND($B259&gt;='Festività&amp;Chiusure'!$A$5,Calendar!$B259&lt;='Festività&amp;Chiusure'!$B$5),  AND($B259&gt;='Festività&amp;Chiusure'!$A$6,Calendar!$B259&lt;='Festività&amp;Chiusure'!$B$6),  AND($B259&gt;='Festività&amp;Chiusure'!$A$7,Calendar!$B259&lt;='Festività&amp;Chiusure'!$B$7),  AND($B259&gt;='Festività&amp;Chiusure'!$A$8,Calendar!$B259&lt;='Festività&amp;Chiusure'!$B$8),  AND($B259&gt;='Festività&amp;Chiusure'!$A$9,Calendar!$B259&lt;='Festività&amp;Chiusure'!$B$9),  AND($B259&gt;='Festività&amp;Chiusure'!$A$10,Calendar!$B259&lt;='Festività&amp;Chiusure'!$B$10),  AND($B259&gt;='Festività&amp;Chiusure'!$A$11,Calendar!$B259&lt;='Festività&amp;Chiusure'!$B$11),  AND($B259&gt;='Festività&amp;Chiusure'!$A$12,Calendar!$B259&lt;='Festività&amp;Chiusure'!$B$12),  AND($B259&gt;='Festività&amp;Chiusure'!$A$13,Calendar!$B259&lt;='Festività&amp;Chiusure'!$B$13),  AND($B259&gt;='Festività&amp;Chiusure'!$A$14,Calendar!$B259&lt;='Festività&amp;Chiusure'!$B$14),    AND($B259&gt;='Festività&amp;Chiusure'!$A$15,Calendar!$B259&lt;='Festività&amp;Chiusure'!$B$15),  AND($B259&gt;='Festività&amp;Chiusure'!$A$16,Calendar!$B259&lt;='Festività&amp;Chiusure'!$B$16),   $H259="domenica",$H259="sabato"),0,1)</f>
        <v/>
      </c>
      <c r="K259">
        <f>B259-DATE(YEAR(B259),1,0)</f>
        <v/>
      </c>
      <c r="L259">
        <f>SUM($J$3:J259)</f>
        <v/>
      </c>
    </row>
    <row r="260">
      <c r="A260" s="4">
        <f>YEAR(B260)*10000+MONTH(B260)*100+DAY(B260)</f>
        <v/>
      </c>
      <c r="B260" s="1" t="n">
        <v>45549</v>
      </c>
      <c r="C260">
        <f>YEAR(B260)</f>
        <v/>
      </c>
      <c r="D260">
        <f>MONTH(B260)</f>
        <v/>
      </c>
      <c r="E260">
        <f>WEEKNUM(B260)</f>
        <v/>
      </c>
      <c r="F260">
        <f>WEEKDAY(B260)</f>
        <v/>
      </c>
      <c r="G260">
        <f>DAY(B260)</f>
        <v/>
      </c>
      <c r="H260">
        <f>TEXT(B260,"gggg")</f>
        <v/>
      </c>
      <c r="I260">
        <f>TEXT(B260,"mmmm")</f>
        <v/>
      </c>
      <c r="J260">
        <f>IF(OR(AND($B260&gt;='Festività&amp;Chiusure'!$A$2,Calendar!$B260&lt;='Festività&amp;Chiusure'!$B$2),  AND($B260&gt;='Festività&amp;Chiusure'!$A$3,Calendar!$B260&lt;='Festività&amp;Chiusure'!$B$3),  AND($B260&gt;='Festività&amp;Chiusure'!$A$4,Calendar!$B260&lt;='Festività&amp;Chiusure'!$B$4),  AND($B260&gt;='Festività&amp;Chiusure'!$A$5,Calendar!$B260&lt;='Festività&amp;Chiusure'!$B$5),  AND($B260&gt;='Festività&amp;Chiusure'!$A$6,Calendar!$B260&lt;='Festività&amp;Chiusure'!$B$6),  AND($B260&gt;='Festività&amp;Chiusure'!$A$7,Calendar!$B260&lt;='Festività&amp;Chiusure'!$B$7),  AND($B260&gt;='Festività&amp;Chiusure'!$A$8,Calendar!$B260&lt;='Festività&amp;Chiusure'!$B$8),  AND($B260&gt;='Festività&amp;Chiusure'!$A$9,Calendar!$B260&lt;='Festività&amp;Chiusure'!$B$9),  AND($B260&gt;='Festività&amp;Chiusure'!$A$10,Calendar!$B260&lt;='Festività&amp;Chiusure'!$B$10),  AND($B260&gt;='Festività&amp;Chiusure'!$A$11,Calendar!$B260&lt;='Festività&amp;Chiusure'!$B$11),  AND($B260&gt;='Festività&amp;Chiusure'!$A$12,Calendar!$B260&lt;='Festività&amp;Chiusure'!$B$12),  AND($B260&gt;='Festività&amp;Chiusure'!$A$13,Calendar!$B260&lt;='Festività&amp;Chiusure'!$B$13),  AND($B260&gt;='Festività&amp;Chiusure'!$A$14,Calendar!$B260&lt;='Festività&amp;Chiusure'!$B$14),    AND($B260&gt;='Festività&amp;Chiusure'!$A$15,Calendar!$B260&lt;='Festività&amp;Chiusure'!$B$15),  AND($B260&gt;='Festività&amp;Chiusure'!$A$16,Calendar!$B260&lt;='Festività&amp;Chiusure'!$B$16),   $H260="domenica",$H260="sabato"),0,1)</f>
        <v/>
      </c>
      <c r="K260">
        <f>B260-DATE(YEAR(B260),1,0)</f>
        <v/>
      </c>
      <c r="L260">
        <f>SUM($J$3:J260)</f>
        <v/>
      </c>
    </row>
    <row r="261">
      <c r="A261" s="4">
        <f>YEAR(B261)*10000+MONTH(B261)*100+DAY(B261)</f>
        <v/>
      </c>
      <c r="B261" s="1" t="n">
        <v>45550</v>
      </c>
      <c r="C261">
        <f>YEAR(B261)</f>
        <v/>
      </c>
      <c r="D261">
        <f>MONTH(B261)</f>
        <v/>
      </c>
      <c r="E261">
        <f>WEEKNUM(B261)</f>
        <v/>
      </c>
      <c r="F261">
        <f>WEEKDAY(B261)</f>
        <v/>
      </c>
      <c r="G261">
        <f>DAY(B261)</f>
        <v/>
      </c>
      <c r="H261">
        <f>TEXT(B261,"gggg")</f>
        <v/>
      </c>
      <c r="I261">
        <f>TEXT(B261,"mmmm")</f>
        <v/>
      </c>
      <c r="J261">
        <f>IF(OR(AND($B261&gt;='Festività&amp;Chiusure'!$A$2,Calendar!$B261&lt;='Festività&amp;Chiusure'!$B$2),  AND($B261&gt;='Festività&amp;Chiusure'!$A$3,Calendar!$B261&lt;='Festività&amp;Chiusure'!$B$3),  AND($B261&gt;='Festività&amp;Chiusure'!$A$4,Calendar!$B261&lt;='Festività&amp;Chiusure'!$B$4),  AND($B261&gt;='Festività&amp;Chiusure'!$A$5,Calendar!$B261&lt;='Festività&amp;Chiusure'!$B$5),  AND($B261&gt;='Festività&amp;Chiusure'!$A$6,Calendar!$B261&lt;='Festività&amp;Chiusure'!$B$6),  AND($B261&gt;='Festività&amp;Chiusure'!$A$7,Calendar!$B261&lt;='Festività&amp;Chiusure'!$B$7),  AND($B261&gt;='Festività&amp;Chiusure'!$A$8,Calendar!$B261&lt;='Festività&amp;Chiusure'!$B$8),  AND($B261&gt;='Festività&amp;Chiusure'!$A$9,Calendar!$B261&lt;='Festività&amp;Chiusure'!$B$9),  AND($B261&gt;='Festività&amp;Chiusure'!$A$10,Calendar!$B261&lt;='Festività&amp;Chiusure'!$B$10),  AND($B261&gt;='Festività&amp;Chiusure'!$A$11,Calendar!$B261&lt;='Festività&amp;Chiusure'!$B$11),  AND($B261&gt;='Festività&amp;Chiusure'!$A$12,Calendar!$B261&lt;='Festività&amp;Chiusure'!$B$12),  AND($B261&gt;='Festività&amp;Chiusure'!$A$13,Calendar!$B261&lt;='Festività&amp;Chiusure'!$B$13),  AND($B261&gt;='Festività&amp;Chiusure'!$A$14,Calendar!$B261&lt;='Festività&amp;Chiusure'!$B$14),    AND($B261&gt;='Festività&amp;Chiusure'!$A$15,Calendar!$B261&lt;='Festività&amp;Chiusure'!$B$15),  AND($B261&gt;='Festività&amp;Chiusure'!$A$16,Calendar!$B261&lt;='Festività&amp;Chiusure'!$B$16),   $H261="domenica",$H261="sabato"),0,1)</f>
        <v/>
      </c>
      <c r="K261">
        <f>B261-DATE(YEAR(B261),1,0)</f>
        <v/>
      </c>
      <c r="L261">
        <f>SUM($J$3:J261)</f>
        <v/>
      </c>
    </row>
    <row r="262">
      <c r="A262" s="4">
        <f>YEAR(B262)*10000+MONTH(B262)*100+DAY(B262)</f>
        <v/>
      </c>
      <c r="B262" s="1" t="n">
        <v>45551</v>
      </c>
      <c r="C262">
        <f>YEAR(B262)</f>
        <v/>
      </c>
      <c r="D262">
        <f>MONTH(B262)</f>
        <v/>
      </c>
      <c r="E262">
        <f>WEEKNUM(B262)</f>
        <v/>
      </c>
      <c r="F262">
        <f>WEEKDAY(B262)</f>
        <v/>
      </c>
      <c r="G262">
        <f>DAY(B262)</f>
        <v/>
      </c>
      <c r="H262">
        <f>TEXT(B262,"gggg")</f>
        <v/>
      </c>
      <c r="I262">
        <f>TEXT(B262,"mmmm")</f>
        <v/>
      </c>
      <c r="J262">
        <f>IF(OR(AND($B262&gt;='Festività&amp;Chiusure'!$A$2,Calendar!$B262&lt;='Festività&amp;Chiusure'!$B$2),  AND($B262&gt;='Festività&amp;Chiusure'!$A$3,Calendar!$B262&lt;='Festività&amp;Chiusure'!$B$3),  AND($B262&gt;='Festività&amp;Chiusure'!$A$4,Calendar!$B262&lt;='Festività&amp;Chiusure'!$B$4),  AND($B262&gt;='Festività&amp;Chiusure'!$A$5,Calendar!$B262&lt;='Festività&amp;Chiusure'!$B$5),  AND($B262&gt;='Festività&amp;Chiusure'!$A$6,Calendar!$B262&lt;='Festività&amp;Chiusure'!$B$6),  AND($B262&gt;='Festività&amp;Chiusure'!$A$7,Calendar!$B262&lt;='Festività&amp;Chiusure'!$B$7),  AND($B262&gt;='Festività&amp;Chiusure'!$A$8,Calendar!$B262&lt;='Festività&amp;Chiusure'!$B$8),  AND($B262&gt;='Festività&amp;Chiusure'!$A$9,Calendar!$B262&lt;='Festività&amp;Chiusure'!$B$9),  AND($B262&gt;='Festività&amp;Chiusure'!$A$10,Calendar!$B262&lt;='Festività&amp;Chiusure'!$B$10),  AND($B262&gt;='Festività&amp;Chiusure'!$A$11,Calendar!$B262&lt;='Festività&amp;Chiusure'!$B$11),  AND($B262&gt;='Festività&amp;Chiusure'!$A$12,Calendar!$B262&lt;='Festività&amp;Chiusure'!$B$12),  AND($B262&gt;='Festività&amp;Chiusure'!$A$13,Calendar!$B262&lt;='Festività&amp;Chiusure'!$B$13),  AND($B262&gt;='Festività&amp;Chiusure'!$A$14,Calendar!$B262&lt;='Festività&amp;Chiusure'!$B$14),    AND($B262&gt;='Festività&amp;Chiusure'!$A$15,Calendar!$B262&lt;='Festività&amp;Chiusure'!$B$15),  AND($B262&gt;='Festività&amp;Chiusure'!$A$16,Calendar!$B262&lt;='Festività&amp;Chiusure'!$B$16),   $H262="domenica",$H262="sabato"),0,1)</f>
        <v/>
      </c>
      <c r="K262">
        <f>B262-DATE(YEAR(B262),1,0)</f>
        <v/>
      </c>
      <c r="L262">
        <f>SUM($J$3:J262)</f>
        <v/>
      </c>
    </row>
    <row r="263">
      <c r="A263" s="4">
        <f>YEAR(B263)*10000+MONTH(B263)*100+DAY(B263)</f>
        <v/>
      </c>
      <c r="B263" s="1" t="n">
        <v>45552</v>
      </c>
      <c r="C263">
        <f>YEAR(B263)</f>
        <v/>
      </c>
      <c r="D263">
        <f>MONTH(B263)</f>
        <v/>
      </c>
      <c r="E263">
        <f>WEEKNUM(B263)</f>
        <v/>
      </c>
      <c r="F263">
        <f>WEEKDAY(B263)</f>
        <v/>
      </c>
      <c r="G263">
        <f>DAY(B263)</f>
        <v/>
      </c>
      <c r="H263">
        <f>TEXT(B263,"gggg")</f>
        <v/>
      </c>
      <c r="I263">
        <f>TEXT(B263,"mmmm")</f>
        <v/>
      </c>
      <c r="J263">
        <f>IF(OR(AND($B263&gt;='Festività&amp;Chiusure'!$A$2,Calendar!$B263&lt;='Festività&amp;Chiusure'!$B$2),  AND($B263&gt;='Festività&amp;Chiusure'!$A$3,Calendar!$B263&lt;='Festività&amp;Chiusure'!$B$3),  AND($B263&gt;='Festività&amp;Chiusure'!$A$4,Calendar!$B263&lt;='Festività&amp;Chiusure'!$B$4),  AND($B263&gt;='Festività&amp;Chiusure'!$A$5,Calendar!$B263&lt;='Festività&amp;Chiusure'!$B$5),  AND($B263&gt;='Festività&amp;Chiusure'!$A$6,Calendar!$B263&lt;='Festività&amp;Chiusure'!$B$6),  AND($B263&gt;='Festività&amp;Chiusure'!$A$7,Calendar!$B263&lt;='Festività&amp;Chiusure'!$B$7),  AND($B263&gt;='Festività&amp;Chiusure'!$A$8,Calendar!$B263&lt;='Festività&amp;Chiusure'!$B$8),  AND($B263&gt;='Festività&amp;Chiusure'!$A$9,Calendar!$B263&lt;='Festività&amp;Chiusure'!$B$9),  AND($B263&gt;='Festività&amp;Chiusure'!$A$10,Calendar!$B263&lt;='Festività&amp;Chiusure'!$B$10),  AND($B263&gt;='Festività&amp;Chiusure'!$A$11,Calendar!$B263&lt;='Festività&amp;Chiusure'!$B$11),  AND($B263&gt;='Festività&amp;Chiusure'!$A$12,Calendar!$B263&lt;='Festività&amp;Chiusure'!$B$12),  AND($B263&gt;='Festività&amp;Chiusure'!$A$13,Calendar!$B263&lt;='Festività&amp;Chiusure'!$B$13),  AND($B263&gt;='Festività&amp;Chiusure'!$A$14,Calendar!$B263&lt;='Festività&amp;Chiusure'!$B$14),    AND($B263&gt;='Festività&amp;Chiusure'!$A$15,Calendar!$B263&lt;='Festività&amp;Chiusure'!$B$15),  AND($B263&gt;='Festività&amp;Chiusure'!$A$16,Calendar!$B263&lt;='Festività&amp;Chiusure'!$B$16),   $H263="domenica",$H263="sabato"),0,1)</f>
        <v/>
      </c>
      <c r="K263">
        <f>B263-DATE(YEAR(B263),1,0)</f>
        <v/>
      </c>
      <c r="L263">
        <f>SUM($J$3:J263)</f>
        <v/>
      </c>
    </row>
    <row r="264">
      <c r="A264" s="4">
        <f>YEAR(B264)*10000+MONTH(B264)*100+DAY(B264)</f>
        <v/>
      </c>
      <c r="B264" s="1" t="n">
        <v>45553</v>
      </c>
      <c r="C264">
        <f>YEAR(B264)</f>
        <v/>
      </c>
      <c r="D264">
        <f>MONTH(B264)</f>
        <v/>
      </c>
      <c r="E264">
        <f>WEEKNUM(B264)</f>
        <v/>
      </c>
      <c r="F264">
        <f>WEEKDAY(B264)</f>
        <v/>
      </c>
      <c r="G264">
        <f>DAY(B264)</f>
        <v/>
      </c>
      <c r="H264">
        <f>TEXT(B264,"gggg")</f>
        <v/>
      </c>
      <c r="I264">
        <f>TEXT(B264,"mmmm")</f>
        <v/>
      </c>
      <c r="J264">
        <f>IF(OR(AND($B264&gt;='Festività&amp;Chiusure'!$A$2,Calendar!$B264&lt;='Festività&amp;Chiusure'!$B$2),  AND($B264&gt;='Festività&amp;Chiusure'!$A$3,Calendar!$B264&lt;='Festività&amp;Chiusure'!$B$3),  AND($B264&gt;='Festività&amp;Chiusure'!$A$4,Calendar!$B264&lt;='Festività&amp;Chiusure'!$B$4),  AND($B264&gt;='Festività&amp;Chiusure'!$A$5,Calendar!$B264&lt;='Festività&amp;Chiusure'!$B$5),  AND($B264&gt;='Festività&amp;Chiusure'!$A$6,Calendar!$B264&lt;='Festività&amp;Chiusure'!$B$6),  AND($B264&gt;='Festività&amp;Chiusure'!$A$7,Calendar!$B264&lt;='Festività&amp;Chiusure'!$B$7),  AND($B264&gt;='Festività&amp;Chiusure'!$A$8,Calendar!$B264&lt;='Festività&amp;Chiusure'!$B$8),  AND($B264&gt;='Festività&amp;Chiusure'!$A$9,Calendar!$B264&lt;='Festività&amp;Chiusure'!$B$9),  AND($B264&gt;='Festività&amp;Chiusure'!$A$10,Calendar!$B264&lt;='Festività&amp;Chiusure'!$B$10),  AND($B264&gt;='Festività&amp;Chiusure'!$A$11,Calendar!$B264&lt;='Festività&amp;Chiusure'!$B$11),  AND($B264&gt;='Festività&amp;Chiusure'!$A$12,Calendar!$B264&lt;='Festività&amp;Chiusure'!$B$12),  AND($B264&gt;='Festività&amp;Chiusure'!$A$13,Calendar!$B264&lt;='Festività&amp;Chiusure'!$B$13),  AND($B264&gt;='Festività&amp;Chiusure'!$A$14,Calendar!$B264&lt;='Festività&amp;Chiusure'!$B$14),    AND($B264&gt;='Festività&amp;Chiusure'!$A$15,Calendar!$B264&lt;='Festività&amp;Chiusure'!$B$15),  AND($B264&gt;='Festività&amp;Chiusure'!$A$16,Calendar!$B264&lt;='Festività&amp;Chiusure'!$B$16),   $H264="domenica",$H264="sabato"),0,1)</f>
        <v/>
      </c>
      <c r="K264">
        <f>B264-DATE(YEAR(B264),1,0)</f>
        <v/>
      </c>
      <c r="L264">
        <f>SUM($J$3:J264)</f>
        <v/>
      </c>
    </row>
    <row r="265">
      <c r="A265" s="4">
        <f>YEAR(B265)*10000+MONTH(B265)*100+DAY(B265)</f>
        <v/>
      </c>
      <c r="B265" s="1" t="n">
        <v>45554</v>
      </c>
      <c r="C265">
        <f>YEAR(B265)</f>
        <v/>
      </c>
      <c r="D265">
        <f>MONTH(B265)</f>
        <v/>
      </c>
      <c r="E265">
        <f>WEEKNUM(B265)</f>
        <v/>
      </c>
      <c r="F265">
        <f>WEEKDAY(B265)</f>
        <v/>
      </c>
      <c r="G265">
        <f>DAY(B265)</f>
        <v/>
      </c>
      <c r="H265">
        <f>TEXT(B265,"gggg")</f>
        <v/>
      </c>
      <c r="I265">
        <f>TEXT(B265,"mmmm")</f>
        <v/>
      </c>
      <c r="J265">
        <f>IF(OR(AND($B265&gt;='Festività&amp;Chiusure'!$A$2,Calendar!$B265&lt;='Festività&amp;Chiusure'!$B$2),  AND($B265&gt;='Festività&amp;Chiusure'!$A$3,Calendar!$B265&lt;='Festività&amp;Chiusure'!$B$3),  AND($B265&gt;='Festività&amp;Chiusure'!$A$4,Calendar!$B265&lt;='Festività&amp;Chiusure'!$B$4),  AND($B265&gt;='Festività&amp;Chiusure'!$A$5,Calendar!$B265&lt;='Festività&amp;Chiusure'!$B$5),  AND($B265&gt;='Festività&amp;Chiusure'!$A$6,Calendar!$B265&lt;='Festività&amp;Chiusure'!$B$6),  AND($B265&gt;='Festività&amp;Chiusure'!$A$7,Calendar!$B265&lt;='Festività&amp;Chiusure'!$B$7),  AND($B265&gt;='Festività&amp;Chiusure'!$A$8,Calendar!$B265&lt;='Festività&amp;Chiusure'!$B$8),  AND($B265&gt;='Festività&amp;Chiusure'!$A$9,Calendar!$B265&lt;='Festività&amp;Chiusure'!$B$9),  AND($B265&gt;='Festività&amp;Chiusure'!$A$10,Calendar!$B265&lt;='Festività&amp;Chiusure'!$B$10),  AND($B265&gt;='Festività&amp;Chiusure'!$A$11,Calendar!$B265&lt;='Festività&amp;Chiusure'!$B$11),  AND($B265&gt;='Festività&amp;Chiusure'!$A$12,Calendar!$B265&lt;='Festività&amp;Chiusure'!$B$12),  AND($B265&gt;='Festività&amp;Chiusure'!$A$13,Calendar!$B265&lt;='Festività&amp;Chiusure'!$B$13),  AND($B265&gt;='Festività&amp;Chiusure'!$A$14,Calendar!$B265&lt;='Festività&amp;Chiusure'!$B$14),    AND($B265&gt;='Festività&amp;Chiusure'!$A$15,Calendar!$B265&lt;='Festività&amp;Chiusure'!$B$15),  AND($B265&gt;='Festività&amp;Chiusure'!$A$16,Calendar!$B265&lt;='Festività&amp;Chiusure'!$B$16),   $H265="domenica",$H265="sabato"),0,1)</f>
        <v/>
      </c>
      <c r="K265">
        <f>B265-DATE(YEAR(B265),1,0)</f>
        <v/>
      </c>
      <c r="L265">
        <f>SUM($J$3:J265)</f>
        <v/>
      </c>
    </row>
    <row r="266">
      <c r="A266" s="4">
        <f>YEAR(B266)*10000+MONTH(B266)*100+DAY(B266)</f>
        <v/>
      </c>
      <c r="B266" s="1" t="n">
        <v>45555</v>
      </c>
      <c r="C266">
        <f>YEAR(B266)</f>
        <v/>
      </c>
      <c r="D266">
        <f>MONTH(B266)</f>
        <v/>
      </c>
      <c r="E266">
        <f>WEEKNUM(B266)</f>
        <v/>
      </c>
      <c r="F266">
        <f>WEEKDAY(B266)</f>
        <v/>
      </c>
      <c r="G266">
        <f>DAY(B266)</f>
        <v/>
      </c>
      <c r="H266">
        <f>TEXT(B266,"gggg")</f>
        <v/>
      </c>
      <c r="I266">
        <f>TEXT(B266,"mmmm")</f>
        <v/>
      </c>
      <c r="J266">
        <f>IF(OR(AND($B266&gt;='Festività&amp;Chiusure'!$A$2,Calendar!$B266&lt;='Festività&amp;Chiusure'!$B$2),  AND($B266&gt;='Festività&amp;Chiusure'!$A$3,Calendar!$B266&lt;='Festività&amp;Chiusure'!$B$3),  AND($B266&gt;='Festività&amp;Chiusure'!$A$4,Calendar!$B266&lt;='Festività&amp;Chiusure'!$B$4),  AND($B266&gt;='Festività&amp;Chiusure'!$A$5,Calendar!$B266&lt;='Festività&amp;Chiusure'!$B$5),  AND($B266&gt;='Festività&amp;Chiusure'!$A$6,Calendar!$B266&lt;='Festività&amp;Chiusure'!$B$6),  AND($B266&gt;='Festività&amp;Chiusure'!$A$7,Calendar!$B266&lt;='Festività&amp;Chiusure'!$B$7),  AND($B266&gt;='Festività&amp;Chiusure'!$A$8,Calendar!$B266&lt;='Festività&amp;Chiusure'!$B$8),  AND($B266&gt;='Festività&amp;Chiusure'!$A$9,Calendar!$B266&lt;='Festività&amp;Chiusure'!$B$9),  AND($B266&gt;='Festività&amp;Chiusure'!$A$10,Calendar!$B266&lt;='Festività&amp;Chiusure'!$B$10),  AND($B266&gt;='Festività&amp;Chiusure'!$A$11,Calendar!$B266&lt;='Festività&amp;Chiusure'!$B$11),  AND($B266&gt;='Festività&amp;Chiusure'!$A$12,Calendar!$B266&lt;='Festività&amp;Chiusure'!$B$12),  AND($B266&gt;='Festività&amp;Chiusure'!$A$13,Calendar!$B266&lt;='Festività&amp;Chiusure'!$B$13),  AND($B266&gt;='Festività&amp;Chiusure'!$A$14,Calendar!$B266&lt;='Festività&amp;Chiusure'!$B$14),    AND($B266&gt;='Festività&amp;Chiusure'!$A$15,Calendar!$B266&lt;='Festività&amp;Chiusure'!$B$15),  AND($B266&gt;='Festività&amp;Chiusure'!$A$16,Calendar!$B266&lt;='Festività&amp;Chiusure'!$B$16),   $H266="domenica",$H266="sabato"),0,1)</f>
        <v/>
      </c>
      <c r="K266">
        <f>B266-DATE(YEAR(B266),1,0)</f>
        <v/>
      </c>
      <c r="L266">
        <f>SUM($J$3:J266)</f>
        <v/>
      </c>
    </row>
    <row r="267">
      <c r="A267" s="4">
        <f>YEAR(B267)*10000+MONTH(B267)*100+DAY(B267)</f>
        <v/>
      </c>
      <c r="B267" s="1" t="n">
        <v>45556</v>
      </c>
      <c r="C267">
        <f>YEAR(B267)</f>
        <v/>
      </c>
      <c r="D267">
        <f>MONTH(B267)</f>
        <v/>
      </c>
      <c r="E267">
        <f>WEEKNUM(B267)</f>
        <v/>
      </c>
      <c r="F267">
        <f>WEEKDAY(B267)</f>
        <v/>
      </c>
      <c r="G267">
        <f>DAY(B267)</f>
        <v/>
      </c>
      <c r="H267">
        <f>TEXT(B267,"gggg")</f>
        <v/>
      </c>
      <c r="I267">
        <f>TEXT(B267,"mmmm")</f>
        <v/>
      </c>
      <c r="J267">
        <f>IF(OR(AND($B267&gt;='Festività&amp;Chiusure'!$A$2,Calendar!$B267&lt;='Festività&amp;Chiusure'!$B$2),  AND($B267&gt;='Festività&amp;Chiusure'!$A$3,Calendar!$B267&lt;='Festività&amp;Chiusure'!$B$3),  AND($B267&gt;='Festività&amp;Chiusure'!$A$4,Calendar!$B267&lt;='Festività&amp;Chiusure'!$B$4),  AND($B267&gt;='Festività&amp;Chiusure'!$A$5,Calendar!$B267&lt;='Festività&amp;Chiusure'!$B$5),  AND($B267&gt;='Festività&amp;Chiusure'!$A$6,Calendar!$B267&lt;='Festività&amp;Chiusure'!$B$6),  AND($B267&gt;='Festività&amp;Chiusure'!$A$7,Calendar!$B267&lt;='Festività&amp;Chiusure'!$B$7),  AND($B267&gt;='Festività&amp;Chiusure'!$A$8,Calendar!$B267&lt;='Festività&amp;Chiusure'!$B$8),  AND($B267&gt;='Festività&amp;Chiusure'!$A$9,Calendar!$B267&lt;='Festività&amp;Chiusure'!$B$9),  AND($B267&gt;='Festività&amp;Chiusure'!$A$10,Calendar!$B267&lt;='Festività&amp;Chiusure'!$B$10),  AND($B267&gt;='Festività&amp;Chiusure'!$A$11,Calendar!$B267&lt;='Festività&amp;Chiusure'!$B$11),  AND($B267&gt;='Festività&amp;Chiusure'!$A$12,Calendar!$B267&lt;='Festività&amp;Chiusure'!$B$12),  AND($B267&gt;='Festività&amp;Chiusure'!$A$13,Calendar!$B267&lt;='Festività&amp;Chiusure'!$B$13),  AND($B267&gt;='Festività&amp;Chiusure'!$A$14,Calendar!$B267&lt;='Festività&amp;Chiusure'!$B$14),    AND($B267&gt;='Festività&amp;Chiusure'!$A$15,Calendar!$B267&lt;='Festività&amp;Chiusure'!$B$15),  AND($B267&gt;='Festività&amp;Chiusure'!$A$16,Calendar!$B267&lt;='Festività&amp;Chiusure'!$B$16),   $H267="domenica",$H267="sabato"),0,1)</f>
        <v/>
      </c>
      <c r="K267">
        <f>B267-DATE(YEAR(B267),1,0)</f>
        <v/>
      </c>
      <c r="L267">
        <f>SUM($J$3:J267)</f>
        <v/>
      </c>
    </row>
    <row r="268">
      <c r="A268" s="4">
        <f>YEAR(B268)*10000+MONTH(B268)*100+DAY(B268)</f>
        <v/>
      </c>
      <c r="B268" s="1" t="n">
        <v>45557</v>
      </c>
      <c r="C268">
        <f>YEAR(B268)</f>
        <v/>
      </c>
      <c r="D268">
        <f>MONTH(B268)</f>
        <v/>
      </c>
      <c r="E268">
        <f>WEEKNUM(B268)</f>
        <v/>
      </c>
      <c r="F268">
        <f>WEEKDAY(B268)</f>
        <v/>
      </c>
      <c r="G268">
        <f>DAY(B268)</f>
        <v/>
      </c>
      <c r="H268">
        <f>TEXT(B268,"gggg")</f>
        <v/>
      </c>
      <c r="I268">
        <f>TEXT(B268,"mmmm")</f>
        <v/>
      </c>
      <c r="J268">
        <f>IF(OR(AND($B268&gt;='Festività&amp;Chiusure'!$A$2,Calendar!$B268&lt;='Festività&amp;Chiusure'!$B$2),  AND($B268&gt;='Festività&amp;Chiusure'!$A$3,Calendar!$B268&lt;='Festività&amp;Chiusure'!$B$3),  AND($B268&gt;='Festività&amp;Chiusure'!$A$4,Calendar!$B268&lt;='Festività&amp;Chiusure'!$B$4),  AND($B268&gt;='Festività&amp;Chiusure'!$A$5,Calendar!$B268&lt;='Festività&amp;Chiusure'!$B$5),  AND($B268&gt;='Festività&amp;Chiusure'!$A$6,Calendar!$B268&lt;='Festività&amp;Chiusure'!$B$6),  AND($B268&gt;='Festività&amp;Chiusure'!$A$7,Calendar!$B268&lt;='Festività&amp;Chiusure'!$B$7),  AND($B268&gt;='Festività&amp;Chiusure'!$A$8,Calendar!$B268&lt;='Festività&amp;Chiusure'!$B$8),  AND($B268&gt;='Festività&amp;Chiusure'!$A$9,Calendar!$B268&lt;='Festività&amp;Chiusure'!$B$9),  AND($B268&gt;='Festività&amp;Chiusure'!$A$10,Calendar!$B268&lt;='Festività&amp;Chiusure'!$B$10),  AND($B268&gt;='Festività&amp;Chiusure'!$A$11,Calendar!$B268&lt;='Festività&amp;Chiusure'!$B$11),  AND($B268&gt;='Festività&amp;Chiusure'!$A$12,Calendar!$B268&lt;='Festività&amp;Chiusure'!$B$12),  AND($B268&gt;='Festività&amp;Chiusure'!$A$13,Calendar!$B268&lt;='Festività&amp;Chiusure'!$B$13),  AND($B268&gt;='Festività&amp;Chiusure'!$A$14,Calendar!$B268&lt;='Festività&amp;Chiusure'!$B$14),    AND($B268&gt;='Festività&amp;Chiusure'!$A$15,Calendar!$B268&lt;='Festività&amp;Chiusure'!$B$15),  AND($B268&gt;='Festività&amp;Chiusure'!$A$16,Calendar!$B268&lt;='Festività&amp;Chiusure'!$B$16),   $H268="domenica",$H268="sabato"),0,1)</f>
        <v/>
      </c>
      <c r="K268">
        <f>B268-DATE(YEAR(B268),1,0)</f>
        <v/>
      </c>
      <c r="L268">
        <f>SUM($J$3:J268)</f>
        <v/>
      </c>
    </row>
    <row r="269">
      <c r="A269" s="4">
        <f>YEAR(B269)*10000+MONTH(B269)*100+DAY(B269)</f>
        <v/>
      </c>
      <c r="B269" s="1" t="n">
        <v>45558</v>
      </c>
      <c r="C269">
        <f>YEAR(B269)</f>
        <v/>
      </c>
      <c r="D269">
        <f>MONTH(B269)</f>
        <v/>
      </c>
      <c r="E269">
        <f>WEEKNUM(B269)</f>
        <v/>
      </c>
      <c r="F269">
        <f>WEEKDAY(B269)</f>
        <v/>
      </c>
      <c r="G269">
        <f>DAY(B269)</f>
        <v/>
      </c>
      <c r="H269">
        <f>TEXT(B269,"gggg")</f>
        <v/>
      </c>
      <c r="I269">
        <f>TEXT(B269,"mmmm")</f>
        <v/>
      </c>
      <c r="J269">
        <f>IF(OR(AND($B269&gt;='Festività&amp;Chiusure'!$A$2,Calendar!$B269&lt;='Festività&amp;Chiusure'!$B$2),  AND($B269&gt;='Festività&amp;Chiusure'!$A$3,Calendar!$B269&lt;='Festività&amp;Chiusure'!$B$3),  AND($B269&gt;='Festività&amp;Chiusure'!$A$4,Calendar!$B269&lt;='Festività&amp;Chiusure'!$B$4),  AND($B269&gt;='Festività&amp;Chiusure'!$A$5,Calendar!$B269&lt;='Festività&amp;Chiusure'!$B$5),  AND($B269&gt;='Festività&amp;Chiusure'!$A$6,Calendar!$B269&lt;='Festività&amp;Chiusure'!$B$6),  AND($B269&gt;='Festività&amp;Chiusure'!$A$7,Calendar!$B269&lt;='Festività&amp;Chiusure'!$B$7),  AND($B269&gt;='Festività&amp;Chiusure'!$A$8,Calendar!$B269&lt;='Festività&amp;Chiusure'!$B$8),  AND($B269&gt;='Festività&amp;Chiusure'!$A$9,Calendar!$B269&lt;='Festività&amp;Chiusure'!$B$9),  AND($B269&gt;='Festività&amp;Chiusure'!$A$10,Calendar!$B269&lt;='Festività&amp;Chiusure'!$B$10),  AND($B269&gt;='Festività&amp;Chiusure'!$A$11,Calendar!$B269&lt;='Festività&amp;Chiusure'!$B$11),  AND($B269&gt;='Festività&amp;Chiusure'!$A$12,Calendar!$B269&lt;='Festività&amp;Chiusure'!$B$12),  AND($B269&gt;='Festività&amp;Chiusure'!$A$13,Calendar!$B269&lt;='Festività&amp;Chiusure'!$B$13),  AND($B269&gt;='Festività&amp;Chiusure'!$A$14,Calendar!$B269&lt;='Festività&amp;Chiusure'!$B$14),    AND($B269&gt;='Festività&amp;Chiusure'!$A$15,Calendar!$B269&lt;='Festività&amp;Chiusure'!$B$15),  AND($B269&gt;='Festività&amp;Chiusure'!$A$16,Calendar!$B269&lt;='Festività&amp;Chiusure'!$B$16),   $H269="domenica",$H269="sabato"),0,1)</f>
        <v/>
      </c>
      <c r="K269">
        <f>B269-DATE(YEAR(B269),1,0)</f>
        <v/>
      </c>
      <c r="L269">
        <f>SUM($J$3:J269)</f>
        <v/>
      </c>
    </row>
    <row r="270">
      <c r="A270" s="4">
        <f>YEAR(B270)*10000+MONTH(B270)*100+DAY(B270)</f>
        <v/>
      </c>
      <c r="B270" s="1" t="n">
        <v>45559</v>
      </c>
      <c r="C270">
        <f>YEAR(B270)</f>
        <v/>
      </c>
      <c r="D270">
        <f>MONTH(B270)</f>
        <v/>
      </c>
      <c r="E270">
        <f>WEEKNUM(B270)</f>
        <v/>
      </c>
      <c r="F270">
        <f>WEEKDAY(B270)</f>
        <v/>
      </c>
      <c r="G270">
        <f>DAY(B270)</f>
        <v/>
      </c>
      <c r="H270">
        <f>TEXT(B270,"gggg")</f>
        <v/>
      </c>
      <c r="I270">
        <f>TEXT(B270,"mmmm")</f>
        <v/>
      </c>
      <c r="J270">
        <f>IF(OR(AND($B270&gt;='Festività&amp;Chiusure'!$A$2,Calendar!$B270&lt;='Festività&amp;Chiusure'!$B$2),  AND($B270&gt;='Festività&amp;Chiusure'!$A$3,Calendar!$B270&lt;='Festività&amp;Chiusure'!$B$3),  AND($B270&gt;='Festività&amp;Chiusure'!$A$4,Calendar!$B270&lt;='Festività&amp;Chiusure'!$B$4),  AND($B270&gt;='Festività&amp;Chiusure'!$A$5,Calendar!$B270&lt;='Festività&amp;Chiusure'!$B$5),  AND($B270&gt;='Festività&amp;Chiusure'!$A$6,Calendar!$B270&lt;='Festività&amp;Chiusure'!$B$6),  AND($B270&gt;='Festività&amp;Chiusure'!$A$7,Calendar!$B270&lt;='Festività&amp;Chiusure'!$B$7),  AND($B270&gt;='Festività&amp;Chiusure'!$A$8,Calendar!$B270&lt;='Festività&amp;Chiusure'!$B$8),  AND($B270&gt;='Festività&amp;Chiusure'!$A$9,Calendar!$B270&lt;='Festività&amp;Chiusure'!$B$9),  AND($B270&gt;='Festività&amp;Chiusure'!$A$10,Calendar!$B270&lt;='Festività&amp;Chiusure'!$B$10),  AND($B270&gt;='Festività&amp;Chiusure'!$A$11,Calendar!$B270&lt;='Festività&amp;Chiusure'!$B$11),  AND($B270&gt;='Festività&amp;Chiusure'!$A$12,Calendar!$B270&lt;='Festività&amp;Chiusure'!$B$12),  AND($B270&gt;='Festività&amp;Chiusure'!$A$13,Calendar!$B270&lt;='Festività&amp;Chiusure'!$B$13),  AND($B270&gt;='Festività&amp;Chiusure'!$A$14,Calendar!$B270&lt;='Festività&amp;Chiusure'!$B$14),    AND($B270&gt;='Festività&amp;Chiusure'!$A$15,Calendar!$B270&lt;='Festività&amp;Chiusure'!$B$15),  AND($B270&gt;='Festività&amp;Chiusure'!$A$16,Calendar!$B270&lt;='Festività&amp;Chiusure'!$B$16),   $H270="domenica",$H270="sabato"),0,1)</f>
        <v/>
      </c>
      <c r="K270">
        <f>B270-DATE(YEAR(B270),1,0)</f>
        <v/>
      </c>
      <c r="L270">
        <f>SUM($J$3:J270)</f>
        <v/>
      </c>
    </row>
    <row r="271">
      <c r="A271" s="4">
        <f>YEAR(B271)*10000+MONTH(B271)*100+DAY(B271)</f>
        <v/>
      </c>
      <c r="B271" s="1" t="n">
        <v>45560</v>
      </c>
      <c r="C271">
        <f>YEAR(B271)</f>
        <v/>
      </c>
      <c r="D271">
        <f>MONTH(B271)</f>
        <v/>
      </c>
      <c r="E271">
        <f>WEEKNUM(B271)</f>
        <v/>
      </c>
      <c r="F271">
        <f>WEEKDAY(B271)</f>
        <v/>
      </c>
      <c r="G271">
        <f>DAY(B271)</f>
        <v/>
      </c>
      <c r="H271">
        <f>TEXT(B271,"gggg")</f>
        <v/>
      </c>
      <c r="I271">
        <f>TEXT(B271,"mmmm")</f>
        <v/>
      </c>
      <c r="J271">
        <f>IF(OR(AND($B271&gt;='Festività&amp;Chiusure'!$A$2,Calendar!$B271&lt;='Festività&amp;Chiusure'!$B$2),  AND($B271&gt;='Festività&amp;Chiusure'!$A$3,Calendar!$B271&lt;='Festività&amp;Chiusure'!$B$3),  AND($B271&gt;='Festività&amp;Chiusure'!$A$4,Calendar!$B271&lt;='Festività&amp;Chiusure'!$B$4),  AND($B271&gt;='Festività&amp;Chiusure'!$A$5,Calendar!$B271&lt;='Festività&amp;Chiusure'!$B$5),  AND($B271&gt;='Festività&amp;Chiusure'!$A$6,Calendar!$B271&lt;='Festività&amp;Chiusure'!$B$6),  AND($B271&gt;='Festività&amp;Chiusure'!$A$7,Calendar!$B271&lt;='Festività&amp;Chiusure'!$B$7),  AND($B271&gt;='Festività&amp;Chiusure'!$A$8,Calendar!$B271&lt;='Festività&amp;Chiusure'!$B$8),  AND($B271&gt;='Festività&amp;Chiusure'!$A$9,Calendar!$B271&lt;='Festività&amp;Chiusure'!$B$9),  AND($B271&gt;='Festività&amp;Chiusure'!$A$10,Calendar!$B271&lt;='Festività&amp;Chiusure'!$B$10),  AND($B271&gt;='Festività&amp;Chiusure'!$A$11,Calendar!$B271&lt;='Festività&amp;Chiusure'!$B$11),  AND($B271&gt;='Festività&amp;Chiusure'!$A$12,Calendar!$B271&lt;='Festività&amp;Chiusure'!$B$12),  AND($B271&gt;='Festività&amp;Chiusure'!$A$13,Calendar!$B271&lt;='Festività&amp;Chiusure'!$B$13),  AND($B271&gt;='Festività&amp;Chiusure'!$A$14,Calendar!$B271&lt;='Festività&amp;Chiusure'!$B$14),    AND($B271&gt;='Festività&amp;Chiusure'!$A$15,Calendar!$B271&lt;='Festività&amp;Chiusure'!$B$15),  AND($B271&gt;='Festività&amp;Chiusure'!$A$16,Calendar!$B271&lt;='Festività&amp;Chiusure'!$B$16),   $H271="domenica",$H271="sabato"),0,1)</f>
        <v/>
      </c>
      <c r="K271">
        <f>B271-DATE(YEAR(B271),1,0)</f>
        <v/>
      </c>
      <c r="L271">
        <f>SUM($J$3:J271)</f>
        <v/>
      </c>
    </row>
    <row r="272">
      <c r="A272" s="4">
        <f>YEAR(B272)*10000+MONTH(B272)*100+DAY(B272)</f>
        <v/>
      </c>
      <c r="B272" s="1" t="n">
        <v>45561</v>
      </c>
      <c r="C272">
        <f>YEAR(B272)</f>
        <v/>
      </c>
      <c r="D272">
        <f>MONTH(B272)</f>
        <v/>
      </c>
      <c r="E272">
        <f>WEEKNUM(B272)</f>
        <v/>
      </c>
      <c r="F272">
        <f>WEEKDAY(B272)</f>
        <v/>
      </c>
      <c r="G272">
        <f>DAY(B272)</f>
        <v/>
      </c>
      <c r="H272">
        <f>TEXT(B272,"gggg")</f>
        <v/>
      </c>
      <c r="I272">
        <f>TEXT(B272,"mmmm")</f>
        <v/>
      </c>
      <c r="J272">
        <f>IF(OR(AND($B272&gt;='Festività&amp;Chiusure'!$A$2,Calendar!$B272&lt;='Festività&amp;Chiusure'!$B$2),  AND($B272&gt;='Festività&amp;Chiusure'!$A$3,Calendar!$B272&lt;='Festività&amp;Chiusure'!$B$3),  AND($B272&gt;='Festività&amp;Chiusure'!$A$4,Calendar!$B272&lt;='Festività&amp;Chiusure'!$B$4),  AND($B272&gt;='Festività&amp;Chiusure'!$A$5,Calendar!$B272&lt;='Festività&amp;Chiusure'!$B$5),  AND($B272&gt;='Festività&amp;Chiusure'!$A$6,Calendar!$B272&lt;='Festività&amp;Chiusure'!$B$6),  AND($B272&gt;='Festività&amp;Chiusure'!$A$7,Calendar!$B272&lt;='Festività&amp;Chiusure'!$B$7),  AND($B272&gt;='Festività&amp;Chiusure'!$A$8,Calendar!$B272&lt;='Festività&amp;Chiusure'!$B$8),  AND($B272&gt;='Festività&amp;Chiusure'!$A$9,Calendar!$B272&lt;='Festività&amp;Chiusure'!$B$9),  AND($B272&gt;='Festività&amp;Chiusure'!$A$10,Calendar!$B272&lt;='Festività&amp;Chiusure'!$B$10),  AND($B272&gt;='Festività&amp;Chiusure'!$A$11,Calendar!$B272&lt;='Festività&amp;Chiusure'!$B$11),  AND($B272&gt;='Festività&amp;Chiusure'!$A$12,Calendar!$B272&lt;='Festività&amp;Chiusure'!$B$12),  AND($B272&gt;='Festività&amp;Chiusure'!$A$13,Calendar!$B272&lt;='Festività&amp;Chiusure'!$B$13),  AND($B272&gt;='Festività&amp;Chiusure'!$A$14,Calendar!$B272&lt;='Festività&amp;Chiusure'!$B$14),    AND($B272&gt;='Festività&amp;Chiusure'!$A$15,Calendar!$B272&lt;='Festività&amp;Chiusure'!$B$15),  AND($B272&gt;='Festività&amp;Chiusure'!$A$16,Calendar!$B272&lt;='Festività&amp;Chiusure'!$B$16),   $H272="domenica",$H272="sabato"),0,1)</f>
        <v/>
      </c>
      <c r="K272">
        <f>B272-DATE(YEAR(B272),1,0)</f>
        <v/>
      </c>
      <c r="L272">
        <f>SUM($J$3:J272)</f>
        <v/>
      </c>
    </row>
    <row r="273">
      <c r="A273" s="4">
        <f>YEAR(B273)*10000+MONTH(B273)*100+DAY(B273)</f>
        <v/>
      </c>
      <c r="B273" s="1" t="n">
        <v>45562</v>
      </c>
      <c r="C273">
        <f>YEAR(B273)</f>
        <v/>
      </c>
      <c r="D273">
        <f>MONTH(B273)</f>
        <v/>
      </c>
      <c r="E273">
        <f>WEEKNUM(B273)</f>
        <v/>
      </c>
      <c r="F273">
        <f>WEEKDAY(B273)</f>
        <v/>
      </c>
      <c r="G273">
        <f>DAY(B273)</f>
        <v/>
      </c>
      <c r="H273">
        <f>TEXT(B273,"gggg")</f>
        <v/>
      </c>
      <c r="I273">
        <f>TEXT(B273,"mmmm")</f>
        <v/>
      </c>
      <c r="J273">
        <f>IF(OR(AND($B273&gt;='Festività&amp;Chiusure'!$A$2,Calendar!$B273&lt;='Festività&amp;Chiusure'!$B$2),  AND($B273&gt;='Festività&amp;Chiusure'!$A$3,Calendar!$B273&lt;='Festività&amp;Chiusure'!$B$3),  AND($B273&gt;='Festività&amp;Chiusure'!$A$4,Calendar!$B273&lt;='Festività&amp;Chiusure'!$B$4),  AND($B273&gt;='Festività&amp;Chiusure'!$A$5,Calendar!$B273&lt;='Festività&amp;Chiusure'!$B$5),  AND($B273&gt;='Festività&amp;Chiusure'!$A$6,Calendar!$B273&lt;='Festività&amp;Chiusure'!$B$6),  AND($B273&gt;='Festività&amp;Chiusure'!$A$7,Calendar!$B273&lt;='Festività&amp;Chiusure'!$B$7),  AND($B273&gt;='Festività&amp;Chiusure'!$A$8,Calendar!$B273&lt;='Festività&amp;Chiusure'!$B$8),  AND($B273&gt;='Festività&amp;Chiusure'!$A$9,Calendar!$B273&lt;='Festività&amp;Chiusure'!$B$9),  AND($B273&gt;='Festività&amp;Chiusure'!$A$10,Calendar!$B273&lt;='Festività&amp;Chiusure'!$B$10),  AND($B273&gt;='Festività&amp;Chiusure'!$A$11,Calendar!$B273&lt;='Festività&amp;Chiusure'!$B$11),  AND($B273&gt;='Festività&amp;Chiusure'!$A$12,Calendar!$B273&lt;='Festività&amp;Chiusure'!$B$12),  AND($B273&gt;='Festività&amp;Chiusure'!$A$13,Calendar!$B273&lt;='Festività&amp;Chiusure'!$B$13),  AND($B273&gt;='Festività&amp;Chiusure'!$A$14,Calendar!$B273&lt;='Festività&amp;Chiusure'!$B$14),    AND($B273&gt;='Festività&amp;Chiusure'!$A$15,Calendar!$B273&lt;='Festività&amp;Chiusure'!$B$15),  AND($B273&gt;='Festività&amp;Chiusure'!$A$16,Calendar!$B273&lt;='Festività&amp;Chiusure'!$B$16),   $H273="domenica",$H273="sabato"),0,1)</f>
        <v/>
      </c>
      <c r="K273">
        <f>B273-DATE(YEAR(B273),1,0)</f>
        <v/>
      </c>
      <c r="L273">
        <f>SUM($J$3:J273)</f>
        <v/>
      </c>
    </row>
    <row r="274">
      <c r="A274" s="4">
        <f>YEAR(B274)*10000+MONTH(B274)*100+DAY(B274)</f>
        <v/>
      </c>
      <c r="B274" s="1" t="n">
        <v>45563</v>
      </c>
      <c r="C274">
        <f>YEAR(B274)</f>
        <v/>
      </c>
      <c r="D274">
        <f>MONTH(B274)</f>
        <v/>
      </c>
      <c r="E274">
        <f>WEEKNUM(B274)</f>
        <v/>
      </c>
      <c r="F274">
        <f>WEEKDAY(B274)</f>
        <v/>
      </c>
      <c r="G274">
        <f>DAY(B274)</f>
        <v/>
      </c>
      <c r="H274">
        <f>TEXT(B274,"gggg")</f>
        <v/>
      </c>
      <c r="I274">
        <f>TEXT(B274,"mmmm")</f>
        <v/>
      </c>
      <c r="J274">
        <f>IF(OR(AND($B274&gt;='Festività&amp;Chiusure'!$A$2,Calendar!$B274&lt;='Festività&amp;Chiusure'!$B$2),  AND($B274&gt;='Festività&amp;Chiusure'!$A$3,Calendar!$B274&lt;='Festività&amp;Chiusure'!$B$3),  AND($B274&gt;='Festività&amp;Chiusure'!$A$4,Calendar!$B274&lt;='Festività&amp;Chiusure'!$B$4),  AND($B274&gt;='Festività&amp;Chiusure'!$A$5,Calendar!$B274&lt;='Festività&amp;Chiusure'!$B$5),  AND($B274&gt;='Festività&amp;Chiusure'!$A$6,Calendar!$B274&lt;='Festività&amp;Chiusure'!$B$6),  AND($B274&gt;='Festività&amp;Chiusure'!$A$7,Calendar!$B274&lt;='Festività&amp;Chiusure'!$B$7),  AND($B274&gt;='Festività&amp;Chiusure'!$A$8,Calendar!$B274&lt;='Festività&amp;Chiusure'!$B$8),  AND($B274&gt;='Festività&amp;Chiusure'!$A$9,Calendar!$B274&lt;='Festività&amp;Chiusure'!$B$9),  AND($B274&gt;='Festività&amp;Chiusure'!$A$10,Calendar!$B274&lt;='Festività&amp;Chiusure'!$B$10),  AND($B274&gt;='Festività&amp;Chiusure'!$A$11,Calendar!$B274&lt;='Festività&amp;Chiusure'!$B$11),  AND($B274&gt;='Festività&amp;Chiusure'!$A$12,Calendar!$B274&lt;='Festività&amp;Chiusure'!$B$12),  AND($B274&gt;='Festività&amp;Chiusure'!$A$13,Calendar!$B274&lt;='Festività&amp;Chiusure'!$B$13),  AND($B274&gt;='Festività&amp;Chiusure'!$A$14,Calendar!$B274&lt;='Festività&amp;Chiusure'!$B$14),    AND($B274&gt;='Festività&amp;Chiusure'!$A$15,Calendar!$B274&lt;='Festività&amp;Chiusure'!$B$15),  AND($B274&gt;='Festività&amp;Chiusure'!$A$16,Calendar!$B274&lt;='Festività&amp;Chiusure'!$B$16),   $H274="domenica",$H274="sabato"),0,1)</f>
        <v/>
      </c>
      <c r="K274">
        <f>B274-DATE(YEAR(B274),1,0)</f>
        <v/>
      </c>
      <c r="L274">
        <f>SUM($J$3:J274)</f>
        <v/>
      </c>
    </row>
    <row r="275">
      <c r="A275" s="4">
        <f>YEAR(B275)*10000+MONTH(B275)*100+DAY(B275)</f>
        <v/>
      </c>
      <c r="B275" s="1" t="n">
        <v>45564</v>
      </c>
      <c r="C275">
        <f>YEAR(B275)</f>
        <v/>
      </c>
      <c r="D275">
        <f>MONTH(B275)</f>
        <v/>
      </c>
      <c r="E275">
        <f>WEEKNUM(B275)</f>
        <v/>
      </c>
      <c r="F275">
        <f>WEEKDAY(B275)</f>
        <v/>
      </c>
      <c r="G275">
        <f>DAY(B275)</f>
        <v/>
      </c>
      <c r="H275">
        <f>TEXT(B275,"gggg")</f>
        <v/>
      </c>
      <c r="I275">
        <f>TEXT(B275,"mmmm")</f>
        <v/>
      </c>
      <c r="J275">
        <f>IF(OR(AND($B275&gt;='Festività&amp;Chiusure'!$A$2,Calendar!$B275&lt;='Festività&amp;Chiusure'!$B$2),  AND($B275&gt;='Festività&amp;Chiusure'!$A$3,Calendar!$B275&lt;='Festività&amp;Chiusure'!$B$3),  AND($B275&gt;='Festività&amp;Chiusure'!$A$4,Calendar!$B275&lt;='Festività&amp;Chiusure'!$B$4),  AND($B275&gt;='Festività&amp;Chiusure'!$A$5,Calendar!$B275&lt;='Festività&amp;Chiusure'!$B$5),  AND($B275&gt;='Festività&amp;Chiusure'!$A$6,Calendar!$B275&lt;='Festività&amp;Chiusure'!$B$6),  AND($B275&gt;='Festività&amp;Chiusure'!$A$7,Calendar!$B275&lt;='Festività&amp;Chiusure'!$B$7),  AND($B275&gt;='Festività&amp;Chiusure'!$A$8,Calendar!$B275&lt;='Festività&amp;Chiusure'!$B$8),  AND($B275&gt;='Festività&amp;Chiusure'!$A$9,Calendar!$B275&lt;='Festività&amp;Chiusure'!$B$9),  AND($B275&gt;='Festività&amp;Chiusure'!$A$10,Calendar!$B275&lt;='Festività&amp;Chiusure'!$B$10),  AND($B275&gt;='Festività&amp;Chiusure'!$A$11,Calendar!$B275&lt;='Festività&amp;Chiusure'!$B$11),  AND($B275&gt;='Festività&amp;Chiusure'!$A$12,Calendar!$B275&lt;='Festività&amp;Chiusure'!$B$12),  AND($B275&gt;='Festività&amp;Chiusure'!$A$13,Calendar!$B275&lt;='Festività&amp;Chiusure'!$B$13),  AND($B275&gt;='Festività&amp;Chiusure'!$A$14,Calendar!$B275&lt;='Festività&amp;Chiusure'!$B$14),    AND($B275&gt;='Festività&amp;Chiusure'!$A$15,Calendar!$B275&lt;='Festività&amp;Chiusure'!$B$15),  AND($B275&gt;='Festività&amp;Chiusure'!$A$16,Calendar!$B275&lt;='Festività&amp;Chiusure'!$B$16),   $H275="domenica",$H275="sabato"),0,1)</f>
        <v/>
      </c>
      <c r="K275">
        <f>B275-DATE(YEAR(B275),1,0)</f>
        <v/>
      </c>
      <c r="L275">
        <f>SUM($J$3:J275)</f>
        <v/>
      </c>
    </row>
    <row r="276">
      <c r="A276" s="4">
        <f>YEAR(B276)*10000+MONTH(B276)*100+DAY(B276)</f>
        <v/>
      </c>
      <c r="B276" s="1" t="n">
        <v>45565</v>
      </c>
      <c r="C276">
        <f>YEAR(B276)</f>
        <v/>
      </c>
      <c r="D276">
        <f>MONTH(B276)</f>
        <v/>
      </c>
      <c r="E276">
        <f>WEEKNUM(B276)</f>
        <v/>
      </c>
      <c r="F276">
        <f>WEEKDAY(B276)</f>
        <v/>
      </c>
      <c r="G276">
        <f>DAY(B276)</f>
        <v/>
      </c>
      <c r="H276">
        <f>TEXT(B276,"gggg")</f>
        <v/>
      </c>
      <c r="I276">
        <f>TEXT(B276,"mmmm")</f>
        <v/>
      </c>
      <c r="J276">
        <f>IF(OR(AND($B276&gt;='Festività&amp;Chiusure'!$A$2,Calendar!$B276&lt;='Festività&amp;Chiusure'!$B$2),  AND($B276&gt;='Festività&amp;Chiusure'!$A$3,Calendar!$B276&lt;='Festività&amp;Chiusure'!$B$3),  AND($B276&gt;='Festività&amp;Chiusure'!$A$4,Calendar!$B276&lt;='Festività&amp;Chiusure'!$B$4),  AND($B276&gt;='Festività&amp;Chiusure'!$A$5,Calendar!$B276&lt;='Festività&amp;Chiusure'!$B$5),  AND($B276&gt;='Festività&amp;Chiusure'!$A$6,Calendar!$B276&lt;='Festività&amp;Chiusure'!$B$6),  AND($B276&gt;='Festività&amp;Chiusure'!$A$7,Calendar!$B276&lt;='Festività&amp;Chiusure'!$B$7),  AND($B276&gt;='Festività&amp;Chiusure'!$A$8,Calendar!$B276&lt;='Festività&amp;Chiusure'!$B$8),  AND($B276&gt;='Festività&amp;Chiusure'!$A$9,Calendar!$B276&lt;='Festività&amp;Chiusure'!$B$9),  AND($B276&gt;='Festività&amp;Chiusure'!$A$10,Calendar!$B276&lt;='Festività&amp;Chiusure'!$B$10),  AND($B276&gt;='Festività&amp;Chiusure'!$A$11,Calendar!$B276&lt;='Festività&amp;Chiusure'!$B$11),  AND($B276&gt;='Festività&amp;Chiusure'!$A$12,Calendar!$B276&lt;='Festività&amp;Chiusure'!$B$12),  AND($B276&gt;='Festività&amp;Chiusure'!$A$13,Calendar!$B276&lt;='Festività&amp;Chiusure'!$B$13),  AND($B276&gt;='Festività&amp;Chiusure'!$A$14,Calendar!$B276&lt;='Festività&amp;Chiusure'!$B$14),    AND($B276&gt;='Festività&amp;Chiusure'!$A$15,Calendar!$B276&lt;='Festività&amp;Chiusure'!$B$15),  AND($B276&gt;='Festività&amp;Chiusure'!$A$16,Calendar!$B276&lt;='Festività&amp;Chiusure'!$B$16),   $H276="domenica",$H276="sabato"),0,1)</f>
        <v/>
      </c>
      <c r="K276">
        <f>B276-DATE(YEAR(B276),1,0)</f>
        <v/>
      </c>
      <c r="L276">
        <f>SUM($J$3:J276)</f>
        <v/>
      </c>
    </row>
    <row r="277">
      <c r="A277" s="4">
        <f>YEAR(B277)*10000+MONTH(B277)*100+DAY(B277)</f>
        <v/>
      </c>
      <c r="B277" s="1" t="n">
        <v>45566</v>
      </c>
      <c r="C277">
        <f>YEAR(B277)</f>
        <v/>
      </c>
      <c r="D277">
        <f>MONTH(B277)</f>
        <v/>
      </c>
      <c r="E277">
        <f>WEEKNUM(B277)</f>
        <v/>
      </c>
      <c r="F277">
        <f>WEEKDAY(B277)</f>
        <v/>
      </c>
      <c r="G277">
        <f>DAY(B277)</f>
        <v/>
      </c>
      <c r="H277">
        <f>TEXT(B277,"gggg")</f>
        <v/>
      </c>
      <c r="I277">
        <f>TEXT(B277,"mmmm")</f>
        <v/>
      </c>
      <c r="J277">
        <f>IF(OR(AND($B277&gt;='Festività&amp;Chiusure'!$A$2,Calendar!$B277&lt;='Festività&amp;Chiusure'!$B$2),  AND($B277&gt;='Festività&amp;Chiusure'!$A$3,Calendar!$B277&lt;='Festività&amp;Chiusure'!$B$3),  AND($B277&gt;='Festività&amp;Chiusure'!$A$4,Calendar!$B277&lt;='Festività&amp;Chiusure'!$B$4),  AND($B277&gt;='Festività&amp;Chiusure'!$A$5,Calendar!$B277&lt;='Festività&amp;Chiusure'!$B$5),  AND($B277&gt;='Festività&amp;Chiusure'!$A$6,Calendar!$B277&lt;='Festività&amp;Chiusure'!$B$6),  AND($B277&gt;='Festività&amp;Chiusure'!$A$7,Calendar!$B277&lt;='Festività&amp;Chiusure'!$B$7),  AND($B277&gt;='Festività&amp;Chiusure'!$A$8,Calendar!$B277&lt;='Festività&amp;Chiusure'!$B$8),  AND($B277&gt;='Festività&amp;Chiusure'!$A$9,Calendar!$B277&lt;='Festività&amp;Chiusure'!$B$9),  AND($B277&gt;='Festività&amp;Chiusure'!$A$10,Calendar!$B277&lt;='Festività&amp;Chiusure'!$B$10),  AND($B277&gt;='Festività&amp;Chiusure'!$A$11,Calendar!$B277&lt;='Festività&amp;Chiusure'!$B$11),  AND($B277&gt;='Festività&amp;Chiusure'!$A$12,Calendar!$B277&lt;='Festività&amp;Chiusure'!$B$12),  AND($B277&gt;='Festività&amp;Chiusure'!$A$13,Calendar!$B277&lt;='Festività&amp;Chiusure'!$B$13),  AND($B277&gt;='Festività&amp;Chiusure'!$A$14,Calendar!$B277&lt;='Festività&amp;Chiusure'!$B$14),    AND($B277&gt;='Festività&amp;Chiusure'!$A$15,Calendar!$B277&lt;='Festività&amp;Chiusure'!$B$15),  AND($B277&gt;='Festività&amp;Chiusure'!$A$16,Calendar!$B277&lt;='Festività&amp;Chiusure'!$B$16),   $H277="domenica",$H277="sabato"),0,1)</f>
        <v/>
      </c>
      <c r="K277">
        <f>B277-DATE(YEAR(B277),1,0)</f>
        <v/>
      </c>
      <c r="L277">
        <f>SUM($J$3:J277)</f>
        <v/>
      </c>
    </row>
    <row r="278">
      <c r="A278" s="4">
        <f>YEAR(B278)*10000+MONTH(B278)*100+DAY(B278)</f>
        <v/>
      </c>
      <c r="B278" s="1" t="n">
        <v>45567</v>
      </c>
      <c r="C278">
        <f>YEAR(B278)</f>
        <v/>
      </c>
      <c r="D278">
        <f>MONTH(B278)</f>
        <v/>
      </c>
      <c r="E278">
        <f>WEEKNUM(B278)</f>
        <v/>
      </c>
      <c r="F278">
        <f>WEEKDAY(B278)</f>
        <v/>
      </c>
      <c r="G278">
        <f>DAY(B278)</f>
        <v/>
      </c>
      <c r="H278">
        <f>TEXT(B278,"gggg")</f>
        <v/>
      </c>
      <c r="I278">
        <f>TEXT(B278,"mmmm")</f>
        <v/>
      </c>
      <c r="J278">
        <f>IF(OR(AND($B278&gt;='Festività&amp;Chiusure'!$A$2,Calendar!$B278&lt;='Festività&amp;Chiusure'!$B$2),  AND($B278&gt;='Festività&amp;Chiusure'!$A$3,Calendar!$B278&lt;='Festività&amp;Chiusure'!$B$3),  AND($B278&gt;='Festività&amp;Chiusure'!$A$4,Calendar!$B278&lt;='Festività&amp;Chiusure'!$B$4),  AND($B278&gt;='Festività&amp;Chiusure'!$A$5,Calendar!$B278&lt;='Festività&amp;Chiusure'!$B$5),  AND($B278&gt;='Festività&amp;Chiusure'!$A$6,Calendar!$B278&lt;='Festività&amp;Chiusure'!$B$6),  AND($B278&gt;='Festività&amp;Chiusure'!$A$7,Calendar!$B278&lt;='Festività&amp;Chiusure'!$B$7),  AND($B278&gt;='Festività&amp;Chiusure'!$A$8,Calendar!$B278&lt;='Festività&amp;Chiusure'!$B$8),  AND($B278&gt;='Festività&amp;Chiusure'!$A$9,Calendar!$B278&lt;='Festività&amp;Chiusure'!$B$9),  AND($B278&gt;='Festività&amp;Chiusure'!$A$10,Calendar!$B278&lt;='Festività&amp;Chiusure'!$B$10),  AND($B278&gt;='Festività&amp;Chiusure'!$A$11,Calendar!$B278&lt;='Festività&amp;Chiusure'!$B$11),  AND($B278&gt;='Festività&amp;Chiusure'!$A$12,Calendar!$B278&lt;='Festività&amp;Chiusure'!$B$12),  AND($B278&gt;='Festività&amp;Chiusure'!$A$13,Calendar!$B278&lt;='Festività&amp;Chiusure'!$B$13),  AND($B278&gt;='Festività&amp;Chiusure'!$A$14,Calendar!$B278&lt;='Festività&amp;Chiusure'!$B$14),    AND($B278&gt;='Festività&amp;Chiusure'!$A$15,Calendar!$B278&lt;='Festività&amp;Chiusure'!$B$15),  AND($B278&gt;='Festività&amp;Chiusure'!$A$16,Calendar!$B278&lt;='Festività&amp;Chiusure'!$B$16),   $H278="domenica",$H278="sabato"),0,1)</f>
        <v/>
      </c>
      <c r="K278">
        <f>B278-DATE(YEAR(B278),1,0)</f>
        <v/>
      </c>
      <c r="L278">
        <f>SUM($J$3:J278)</f>
        <v/>
      </c>
    </row>
    <row r="279">
      <c r="A279" s="4">
        <f>YEAR(B279)*10000+MONTH(B279)*100+DAY(B279)</f>
        <v/>
      </c>
      <c r="B279" s="1" t="n">
        <v>45568</v>
      </c>
      <c r="C279">
        <f>YEAR(B279)</f>
        <v/>
      </c>
      <c r="D279">
        <f>MONTH(B279)</f>
        <v/>
      </c>
      <c r="E279">
        <f>WEEKNUM(B279)</f>
        <v/>
      </c>
      <c r="F279">
        <f>WEEKDAY(B279)</f>
        <v/>
      </c>
      <c r="G279">
        <f>DAY(B279)</f>
        <v/>
      </c>
      <c r="H279">
        <f>TEXT(B279,"gggg")</f>
        <v/>
      </c>
      <c r="I279">
        <f>TEXT(B279,"mmmm")</f>
        <v/>
      </c>
      <c r="J279">
        <f>IF(OR(AND($B279&gt;='Festività&amp;Chiusure'!$A$2,Calendar!$B279&lt;='Festività&amp;Chiusure'!$B$2),  AND($B279&gt;='Festività&amp;Chiusure'!$A$3,Calendar!$B279&lt;='Festività&amp;Chiusure'!$B$3),  AND($B279&gt;='Festività&amp;Chiusure'!$A$4,Calendar!$B279&lt;='Festività&amp;Chiusure'!$B$4),  AND($B279&gt;='Festività&amp;Chiusure'!$A$5,Calendar!$B279&lt;='Festività&amp;Chiusure'!$B$5),  AND($B279&gt;='Festività&amp;Chiusure'!$A$6,Calendar!$B279&lt;='Festività&amp;Chiusure'!$B$6),  AND($B279&gt;='Festività&amp;Chiusure'!$A$7,Calendar!$B279&lt;='Festività&amp;Chiusure'!$B$7),  AND($B279&gt;='Festività&amp;Chiusure'!$A$8,Calendar!$B279&lt;='Festività&amp;Chiusure'!$B$8),  AND($B279&gt;='Festività&amp;Chiusure'!$A$9,Calendar!$B279&lt;='Festività&amp;Chiusure'!$B$9),  AND($B279&gt;='Festività&amp;Chiusure'!$A$10,Calendar!$B279&lt;='Festività&amp;Chiusure'!$B$10),  AND($B279&gt;='Festività&amp;Chiusure'!$A$11,Calendar!$B279&lt;='Festività&amp;Chiusure'!$B$11),  AND($B279&gt;='Festività&amp;Chiusure'!$A$12,Calendar!$B279&lt;='Festività&amp;Chiusure'!$B$12),  AND($B279&gt;='Festività&amp;Chiusure'!$A$13,Calendar!$B279&lt;='Festività&amp;Chiusure'!$B$13),  AND($B279&gt;='Festività&amp;Chiusure'!$A$14,Calendar!$B279&lt;='Festività&amp;Chiusure'!$B$14),    AND($B279&gt;='Festività&amp;Chiusure'!$A$15,Calendar!$B279&lt;='Festività&amp;Chiusure'!$B$15),  AND($B279&gt;='Festività&amp;Chiusure'!$A$16,Calendar!$B279&lt;='Festività&amp;Chiusure'!$B$16),   $H279="domenica",$H279="sabato"),0,1)</f>
        <v/>
      </c>
      <c r="K279">
        <f>B279-DATE(YEAR(B279),1,0)</f>
        <v/>
      </c>
      <c r="L279">
        <f>SUM($J$3:J279)</f>
        <v/>
      </c>
    </row>
    <row r="280">
      <c r="A280" s="4">
        <f>YEAR(B280)*10000+MONTH(B280)*100+DAY(B280)</f>
        <v/>
      </c>
      <c r="B280" s="1" t="n">
        <v>45569</v>
      </c>
      <c r="C280">
        <f>YEAR(B280)</f>
        <v/>
      </c>
      <c r="D280">
        <f>MONTH(B280)</f>
        <v/>
      </c>
      <c r="E280">
        <f>WEEKNUM(B280)</f>
        <v/>
      </c>
      <c r="F280">
        <f>WEEKDAY(B280)</f>
        <v/>
      </c>
      <c r="G280">
        <f>DAY(B280)</f>
        <v/>
      </c>
      <c r="H280">
        <f>TEXT(B280,"gggg")</f>
        <v/>
      </c>
      <c r="I280">
        <f>TEXT(B280,"mmmm")</f>
        <v/>
      </c>
      <c r="J280">
        <f>IF(OR(AND($B280&gt;='Festività&amp;Chiusure'!$A$2,Calendar!$B280&lt;='Festività&amp;Chiusure'!$B$2),  AND($B280&gt;='Festività&amp;Chiusure'!$A$3,Calendar!$B280&lt;='Festività&amp;Chiusure'!$B$3),  AND($B280&gt;='Festività&amp;Chiusure'!$A$4,Calendar!$B280&lt;='Festività&amp;Chiusure'!$B$4),  AND($B280&gt;='Festività&amp;Chiusure'!$A$5,Calendar!$B280&lt;='Festività&amp;Chiusure'!$B$5),  AND($B280&gt;='Festività&amp;Chiusure'!$A$6,Calendar!$B280&lt;='Festività&amp;Chiusure'!$B$6),  AND($B280&gt;='Festività&amp;Chiusure'!$A$7,Calendar!$B280&lt;='Festività&amp;Chiusure'!$B$7),  AND($B280&gt;='Festività&amp;Chiusure'!$A$8,Calendar!$B280&lt;='Festività&amp;Chiusure'!$B$8),  AND($B280&gt;='Festività&amp;Chiusure'!$A$9,Calendar!$B280&lt;='Festività&amp;Chiusure'!$B$9),  AND($B280&gt;='Festività&amp;Chiusure'!$A$10,Calendar!$B280&lt;='Festività&amp;Chiusure'!$B$10),  AND($B280&gt;='Festività&amp;Chiusure'!$A$11,Calendar!$B280&lt;='Festività&amp;Chiusure'!$B$11),  AND($B280&gt;='Festività&amp;Chiusure'!$A$12,Calendar!$B280&lt;='Festività&amp;Chiusure'!$B$12),  AND($B280&gt;='Festività&amp;Chiusure'!$A$13,Calendar!$B280&lt;='Festività&amp;Chiusure'!$B$13),  AND($B280&gt;='Festività&amp;Chiusure'!$A$14,Calendar!$B280&lt;='Festività&amp;Chiusure'!$B$14),    AND($B280&gt;='Festività&amp;Chiusure'!$A$15,Calendar!$B280&lt;='Festività&amp;Chiusure'!$B$15),  AND($B280&gt;='Festività&amp;Chiusure'!$A$16,Calendar!$B280&lt;='Festività&amp;Chiusure'!$B$16),   $H280="domenica",$H280="sabato"),0,1)</f>
        <v/>
      </c>
      <c r="K280">
        <f>B280-DATE(YEAR(B280),1,0)</f>
        <v/>
      </c>
      <c r="L280">
        <f>SUM($J$3:J280)</f>
        <v/>
      </c>
    </row>
    <row r="281">
      <c r="A281" s="4">
        <f>YEAR(B281)*10000+MONTH(B281)*100+DAY(B281)</f>
        <v/>
      </c>
      <c r="B281" s="1" t="n">
        <v>45570</v>
      </c>
      <c r="C281">
        <f>YEAR(B281)</f>
        <v/>
      </c>
      <c r="D281">
        <f>MONTH(B281)</f>
        <v/>
      </c>
      <c r="E281">
        <f>WEEKNUM(B281)</f>
        <v/>
      </c>
      <c r="F281">
        <f>WEEKDAY(B281)</f>
        <v/>
      </c>
      <c r="G281">
        <f>DAY(B281)</f>
        <v/>
      </c>
      <c r="H281">
        <f>TEXT(B281,"gggg")</f>
        <v/>
      </c>
      <c r="I281">
        <f>TEXT(B281,"mmmm")</f>
        <v/>
      </c>
      <c r="J281">
        <f>IF(OR(AND($B281&gt;='Festività&amp;Chiusure'!$A$2,Calendar!$B281&lt;='Festività&amp;Chiusure'!$B$2),  AND($B281&gt;='Festività&amp;Chiusure'!$A$3,Calendar!$B281&lt;='Festività&amp;Chiusure'!$B$3),  AND($B281&gt;='Festività&amp;Chiusure'!$A$4,Calendar!$B281&lt;='Festività&amp;Chiusure'!$B$4),  AND($B281&gt;='Festività&amp;Chiusure'!$A$5,Calendar!$B281&lt;='Festività&amp;Chiusure'!$B$5),  AND($B281&gt;='Festività&amp;Chiusure'!$A$6,Calendar!$B281&lt;='Festività&amp;Chiusure'!$B$6),  AND($B281&gt;='Festività&amp;Chiusure'!$A$7,Calendar!$B281&lt;='Festività&amp;Chiusure'!$B$7),  AND($B281&gt;='Festività&amp;Chiusure'!$A$8,Calendar!$B281&lt;='Festività&amp;Chiusure'!$B$8),  AND($B281&gt;='Festività&amp;Chiusure'!$A$9,Calendar!$B281&lt;='Festività&amp;Chiusure'!$B$9),  AND($B281&gt;='Festività&amp;Chiusure'!$A$10,Calendar!$B281&lt;='Festività&amp;Chiusure'!$B$10),  AND($B281&gt;='Festività&amp;Chiusure'!$A$11,Calendar!$B281&lt;='Festività&amp;Chiusure'!$B$11),  AND($B281&gt;='Festività&amp;Chiusure'!$A$12,Calendar!$B281&lt;='Festività&amp;Chiusure'!$B$12),  AND($B281&gt;='Festività&amp;Chiusure'!$A$13,Calendar!$B281&lt;='Festività&amp;Chiusure'!$B$13),  AND($B281&gt;='Festività&amp;Chiusure'!$A$14,Calendar!$B281&lt;='Festività&amp;Chiusure'!$B$14),    AND($B281&gt;='Festività&amp;Chiusure'!$A$15,Calendar!$B281&lt;='Festività&amp;Chiusure'!$B$15),  AND($B281&gt;='Festività&amp;Chiusure'!$A$16,Calendar!$B281&lt;='Festività&amp;Chiusure'!$B$16),   $H281="domenica",$H281="sabato"),0,1)</f>
        <v/>
      </c>
      <c r="K281">
        <f>B281-DATE(YEAR(B281),1,0)</f>
        <v/>
      </c>
      <c r="L281">
        <f>SUM($J$3:J281)</f>
        <v/>
      </c>
    </row>
    <row r="282">
      <c r="A282" s="4">
        <f>YEAR(B282)*10000+MONTH(B282)*100+DAY(B282)</f>
        <v/>
      </c>
      <c r="B282" s="1" t="n">
        <v>45571</v>
      </c>
      <c r="C282">
        <f>YEAR(B282)</f>
        <v/>
      </c>
      <c r="D282">
        <f>MONTH(B282)</f>
        <v/>
      </c>
      <c r="E282">
        <f>WEEKNUM(B282)</f>
        <v/>
      </c>
      <c r="F282">
        <f>WEEKDAY(B282)</f>
        <v/>
      </c>
      <c r="G282">
        <f>DAY(B282)</f>
        <v/>
      </c>
      <c r="H282">
        <f>TEXT(B282,"gggg")</f>
        <v/>
      </c>
      <c r="I282">
        <f>TEXT(B282,"mmmm")</f>
        <v/>
      </c>
      <c r="J282">
        <f>IF(OR(AND($B282&gt;='Festività&amp;Chiusure'!$A$2,Calendar!$B282&lt;='Festività&amp;Chiusure'!$B$2),  AND($B282&gt;='Festività&amp;Chiusure'!$A$3,Calendar!$B282&lt;='Festività&amp;Chiusure'!$B$3),  AND($B282&gt;='Festività&amp;Chiusure'!$A$4,Calendar!$B282&lt;='Festività&amp;Chiusure'!$B$4),  AND($B282&gt;='Festività&amp;Chiusure'!$A$5,Calendar!$B282&lt;='Festività&amp;Chiusure'!$B$5),  AND($B282&gt;='Festività&amp;Chiusure'!$A$6,Calendar!$B282&lt;='Festività&amp;Chiusure'!$B$6),  AND($B282&gt;='Festività&amp;Chiusure'!$A$7,Calendar!$B282&lt;='Festività&amp;Chiusure'!$B$7),  AND($B282&gt;='Festività&amp;Chiusure'!$A$8,Calendar!$B282&lt;='Festività&amp;Chiusure'!$B$8),  AND($B282&gt;='Festività&amp;Chiusure'!$A$9,Calendar!$B282&lt;='Festività&amp;Chiusure'!$B$9),  AND($B282&gt;='Festività&amp;Chiusure'!$A$10,Calendar!$B282&lt;='Festività&amp;Chiusure'!$B$10),  AND($B282&gt;='Festività&amp;Chiusure'!$A$11,Calendar!$B282&lt;='Festività&amp;Chiusure'!$B$11),  AND($B282&gt;='Festività&amp;Chiusure'!$A$12,Calendar!$B282&lt;='Festività&amp;Chiusure'!$B$12),  AND($B282&gt;='Festività&amp;Chiusure'!$A$13,Calendar!$B282&lt;='Festività&amp;Chiusure'!$B$13),  AND($B282&gt;='Festività&amp;Chiusure'!$A$14,Calendar!$B282&lt;='Festività&amp;Chiusure'!$B$14),    AND($B282&gt;='Festività&amp;Chiusure'!$A$15,Calendar!$B282&lt;='Festività&amp;Chiusure'!$B$15),  AND($B282&gt;='Festività&amp;Chiusure'!$A$16,Calendar!$B282&lt;='Festività&amp;Chiusure'!$B$16),   $H282="domenica",$H282="sabato"),0,1)</f>
        <v/>
      </c>
      <c r="K282">
        <f>B282-DATE(YEAR(B282),1,0)</f>
        <v/>
      </c>
      <c r="L282">
        <f>SUM($J$3:J282)</f>
        <v/>
      </c>
    </row>
    <row r="283">
      <c r="A283" s="4">
        <f>YEAR(B283)*10000+MONTH(B283)*100+DAY(B283)</f>
        <v/>
      </c>
      <c r="B283" s="1" t="n">
        <v>45572</v>
      </c>
      <c r="C283">
        <f>YEAR(B283)</f>
        <v/>
      </c>
      <c r="D283">
        <f>MONTH(B283)</f>
        <v/>
      </c>
      <c r="E283">
        <f>WEEKNUM(B283)</f>
        <v/>
      </c>
      <c r="F283">
        <f>WEEKDAY(B283)</f>
        <v/>
      </c>
      <c r="G283">
        <f>DAY(B283)</f>
        <v/>
      </c>
      <c r="H283">
        <f>TEXT(B283,"gggg")</f>
        <v/>
      </c>
      <c r="I283">
        <f>TEXT(B283,"mmmm")</f>
        <v/>
      </c>
      <c r="J283">
        <f>IF(OR(AND($B283&gt;='Festività&amp;Chiusure'!$A$2,Calendar!$B283&lt;='Festività&amp;Chiusure'!$B$2),  AND($B283&gt;='Festività&amp;Chiusure'!$A$3,Calendar!$B283&lt;='Festività&amp;Chiusure'!$B$3),  AND($B283&gt;='Festività&amp;Chiusure'!$A$4,Calendar!$B283&lt;='Festività&amp;Chiusure'!$B$4),  AND($B283&gt;='Festività&amp;Chiusure'!$A$5,Calendar!$B283&lt;='Festività&amp;Chiusure'!$B$5),  AND($B283&gt;='Festività&amp;Chiusure'!$A$6,Calendar!$B283&lt;='Festività&amp;Chiusure'!$B$6),  AND($B283&gt;='Festività&amp;Chiusure'!$A$7,Calendar!$B283&lt;='Festività&amp;Chiusure'!$B$7),  AND($B283&gt;='Festività&amp;Chiusure'!$A$8,Calendar!$B283&lt;='Festività&amp;Chiusure'!$B$8),  AND($B283&gt;='Festività&amp;Chiusure'!$A$9,Calendar!$B283&lt;='Festività&amp;Chiusure'!$B$9),  AND($B283&gt;='Festività&amp;Chiusure'!$A$10,Calendar!$B283&lt;='Festività&amp;Chiusure'!$B$10),  AND($B283&gt;='Festività&amp;Chiusure'!$A$11,Calendar!$B283&lt;='Festività&amp;Chiusure'!$B$11),  AND($B283&gt;='Festività&amp;Chiusure'!$A$12,Calendar!$B283&lt;='Festività&amp;Chiusure'!$B$12),  AND($B283&gt;='Festività&amp;Chiusure'!$A$13,Calendar!$B283&lt;='Festività&amp;Chiusure'!$B$13),  AND($B283&gt;='Festività&amp;Chiusure'!$A$14,Calendar!$B283&lt;='Festività&amp;Chiusure'!$B$14),    AND($B283&gt;='Festività&amp;Chiusure'!$A$15,Calendar!$B283&lt;='Festività&amp;Chiusure'!$B$15),  AND($B283&gt;='Festività&amp;Chiusure'!$A$16,Calendar!$B283&lt;='Festività&amp;Chiusure'!$B$16),   $H283="domenica",$H283="sabato"),0,1)</f>
        <v/>
      </c>
      <c r="K283">
        <f>B283-DATE(YEAR(B283),1,0)</f>
        <v/>
      </c>
      <c r="L283">
        <f>SUM($J$3:J283)</f>
        <v/>
      </c>
    </row>
    <row r="284">
      <c r="A284" s="4">
        <f>YEAR(B284)*10000+MONTH(B284)*100+DAY(B284)</f>
        <v/>
      </c>
      <c r="B284" s="1" t="n">
        <v>45573</v>
      </c>
      <c r="C284">
        <f>YEAR(B284)</f>
        <v/>
      </c>
      <c r="D284">
        <f>MONTH(B284)</f>
        <v/>
      </c>
      <c r="E284">
        <f>WEEKNUM(B284)</f>
        <v/>
      </c>
      <c r="F284">
        <f>WEEKDAY(B284)</f>
        <v/>
      </c>
      <c r="G284">
        <f>DAY(B284)</f>
        <v/>
      </c>
      <c r="H284">
        <f>TEXT(B284,"gggg")</f>
        <v/>
      </c>
      <c r="I284">
        <f>TEXT(B284,"mmmm")</f>
        <v/>
      </c>
      <c r="J284">
        <f>IF(OR(AND($B284&gt;='Festività&amp;Chiusure'!$A$2,Calendar!$B284&lt;='Festività&amp;Chiusure'!$B$2),  AND($B284&gt;='Festività&amp;Chiusure'!$A$3,Calendar!$B284&lt;='Festività&amp;Chiusure'!$B$3),  AND($B284&gt;='Festività&amp;Chiusure'!$A$4,Calendar!$B284&lt;='Festività&amp;Chiusure'!$B$4),  AND($B284&gt;='Festività&amp;Chiusure'!$A$5,Calendar!$B284&lt;='Festività&amp;Chiusure'!$B$5),  AND($B284&gt;='Festività&amp;Chiusure'!$A$6,Calendar!$B284&lt;='Festività&amp;Chiusure'!$B$6),  AND($B284&gt;='Festività&amp;Chiusure'!$A$7,Calendar!$B284&lt;='Festività&amp;Chiusure'!$B$7),  AND($B284&gt;='Festività&amp;Chiusure'!$A$8,Calendar!$B284&lt;='Festività&amp;Chiusure'!$B$8),  AND($B284&gt;='Festività&amp;Chiusure'!$A$9,Calendar!$B284&lt;='Festività&amp;Chiusure'!$B$9),  AND($B284&gt;='Festività&amp;Chiusure'!$A$10,Calendar!$B284&lt;='Festività&amp;Chiusure'!$B$10),  AND($B284&gt;='Festività&amp;Chiusure'!$A$11,Calendar!$B284&lt;='Festività&amp;Chiusure'!$B$11),  AND($B284&gt;='Festività&amp;Chiusure'!$A$12,Calendar!$B284&lt;='Festività&amp;Chiusure'!$B$12),  AND($B284&gt;='Festività&amp;Chiusure'!$A$13,Calendar!$B284&lt;='Festività&amp;Chiusure'!$B$13),  AND($B284&gt;='Festività&amp;Chiusure'!$A$14,Calendar!$B284&lt;='Festività&amp;Chiusure'!$B$14),    AND($B284&gt;='Festività&amp;Chiusure'!$A$15,Calendar!$B284&lt;='Festività&amp;Chiusure'!$B$15),  AND($B284&gt;='Festività&amp;Chiusure'!$A$16,Calendar!$B284&lt;='Festività&amp;Chiusure'!$B$16),   $H284="domenica",$H284="sabato"),0,1)</f>
        <v/>
      </c>
      <c r="K284">
        <f>B284-DATE(YEAR(B284),1,0)</f>
        <v/>
      </c>
      <c r="L284">
        <f>SUM($J$3:J284)</f>
        <v/>
      </c>
    </row>
    <row r="285">
      <c r="A285" s="4">
        <f>YEAR(B285)*10000+MONTH(B285)*100+DAY(B285)</f>
        <v/>
      </c>
      <c r="B285" s="1" t="n">
        <v>45574</v>
      </c>
      <c r="C285">
        <f>YEAR(B285)</f>
        <v/>
      </c>
      <c r="D285">
        <f>MONTH(B285)</f>
        <v/>
      </c>
      <c r="E285">
        <f>WEEKNUM(B285)</f>
        <v/>
      </c>
      <c r="F285">
        <f>WEEKDAY(B285)</f>
        <v/>
      </c>
      <c r="G285">
        <f>DAY(B285)</f>
        <v/>
      </c>
      <c r="H285">
        <f>TEXT(B285,"gggg")</f>
        <v/>
      </c>
      <c r="I285">
        <f>TEXT(B285,"mmmm")</f>
        <v/>
      </c>
      <c r="J285">
        <f>IF(OR(AND($B285&gt;='Festività&amp;Chiusure'!$A$2,Calendar!$B285&lt;='Festività&amp;Chiusure'!$B$2),  AND($B285&gt;='Festività&amp;Chiusure'!$A$3,Calendar!$B285&lt;='Festività&amp;Chiusure'!$B$3),  AND($B285&gt;='Festività&amp;Chiusure'!$A$4,Calendar!$B285&lt;='Festività&amp;Chiusure'!$B$4),  AND($B285&gt;='Festività&amp;Chiusure'!$A$5,Calendar!$B285&lt;='Festività&amp;Chiusure'!$B$5),  AND($B285&gt;='Festività&amp;Chiusure'!$A$6,Calendar!$B285&lt;='Festività&amp;Chiusure'!$B$6),  AND($B285&gt;='Festività&amp;Chiusure'!$A$7,Calendar!$B285&lt;='Festività&amp;Chiusure'!$B$7),  AND($B285&gt;='Festività&amp;Chiusure'!$A$8,Calendar!$B285&lt;='Festività&amp;Chiusure'!$B$8),  AND($B285&gt;='Festività&amp;Chiusure'!$A$9,Calendar!$B285&lt;='Festività&amp;Chiusure'!$B$9),  AND($B285&gt;='Festività&amp;Chiusure'!$A$10,Calendar!$B285&lt;='Festività&amp;Chiusure'!$B$10),  AND($B285&gt;='Festività&amp;Chiusure'!$A$11,Calendar!$B285&lt;='Festività&amp;Chiusure'!$B$11),  AND($B285&gt;='Festività&amp;Chiusure'!$A$12,Calendar!$B285&lt;='Festività&amp;Chiusure'!$B$12),  AND($B285&gt;='Festività&amp;Chiusure'!$A$13,Calendar!$B285&lt;='Festività&amp;Chiusure'!$B$13),  AND($B285&gt;='Festività&amp;Chiusure'!$A$14,Calendar!$B285&lt;='Festività&amp;Chiusure'!$B$14),    AND($B285&gt;='Festività&amp;Chiusure'!$A$15,Calendar!$B285&lt;='Festività&amp;Chiusure'!$B$15),  AND($B285&gt;='Festività&amp;Chiusure'!$A$16,Calendar!$B285&lt;='Festività&amp;Chiusure'!$B$16),   $H285="domenica",$H285="sabato"),0,1)</f>
        <v/>
      </c>
      <c r="K285">
        <f>B285-DATE(YEAR(B285),1,0)</f>
        <v/>
      </c>
      <c r="L285">
        <f>SUM($J$3:J285)</f>
        <v/>
      </c>
    </row>
    <row r="286">
      <c r="A286" s="4">
        <f>YEAR(B286)*10000+MONTH(B286)*100+DAY(B286)</f>
        <v/>
      </c>
      <c r="B286" s="1" t="n">
        <v>45575</v>
      </c>
      <c r="C286">
        <f>YEAR(B286)</f>
        <v/>
      </c>
      <c r="D286">
        <f>MONTH(B286)</f>
        <v/>
      </c>
      <c r="E286">
        <f>WEEKNUM(B286)</f>
        <v/>
      </c>
      <c r="F286">
        <f>WEEKDAY(B286)</f>
        <v/>
      </c>
      <c r="G286">
        <f>DAY(B286)</f>
        <v/>
      </c>
      <c r="H286">
        <f>TEXT(B286,"gggg")</f>
        <v/>
      </c>
      <c r="I286">
        <f>TEXT(B286,"mmmm")</f>
        <v/>
      </c>
      <c r="J286">
        <f>IF(OR(AND($B286&gt;='Festività&amp;Chiusure'!$A$2,Calendar!$B286&lt;='Festività&amp;Chiusure'!$B$2),  AND($B286&gt;='Festività&amp;Chiusure'!$A$3,Calendar!$B286&lt;='Festività&amp;Chiusure'!$B$3),  AND($B286&gt;='Festività&amp;Chiusure'!$A$4,Calendar!$B286&lt;='Festività&amp;Chiusure'!$B$4),  AND($B286&gt;='Festività&amp;Chiusure'!$A$5,Calendar!$B286&lt;='Festività&amp;Chiusure'!$B$5),  AND($B286&gt;='Festività&amp;Chiusure'!$A$6,Calendar!$B286&lt;='Festività&amp;Chiusure'!$B$6),  AND($B286&gt;='Festività&amp;Chiusure'!$A$7,Calendar!$B286&lt;='Festività&amp;Chiusure'!$B$7),  AND($B286&gt;='Festività&amp;Chiusure'!$A$8,Calendar!$B286&lt;='Festività&amp;Chiusure'!$B$8),  AND($B286&gt;='Festività&amp;Chiusure'!$A$9,Calendar!$B286&lt;='Festività&amp;Chiusure'!$B$9),  AND($B286&gt;='Festività&amp;Chiusure'!$A$10,Calendar!$B286&lt;='Festività&amp;Chiusure'!$B$10),  AND($B286&gt;='Festività&amp;Chiusure'!$A$11,Calendar!$B286&lt;='Festività&amp;Chiusure'!$B$11),  AND($B286&gt;='Festività&amp;Chiusure'!$A$12,Calendar!$B286&lt;='Festività&amp;Chiusure'!$B$12),  AND($B286&gt;='Festività&amp;Chiusure'!$A$13,Calendar!$B286&lt;='Festività&amp;Chiusure'!$B$13),  AND($B286&gt;='Festività&amp;Chiusure'!$A$14,Calendar!$B286&lt;='Festività&amp;Chiusure'!$B$14),    AND($B286&gt;='Festività&amp;Chiusure'!$A$15,Calendar!$B286&lt;='Festività&amp;Chiusure'!$B$15),  AND($B286&gt;='Festività&amp;Chiusure'!$A$16,Calendar!$B286&lt;='Festività&amp;Chiusure'!$B$16),   $H286="domenica",$H286="sabato"),0,1)</f>
        <v/>
      </c>
      <c r="K286">
        <f>B286-DATE(YEAR(B286),1,0)</f>
        <v/>
      </c>
      <c r="L286">
        <f>SUM($J$3:J286)</f>
        <v/>
      </c>
    </row>
    <row r="287">
      <c r="A287" s="4">
        <f>YEAR(B287)*10000+MONTH(B287)*100+DAY(B287)</f>
        <v/>
      </c>
      <c r="B287" s="1" t="n">
        <v>45576</v>
      </c>
      <c r="C287">
        <f>YEAR(B287)</f>
        <v/>
      </c>
      <c r="D287">
        <f>MONTH(B287)</f>
        <v/>
      </c>
      <c r="E287">
        <f>WEEKNUM(B287)</f>
        <v/>
      </c>
      <c r="F287">
        <f>WEEKDAY(B287)</f>
        <v/>
      </c>
      <c r="G287">
        <f>DAY(B287)</f>
        <v/>
      </c>
      <c r="H287">
        <f>TEXT(B287,"gggg")</f>
        <v/>
      </c>
      <c r="I287">
        <f>TEXT(B287,"mmmm")</f>
        <v/>
      </c>
      <c r="J287">
        <f>IF(OR(AND($B287&gt;='Festività&amp;Chiusure'!$A$2,Calendar!$B287&lt;='Festività&amp;Chiusure'!$B$2),  AND($B287&gt;='Festività&amp;Chiusure'!$A$3,Calendar!$B287&lt;='Festività&amp;Chiusure'!$B$3),  AND($B287&gt;='Festività&amp;Chiusure'!$A$4,Calendar!$B287&lt;='Festività&amp;Chiusure'!$B$4),  AND($B287&gt;='Festività&amp;Chiusure'!$A$5,Calendar!$B287&lt;='Festività&amp;Chiusure'!$B$5),  AND($B287&gt;='Festività&amp;Chiusure'!$A$6,Calendar!$B287&lt;='Festività&amp;Chiusure'!$B$6),  AND($B287&gt;='Festività&amp;Chiusure'!$A$7,Calendar!$B287&lt;='Festività&amp;Chiusure'!$B$7),  AND($B287&gt;='Festività&amp;Chiusure'!$A$8,Calendar!$B287&lt;='Festività&amp;Chiusure'!$B$8),  AND($B287&gt;='Festività&amp;Chiusure'!$A$9,Calendar!$B287&lt;='Festività&amp;Chiusure'!$B$9),  AND($B287&gt;='Festività&amp;Chiusure'!$A$10,Calendar!$B287&lt;='Festività&amp;Chiusure'!$B$10),  AND($B287&gt;='Festività&amp;Chiusure'!$A$11,Calendar!$B287&lt;='Festività&amp;Chiusure'!$B$11),  AND($B287&gt;='Festività&amp;Chiusure'!$A$12,Calendar!$B287&lt;='Festività&amp;Chiusure'!$B$12),  AND($B287&gt;='Festività&amp;Chiusure'!$A$13,Calendar!$B287&lt;='Festività&amp;Chiusure'!$B$13),  AND($B287&gt;='Festività&amp;Chiusure'!$A$14,Calendar!$B287&lt;='Festività&amp;Chiusure'!$B$14),    AND($B287&gt;='Festività&amp;Chiusure'!$A$15,Calendar!$B287&lt;='Festività&amp;Chiusure'!$B$15),  AND($B287&gt;='Festività&amp;Chiusure'!$A$16,Calendar!$B287&lt;='Festività&amp;Chiusure'!$B$16),   $H287="domenica",$H287="sabato"),0,1)</f>
        <v/>
      </c>
      <c r="K287">
        <f>B287-DATE(YEAR(B287),1,0)</f>
        <v/>
      </c>
      <c r="L287">
        <f>SUM($J$3:J287)</f>
        <v/>
      </c>
    </row>
    <row r="288">
      <c r="A288" s="4">
        <f>YEAR(B288)*10000+MONTH(B288)*100+DAY(B288)</f>
        <v/>
      </c>
      <c r="B288" s="1" t="n">
        <v>45577</v>
      </c>
      <c r="C288">
        <f>YEAR(B288)</f>
        <v/>
      </c>
      <c r="D288">
        <f>MONTH(B288)</f>
        <v/>
      </c>
      <c r="E288">
        <f>WEEKNUM(B288)</f>
        <v/>
      </c>
      <c r="F288">
        <f>WEEKDAY(B288)</f>
        <v/>
      </c>
      <c r="G288">
        <f>DAY(B288)</f>
        <v/>
      </c>
      <c r="H288">
        <f>TEXT(B288,"gggg")</f>
        <v/>
      </c>
      <c r="I288">
        <f>TEXT(B288,"mmmm")</f>
        <v/>
      </c>
      <c r="J288">
        <f>IF(OR(AND($B288&gt;='Festività&amp;Chiusure'!$A$2,Calendar!$B288&lt;='Festività&amp;Chiusure'!$B$2),  AND($B288&gt;='Festività&amp;Chiusure'!$A$3,Calendar!$B288&lt;='Festività&amp;Chiusure'!$B$3),  AND($B288&gt;='Festività&amp;Chiusure'!$A$4,Calendar!$B288&lt;='Festività&amp;Chiusure'!$B$4),  AND($B288&gt;='Festività&amp;Chiusure'!$A$5,Calendar!$B288&lt;='Festività&amp;Chiusure'!$B$5),  AND($B288&gt;='Festività&amp;Chiusure'!$A$6,Calendar!$B288&lt;='Festività&amp;Chiusure'!$B$6),  AND($B288&gt;='Festività&amp;Chiusure'!$A$7,Calendar!$B288&lt;='Festività&amp;Chiusure'!$B$7),  AND($B288&gt;='Festività&amp;Chiusure'!$A$8,Calendar!$B288&lt;='Festività&amp;Chiusure'!$B$8),  AND($B288&gt;='Festività&amp;Chiusure'!$A$9,Calendar!$B288&lt;='Festività&amp;Chiusure'!$B$9),  AND($B288&gt;='Festività&amp;Chiusure'!$A$10,Calendar!$B288&lt;='Festività&amp;Chiusure'!$B$10),  AND($B288&gt;='Festività&amp;Chiusure'!$A$11,Calendar!$B288&lt;='Festività&amp;Chiusure'!$B$11),  AND($B288&gt;='Festività&amp;Chiusure'!$A$12,Calendar!$B288&lt;='Festività&amp;Chiusure'!$B$12),  AND($B288&gt;='Festività&amp;Chiusure'!$A$13,Calendar!$B288&lt;='Festività&amp;Chiusure'!$B$13),  AND($B288&gt;='Festività&amp;Chiusure'!$A$14,Calendar!$B288&lt;='Festività&amp;Chiusure'!$B$14),    AND($B288&gt;='Festività&amp;Chiusure'!$A$15,Calendar!$B288&lt;='Festività&amp;Chiusure'!$B$15),  AND($B288&gt;='Festività&amp;Chiusure'!$A$16,Calendar!$B288&lt;='Festività&amp;Chiusure'!$B$16),   $H288="domenica",$H288="sabato"),0,1)</f>
        <v/>
      </c>
      <c r="K288">
        <f>B288-DATE(YEAR(B288),1,0)</f>
        <v/>
      </c>
      <c r="L288">
        <f>SUM($J$3:J288)</f>
        <v/>
      </c>
    </row>
    <row r="289">
      <c r="A289" s="4">
        <f>YEAR(B289)*10000+MONTH(B289)*100+DAY(B289)</f>
        <v/>
      </c>
      <c r="B289" s="1" t="n">
        <v>45578</v>
      </c>
      <c r="C289">
        <f>YEAR(B289)</f>
        <v/>
      </c>
      <c r="D289">
        <f>MONTH(B289)</f>
        <v/>
      </c>
      <c r="E289">
        <f>WEEKNUM(B289)</f>
        <v/>
      </c>
      <c r="F289">
        <f>WEEKDAY(B289)</f>
        <v/>
      </c>
      <c r="G289">
        <f>DAY(B289)</f>
        <v/>
      </c>
      <c r="H289">
        <f>TEXT(B289,"gggg")</f>
        <v/>
      </c>
      <c r="I289">
        <f>TEXT(B289,"mmmm")</f>
        <v/>
      </c>
      <c r="J289">
        <f>IF(OR(AND($B289&gt;='Festività&amp;Chiusure'!$A$2,Calendar!$B289&lt;='Festività&amp;Chiusure'!$B$2),  AND($B289&gt;='Festività&amp;Chiusure'!$A$3,Calendar!$B289&lt;='Festività&amp;Chiusure'!$B$3),  AND($B289&gt;='Festività&amp;Chiusure'!$A$4,Calendar!$B289&lt;='Festività&amp;Chiusure'!$B$4),  AND($B289&gt;='Festività&amp;Chiusure'!$A$5,Calendar!$B289&lt;='Festività&amp;Chiusure'!$B$5),  AND($B289&gt;='Festività&amp;Chiusure'!$A$6,Calendar!$B289&lt;='Festività&amp;Chiusure'!$B$6),  AND($B289&gt;='Festività&amp;Chiusure'!$A$7,Calendar!$B289&lt;='Festività&amp;Chiusure'!$B$7),  AND($B289&gt;='Festività&amp;Chiusure'!$A$8,Calendar!$B289&lt;='Festività&amp;Chiusure'!$B$8),  AND($B289&gt;='Festività&amp;Chiusure'!$A$9,Calendar!$B289&lt;='Festività&amp;Chiusure'!$B$9),  AND($B289&gt;='Festività&amp;Chiusure'!$A$10,Calendar!$B289&lt;='Festività&amp;Chiusure'!$B$10),  AND($B289&gt;='Festività&amp;Chiusure'!$A$11,Calendar!$B289&lt;='Festività&amp;Chiusure'!$B$11),  AND($B289&gt;='Festività&amp;Chiusure'!$A$12,Calendar!$B289&lt;='Festività&amp;Chiusure'!$B$12),  AND($B289&gt;='Festività&amp;Chiusure'!$A$13,Calendar!$B289&lt;='Festività&amp;Chiusure'!$B$13),  AND($B289&gt;='Festività&amp;Chiusure'!$A$14,Calendar!$B289&lt;='Festività&amp;Chiusure'!$B$14),    AND($B289&gt;='Festività&amp;Chiusure'!$A$15,Calendar!$B289&lt;='Festività&amp;Chiusure'!$B$15),  AND($B289&gt;='Festività&amp;Chiusure'!$A$16,Calendar!$B289&lt;='Festività&amp;Chiusure'!$B$16),   $H289="domenica",$H289="sabato"),0,1)</f>
        <v/>
      </c>
      <c r="K289">
        <f>B289-DATE(YEAR(B289),1,0)</f>
        <v/>
      </c>
      <c r="L289">
        <f>SUM($J$3:J289)</f>
        <v/>
      </c>
    </row>
    <row r="290">
      <c r="A290" s="4">
        <f>YEAR(B290)*10000+MONTH(B290)*100+DAY(B290)</f>
        <v/>
      </c>
      <c r="B290" s="1" t="n">
        <v>45579</v>
      </c>
      <c r="C290">
        <f>YEAR(B290)</f>
        <v/>
      </c>
      <c r="D290">
        <f>MONTH(B290)</f>
        <v/>
      </c>
      <c r="E290">
        <f>WEEKNUM(B290)</f>
        <v/>
      </c>
      <c r="F290">
        <f>WEEKDAY(B290)</f>
        <v/>
      </c>
      <c r="G290">
        <f>DAY(B290)</f>
        <v/>
      </c>
      <c r="H290">
        <f>TEXT(B290,"gggg")</f>
        <v/>
      </c>
      <c r="I290">
        <f>TEXT(B290,"mmmm")</f>
        <v/>
      </c>
      <c r="J290">
        <f>IF(OR(AND($B290&gt;='Festività&amp;Chiusure'!$A$2,Calendar!$B290&lt;='Festività&amp;Chiusure'!$B$2),  AND($B290&gt;='Festività&amp;Chiusure'!$A$3,Calendar!$B290&lt;='Festività&amp;Chiusure'!$B$3),  AND($B290&gt;='Festività&amp;Chiusure'!$A$4,Calendar!$B290&lt;='Festività&amp;Chiusure'!$B$4),  AND($B290&gt;='Festività&amp;Chiusure'!$A$5,Calendar!$B290&lt;='Festività&amp;Chiusure'!$B$5),  AND($B290&gt;='Festività&amp;Chiusure'!$A$6,Calendar!$B290&lt;='Festività&amp;Chiusure'!$B$6),  AND($B290&gt;='Festività&amp;Chiusure'!$A$7,Calendar!$B290&lt;='Festività&amp;Chiusure'!$B$7),  AND($B290&gt;='Festività&amp;Chiusure'!$A$8,Calendar!$B290&lt;='Festività&amp;Chiusure'!$B$8),  AND($B290&gt;='Festività&amp;Chiusure'!$A$9,Calendar!$B290&lt;='Festività&amp;Chiusure'!$B$9),  AND($B290&gt;='Festività&amp;Chiusure'!$A$10,Calendar!$B290&lt;='Festività&amp;Chiusure'!$B$10),  AND($B290&gt;='Festività&amp;Chiusure'!$A$11,Calendar!$B290&lt;='Festività&amp;Chiusure'!$B$11),  AND($B290&gt;='Festività&amp;Chiusure'!$A$12,Calendar!$B290&lt;='Festività&amp;Chiusure'!$B$12),  AND($B290&gt;='Festività&amp;Chiusure'!$A$13,Calendar!$B290&lt;='Festività&amp;Chiusure'!$B$13),  AND($B290&gt;='Festività&amp;Chiusure'!$A$14,Calendar!$B290&lt;='Festività&amp;Chiusure'!$B$14),    AND($B290&gt;='Festività&amp;Chiusure'!$A$15,Calendar!$B290&lt;='Festività&amp;Chiusure'!$B$15),  AND($B290&gt;='Festività&amp;Chiusure'!$A$16,Calendar!$B290&lt;='Festività&amp;Chiusure'!$B$16),   $H290="domenica",$H290="sabato"),0,1)</f>
        <v/>
      </c>
      <c r="K290">
        <f>B290-DATE(YEAR(B290),1,0)</f>
        <v/>
      </c>
      <c r="L290">
        <f>SUM($J$3:J290)</f>
        <v/>
      </c>
    </row>
    <row r="291">
      <c r="A291" s="4">
        <f>YEAR(B291)*10000+MONTH(B291)*100+DAY(B291)</f>
        <v/>
      </c>
      <c r="B291" s="1" t="n">
        <v>45580</v>
      </c>
      <c r="C291">
        <f>YEAR(B291)</f>
        <v/>
      </c>
      <c r="D291">
        <f>MONTH(B291)</f>
        <v/>
      </c>
      <c r="E291">
        <f>WEEKNUM(B291)</f>
        <v/>
      </c>
      <c r="F291">
        <f>WEEKDAY(B291)</f>
        <v/>
      </c>
      <c r="G291">
        <f>DAY(B291)</f>
        <v/>
      </c>
      <c r="H291">
        <f>TEXT(B291,"gggg")</f>
        <v/>
      </c>
      <c r="I291">
        <f>TEXT(B291,"mmmm")</f>
        <v/>
      </c>
      <c r="J291">
        <f>IF(OR(AND($B291&gt;='Festività&amp;Chiusure'!$A$2,Calendar!$B291&lt;='Festività&amp;Chiusure'!$B$2),  AND($B291&gt;='Festività&amp;Chiusure'!$A$3,Calendar!$B291&lt;='Festività&amp;Chiusure'!$B$3),  AND($B291&gt;='Festività&amp;Chiusure'!$A$4,Calendar!$B291&lt;='Festività&amp;Chiusure'!$B$4),  AND($B291&gt;='Festività&amp;Chiusure'!$A$5,Calendar!$B291&lt;='Festività&amp;Chiusure'!$B$5),  AND($B291&gt;='Festività&amp;Chiusure'!$A$6,Calendar!$B291&lt;='Festività&amp;Chiusure'!$B$6),  AND($B291&gt;='Festività&amp;Chiusure'!$A$7,Calendar!$B291&lt;='Festività&amp;Chiusure'!$B$7),  AND($B291&gt;='Festività&amp;Chiusure'!$A$8,Calendar!$B291&lt;='Festività&amp;Chiusure'!$B$8),  AND($B291&gt;='Festività&amp;Chiusure'!$A$9,Calendar!$B291&lt;='Festività&amp;Chiusure'!$B$9),  AND($B291&gt;='Festività&amp;Chiusure'!$A$10,Calendar!$B291&lt;='Festività&amp;Chiusure'!$B$10),  AND($B291&gt;='Festività&amp;Chiusure'!$A$11,Calendar!$B291&lt;='Festività&amp;Chiusure'!$B$11),  AND($B291&gt;='Festività&amp;Chiusure'!$A$12,Calendar!$B291&lt;='Festività&amp;Chiusure'!$B$12),  AND($B291&gt;='Festività&amp;Chiusure'!$A$13,Calendar!$B291&lt;='Festività&amp;Chiusure'!$B$13),  AND($B291&gt;='Festività&amp;Chiusure'!$A$14,Calendar!$B291&lt;='Festività&amp;Chiusure'!$B$14),    AND($B291&gt;='Festività&amp;Chiusure'!$A$15,Calendar!$B291&lt;='Festività&amp;Chiusure'!$B$15),  AND($B291&gt;='Festività&amp;Chiusure'!$A$16,Calendar!$B291&lt;='Festività&amp;Chiusure'!$B$16),   $H291="domenica",$H291="sabato"),0,1)</f>
        <v/>
      </c>
      <c r="K291">
        <f>B291-DATE(YEAR(B291),1,0)</f>
        <v/>
      </c>
      <c r="L291">
        <f>SUM($J$3:J291)</f>
        <v/>
      </c>
    </row>
    <row r="292">
      <c r="A292" s="4">
        <f>YEAR(B292)*10000+MONTH(B292)*100+DAY(B292)</f>
        <v/>
      </c>
      <c r="B292" s="1" t="n">
        <v>45581</v>
      </c>
      <c r="C292">
        <f>YEAR(B292)</f>
        <v/>
      </c>
      <c r="D292">
        <f>MONTH(B292)</f>
        <v/>
      </c>
      <c r="E292">
        <f>WEEKNUM(B292)</f>
        <v/>
      </c>
      <c r="F292">
        <f>WEEKDAY(B292)</f>
        <v/>
      </c>
      <c r="G292">
        <f>DAY(B292)</f>
        <v/>
      </c>
      <c r="H292">
        <f>TEXT(B292,"gggg")</f>
        <v/>
      </c>
      <c r="I292">
        <f>TEXT(B292,"mmmm")</f>
        <v/>
      </c>
      <c r="J292">
        <f>IF(OR(AND($B292&gt;='Festività&amp;Chiusure'!$A$2,Calendar!$B292&lt;='Festività&amp;Chiusure'!$B$2),  AND($B292&gt;='Festività&amp;Chiusure'!$A$3,Calendar!$B292&lt;='Festività&amp;Chiusure'!$B$3),  AND($B292&gt;='Festività&amp;Chiusure'!$A$4,Calendar!$B292&lt;='Festività&amp;Chiusure'!$B$4),  AND($B292&gt;='Festività&amp;Chiusure'!$A$5,Calendar!$B292&lt;='Festività&amp;Chiusure'!$B$5),  AND($B292&gt;='Festività&amp;Chiusure'!$A$6,Calendar!$B292&lt;='Festività&amp;Chiusure'!$B$6),  AND($B292&gt;='Festività&amp;Chiusure'!$A$7,Calendar!$B292&lt;='Festività&amp;Chiusure'!$B$7),  AND($B292&gt;='Festività&amp;Chiusure'!$A$8,Calendar!$B292&lt;='Festività&amp;Chiusure'!$B$8),  AND($B292&gt;='Festività&amp;Chiusure'!$A$9,Calendar!$B292&lt;='Festività&amp;Chiusure'!$B$9),  AND($B292&gt;='Festività&amp;Chiusure'!$A$10,Calendar!$B292&lt;='Festività&amp;Chiusure'!$B$10),  AND($B292&gt;='Festività&amp;Chiusure'!$A$11,Calendar!$B292&lt;='Festività&amp;Chiusure'!$B$11),  AND($B292&gt;='Festività&amp;Chiusure'!$A$12,Calendar!$B292&lt;='Festività&amp;Chiusure'!$B$12),  AND($B292&gt;='Festività&amp;Chiusure'!$A$13,Calendar!$B292&lt;='Festività&amp;Chiusure'!$B$13),  AND($B292&gt;='Festività&amp;Chiusure'!$A$14,Calendar!$B292&lt;='Festività&amp;Chiusure'!$B$14),    AND($B292&gt;='Festività&amp;Chiusure'!$A$15,Calendar!$B292&lt;='Festività&amp;Chiusure'!$B$15),  AND($B292&gt;='Festività&amp;Chiusure'!$A$16,Calendar!$B292&lt;='Festività&amp;Chiusure'!$B$16),   $H292="domenica",$H292="sabato"),0,1)</f>
        <v/>
      </c>
      <c r="K292">
        <f>B292-DATE(YEAR(B292),1,0)</f>
        <v/>
      </c>
      <c r="L292">
        <f>SUM($J$3:J292)</f>
        <v/>
      </c>
    </row>
    <row r="293">
      <c r="A293" s="4">
        <f>YEAR(B293)*10000+MONTH(B293)*100+DAY(B293)</f>
        <v/>
      </c>
      <c r="B293" s="1" t="n">
        <v>45582</v>
      </c>
      <c r="C293">
        <f>YEAR(B293)</f>
        <v/>
      </c>
      <c r="D293">
        <f>MONTH(B293)</f>
        <v/>
      </c>
      <c r="E293">
        <f>WEEKNUM(B293)</f>
        <v/>
      </c>
      <c r="F293">
        <f>WEEKDAY(B293)</f>
        <v/>
      </c>
      <c r="G293">
        <f>DAY(B293)</f>
        <v/>
      </c>
      <c r="H293">
        <f>TEXT(B293,"gggg")</f>
        <v/>
      </c>
      <c r="I293">
        <f>TEXT(B293,"mmmm")</f>
        <v/>
      </c>
      <c r="J293">
        <f>IF(OR(AND($B293&gt;='Festività&amp;Chiusure'!$A$2,Calendar!$B293&lt;='Festività&amp;Chiusure'!$B$2),  AND($B293&gt;='Festività&amp;Chiusure'!$A$3,Calendar!$B293&lt;='Festività&amp;Chiusure'!$B$3),  AND($B293&gt;='Festività&amp;Chiusure'!$A$4,Calendar!$B293&lt;='Festività&amp;Chiusure'!$B$4),  AND($B293&gt;='Festività&amp;Chiusure'!$A$5,Calendar!$B293&lt;='Festività&amp;Chiusure'!$B$5),  AND($B293&gt;='Festività&amp;Chiusure'!$A$6,Calendar!$B293&lt;='Festività&amp;Chiusure'!$B$6),  AND($B293&gt;='Festività&amp;Chiusure'!$A$7,Calendar!$B293&lt;='Festività&amp;Chiusure'!$B$7),  AND($B293&gt;='Festività&amp;Chiusure'!$A$8,Calendar!$B293&lt;='Festività&amp;Chiusure'!$B$8),  AND($B293&gt;='Festività&amp;Chiusure'!$A$9,Calendar!$B293&lt;='Festività&amp;Chiusure'!$B$9),  AND($B293&gt;='Festività&amp;Chiusure'!$A$10,Calendar!$B293&lt;='Festività&amp;Chiusure'!$B$10),  AND($B293&gt;='Festività&amp;Chiusure'!$A$11,Calendar!$B293&lt;='Festività&amp;Chiusure'!$B$11),  AND($B293&gt;='Festività&amp;Chiusure'!$A$12,Calendar!$B293&lt;='Festività&amp;Chiusure'!$B$12),  AND($B293&gt;='Festività&amp;Chiusure'!$A$13,Calendar!$B293&lt;='Festività&amp;Chiusure'!$B$13),  AND($B293&gt;='Festività&amp;Chiusure'!$A$14,Calendar!$B293&lt;='Festività&amp;Chiusure'!$B$14),    AND($B293&gt;='Festività&amp;Chiusure'!$A$15,Calendar!$B293&lt;='Festività&amp;Chiusure'!$B$15),  AND($B293&gt;='Festività&amp;Chiusure'!$A$16,Calendar!$B293&lt;='Festività&amp;Chiusure'!$B$16),   $H293="domenica",$H293="sabato"),0,1)</f>
        <v/>
      </c>
      <c r="K293">
        <f>B293-DATE(YEAR(B293),1,0)</f>
        <v/>
      </c>
      <c r="L293">
        <f>SUM($J$3:J293)</f>
        <v/>
      </c>
    </row>
    <row r="294">
      <c r="A294" s="4">
        <f>YEAR(B294)*10000+MONTH(B294)*100+DAY(B294)</f>
        <v/>
      </c>
      <c r="B294" s="1" t="n">
        <v>45583</v>
      </c>
      <c r="C294">
        <f>YEAR(B294)</f>
        <v/>
      </c>
      <c r="D294">
        <f>MONTH(B294)</f>
        <v/>
      </c>
      <c r="E294">
        <f>WEEKNUM(B294)</f>
        <v/>
      </c>
      <c r="F294">
        <f>WEEKDAY(B294)</f>
        <v/>
      </c>
      <c r="G294">
        <f>DAY(B294)</f>
        <v/>
      </c>
      <c r="H294">
        <f>TEXT(B294,"gggg")</f>
        <v/>
      </c>
      <c r="I294">
        <f>TEXT(B294,"mmmm")</f>
        <v/>
      </c>
      <c r="J294">
        <f>IF(OR(AND($B294&gt;='Festività&amp;Chiusure'!$A$2,Calendar!$B294&lt;='Festività&amp;Chiusure'!$B$2),  AND($B294&gt;='Festività&amp;Chiusure'!$A$3,Calendar!$B294&lt;='Festività&amp;Chiusure'!$B$3),  AND($B294&gt;='Festività&amp;Chiusure'!$A$4,Calendar!$B294&lt;='Festività&amp;Chiusure'!$B$4),  AND($B294&gt;='Festività&amp;Chiusure'!$A$5,Calendar!$B294&lt;='Festività&amp;Chiusure'!$B$5),  AND($B294&gt;='Festività&amp;Chiusure'!$A$6,Calendar!$B294&lt;='Festività&amp;Chiusure'!$B$6),  AND($B294&gt;='Festività&amp;Chiusure'!$A$7,Calendar!$B294&lt;='Festività&amp;Chiusure'!$B$7),  AND($B294&gt;='Festività&amp;Chiusure'!$A$8,Calendar!$B294&lt;='Festività&amp;Chiusure'!$B$8),  AND($B294&gt;='Festività&amp;Chiusure'!$A$9,Calendar!$B294&lt;='Festività&amp;Chiusure'!$B$9),  AND($B294&gt;='Festività&amp;Chiusure'!$A$10,Calendar!$B294&lt;='Festività&amp;Chiusure'!$B$10),  AND($B294&gt;='Festività&amp;Chiusure'!$A$11,Calendar!$B294&lt;='Festività&amp;Chiusure'!$B$11),  AND($B294&gt;='Festività&amp;Chiusure'!$A$12,Calendar!$B294&lt;='Festività&amp;Chiusure'!$B$12),  AND($B294&gt;='Festività&amp;Chiusure'!$A$13,Calendar!$B294&lt;='Festività&amp;Chiusure'!$B$13),  AND($B294&gt;='Festività&amp;Chiusure'!$A$14,Calendar!$B294&lt;='Festività&amp;Chiusure'!$B$14),    AND($B294&gt;='Festività&amp;Chiusure'!$A$15,Calendar!$B294&lt;='Festività&amp;Chiusure'!$B$15),  AND($B294&gt;='Festività&amp;Chiusure'!$A$16,Calendar!$B294&lt;='Festività&amp;Chiusure'!$B$16),   $H294="domenica",$H294="sabato"),0,1)</f>
        <v/>
      </c>
      <c r="K294">
        <f>B294-DATE(YEAR(B294),1,0)</f>
        <v/>
      </c>
      <c r="L294">
        <f>SUM($J$3:J294)</f>
        <v/>
      </c>
    </row>
    <row r="295">
      <c r="A295" s="4">
        <f>YEAR(B295)*10000+MONTH(B295)*100+DAY(B295)</f>
        <v/>
      </c>
      <c r="B295" s="1" t="n">
        <v>45584</v>
      </c>
      <c r="C295">
        <f>YEAR(B295)</f>
        <v/>
      </c>
      <c r="D295">
        <f>MONTH(B295)</f>
        <v/>
      </c>
      <c r="E295">
        <f>WEEKNUM(B295)</f>
        <v/>
      </c>
      <c r="F295">
        <f>WEEKDAY(B295)</f>
        <v/>
      </c>
      <c r="G295">
        <f>DAY(B295)</f>
        <v/>
      </c>
      <c r="H295">
        <f>TEXT(B295,"gggg")</f>
        <v/>
      </c>
      <c r="I295">
        <f>TEXT(B295,"mmmm")</f>
        <v/>
      </c>
      <c r="J295">
        <f>IF(OR(AND($B295&gt;='Festività&amp;Chiusure'!$A$2,Calendar!$B295&lt;='Festività&amp;Chiusure'!$B$2),  AND($B295&gt;='Festività&amp;Chiusure'!$A$3,Calendar!$B295&lt;='Festività&amp;Chiusure'!$B$3),  AND($B295&gt;='Festività&amp;Chiusure'!$A$4,Calendar!$B295&lt;='Festività&amp;Chiusure'!$B$4),  AND($B295&gt;='Festività&amp;Chiusure'!$A$5,Calendar!$B295&lt;='Festività&amp;Chiusure'!$B$5),  AND($B295&gt;='Festività&amp;Chiusure'!$A$6,Calendar!$B295&lt;='Festività&amp;Chiusure'!$B$6),  AND($B295&gt;='Festività&amp;Chiusure'!$A$7,Calendar!$B295&lt;='Festività&amp;Chiusure'!$B$7),  AND($B295&gt;='Festività&amp;Chiusure'!$A$8,Calendar!$B295&lt;='Festività&amp;Chiusure'!$B$8),  AND($B295&gt;='Festività&amp;Chiusure'!$A$9,Calendar!$B295&lt;='Festività&amp;Chiusure'!$B$9),  AND($B295&gt;='Festività&amp;Chiusure'!$A$10,Calendar!$B295&lt;='Festività&amp;Chiusure'!$B$10),  AND($B295&gt;='Festività&amp;Chiusure'!$A$11,Calendar!$B295&lt;='Festività&amp;Chiusure'!$B$11),  AND($B295&gt;='Festività&amp;Chiusure'!$A$12,Calendar!$B295&lt;='Festività&amp;Chiusure'!$B$12),  AND($B295&gt;='Festività&amp;Chiusure'!$A$13,Calendar!$B295&lt;='Festività&amp;Chiusure'!$B$13),  AND($B295&gt;='Festività&amp;Chiusure'!$A$14,Calendar!$B295&lt;='Festività&amp;Chiusure'!$B$14),    AND($B295&gt;='Festività&amp;Chiusure'!$A$15,Calendar!$B295&lt;='Festività&amp;Chiusure'!$B$15),  AND($B295&gt;='Festività&amp;Chiusure'!$A$16,Calendar!$B295&lt;='Festività&amp;Chiusure'!$B$16),   $H295="domenica",$H295="sabato"),0,1)</f>
        <v/>
      </c>
      <c r="K295">
        <f>B295-DATE(YEAR(B295),1,0)</f>
        <v/>
      </c>
      <c r="L295">
        <f>SUM($J$3:J295)</f>
        <v/>
      </c>
    </row>
    <row r="296">
      <c r="A296" s="4">
        <f>YEAR(B296)*10000+MONTH(B296)*100+DAY(B296)</f>
        <v/>
      </c>
      <c r="B296" s="1" t="n">
        <v>45585</v>
      </c>
      <c r="C296">
        <f>YEAR(B296)</f>
        <v/>
      </c>
      <c r="D296">
        <f>MONTH(B296)</f>
        <v/>
      </c>
      <c r="E296">
        <f>WEEKNUM(B296)</f>
        <v/>
      </c>
      <c r="F296">
        <f>WEEKDAY(B296)</f>
        <v/>
      </c>
      <c r="G296">
        <f>DAY(B296)</f>
        <v/>
      </c>
      <c r="H296">
        <f>TEXT(B296,"gggg")</f>
        <v/>
      </c>
      <c r="I296">
        <f>TEXT(B296,"mmmm")</f>
        <v/>
      </c>
      <c r="J296">
        <f>IF(OR(AND($B296&gt;='Festività&amp;Chiusure'!$A$2,Calendar!$B296&lt;='Festività&amp;Chiusure'!$B$2),  AND($B296&gt;='Festività&amp;Chiusure'!$A$3,Calendar!$B296&lt;='Festività&amp;Chiusure'!$B$3),  AND($B296&gt;='Festività&amp;Chiusure'!$A$4,Calendar!$B296&lt;='Festività&amp;Chiusure'!$B$4),  AND($B296&gt;='Festività&amp;Chiusure'!$A$5,Calendar!$B296&lt;='Festività&amp;Chiusure'!$B$5),  AND($B296&gt;='Festività&amp;Chiusure'!$A$6,Calendar!$B296&lt;='Festività&amp;Chiusure'!$B$6),  AND($B296&gt;='Festività&amp;Chiusure'!$A$7,Calendar!$B296&lt;='Festività&amp;Chiusure'!$B$7),  AND($B296&gt;='Festività&amp;Chiusure'!$A$8,Calendar!$B296&lt;='Festività&amp;Chiusure'!$B$8),  AND($B296&gt;='Festività&amp;Chiusure'!$A$9,Calendar!$B296&lt;='Festività&amp;Chiusure'!$B$9),  AND($B296&gt;='Festività&amp;Chiusure'!$A$10,Calendar!$B296&lt;='Festività&amp;Chiusure'!$B$10),  AND($B296&gt;='Festività&amp;Chiusure'!$A$11,Calendar!$B296&lt;='Festività&amp;Chiusure'!$B$11),  AND($B296&gt;='Festività&amp;Chiusure'!$A$12,Calendar!$B296&lt;='Festività&amp;Chiusure'!$B$12),  AND($B296&gt;='Festività&amp;Chiusure'!$A$13,Calendar!$B296&lt;='Festività&amp;Chiusure'!$B$13),  AND($B296&gt;='Festività&amp;Chiusure'!$A$14,Calendar!$B296&lt;='Festività&amp;Chiusure'!$B$14),    AND($B296&gt;='Festività&amp;Chiusure'!$A$15,Calendar!$B296&lt;='Festività&amp;Chiusure'!$B$15),  AND($B296&gt;='Festività&amp;Chiusure'!$A$16,Calendar!$B296&lt;='Festività&amp;Chiusure'!$B$16),   $H296="domenica",$H296="sabato"),0,1)</f>
        <v/>
      </c>
      <c r="K296">
        <f>B296-DATE(YEAR(B296),1,0)</f>
        <v/>
      </c>
      <c r="L296">
        <f>SUM($J$3:J296)</f>
        <v/>
      </c>
    </row>
    <row r="297">
      <c r="A297" s="4">
        <f>YEAR(B297)*10000+MONTH(B297)*100+DAY(B297)</f>
        <v/>
      </c>
      <c r="B297" s="1" t="n">
        <v>45586</v>
      </c>
      <c r="C297">
        <f>YEAR(B297)</f>
        <v/>
      </c>
      <c r="D297">
        <f>MONTH(B297)</f>
        <v/>
      </c>
      <c r="E297">
        <f>WEEKNUM(B297)</f>
        <v/>
      </c>
      <c r="F297">
        <f>WEEKDAY(B297)</f>
        <v/>
      </c>
      <c r="G297">
        <f>DAY(B297)</f>
        <v/>
      </c>
      <c r="H297">
        <f>TEXT(B297,"gggg")</f>
        <v/>
      </c>
      <c r="I297">
        <f>TEXT(B297,"mmmm")</f>
        <v/>
      </c>
      <c r="J297">
        <f>IF(OR(AND($B297&gt;='Festività&amp;Chiusure'!$A$2,Calendar!$B297&lt;='Festività&amp;Chiusure'!$B$2),  AND($B297&gt;='Festività&amp;Chiusure'!$A$3,Calendar!$B297&lt;='Festività&amp;Chiusure'!$B$3),  AND($B297&gt;='Festività&amp;Chiusure'!$A$4,Calendar!$B297&lt;='Festività&amp;Chiusure'!$B$4),  AND($B297&gt;='Festività&amp;Chiusure'!$A$5,Calendar!$B297&lt;='Festività&amp;Chiusure'!$B$5),  AND($B297&gt;='Festività&amp;Chiusure'!$A$6,Calendar!$B297&lt;='Festività&amp;Chiusure'!$B$6),  AND($B297&gt;='Festività&amp;Chiusure'!$A$7,Calendar!$B297&lt;='Festività&amp;Chiusure'!$B$7),  AND($B297&gt;='Festività&amp;Chiusure'!$A$8,Calendar!$B297&lt;='Festività&amp;Chiusure'!$B$8),  AND($B297&gt;='Festività&amp;Chiusure'!$A$9,Calendar!$B297&lt;='Festività&amp;Chiusure'!$B$9),  AND($B297&gt;='Festività&amp;Chiusure'!$A$10,Calendar!$B297&lt;='Festività&amp;Chiusure'!$B$10),  AND($B297&gt;='Festività&amp;Chiusure'!$A$11,Calendar!$B297&lt;='Festività&amp;Chiusure'!$B$11),  AND($B297&gt;='Festività&amp;Chiusure'!$A$12,Calendar!$B297&lt;='Festività&amp;Chiusure'!$B$12),  AND($B297&gt;='Festività&amp;Chiusure'!$A$13,Calendar!$B297&lt;='Festività&amp;Chiusure'!$B$13),  AND($B297&gt;='Festività&amp;Chiusure'!$A$14,Calendar!$B297&lt;='Festività&amp;Chiusure'!$B$14),    AND($B297&gt;='Festività&amp;Chiusure'!$A$15,Calendar!$B297&lt;='Festività&amp;Chiusure'!$B$15),  AND($B297&gt;='Festività&amp;Chiusure'!$A$16,Calendar!$B297&lt;='Festività&amp;Chiusure'!$B$16),   $H297="domenica",$H297="sabato"),0,1)</f>
        <v/>
      </c>
      <c r="K297">
        <f>B297-DATE(YEAR(B297),1,0)</f>
        <v/>
      </c>
      <c r="L297">
        <f>SUM($J$3:J297)</f>
        <v/>
      </c>
    </row>
    <row r="298">
      <c r="A298" s="4">
        <f>YEAR(B298)*10000+MONTH(B298)*100+DAY(B298)</f>
        <v/>
      </c>
      <c r="B298" s="1" t="n">
        <v>45587</v>
      </c>
      <c r="C298">
        <f>YEAR(B298)</f>
        <v/>
      </c>
      <c r="D298">
        <f>MONTH(B298)</f>
        <v/>
      </c>
      <c r="E298">
        <f>WEEKNUM(B298)</f>
        <v/>
      </c>
      <c r="F298">
        <f>WEEKDAY(B298)</f>
        <v/>
      </c>
      <c r="G298">
        <f>DAY(B298)</f>
        <v/>
      </c>
      <c r="H298">
        <f>TEXT(B298,"gggg")</f>
        <v/>
      </c>
      <c r="I298">
        <f>TEXT(B298,"mmmm")</f>
        <v/>
      </c>
      <c r="J298">
        <f>IF(OR(AND($B298&gt;='Festività&amp;Chiusure'!$A$2,Calendar!$B298&lt;='Festività&amp;Chiusure'!$B$2),  AND($B298&gt;='Festività&amp;Chiusure'!$A$3,Calendar!$B298&lt;='Festività&amp;Chiusure'!$B$3),  AND($B298&gt;='Festività&amp;Chiusure'!$A$4,Calendar!$B298&lt;='Festività&amp;Chiusure'!$B$4),  AND($B298&gt;='Festività&amp;Chiusure'!$A$5,Calendar!$B298&lt;='Festività&amp;Chiusure'!$B$5),  AND($B298&gt;='Festività&amp;Chiusure'!$A$6,Calendar!$B298&lt;='Festività&amp;Chiusure'!$B$6),  AND($B298&gt;='Festività&amp;Chiusure'!$A$7,Calendar!$B298&lt;='Festività&amp;Chiusure'!$B$7),  AND($B298&gt;='Festività&amp;Chiusure'!$A$8,Calendar!$B298&lt;='Festività&amp;Chiusure'!$B$8),  AND($B298&gt;='Festività&amp;Chiusure'!$A$9,Calendar!$B298&lt;='Festività&amp;Chiusure'!$B$9),  AND($B298&gt;='Festività&amp;Chiusure'!$A$10,Calendar!$B298&lt;='Festività&amp;Chiusure'!$B$10),  AND($B298&gt;='Festività&amp;Chiusure'!$A$11,Calendar!$B298&lt;='Festività&amp;Chiusure'!$B$11),  AND($B298&gt;='Festività&amp;Chiusure'!$A$12,Calendar!$B298&lt;='Festività&amp;Chiusure'!$B$12),  AND($B298&gt;='Festività&amp;Chiusure'!$A$13,Calendar!$B298&lt;='Festività&amp;Chiusure'!$B$13),  AND($B298&gt;='Festività&amp;Chiusure'!$A$14,Calendar!$B298&lt;='Festività&amp;Chiusure'!$B$14),    AND($B298&gt;='Festività&amp;Chiusure'!$A$15,Calendar!$B298&lt;='Festività&amp;Chiusure'!$B$15),  AND($B298&gt;='Festività&amp;Chiusure'!$A$16,Calendar!$B298&lt;='Festività&amp;Chiusure'!$B$16),   $H298="domenica",$H298="sabato"),0,1)</f>
        <v/>
      </c>
      <c r="K298">
        <f>B298-DATE(YEAR(B298),1,0)</f>
        <v/>
      </c>
      <c r="L298">
        <f>SUM($J$3:J298)</f>
        <v/>
      </c>
    </row>
    <row r="299">
      <c r="A299" s="4">
        <f>YEAR(B299)*10000+MONTH(B299)*100+DAY(B299)</f>
        <v/>
      </c>
      <c r="B299" s="1" t="n">
        <v>45588</v>
      </c>
      <c r="C299">
        <f>YEAR(B299)</f>
        <v/>
      </c>
      <c r="D299">
        <f>MONTH(B299)</f>
        <v/>
      </c>
      <c r="E299">
        <f>WEEKNUM(B299)</f>
        <v/>
      </c>
      <c r="F299">
        <f>WEEKDAY(B299)</f>
        <v/>
      </c>
      <c r="G299">
        <f>DAY(B299)</f>
        <v/>
      </c>
      <c r="H299">
        <f>TEXT(B299,"gggg")</f>
        <v/>
      </c>
      <c r="I299">
        <f>TEXT(B299,"mmmm")</f>
        <v/>
      </c>
      <c r="J299">
        <f>IF(OR(AND($B299&gt;='Festività&amp;Chiusure'!$A$2,Calendar!$B299&lt;='Festività&amp;Chiusure'!$B$2),  AND($B299&gt;='Festività&amp;Chiusure'!$A$3,Calendar!$B299&lt;='Festività&amp;Chiusure'!$B$3),  AND($B299&gt;='Festività&amp;Chiusure'!$A$4,Calendar!$B299&lt;='Festività&amp;Chiusure'!$B$4),  AND($B299&gt;='Festività&amp;Chiusure'!$A$5,Calendar!$B299&lt;='Festività&amp;Chiusure'!$B$5),  AND($B299&gt;='Festività&amp;Chiusure'!$A$6,Calendar!$B299&lt;='Festività&amp;Chiusure'!$B$6),  AND($B299&gt;='Festività&amp;Chiusure'!$A$7,Calendar!$B299&lt;='Festività&amp;Chiusure'!$B$7),  AND($B299&gt;='Festività&amp;Chiusure'!$A$8,Calendar!$B299&lt;='Festività&amp;Chiusure'!$B$8),  AND($B299&gt;='Festività&amp;Chiusure'!$A$9,Calendar!$B299&lt;='Festività&amp;Chiusure'!$B$9),  AND($B299&gt;='Festività&amp;Chiusure'!$A$10,Calendar!$B299&lt;='Festività&amp;Chiusure'!$B$10),  AND($B299&gt;='Festività&amp;Chiusure'!$A$11,Calendar!$B299&lt;='Festività&amp;Chiusure'!$B$11),  AND($B299&gt;='Festività&amp;Chiusure'!$A$12,Calendar!$B299&lt;='Festività&amp;Chiusure'!$B$12),  AND($B299&gt;='Festività&amp;Chiusure'!$A$13,Calendar!$B299&lt;='Festività&amp;Chiusure'!$B$13),  AND($B299&gt;='Festività&amp;Chiusure'!$A$14,Calendar!$B299&lt;='Festività&amp;Chiusure'!$B$14),    AND($B299&gt;='Festività&amp;Chiusure'!$A$15,Calendar!$B299&lt;='Festività&amp;Chiusure'!$B$15),  AND($B299&gt;='Festività&amp;Chiusure'!$A$16,Calendar!$B299&lt;='Festività&amp;Chiusure'!$B$16),   $H299="domenica",$H299="sabato"),0,1)</f>
        <v/>
      </c>
      <c r="K299">
        <f>B299-DATE(YEAR(B299),1,0)</f>
        <v/>
      </c>
      <c r="L299">
        <f>SUM($J$3:J299)</f>
        <v/>
      </c>
    </row>
    <row r="300">
      <c r="A300" s="4">
        <f>YEAR(B300)*10000+MONTH(B300)*100+DAY(B300)</f>
        <v/>
      </c>
      <c r="B300" s="1" t="n">
        <v>45589</v>
      </c>
      <c r="C300">
        <f>YEAR(B300)</f>
        <v/>
      </c>
      <c r="D300">
        <f>MONTH(B300)</f>
        <v/>
      </c>
      <c r="E300">
        <f>WEEKNUM(B300)</f>
        <v/>
      </c>
      <c r="F300">
        <f>WEEKDAY(B300)</f>
        <v/>
      </c>
      <c r="G300">
        <f>DAY(B300)</f>
        <v/>
      </c>
      <c r="H300">
        <f>TEXT(B300,"gggg")</f>
        <v/>
      </c>
      <c r="I300">
        <f>TEXT(B300,"mmmm")</f>
        <v/>
      </c>
      <c r="J300">
        <f>IF(OR(AND($B300&gt;='Festività&amp;Chiusure'!$A$2,Calendar!$B300&lt;='Festività&amp;Chiusure'!$B$2),  AND($B300&gt;='Festività&amp;Chiusure'!$A$3,Calendar!$B300&lt;='Festività&amp;Chiusure'!$B$3),  AND($B300&gt;='Festività&amp;Chiusure'!$A$4,Calendar!$B300&lt;='Festività&amp;Chiusure'!$B$4),  AND($B300&gt;='Festività&amp;Chiusure'!$A$5,Calendar!$B300&lt;='Festività&amp;Chiusure'!$B$5),  AND($B300&gt;='Festività&amp;Chiusure'!$A$6,Calendar!$B300&lt;='Festività&amp;Chiusure'!$B$6),  AND($B300&gt;='Festività&amp;Chiusure'!$A$7,Calendar!$B300&lt;='Festività&amp;Chiusure'!$B$7),  AND($B300&gt;='Festività&amp;Chiusure'!$A$8,Calendar!$B300&lt;='Festività&amp;Chiusure'!$B$8),  AND($B300&gt;='Festività&amp;Chiusure'!$A$9,Calendar!$B300&lt;='Festività&amp;Chiusure'!$B$9),  AND($B300&gt;='Festività&amp;Chiusure'!$A$10,Calendar!$B300&lt;='Festività&amp;Chiusure'!$B$10),  AND($B300&gt;='Festività&amp;Chiusure'!$A$11,Calendar!$B300&lt;='Festività&amp;Chiusure'!$B$11),  AND($B300&gt;='Festività&amp;Chiusure'!$A$12,Calendar!$B300&lt;='Festività&amp;Chiusure'!$B$12),  AND($B300&gt;='Festività&amp;Chiusure'!$A$13,Calendar!$B300&lt;='Festività&amp;Chiusure'!$B$13),  AND($B300&gt;='Festività&amp;Chiusure'!$A$14,Calendar!$B300&lt;='Festività&amp;Chiusure'!$B$14),    AND($B300&gt;='Festività&amp;Chiusure'!$A$15,Calendar!$B300&lt;='Festività&amp;Chiusure'!$B$15),  AND($B300&gt;='Festività&amp;Chiusure'!$A$16,Calendar!$B300&lt;='Festività&amp;Chiusure'!$B$16),   $H300="domenica",$H300="sabato"),0,1)</f>
        <v/>
      </c>
      <c r="K300">
        <f>B300-DATE(YEAR(B300),1,0)</f>
        <v/>
      </c>
      <c r="L300">
        <f>SUM($J$3:J300)</f>
        <v/>
      </c>
    </row>
    <row r="301">
      <c r="A301" s="4">
        <f>YEAR(B301)*10000+MONTH(B301)*100+DAY(B301)</f>
        <v/>
      </c>
      <c r="B301" s="1" t="n">
        <v>45590</v>
      </c>
      <c r="C301">
        <f>YEAR(B301)</f>
        <v/>
      </c>
      <c r="D301">
        <f>MONTH(B301)</f>
        <v/>
      </c>
      <c r="E301">
        <f>WEEKNUM(B301)</f>
        <v/>
      </c>
      <c r="F301">
        <f>WEEKDAY(B301)</f>
        <v/>
      </c>
      <c r="G301">
        <f>DAY(B301)</f>
        <v/>
      </c>
      <c r="H301">
        <f>TEXT(B301,"gggg")</f>
        <v/>
      </c>
      <c r="I301">
        <f>TEXT(B301,"mmmm")</f>
        <v/>
      </c>
      <c r="J301">
        <f>IF(OR(AND($B301&gt;='Festività&amp;Chiusure'!$A$2,Calendar!$B301&lt;='Festività&amp;Chiusure'!$B$2),  AND($B301&gt;='Festività&amp;Chiusure'!$A$3,Calendar!$B301&lt;='Festività&amp;Chiusure'!$B$3),  AND($B301&gt;='Festività&amp;Chiusure'!$A$4,Calendar!$B301&lt;='Festività&amp;Chiusure'!$B$4),  AND($B301&gt;='Festività&amp;Chiusure'!$A$5,Calendar!$B301&lt;='Festività&amp;Chiusure'!$B$5),  AND($B301&gt;='Festività&amp;Chiusure'!$A$6,Calendar!$B301&lt;='Festività&amp;Chiusure'!$B$6),  AND($B301&gt;='Festività&amp;Chiusure'!$A$7,Calendar!$B301&lt;='Festività&amp;Chiusure'!$B$7),  AND($B301&gt;='Festività&amp;Chiusure'!$A$8,Calendar!$B301&lt;='Festività&amp;Chiusure'!$B$8),  AND($B301&gt;='Festività&amp;Chiusure'!$A$9,Calendar!$B301&lt;='Festività&amp;Chiusure'!$B$9),  AND($B301&gt;='Festività&amp;Chiusure'!$A$10,Calendar!$B301&lt;='Festività&amp;Chiusure'!$B$10),  AND($B301&gt;='Festività&amp;Chiusure'!$A$11,Calendar!$B301&lt;='Festività&amp;Chiusure'!$B$11),  AND($B301&gt;='Festività&amp;Chiusure'!$A$12,Calendar!$B301&lt;='Festività&amp;Chiusure'!$B$12),  AND($B301&gt;='Festività&amp;Chiusure'!$A$13,Calendar!$B301&lt;='Festività&amp;Chiusure'!$B$13),  AND($B301&gt;='Festività&amp;Chiusure'!$A$14,Calendar!$B301&lt;='Festività&amp;Chiusure'!$B$14),    AND($B301&gt;='Festività&amp;Chiusure'!$A$15,Calendar!$B301&lt;='Festività&amp;Chiusure'!$B$15),  AND($B301&gt;='Festività&amp;Chiusure'!$A$16,Calendar!$B301&lt;='Festività&amp;Chiusure'!$B$16),   $H301="domenica",$H301="sabato"),0,1)</f>
        <v/>
      </c>
      <c r="K301">
        <f>B301-DATE(YEAR(B301),1,0)</f>
        <v/>
      </c>
      <c r="L301">
        <f>SUM($J$3:J301)</f>
        <v/>
      </c>
    </row>
    <row r="302">
      <c r="A302" s="4">
        <f>YEAR(B302)*10000+MONTH(B302)*100+DAY(B302)</f>
        <v/>
      </c>
      <c r="B302" s="1" t="n">
        <v>45591</v>
      </c>
      <c r="C302">
        <f>YEAR(B302)</f>
        <v/>
      </c>
      <c r="D302">
        <f>MONTH(B302)</f>
        <v/>
      </c>
      <c r="E302">
        <f>WEEKNUM(B302)</f>
        <v/>
      </c>
      <c r="F302">
        <f>WEEKDAY(B302)</f>
        <v/>
      </c>
      <c r="G302">
        <f>DAY(B302)</f>
        <v/>
      </c>
      <c r="H302">
        <f>TEXT(B302,"gggg")</f>
        <v/>
      </c>
      <c r="I302">
        <f>TEXT(B302,"mmmm")</f>
        <v/>
      </c>
      <c r="J302">
        <f>IF(OR(AND($B302&gt;='Festività&amp;Chiusure'!$A$2,Calendar!$B302&lt;='Festività&amp;Chiusure'!$B$2),  AND($B302&gt;='Festività&amp;Chiusure'!$A$3,Calendar!$B302&lt;='Festività&amp;Chiusure'!$B$3),  AND($B302&gt;='Festività&amp;Chiusure'!$A$4,Calendar!$B302&lt;='Festività&amp;Chiusure'!$B$4),  AND($B302&gt;='Festività&amp;Chiusure'!$A$5,Calendar!$B302&lt;='Festività&amp;Chiusure'!$B$5),  AND($B302&gt;='Festività&amp;Chiusure'!$A$6,Calendar!$B302&lt;='Festività&amp;Chiusure'!$B$6),  AND($B302&gt;='Festività&amp;Chiusure'!$A$7,Calendar!$B302&lt;='Festività&amp;Chiusure'!$B$7),  AND($B302&gt;='Festività&amp;Chiusure'!$A$8,Calendar!$B302&lt;='Festività&amp;Chiusure'!$B$8),  AND($B302&gt;='Festività&amp;Chiusure'!$A$9,Calendar!$B302&lt;='Festività&amp;Chiusure'!$B$9),  AND($B302&gt;='Festività&amp;Chiusure'!$A$10,Calendar!$B302&lt;='Festività&amp;Chiusure'!$B$10),  AND($B302&gt;='Festività&amp;Chiusure'!$A$11,Calendar!$B302&lt;='Festività&amp;Chiusure'!$B$11),  AND($B302&gt;='Festività&amp;Chiusure'!$A$12,Calendar!$B302&lt;='Festività&amp;Chiusure'!$B$12),  AND($B302&gt;='Festività&amp;Chiusure'!$A$13,Calendar!$B302&lt;='Festività&amp;Chiusure'!$B$13),  AND($B302&gt;='Festività&amp;Chiusure'!$A$14,Calendar!$B302&lt;='Festività&amp;Chiusure'!$B$14),    AND($B302&gt;='Festività&amp;Chiusure'!$A$15,Calendar!$B302&lt;='Festività&amp;Chiusure'!$B$15),  AND($B302&gt;='Festività&amp;Chiusure'!$A$16,Calendar!$B302&lt;='Festività&amp;Chiusure'!$B$16),   $H302="domenica",$H302="sabato"),0,1)</f>
        <v/>
      </c>
      <c r="K302">
        <f>B302-DATE(YEAR(B302),1,0)</f>
        <v/>
      </c>
      <c r="L302">
        <f>SUM($J$3:J302)</f>
        <v/>
      </c>
    </row>
    <row r="303">
      <c r="A303" s="4">
        <f>YEAR(B303)*10000+MONTH(B303)*100+DAY(B303)</f>
        <v/>
      </c>
      <c r="B303" s="1" t="n">
        <v>45592</v>
      </c>
      <c r="C303">
        <f>YEAR(B303)</f>
        <v/>
      </c>
      <c r="D303">
        <f>MONTH(B303)</f>
        <v/>
      </c>
      <c r="E303">
        <f>WEEKNUM(B303)</f>
        <v/>
      </c>
      <c r="F303">
        <f>WEEKDAY(B303)</f>
        <v/>
      </c>
      <c r="G303">
        <f>DAY(B303)</f>
        <v/>
      </c>
      <c r="H303">
        <f>TEXT(B303,"gggg")</f>
        <v/>
      </c>
      <c r="I303">
        <f>TEXT(B303,"mmmm")</f>
        <v/>
      </c>
      <c r="J303">
        <f>IF(OR(AND($B303&gt;='Festività&amp;Chiusure'!$A$2,Calendar!$B303&lt;='Festività&amp;Chiusure'!$B$2),  AND($B303&gt;='Festività&amp;Chiusure'!$A$3,Calendar!$B303&lt;='Festività&amp;Chiusure'!$B$3),  AND($B303&gt;='Festività&amp;Chiusure'!$A$4,Calendar!$B303&lt;='Festività&amp;Chiusure'!$B$4),  AND($B303&gt;='Festività&amp;Chiusure'!$A$5,Calendar!$B303&lt;='Festività&amp;Chiusure'!$B$5),  AND($B303&gt;='Festività&amp;Chiusure'!$A$6,Calendar!$B303&lt;='Festività&amp;Chiusure'!$B$6),  AND($B303&gt;='Festività&amp;Chiusure'!$A$7,Calendar!$B303&lt;='Festività&amp;Chiusure'!$B$7),  AND($B303&gt;='Festività&amp;Chiusure'!$A$8,Calendar!$B303&lt;='Festività&amp;Chiusure'!$B$8),  AND($B303&gt;='Festività&amp;Chiusure'!$A$9,Calendar!$B303&lt;='Festività&amp;Chiusure'!$B$9),  AND($B303&gt;='Festività&amp;Chiusure'!$A$10,Calendar!$B303&lt;='Festività&amp;Chiusure'!$B$10),  AND($B303&gt;='Festività&amp;Chiusure'!$A$11,Calendar!$B303&lt;='Festività&amp;Chiusure'!$B$11),  AND($B303&gt;='Festività&amp;Chiusure'!$A$12,Calendar!$B303&lt;='Festività&amp;Chiusure'!$B$12),  AND($B303&gt;='Festività&amp;Chiusure'!$A$13,Calendar!$B303&lt;='Festività&amp;Chiusure'!$B$13),  AND($B303&gt;='Festività&amp;Chiusure'!$A$14,Calendar!$B303&lt;='Festività&amp;Chiusure'!$B$14),    AND($B303&gt;='Festività&amp;Chiusure'!$A$15,Calendar!$B303&lt;='Festività&amp;Chiusure'!$B$15),  AND($B303&gt;='Festività&amp;Chiusure'!$A$16,Calendar!$B303&lt;='Festività&amp;Chiusure'!$B$16),   $H303="domenica",$H303="sabato"),0,1)</f>
        <v/>
      </c>
      <c r="K303">
        <f>B303-DATE(YEAR(B303),1,0)</f>
        <v/>
      </c>
      <c r="L303">
        <f>SUM($J$3:J303)</f>
        <v/>
      </c>
    </row>
    <row r="304">
      <c r="A304" s="4">
        <f>YEAR(B304)*10000+MONTH(B304)*100+DAY(B304)</f>
        <v/>
      </c>
      <c r="B304" s="1" t="n">
        <v>45593</v>
      </c>
      <c r="C304">
        <f>YEAR(B304)</f>
        <v/>
      </c>
      <c r="D304">
        <f>MONTH(B304)</f>
        <v/>
      </c>
      <c r="E304">
        <f>WEEKNUM(B304)</f>
        <v/>
      </c>
      <c r="F304">
        <f>WEEKDAY(B304)</f>
        <v/>
      </c>
      <c r="G304">
        <f>DAY(B304)</f>
        <v/>
      </c>
      <c r="H304">
        <f>TEXT(B304,"gggg")</f>
        <v/>
      </c>
      <c r="I304">
        <f>TEXT(B304,"mmmm")</f>
        <v/>
      </c>
      <c r="J304">
        <f>IF(OR(AND($B304&gt;='Festività&amp;Chiusure'!$A$2,Calendar!$B304&lt;='Festività&amp;Chiusure'!$B$2),  AND($B304&gt;='Festività&amp;Chiusure'!$A$3,Calendar!$B304&lt;='Festività&amp;Chiusure'!$B$3),  AND($B304&gt;='Festività&amp;Chiusure'!$A$4,Calendar!$B304&lt;='Festività&amp;Chiusure'!$B$4),  AND($B304&gt;='Festività&amp;Chiusure'!$A$5,Calendar!$B304&lt;='Festività&amp;Chiusure'!$B$5),  AND($B304&gt;='Festività&amp;Chiusure'!$A$6,Calendar!$B304&lt;='Festività&amp;Chiusure'!$B$6),  AND($B304&gt;='Festività&amp;Chiusure'!$A$7,Calendar!$B304&lt;='Festività&amp;Chiusure'!$B$7),  AND($B304&gt;='Festività&amp;Chiusure'!$A$8,Calendar!$B304&lt;='Festività&amp;Chiusure'!$B$8),  AND($B304&gt;='Festività&amp;Chiusure'!$A$9,Calendar!$B304&lt;='Festività&amp;Chiusure'!$B$9),  AND($B304&gt;='Festività&amp;Chiusure'!$A$10,Calendar!$B304&lt;='Festività&amp;Chiusure'!$B$10),  AND($B304&gt;='Festività&amp;Chiusure'!$A$11,Calendar!$B304&lt;='Festività&amp;Chiusure'!$B$11),  AND($B304&gt;='Festività&amp;Chiusure'!$A$12,Calendar!$B304&lt;='Festività&amp;Chiusure'!$B$12),  AND($B304&gt;='Festività&amp;Chiusure'!$A$13,Calendar!$B304&lt;='Festività&amp;Chiusure'!$B$13),  AND($B304&gt;='Festività&amp;Chiusure'!$A$14,Calendar!$B304&lt;='Festività&amp;Chiusure'!$B$14),    AND($B304&gt;='Festività&amp;Chiusure'!$A$15,Calendar!$B304&lt;='Festività&amp;Chiusure'!$B$15),  AND($B304&gt;='Festività&amp;Chiusure'!$A$16,Calendar!$B304&lt;='Festività&amp;Chiusure'!$B$16),   $H304="domenica",$H304="sabato"),0,1)</f>
        <v/>
      </c>
      <c r="K304">
        <f>B304-DATE(YEAR(B304),1,0)</f>
        <v/>
      </c>
      <c r="L304">
        <f>SUM($J$3:J304)</f>
        <v/>
      </c>
    </row>
    <row r="305">
      <c r="A305" s="4">
        <f>YEAR(B305)*10000+MONTH(B305)*100+DAY(B305)</f>
        <v/>
      </c>
      <c r="B305" s="1" t="n">
        <v>45594</v>
      </c>
      <c r="C305">
        <f>YEAR(B305)</f>
        <v/>
      </c>
      <c r="D305">
        <f>MONTH(B305)</f>
        <v/>
      </c>
      <c r="E305">
        <f>WEEKNUM(B305)</f>
        <v/>
      </c>
      <c r="F305">
        <f>WEEKDAY(B305)</f>
        <v/>
      </c>
      <c r="G305">
        <f>DAY(B305)</f>
        <v/>
      </c>
      <c r="H305">
        <f>TEXT(B305,"gggg")</f>
        <v/>
      </c>
      <c r="I305">
        <f>TEXT(B305,"mmmm")</f>
        <v/>
      </c>
      <c r="J305">
        <f>IF(OR(AND($B305&gt;='Festività&amp;Chiusure'!$A$2,Calendar!$B305&lt;='Festività&amp;Chiusure'!$B$2),  AND($B305&gt;='Festività&amp;Chiusure'!$A$3,Calendar!$B305&lt;='Festività&amp;Chiusure'!$B$3),  AND($B305&gt;='Festività&amp;Chiusure'!$A$4,Calendar!$B305&lt;='Festività&amp;Chiusure'!$B$4),  AND($B305&gt;='Festività&amp;Chiusure'!$A$5,Calendar!$B305&lt;='Festività&amp;Chiusure'!$B$5),  AND($B305&gt;='Festività&amp;Chiusure'!$A$6,Calendar!$B305&lt;='Festività&amp;Chiusure'!$B$6),  AND($B305&gt;='Festività&amp;Chiusure'!$A$7,Calendar!$B305&lt;='Festività&amp;Chiusure'!$B$7),  AND($B305&gt;='Festività&amp;Chiusure'!$A$8,Calendar!$B305&lt;='Festività&amp;Chiusure'!$B$8),  AND($B305&gt;='Festività&amp;Chiusure'!$A$9,Calendar!$B305&lt;='Festività&amp;Chiusure'!$B$9),  AND($B305&gt;='Festività&amp;Chiusure'!$A$10,Calendar!$B305&lt;='Festività&amp;Chiusure'!$B$10),  AND($B305&gt;='Festività&amp;Chiusure'!$A$11,Calendar!$B305&lt;='Festività&amp;Chiusure'!$B$11),  AND($B305&gt;='Festività&amp;Chiusure'!$A$12,Calendar!$B305&lt;='Festività&amp;Chiusure'!$B$12),  AND($B305&gt;='Festività&amp;Chiusure'!$A$13,Calendar!$B305&lt;='Festività&amp;Chiusure'!$B$13),  AND($B305&gt;='Festività&amp;Chiusure'!$A$14,Calendar!$B305&lt;='Festività&amp;Chiusure'!$B$14),    AND($B305&gt;='Festività&amp;Chiusure'!$A$15,Calendar!$B305&lt;='Festività&amp;Chiusure'!$B$15),  AND($B305&gt;='Festività&amp;Chiusure'!$A$16,Calendar!$B305&lt;='Festività&amp;Chiusure'!$B$16),   $H305="domenica",$H305="sabato"),0,1)</f>
        <v/>
      </c>
      <c r="K305">
        <f>B305-DATE(YEAR(B305),1,0)</f>
        <v/>
      </c>
      <c r="L305">
        <f>SUM($J$3:J305)</f>
        <v/>
      </c>
    </row>
    <row r="306">
      <c r="A306" s="4">
        <f>YEAR(B306)*10000+MONTH(B306)*100+DAY(B306)</f>
        <v/>
      </c>
      <c r="B306" s="1" t="n">
        <v>45595</v>
      </c>
      <c r="C306">
        <f>YEAR(B306)</f>
        <v/>
      </c>
      <c r="D306">
        <f>MONTH(B306)</f>
        <v/>
      </c>
      <c r="E306">
        <f>WEEKNUM(B306)</f>
        <v/>
      </c>
      <c r="F306">
        <f>WEEKDAY(B306)</f>
        <v/>
      </c>
      <c r="G306">
        <f>DAY(B306)</f>
        <v/>
      </c>
      <c r="H306">
        <f>TEXT(B306,"gggg")</f>
        <v/>
      </c>
      <c r="I306">
        <f>TEXT(B306,"mmmm")</f>
        <v/>
      </c>
      <c r="J306">
        <f>IF(OR(AND($B306&gt;='Festività&amp;Chiusure'!$A$2,Calendar!$B306&lt;='Festività&amp;Chiusure'!$B$2),  AND($B306&gt;='Festività&amp;Chiusure'!$A$3,Calendar!$B306&lt;='Festività&amp;Chiusure'!$B$3),  AND($B306&gt;='Festività&amp;Chiusure'!$A$4,Calendar!$B306&lt;='Festività&amp;Chiusure'!$B$4),  AND($B306&gt;='Festività&amp;Chiusure'!$A$5,Calendar!$B306&lt;='Festività&amp;Chiusure'!$B$5),  AND($B306&gt;='Festività&amp;Chiusure'!$A$6,Calendar!$B306&lt;='Festività&amp;Chiusure'!$B$6),  AND($B306&gt;='Festività&amp;Chiusure'!$A$7,Calendar!$B306&lt;='Festività&amp;Chiusure'!$B$7),  AND($B306&gt;='Festività&amp;Chiusure'!$A$8,Calendar!$B306&lt;='Festività&amp;Chiusure'!$B$8),  AND($B306&gt;='Festività&amp;Chiusure'!$A$9,Calendar!$B306&lt;='Festività&amp;Chiusure'!$B$9),  AND($B306&gt;='Festività&amp;Chiusure'!$A$10,Calendar!$B306&lt;='Festività&amp;Chiusure'!$B$10),  AND($B306&gt;='Festività&amp;Chiusure'!$A$11,Calendar!$B306&lt;='Festività&amp;Chiusure'!$B$11),  AND($B306&gt;='Festività&amp;Chiusure'!$A$12,Calendar!$B306&lt;='Festività&amp;Chiusure'!$B$12),  AND($B306&gt;='Festività&amp;Chiusure'!$A$13,Calendar!$B306&lt;='Festività&amp;Chiusure'!$B$13),  AND($B306&gt;='Festività&amp;Chiusure'!$A$14,Calendar!$B306&lt;='Festività&amp;Chiusure'!$B$14),    AND($B306&gt;='Festività&amp;Chiusure'!$A$15,Calendar!$B306&lt;='Festività&amp;Chiusure'!$B$15),  AND($B306&gt;='Festività&amp;Chiusure'!$A$16,Calendar!$B306&lt;='Festività&amp;Chiusure'!$B$16),   $H306="domenica",$H306="sabato"),0,1)</f>
        <v/>
      </c>
      <c r="K306">
        <f>B306-DATE(YEAR(B306),1,0)</f>
        <v/>
      </c>
      <c r="L306">
        <f>SUM($J$3:J306)</f>
        <v/>
      </c>
    </row>
    <row r="307">
      <c r="A307" s="4">
        <f>YEAR(B307)*10000+MONTH(B307)*100+DAY(B307)</f>
        <v/>
      </c>
      <c r="B307" s="1" t="n">
        <v>45596</v>
      </c>
      <c r="C307">
        <f>YEAR(B307)</f>
        <v/>
      </c>
      <c r="D307">
        <f>MONTH(B307)</f>
        <v/>
      </c>
      <c r="E307">
        <f>WEEKNUM(B307)</f>
        <v/>
      </c>
      <c r="F307">
        <f>WEEKDAY(B307)</f>
        <v/>
      </c>
      <c r="G307">
        <f>DAY(B307)</f>
        <v/>
      </c>
      <c r="H307">
        <f>TEXT(B307,"gggg")</f>
        <v/>
      </c>
      <c r="I307">
        <f>TEXT(B307,"mmmm")</f>
        <v/>
      </c>
      <c r="J307">
        <f>IF(OR(AND($B307&gt;='Festività&amp;Chiusure'!$A$2,Calendar!$B307&lt;='Festività&amp;Chiusure'!$B$2),  AND($B307&gt;='Festività&amp;Chiusure'!$A$3,Calendar!$B307&lt;='Festività&amp;Chiusure'!$B$3),  AND($B307&gt;='Festività&amp;Chiusure'!$A$4,Calendar!$B307&lt;='Festività&amp;Chiusure'!$B$4),  AND($B307&gt;='Festività&amp;Chiusure'!$A$5,Calendar!$B307&lt;='Festività&amp;Chiusure'!$B$5),  AND($B307&gt;='Festività&amp;Chiusure'!$A$6,Calendar!$B307&lt;='Festività&amp;Chiusure'!$B$6),  AND($B307&gt;='Festività&amp;Chiusure'!$A$7,Calendar!$B307&lt;='Festività&amp;Chiusure'!$B$7),  AND($B307&gt;='Festività&amp;Chiusure'!$A$8,Calendar!$B307&lt;='Festività&amp;Chiusure'!$B$8),  AND($B307&gt;='Festività&amp;Chiusure'!$A$9,Calendar!$B307&lt;='Festività&amp;Chiusure'!$B$9),  AND($B307&gt;='Festività&amp;Chiusure'!$A$10,Calendar!$B307&lt;='Festività&amp;Chiusure'!$B$10),  AND($B307&gt;='Festività&amp;Chiusure'!$A$11,Calendar!$B307&lt;='Festività&amp;Chiusure'!$B$11),  AND($B307&gt;='Festività&amp;Chiusure'!$A$12,Calendar!$B307&lt;='Festività&amp;Chiusure'!$B$12),  AND($B307&gt;='Festività&amp;Chiusure'!$A$13,Calendar!$B307&lt;='Festività&amp;Chiusure'!$B$13),  AND($B307&gt;='Festività&amp;Chiusure'!$A$14,Calendar!$B307&lt;='Festività&amp;Chiusure'!$B$14),    AND($B307&gt;='Festività&amp;Chiusure'!$A$15,Calendar!$B307&lt;='Festività&amp;Chiusure'!$B$15),  AND($B307&gt;='Festività&amp;Chiusure'!$A$16,Calendar!$B307&lt;='Festività&amp;Chiusure'!$B$16),   $H307="domenica",$H307="sabato"),0,1)</f>
        <v/>
      </c>
      <c r="K307">
        <f>B307-DATE(YEAR(B307),1,0)</f>
        <v/>
      </c>
      <c r="L307">
        <f>SUM($J$3:J307)</f>
        <v/>
      </c>
    </row>
    <row r="308">
      <c r="A308" s="4">
        <f>YEAR(B308)*10000+MONTH(B308)*100+DAY(B308)</f>
        <v/>
      </c>
      <c r="B308" s="1" t="n">
        <v>45597</v>
      </c>
      <c r="C308">
        <f>YEAR(B308)</f>
        <v/>
      </c>
      <c r="D308">
        <f>MONTH(B308)</f>
        <v/>
      </c>
      <c r="E308">
        <f>WEEKNUM(B308)</f>
        <v/>
      </c>
      <c r="F308">
        <f>WEEKDAY(B308)</f>
        <v/>
      </c>
      <c r="G308">
        <f>DAY(B308)</f>
        <v/>
      </c>
      <c r="H308">
        <f>TEXT(B308,"gggg")</f>
        <v/>
      </c>
      <c r="I308">
        <f>TEXT(B308,"mmmm")</f>
        <v/>
      </c>
      <c r="J308">
        <f>IF(OR(AND($B308&gt;='Festività&amp;Chiusure'!$A$2,Calendar!$B308&lt;='Festività&amp;Chiusure'!$B$2),  AND($B308&gt;='Festività&amp;Chiusure'!$A$3,Calendar!$B308&lt;='Festività&amp;Chiusure'!$B$3),  AND($B308&gt;='Festività&amp;Chiusure'!$A$4,Calendar!$B308&lt;='Festività&amp;Chiusure'!$B$4),  AND($B308&gt;='Festività&amp;Chiusure'!$A$5,Calendar!$B308&lt;='Festività&amp;Chiusure'!$B$5),  AND($B308&gt;='Festività&amp;Chiusure'!$A$6,Calendar!$B308&lt;='Festività&amp;Chiusure'!$B$6),  AND($B308&gt;='Festività&amp;Chiusure'!$A$7,Calendar!$B308&lt;='Festività&amp;Chiusure'!$B$7),  AND($B308&gt;='Festività&amp;Chiusure'!$A$8,Calendar!$B308&lt;='Festività&amp;Chiusure'!$B$8),  AND($B308&gt;='Festività&amp;Chiusure'!$A$9,Calendar!$B308&lt;='Festività&amp;Chiusure'!$B$9),  AND($B308&gt;='Festività&amp;Chiusure'!$A$10,Calendar!$B308&lt;='Festività&amp;Chiusure'!$B$10),  AND($B308&gt;='Festività&amp;Chiusure'!$A$11,Calendar!$B308&lt;='Festività&amp;Chiusure'!$B$11),  AND($B308&gt;='Festività&amp;Chiusure'!$A$12,Calendar!$B308&lt;='Festività&amp;Chiusure'!$B$12),  AND($B308&gt;='Festività&amp;Chiusure'!$A$13,Calendar!$B308&lt;='Festività&amp;Chiusure'!$B$13),  AND($B308&gt;='Festività&amp;Chiusure'!$A$14,Calendar!$B308&lt;='Festività&amp;Chiusure'!$B$14),    AND($B308&gt;='Festività&amp;Chiusure'!$A$15,Calendar!$B308&lt;='Festività&amp;Chiusure'!$B$15),  AND($B308&gt;='Festività&amp;Chiusure'!$A$16,Calendar!$B308&lt;='Festività&amp;Chiusure'!$B$16),   $H308="domenica",$H308="sabato"),0,1)</f>
        <v/>
      </c>
      <c r="K308">
        <f>B308-DATE(YEAR(B308),1,0)</f>
        <v/>
      </c>
      <c r="L308">
        <f>SUM($J$3:J308)</f>
        <v/>
      </c>
    </row>
    <row r="309">
      <c r="A309" s="4">
        <f>YEAR(B309)*10000+MONTH(B309)*100+DAY(B309)</f>
        <v/>
      </c>
      <c r="B309" s="1" t="n">
        <v>45598</v>
      </c>
      <c r="C309">
        <f>YEAR(B309)</f>
        <v/>
      </c>
      <c r="D309">
        <f>MONTH(B309)</f>
        <v/>
      </c>
      <c r="E309">
        <f>WEEKNUM(B309)</f>
        <v/>
      </c>
      <c r="F309">
        <f>WEEKDAY(B309)</f>
        <v/>
      </c>
      <c r="G309">
        <f>DAY(B309)</f>
        <v/>
      </c>
      <c r="H309">
        <f>TEXT(B309,"gggg")</f>
        <v/>
      </c>
      <c r="I309">
        <f>TEXT(B309,"mmmm")</f>
        <v/>
      </c>
      <c r="J309">
        <f>IF(OR(AND($B309&gt;='Festività&amp;Chiusure'!$A$2,Calendar!$B309&lt;='Festività&amp;Chiusure'!$B$2),  AND($B309&gt;='Festività&amp;Chiusure'!$A$3,Calendar!$B309&lt;='Festività&amp;Chiusure'!$B$3),  AND($B309&gt;='Festività&amp;Chiusure'!$A$4,Calendar!$B309&lt;='Festività&amp;Chiusure'!$B$4),  AND($B309&gt;='Festività&amp;Chiusure'!$A$5,Calendar!$B309&lt;='Festività&amp;Chiusure'!$B$5),  AND($B309&gt;='Festività&amp;Chiusure'!$A$6,Calendar!$B309&lt;='Festività&amp;Chiusure'!$B$6),  AND($B309&gt;='Festività&amp;Chiusure'!$A$7,Calendar!$B309&lt;='Festività&amp;Chiusure'!$B$7),  AND($B309&gt;='Festività&amp;Chiusure'!$A$8,Calendar!$B309&lt;='Festività&amp;Chiusure'!$B$8),  AND($B309&gt;='Festività&amp;Chiusure'!$A$9,Calendar!$B309&lt;='Festività&amp;Chiusure'!$B$9),  AND($B309&gt;='Festività&amp;Chiusure'!$A$10,Calendar!$B309&lt;='Festività&amp;Chiusure'!$B$10),  AND($B309&gt;='Festività&amp;Chiusure'!$A$11,Calendar!$B309&lt;='Festività&amp;Chiusure'!$B$11),  AND($B309&gt;='Festività&amp;Chiusure'!$A$12,Calendar!$B309&lt;='Festività&amp;Chiusure'!$B$12),  AND($B309&gt;='Festività&amp;Chiusure'!$A$13,Calendar!$B309&lt;='Festività&amp;Chiusure'!$B$13),  AND($B309&gt;='Festività&amp;Chiusure'!$A$14,Calendar!$B309&lt;='Festività&amp;Chiusure'!$B$14),    AND($B309&gt;='Festività&amp;Chiusure'!$A$15,Calendar!$B309&lt;='Festività&amp;Chiusure'!$B$15),  AND($B309&gt;='Festività&amp;Chiusure'!$A$16,Calendar!$B309&lt;='Festività&amp;Chiusure'!$B$16),   $H309="domenica",$H309="sabato"),0,1)</f>
        <v/>
      </c>
      <c r="K309">
        <f>B309-DATE(YEAR(B309),1,0)</f>
        <v/>
      </c>
      <c r="L309">
        <f>SUM($J$3:J309)</f>
        <v/>
      </c>
    </row>
    <row r="310">
      <c r="A310" s="4">
        <f>YEAR(B310)*10000+MONTH(B310)*100+DAY(B310)</f>
        <v/>
      </c>
      <c r="B310" s="1" t="n">
        <v>45599</v>
      </c>
      <c r="C310">
        <f>YEAR(B310)</f>
        <v/>
      </c>
      <c r="D310">
        <f>MONTH(B310)</f>
        <v/>
      </c>
      <c r="E310">
        <f>WEEKNUM(B310)</f>
        <v/>
      </c>
      <c r="F310">
        <f>WEEKDAY(B310)</f>
        <v/>
      </c>
      <c r="G310">
        <f>DAY(B310)</f>
        <v/>
      </c>
      <c r="H310">
        <f>TEXT(B310,"gggg")</f>
        <v/>
      </c>
      <c r="I310">
        <f>TEXT(B310,"mmmm")</f>
        <v/>
      </c>
      <c r="J310">
        <f>IF(OR(AND($B310&gt;='Festività&amp;Chiusure'!$A$2,Calendar!$B310&lt;='Festività&amp;Chiusure'!$B$2),  AND($B310&gt;='Festività&amp;Chiusure'!$A$3,Calendar!$B310&lt;='Festività&amp;Chiusure'!$B$3),  AND($B310&gt;='Festività&amp;Chiusure'!$A$4,Calendar!$B310&lt;='Festività&amp;Chiusure'!$B$4),  AND($B310&gt;='Festività&amp;Chiusure'!$A$5,Calendar!$B310&lt;='Festività&amp;Chiusure'!$B$5),  AND($B310&gt;='Festività&amp;Chiusure'!$A$6,Calendar!$B310&lt;='Festività&amp;Chiusure'!$B$6),  AND($B310&gt;='Festività&amp;Chiusure'!$A$7,Calendar!$B310&lt;='Festività&amp;Chiusure'!$B$7),  AND($B310&gt;='Festività&amp;Chiusure'!$A$8,Calendar!$B310&lt;='Festività&amp;Chiusure'!$B$8),  AND($B310&gt;='Festività&amp;Chiusure'!$A$9,Calendar!$B310&lt;='Festività&amp;Chiusure'!$B$9),  AND($B310&gt;='Festività&amp;Chiusure'!$A$10,Calendar!$B310&lt;='Festività&amp;Chiusure'!$B$10),  AND($B310&gt;='Festività&amp;Chiusure'!$A$11,Calendar!$B310&lt;='Festività&amp;Chiusure'!$B$11),  AND($B310&gt;='Festività&amp;Chiusure'!$A$12,Calendar!$B310&lt;='Festività&amp;Chiusure'!$B$12),  AND($B310&gt;='Festività&amp;Chiusure'!$A$13,Calendar!$B310&lt;='Festività&amp;Chiusure'!$B$13),  AND($B310&gt;='Festività&amp;Chiusure'!$A$14,Calendar!$B310&lt;='Festività&amp;Chiusure'!$B$14),    AND($B310&gt;='Festività&amp;Chiusure'!$A$15,Calendar!$B310&lt;='Festività&amp;Chiusure'!$B$15),  AND($B310&gt;='Festività&amp;Chiusure'!$A$16,Calendar!$B310&lt;='Festività&amp;Chiusure'!$B$16),   $H310="domenica",$H310="sabato"),0,1)</f>
        <v/>
      </c>
      <c r="K310">
        <f>B310-DATE(YEAR(B310),1,0)</f>
        <v/>
      </c>
      <c r="L310">
        <f>SUM($J$3:J310)</f>
        <v/>
      </c>
    </row>
    <row r="311">
      <c r="A311" s="4">
        <f>YEAR(B311)*10000+MONTH(B311)*100+DAY(B311)</f>
        <v/>
      </c>
      <c r="B311" s="1" t="n">
        <v>45600</v>
      </c>
      <c r="C311">
        <f>YEAR(B311)</f>
        <v/>
      </c>
      <c r="D311">
        <f>MONTH(B311)</f>
        <v/>
      </c>
      <c r="E311">
        <f>WEEKNUM(B311)</f>
        <v/>
      </c>
      <c r="F311">
        <f>WEEKDAY(B311)</f>
        <v/>
      </c>
      <c r="G311">
        <f>DAY(B311)</f>
        <v/>
      </c>
      <c r="H311">
        <f>TEXT(B311,"gggg")</f>
        <v/>
      </c>
      <c r="I311">
        <f>TEXT(B311,"mmmm")</f>
        <v/>
      </c>
      <c r="J311">
        <f>IF(OR(AND($B311&gt;='Festività&amp;Chiusure'!$A$2,Calendar!$B311&lt;='Festività&amp;Chiusure'!$B$2),  AND($B311&gt;='Festività&amp;Chiusure'!$A$3,Calendar!$B311&lt;='Festività&amp;Chiusure'!$B$3),  AND($B311&gt;='Festività&amp;Chiusure'!$A$4,Calendar!$B311&lt;='Festività&amp;Chiusure'!$B$4),  AND($B311&gt;='Festività&amp;Chiusure'!$A$5,Calendar!$B311&lt;='Festività&amp;Chiusure'!$B$5),  AND($B311&gt;='Festività&amp;Chiusure'!$A$6,Calendar!$B311&lt;='Festività&amp;Chiusure'!$B$6),  AND($B311&gt;='Festività&amp;Chiusure'!$A$7,Calendar!$B311&lt;='Festività&amp;Chiusure'!$B$7),  AND($B311&gt;='Festività&amp;Chiusure'!$A$8,Calendar!$B311&lt;='Festività&amp;Chiusure'!$B$8),  AND($B311&gt;='Festività&amp;Chiusure'!$A$9,Calendar!$B311&lt;='Festività&amp;Chiusure'!$B$9),  AND($B311&gt;='Festività&amp;Chiusure'!$A$10,Calendar!$B311&lt;='Festività&amp;Chiusure'!$B$10),  AND($B311&gt;='Festività&amp;Chiusure'!$A$11,Calendar!$B311&lt;='Festività&amp;Chiusure'!$B$11),  AND($B311&gt;='Festività&amp;Chiusure'!$A$12,Calendar!$B311&lt;='Festività&amp;Chiusure'!$B$12),  AND($B311&gt;='Festività&amp;Chiusure'!$A$13,Calendar!$B311&lt;='Festività&amp;Chiusure'!$B$13),  AND($B311&gt;='Festività&amp;Chiusure'!$A$14,Calendar!$B311&lt;='Festività&amp;Chiusure'!$B$14),    AND($B311&gt;='Festività&amp;Chiusure'!$A$15,Calendar!$B311&lt;='Festività&amp;Chiusure'!$B$15),  AND($B311&gt;='Festività&amp;Chiusure'!$A$16,Calendar!$B311&lt;='Festività&amp;Chiusure'!$B$16),   $H311="domenica",$H311="sabato"),0,1)</f>
        <v/>
      </c>
      <c r="K311">
        <f>B311-DATE(YEAR(B311),1,0)</f>
        <v/>
      </c>
      <c r="L311">
        <f>SUM($J$3:J311)</f>
        <v/>
      </c>
    </row>
    <row r="312">
      <c r="A312" s="4">
        <f>YEAR(B312)*10000+MONTH(B312)*100+DAY(B312)</f>
        <v/>
      </c>
      <c r="B312" s="1" t="n">
        <v>45601</v>
      </c>
      <c r="C312">
        <f>YEAR(B312)</f>
        <v/>
      </c>
      <c r="D312">
        <f>MONTH(B312)</f>
        <v/>
      </c>
      <c r="E312">
        <f>WEEKNUM(B312)</f>
        <v/>
      </c>
      <c r="F312">
        <f>WEEKDAY(B312)</f>
        <v/>
      </c>
      <c r="G312">
        <f>DAY(B312)</f>
        <v/>
      </c>
      <c r="H312">
        <f>TEXT(B312,"gggg")</f>
        <v/>
      </c>
      <c r="I312">
        <f>TEXT(B312,"mmmm")</f>
        <v/>
      </c>
      <c r="J312">
        <f>IF(OR(AND($B312&gt;='Festività&amp;Chiusure'!$A$2,Calendar!$B312&lt;='Festività&amp;Chiusure'!$B$2),  AND($B312&gt;='Festività&amp;Chiusure'!$A$3,Calendar!$B312&lt;='Festività&amp;Chiusure'!$B$3),  AND($B312&gt;='Festività&amp;Chiusure'!$A$4,Calendar!$B312&lt;='Festività&amp;Chiusure'!$B$4),  AND($B312&gt;='Festività&amp;Chiusure'!$A$5,Calendar!$B312&lt;='Festività&amp;Chiusure'!$B$5),  AND($B312&gt;='Festività&amp;Chiusure'!$A$6,Calendar!$B312&lt;='Festività&amp;Chiusure'!$B$6),  AND($B312&gt;='Festività&amp;Chiusure'!$A$7,Calendar!$B312&lt;='Festività&amp;Chiusure'!$B$7),  AND($B312&gt;='Festività&amp;Chiusure'!$A$8,Calendar!$B312&lt;='Festività&amp;Chiusure'!$B$8),  AND($B312&gt;='Festività&amp;Chiusure'!$A$9,Calendar!$B312&lt;='Festività&amp;Chiusure'!$B$9),  AND($B312&gt;='Festività&amp;Chiusure'!$A$10,Calendar!$B312&lt;='Festività&amp;Chiusure'!$B$10),  AND($B312&gt;='Festività&amp;Chiusure'!$A$11,Calendar!$B312&lt;='Festività&amp;Chiusure'!$B$11),  AND($B312&gt;='Festività&amp;Chiusure'!$A$12,Calendar!$B312&lt;='Festività&amp;Chiusure'!$B$12),  AND($B312&gt;='Festività&amp;Chiusure'!$A$13,Calendar!$B312&lt;='Festività&amp;Chiusure'!$B$13),  AND($B312&gt;='Festività&amp;Chiusure'!$A$14,Calendar!$B312&lt;='Festività&amp;Chiusure'!$B$14),    AND($B312&gt;='Festività&amp;Chiusure'!$A$15,Calendar!$B312&lt;='Festività&amp;Chiusure'!$B$15),  AND($B312&gt;='Festività&amp;Chiusure'!$A$16,Calendar!$B312&lt;='Festività&amp;Chiusure'!$B$16),   $H312="domenica",$H312="sabato"),0,1)</f>
        <v/>
      </c>
      <c r="K312">
        <f>B312-DATE(YEAR(B312),1,0)</f>
        <v/>
      </c>
      <c r="L312">
        <f>SUM($J$3:J312)</f>
        <v/>
      </c>
    </row>
    <row r="313">
      <c r="A313" s="4">
        <f>YEAR(B313)*10000+MONTH(B313)*100+DAY(B313)</f>
        <v/>
      </c>
      <c r="B313" s="1" t="n">
        <v>45602</v>
      </c>
      <c r="C313">
        <f>YEAR(B313)</f>
        <v/>
      </c>
      <c r="D313">
        <f>MONTH(B313)</f>
        <v/>
      </c>
      <c r="E313">
        <f>WEEKNUM(B313)</f>
        <v/>
      </c>
      <c r="F313">
        <f>WEEKDAY(B313)</f>
        <v/>
      </c>
      <c r="G313">
        <f>DAY(B313)</f>
        <v/>
      </c>
      <c r="H313">
        <f>TEXT(B313,"gggg")</f>
        <v/>
      </c>
      <c r="I313">
        <f>TEXT(B313,"mmmm")</f>
        <v/>
      </c>
      <c r="J313">
        <f>IF(OR(AND($B313&gt;='Festività&amp;Chiusure'!$A$2,Calendar!$B313&lt;='Festività&amp;Chiusure'!$B$2),  AND($B313&gt;='Festività&amp;Chiusure'!$A$3,Calendar!$B313&lt;='Festività&amp;Chiusure'!$B$3),  AND($B313&gt;='Festività&amp;Chiusure'!$A$4,Calendar!$B313&lt;='Festività&amp;Chiusure'!$B$4),  AND($B313&gt;='Festività&amp;Chiusure'!$A$5,Calendar!$B313&lt;='Festività&amp;Chiusure'!$B$5),  AND($B313&gt;='Festività&amp;Chiusure'!$A$6,Calendar!$B313&lt;='Festività&amp;Chiusure'!$B$6),  AND($B313&gt;='Festività&amp;Chiusure'!$A$7,Calendar!$B313&lt;='Festività&amp;Chiusure'!$B$7),  AND($B313&gt;='Festività&amp;Chiusure'!$A$8,Calendar!$B313&lt;='Festività&amp;Chiusure'!$B$8),  AND($B313&gt;='Festività&amp;Chiusure'!$A$9,Calendar!$B313&lt;='Festività&amp;Chiusure'!$B$9),  AND($B313&gt;='Festività&amp;Chiusure'!$A$10,Calendar!$B313&lt;='Festività&amp;Chiusure'!$B$10),  AND($B313&gt;='Festività&amp;Chiusure'!$A$11,Calendar!$B313&lt;='Festività&amp;Chiusure'!$B$11),  AND($B313&gt;='Festività&amp;Chiusure'!$A$12,Calendar!$B313&lt;='Festività&amp;Chiusure'!$B$12),  AND($B313&gt;='Festività&amp;Chiusure'!$A$13,Calendar!$B313&lt;='Festività&amp;Chiusure'!$B$13),  AND($B313&gt;='Festività&amp;Chiusure'!$A$14,Calendar!$B313&lt;='Festività&amp;Chiusure'!$B$14),    AND($B313&gt;='Festività&amp;Chiusure'!$A$15,Calendar!$B313&lt;='Festività&amp;Chiusure'!$B$15),  AND($B313&gt;='Festività&amp;Chiusure'!$A$16,Calendar!$B313&lt;='Festività&amp;Chiusure'!$B$16),   $H313="domenica",$H313="sabato"),0,1)</f>
        <v/>
      </c>
      <c r="K313">
        <f>B313-DATE(YEAR(B313),1,0)</f>
        <v/>
      </c>
      <c r="L313">
        <f>SUM($J$3:J313)</f>
        <v/>
      </c>
    </row>
    <row r="314">
      <c r="A314" s="4">
        <f>YEAR(B314)*10000+MONTH(B314)*100+DAY(B314)</f>
        <v/>
      </c>
      <c r="B314" s="1" t="n">
        <v>45603</v>
      </c>
      <c r="C314">
        <f>YEAR(B314)</f>
        <v/>
      </c>
      <c r="D314">
        <f>MONTH(B314)</f>
        <v/>
      </c>
      <c r="E314">
        <f>WEEKNUM(B314)</f>
        <v/>
      </c>
      <c r="F314">
        <f>WEEKDAY(B314)</f>
        <v/>
      </c>
      <c r="G314">
        <f>DAY(B314)</f>
        <v/>
      </c>
      <c r="H314">
        <f>TEXT(B314,"gggg")</f>
        <v/>
      </c>
      <c r="I314">
        <f>TEXT(B314,"mmmm")</f>
        <v/>
      </c>
      <c r="J314">
        <f>IF(OR(AND($B314&gt;='Festività&amp;Chiusure'!$A$2,Calendar!$B314&lt;='Festività&amp;Chiusure'!$B$2),  AND($B314&gt;='Festività&amp;Chiusure'!$A$3,Calendar!$B314&lt;='Festività&amp;Chiusure'!$B$3),  AND($B314&gt;='Festività&amp;Chiusure'!$A$4,Calendar!$B314&lt;='Festività&amp;Chiusure'!$B$4),  AND($B314&gt;='Festività&amp;Chiusure'!$A$5,Calendar!$B314&lt;='Festività&amp;Chiusure'!$B$5),  AND($B314&gt;='Festività&amp;Chiusure'!$A$6,Calendar!$B314&lt;='Festività&amp;Chiusure'!$B$6),  AND($B314&gt;='Festività&amp;Chiusure'!$A$7,Calendar!$B314&lt;='Festività&amp;Chiusure'!$B$7),  AND($B314&gt;='Festività&amp;Chiusure'!$A$8,Calendar!$B314&lt;='Festività&amp;Chiusure'!$B$8),  AND($B314&gt;='Festività&amp;Chiusure'!$A$9,Calendar!$B314&lt;='Festività&amp;Chiusure'!$B$9),  AND($B314&gt;='Festività&amp;Chiusure'!$A$10,Calendar!$B314&lt;='Festività&amp;Chiusure'!$B$10),  AND($B314&gt;='Festività&amp;Chiusure'!$A$11,Calendar!$B314&lt;='Festività&amp;Chiusure'!$B$11),  AND($B314&gt;='Festività&amp;Chiusure'!$A$12,Calendar!$B314&lt;='Festività&amp;Chiusure'!$B$12),  AND($B314&gt;='Festività&amp;Chiusure'!$A$13,Calendar!$B314&lt;='Festività&amp;Chiusure'!$B$13),  AND($B314&gt;='Festività&amp;Chiusure'!$A$14,Calendar!$B314&lt;='Festività&amp;Chiusure'!$B$14),    AND($B314&gt;='Festività&amp;Chiusure'!$A$15,Calendar!$B314&lt;='Festività&amp;Chiusure'!$B$15),  AND($B314&gt;='Festività&amp;Chiusure'!$A$16,Calendar!$B314&lt;='Festività&amp;Chiusure'!$B$16),   $H314="domenica",$H314="sabato"),0,1)</f>
        <v/>
      </c>
      <c r="K314">
        <f>B314-DATE(YEAR(B314),1,0)</f>
        <v/>
      </c>
      <c r="L314">
        <f>SUM($J$3:J314)</f>
        <v/>
      </c>
    </row>
    <row r="315">
      <c r="A315" s="4">
        <f>YEAR(B315)*10000+MONTH(B315)*100+DAY(B315)</f>
        <v/>
      </c>
      <c r="B315" s="1" t="n">
        <v>45604</v>
      </c>
      <c r="C315">
        <f>YEAR(B315)</f>
        <v/>
      </c>
      <c r="D315">
        <f>MONTH(B315)</f>
        <v/>
      </c>
      <c r="E315">
        <f>WEEKNUM(B315)</f>
        <v/>
      </c>
      <c r="F315">
        <f>WEEKDAY(B315)</f>
        <v/>
      </c>
      <c r="G315">
        <f>DAY(B315)</f>
        <v/>
      </c>
      <c r="H315">
        <f>TEXT(B315,"gggg")</f>
        <v/>
      </c>
      <c r="I315">
        <f>TEXT(B315,"mmmm")</f>
        <v/>
      </c>
      <c r="J315">
        <f>IF(OR(AND($B315&gt;='Festività&amp;Chiusure'!$A$2,Calendar!$B315&lt;='Festività&amp;Chiusure'!$B$2),  AND($B315&gt;='Festività&amp;Chiusure'!$A$3,Calendar!$B315&lt;='Festività&amp;Chiusure'!$B$3),  AND($B315&gt;='Festività&amp;Chiusure'!$A$4,Calendar!$B315&lt;='Festività&amp;Chiusure'!$B$4),  AND($B315&gt;='Festività&amp;Chiusure'!$A$5,Calendar!$B315&lt;='Festività&amp;Chiusure'!$B$5),  AND($B315&gt;='Festività&amp;Chiusure'!$A$6,Calendar!$B315&lt;='Festività&amp;Chiusure'!$B$6),  AND($B315&gt;='Festività&amp;Chiusure'!$A$7,Calendar!$B315&lt;='Festività&amp;Chiusure'!$B$7),  AND($B315&gt;='Festività&amp;Chiusure'!$A$8,Calendar!$B315&lt;='Festività&amp;Chiusure'!$B$8),  AND($B315&gt;='Festività&amp;Chiusure'!$A$9,Calendar!$B315&lt;='Festività&amp;Chiusure'!$B$9),  AND($B315&gt;='Festività&amp;Chiusure'!$A$10,Calendar!$B315&lt;='Festività&amp;Chiusure'!$B$10),  AND($B315&gt;='Festività&amp;Chiusure'!$A$11,Calendar!$B315&lt;='Festività&amp;Chiusure'!$B$11),  AND($B315&gt;='Festività&amp;Chiusure'!$A$12,Calendar!$B315&lt;='Festività&amp;Chiusure'!$B$12),  AND($B315&gt;='Festività&amp;Chiusure'!$A$13,Calendar!$B315&lt;='Festività&amp;Chiusure'!$B$13),  AND($B315&gt;='Festività&amp;Chiusure'!$A$14,Calendar!$B315&lt;='Festività&amp;Chiusure'!$B$14),    AND($B315&gt;='Festività&amp;Chiusure'!$A$15,Calendar!$B315&lt;='Festività&amp;Chiusure'!$B$15),  AND($B315&gt;='Festività&amp;Chiusure'!$A$16,Calendar!$B315&lt;='Festività&amp;Chiusure'!$B$16),   $H315="domenica",$H315="sabato"),0,1)</f>
        <v/>
      </c>
      <c r="K315">
        <f>B315-DATE(YEAR(B315),1,0)</f>
        <v/>
      </c>
      <c r="L315">
        <f>SUM($J$3:J315)</f>
        <v/>
      </c>
    </row>
    <row r="316">
      <c r="A316" s="4">
        <f>YEAR(B316)*10000+MONTH(B316)*100+DAY(B316)</f>
        <v/>
      </c>
      <c r="B316" s="1" t="n">
        <v>45605</v>
      </c>
      <c r="C316">
        <f>YEAR(B316)</f>
        <v/>
      </c>
      <c r="D316">
        <f>MONTH(B316)</f>
        <v/>
      </c>
      <c r="E316">
        <f>WEEKNUM(B316)</f>
        <v/>
      </c>
      <c r="F316">
        <f>WEEKDAY(B316)</f>
        <v/>
      </c>
      <c r="G316">
        <f>DAY(B316)</f>
        <v/>
      </c>
      <c r="H316">
        <f>TEXT(B316,"gggg")</f>
        <v/>
      </c>
      <c r="I316">
        <f>TEXT(B316,"mmmm")</f>
        <v/>
      </c>
      <c r="J316">
        <f>IF(OR(AND($B316&gt;='Festività&amp;Chiusure'!$A$2,Calendar!$B316&lt;='Festività&amp;Chiusure'!$B$2),  AND($B316&gt;='Festività&amp;Chiusure'!$A$3,Calendar!$B316&lt;='Festività&amp;Chiusure'!$B$3),  AND($B316&gt;='Festività&amp;Chiusure'!$A$4,Calendar!$B316&lt;='Festività&amp;Chiusure'!$B$4),  AND($B316&gt;='Festività&amp;Chiusure'!$A$5,Calendar!$B316&lt;='Festività&amp;Chiusure'!$B$5),  AND($B316&gt;='Festività&amp;Chiusure'!$A$6,Calendar!$B316&lt;='Festività&amp;Chiusure'!$B$6),  AND($B316&gt;='Festività&amp;Chiusure'!$A$7,Calendar!$B316&lt;='Festività&amp;Chiusure'!$B$7),  AND($B316&gt;='Festività&amp;Chiusure'!$A$8,Calendar!$B316&lt;='Festività&amp;Chiusure'!$B$8),  AND($B316&gt;='Festività&amp;Chiusure'!$A$9,Calendar!$B316&lt;='Festività&amp;Chiusure'!$B$9),  AND($B316&gt;='Festività&amp;Chiusure'!$A$10,Calendar!$B316&lt;='Festività&amp;Chiusure'!$B$10),  AND($B316&gt;='Festività&amp;Chiusure'!$A$11,Calendar!$B316&lt;='Festività&amp;Chiusure'!$B$11),  AND($B316&gt;='Festività&amp;Chiusure'!$A$12,Calendar!$B316&lt;='Festività&amp;Chiusure'!$B$12),  AND($B316&gt;='Festività&amp;Chiusure'!$A$13,Calendar!$B316&lt;='Festività&amp;Chiusure'!$B$13),  AND($B316&gt;='Festività&amp;Chiusure'!$A$14,Calendar!$B316&lt;='Festività&amp;Chiusure'!$B$14),    AND($B316&gt;='Festività&amp;Chiusure'!$A$15,Calendar!$B316&lt;='Festività&amp;Chiusure'!$B$15),  AND($B316&gt;='Festività&amp;Chiusure'!$A$16,Calendar!$B316&lt;='Festività&amp;Chiusure'!$B$16),   $H316="domenica",$H316="sabato"),0,1)</f>
        <v/>
      </c>
      <c r="K316">
        <f>B316-DATE(YEAR(B316),1,0)</f>
        <v/>
      </c>
      <c r="L316">
        <f>SUM($J$3:J316)</f>
        <v/>
      </c>
    </row>
    <row r="317">
      <c r="A317" s="4">
        <f>YEAR(B317)*10000+MONTH(B317)*100+DAY(B317)</f>
        <v/>
      </c>
      <c r="B317" s="1" t="n">
        <v>45606</v>
      </c>
      <c r="C317">
        <f>YEAR(B317)</f>
        <v/>
      </c>
      <c r="D317">
        <f>MONTH(B317)</f>
        <v/>
      </c>
      <c r="E317">
        <f>WEEKNUM(B317)</f>
        <v/>
      </c>
      <c r="F317">
        <f>WEEKDAY(B317)</f>
        <v/>
      </c>
      <c r="G317">
        <f>DAY(B317)</f>
        <v/>
      </c>
      <c r="H317">
        <f>TEXT(B317,"gggg")</f>
        <v/>
      </c>
      <c r="I317">
        <f>TEXT(B317,"mmmm")</f>
        <v/>
      </c>
      <c r="J317">
        <f>IF(OR(AND($B317&gt;='Festività&amp;Chiusure'!$A$2,Calendar!$B317&lt;='Festività&amp;Chiusure'!$B$2),  AND($B317&gt;='Festività&amp;Chiusure'!$A$3,Calendar!$B317&lt;='Festività&amp;Chiusure'!$B$3),  AND($B317&gt;='Festività&amp;Chiusure'!$A$4,Calendar!$B317&lt;='Festività&amp;Chiusure'!$B$4),  AND($B317&gt;='Festività&amp;Chiusure'!$A$5,Calendar!$B317&lt;='Festività&amp;Chiusure'!$B$5),  AND($B317&gt;='Festività&amp;Chiusure'!$A$6,Calendar!$B317&lt;='Festività&amp;Chiusure'!$B$6),  AND($B317&gt;='Festività&amp;Chiusure'!$A$7,Calendar!$B317&lt;='Festività&amp;Chiusure'!$B$7),  AND($B317&gt;='Festività&amp;Chiusure'!$A$8,Calendar!$B317&lt;='Festività&amp;Chiusure'!$B$8),  AND($B317&gt;='Festività&amp;Chiusure'!$A$9,Calendar!$B317&lt;='Festività&amp;Chiusure'!$B$9),  AND($B317&gt;='Festività&amp;Chiusure'!$A$10,Calendar!$B317&lt;='Festività&amp;Chiusure'!$B$10),  AND($B317&gt;='Festività&amp;Chiusure'!$A$11,Calendar!$B317&lt;='Festività&amp;Chiusure'!$B$11),  AND($B317&gt;='Festività&amp;Chiusure'!$A$12,Calendar!$B317&lt;='Festività&amp;Chiusure'!$B$12),  AND($B317&gt;='Festività&amp;Chiusure'!$A$13,Calendar!$B317&lt;='Festività&amp;Chiusure'!$B$13),  AND($B317&gt;='Festività&amp;Chiusure'!$A$14,Calendar!$B317&lt;='Festività&amp;Chiusure'!$B$14),    AND($B317&gt;='Festività&amp;Chiusure'!$A$15,Calendar!$B317&lt;='Festività&amp;Chiusure'!$B$15),  AND($B317&gt;='Festività&amp;Chiusure'!$A$16,Calendar!$B317&lt;='Festività&amp;Chiusure'!$B$16),   $H317="domenica",$H317="sabato"),0,1)</f>
        <v/>
      </c>
      <c r="K317">
        <f>B317-DATE(YEAR(B317),1,0)</f>
        <v/>
      </c>
      <c r="L317">
        <f>SUM($J$3:J317)</f>
        <v/>
      </c>
    </row>
    <row r="318">
      <c r="A318" s="4">
        <f>YEAR(B318)*10000+MONTH(B318)*100+DAY(B318)</f>
        <v/>
      </c>
      <c r="B318" s="1" t="n">
        <v>45607</v>
      </c>
      <c r="C318">
        <f>YEAR(B318)</f>
        <v/>
      </c>
      <c r="D318">
        <f>MONTH(B318)</f>
        <v/>
      </c>
      <c r="E318">
        <f>WEEKNUM(B318)</f>
        <v/>
      </c>
      <c r="F318">
        <f>WEEKDAY(B318)</f>
        <v/>
      </c>
      <c r="G318">
        <f>DAY(B318)</f>
        <v/>
      </c>
      <c r="H318">
        <f>TEXT(B318,"gggg")</f>
        <v/>
      </c>
      <c r="I318">
        <f>TEXT(B318,"mmmm")</f>
        <v/>
      </c>
      <c r="J318">
        <f>IF(OR(AND($B318&gt;='Festività&amp;Chiusure'!$A$2,Calendar!$B318&lt;='Festività&amp;Chiusure'!$B$2),  AND($B318&gt;='Festività&amp;Chiusure'!$A$3,Calendar!$B318&lt;='Festività&amp;Chiusure'!$B$3),  AND($B318&gt;='Festività&amp;Chiusure'!$A$4,Calendar!$B318&lt;='Festività&amp;Chiusure'!$B$4),  AND($B318&gt;='Festività&amp;Chiusure'!$A$5,Calendar!$B318&lt;='Festività&amp;Chiusure'!$B$5),  AND($B318&gt;='Festività&amp;Chiusure'!$A$6,Calendar!$B318&lt;='Festività&amp;Chiusure'!$B$6),  AND($B318&gt;='Festività&amp;Chiusure'!$A$7,Calendar!$B318&lt;='Festività&amp;Chiusure'!$B$7),  AND($B318&gt;='Festività&amp;Chiusure'!$A$8,Calendar!$B318&lt;='Festività&amp;Chiusure'!$B$8),  AND($B318&gt;='Festività&amp;Chiusure'!$A$9,Calendar!$B318&lt;='Festività&amp;Chiusure'!$B$9),  AND($B318&gt;='Festività&amp;Chiusure'!$A$10,Calendar!$B318&lt;='Festività&amp;Chiusure'!$B$10),  AND($B318&gt;='Festività&amp;Chiusure'!$A$11,Calendar!$B318&lt;='Festività&amp;Chiusure'!$B$11),  AND($B318&gt;='Festività&amp;Chiusure'!$A$12,Calendar!$B318&lt;='Festività&amp;Chiusure'!$B$12),  AND($B318&gt;='Festività&amp;Chiusure'!$A$13,Calendar!$B318&lt;='Festività&amp;Chiusure'!$B$13),  AND($B318&gt;='Festività&amp;Chiusure'!$A$14,Calendar!$B318&lt;='Festività&amp;Chiusure'!$B$14),    AND($B318&gt;='Festività&amp;Chiusure'!$A$15,Calendar!$B318&lt;='Festività&amp;Chiusure'!$B$15),  AND($B318&gt;='Festività&amp;Chiusure'!$A$16,Calendar!$B318&lt;='Festività&amp;Chiusure'!$B$16),   $H318="domenica",$H318="sabato"),0,1)</f>
        <v/>
      </c>
      <c r="K318">
        <f>B318-DATE(YEAR(B318),1,0)</f>
        <v/>
      </c>
      <c r="L318">
        <f>SUM($J$3:J318)</f>
        <v/>
      </c>
    </row>
    <row r="319">
      <c r="A319" s="4">
        <f>YEAR(B319)*10000+MONTH(B319)*100+DAY(B319)</f>
        <v/>
      </c>
      <c r="B319" s="1" t="n">
        <v>45608</v>
      </c>
      <c r="C319">
        <f>YEAR(B319)</f>
        <v/>
      </c>
      <c r="D319">
        <f>MONTH(B319)</f>
        <v/>
      </c>
      <c r="E319">
        <f>WEEKNUM(B319)</f>
        <v/>
      </c>
      <c r="F319">
        <f>WEEKDAY(B319)</f>
        <v/>
      </c>
      <c r="G319">
        <f>DAY(B319)</f>
        <v/>
      </c>
      <c r="H319">
        <f>TEXT(B319,"gggg")</f>
        <v/>
      </c>
      <c r="I319">
        <f>TEXT(B319,"mmmm")</f>
        <v/>
      </c>
      <c r="J319">
        <f>IF(OR(AND($B319&gt;='Festività&amp;Chiusure'!$A$2,Calendar!$B319&lt;='Festività&amp;Chiusure'!$B$2),  AND($B319&gt;='Festività&amp;Chiusure'!$A$3,Calendar!$B319&lt;='Festività&amp;Chiusure'!$B$3),  AND($B319&gt;='Festività&amp;Chiusure'!$A$4,Calendar!$B319&lt;='Festività&amp;Chiusure'!$B$4),  AND($B319&gt;='Festività&amp;Chiusure'!$A$5,Calendar!$B319&lt;='Festività&amp;Chiusure'!$B$5),  AND($B319&gt;='Festività&amp;Chiusure'!$A$6,Calendar!$B319&lt;='Festività&amp;Chiusure'!$B$6),  AND($B319&gt;='Festività&amp;Chiusure'!$A$7,Calendar!$B319&lt;='Festività&amp;Chiusure'!$B$7),  AND($B319&gt;='Festività&amp;Chiusure'!$A$8,Calendar!$B319&lt;='Festività&amp;Chiusure'!$B$8),  AND($B319&gt;='Festività&amp;Chiusure'!$A$9,Calendar!$B319&lt;='Festività&amp;Chiusure'!$B$9),  AND($B319&gt;='Festività&amp;Chiusure'!$A$10,Calendar!$B319&lt;='Festività&amp;Chiusure'!$B$10),  AND($B319&gt;='Festività&amp;Chiusure'!$A$11,Calendar!$B319&lt;='Festività&amp;Chiusure'!$B$11),  AND($B319&gt;='Festività&amp;Chiusure'!$A$12,Calendar!$B319&lt;='Festività&amp;Chiusure'!$B$12),  AND($B319&gt;='Festività&amp;Chiusure'!$A$13,Calendar!$B319&lt;='Festività&amp;Chiusure'!$B$13),  AND($B319&gt;='Festività&amp;Chiusure'!$A$14,Calendar!$B319&lt;='Festività&amp;Chiusure'!$B$14),    AND($B319&gt;='Festività&amp;Chiusure'!$A$15,Calendar!$B319&lt;='Festività&amp;Chiusure'!$B$15),  AND($B319&gt;='Festività&amp;Chiusure'!$A$16,Calendar!$B319&lt;='Festività&amp;Chiusure'!$B$16),   $H319="domenica",$H319="sabato"),0,1)</f>
        <v/>
      </c>
      <c r="K319">
        <f>B319-DATE(YEAR(B319),1,0)</f>
        <v/>
      </c>
      <c r="L319">
        <f>SUM($J$3:J319)</f>
        <v/>
      </c>
    </row>
    <row r="320">
      <c r="A320" s="4">
        <f>YEAR(B320)*10000+MONTH(B320)*100+DAY(B320)</f>
        <v/>
      </c>
      <c r="B320" s="1" t="n">
        <v>45609</v>
      </c>
      <c r="C320">
        <f>YEAR(B320)</f>
        <v/>
      </c>
      <c r="D320">
        <f>MONTH(B320)</f>
        <v/>
      </c>
      <c r="E320">
        <f>WEEKNUM(B320)</f>
        <v/>
      </c>
      <c r="F320">
        <f>WEEKDAY(B320)</f>
        <v/>
      </c>
      <c r="G320">
        <f>DAY(B320)</f>
        <v/>
      </c>
      <c r="H320">
        <f>TEXT(B320,"gggg")</f>
        <v/>
      </c>
      <c r="I320">
        <f>TEXT(B320,"mmmm")</f>
        <v/>
      </c>
      <c r="J320">
        <f>IF(OR(AND($B320&gt;='Festività&amp;Chiusure'!$A$2,Calendar!$B320&lt;='Festività&amp;Chiusure'!$B$2),  AND($B320&gt;='Festività&amp;Chiusure'!$A$3,Calendar!$B320&lt;='Festività&amp;Chiusure'!$B$3),  AND($B320&gt;='Festività&amp;Chiusure'!$A$4,Calendar!$B320&lt;='Festività&amp;Chiusure'!$B$4),  AND($B320&gt;='Festività&amp;Chiusure'!$A$5,Calendar!$B320&lt;='Festività&amp;Chiusure'!$B$5),  AND($B320&gt;='Festività&amp;Chiusure'!$A$6,Calendar!$B320&lt;='Festività&amp;Chiusure'!$B$6),  AND($B320&gt;='Festività&amp;Chiusure'!$A$7,Calendar!$B320&lt;='Festività&amp;Chiusure'!$B$7),  AND($B320&gt;='Festività&amp;Chiusure'!$A$8,Calendar!$B320&lt;='Festività&amp;Chiusure'!$B$8),  AND($B320&gt;='Festività&amp;Chiusure'!$A$9,Calendar!$B320&lt;='Festività&amp;Chiusure'!$B$9),  AND($B320&gt;='Festività&amp;Chiusure'!$A$10,Calendar!$B320&lt;='Festività&amp;Chiusure'!$B$10),  AND($B320&gt;='Festività&amp;Chiusure'!$A$11,Calendar!$B320&lt;='Festività&amp;Chiusure'!$B$11),  AND($B320&gt;='Festività&amp;Chiusure'!$A$12,Calendar!$B320&lt;='Festività&amp;Chiusure'!$B$12),  AND($B320&gt;='Festività&amp;Chiusure'!$A$13,Calendar!$B320&lt;='Festività&amp;Chiusure'!$B$13),  AND($B320&gt;='Festività&amp;Chiusure'!$A$14,Calendar!$B320&lt;='Festività&amp;Chiusure'!$B$14),    AND($B320&gt;='Festività&amp;Chiusure'!$A$15,Calendar!$B320&lt;='Festività&amp;Chiusure'!$B$15),  AND($B320&gt;='Festività&amp;Chiusure'!$A$16,Calendar!$B320&lt;='Festività&amp;Chiusure'!$B$16),   $H320="domenica",$H320="sabato"),0,1)</f>
        <v/>
      </c>
      <c r="K320">
        <f>B320-DATE(YEAR(B320),1,0)</f>
        <v/>
      </c>
      <c r="L320">
        <f>SUM($J$3:J320)</f>
        <v/>
      </c>
    </row>
    <row r="321">
      <c r="A321" s="4">
        <f>YEAR(B321)*10000+MONTH(B321)*100+DAY(B321)</f>
        <v/>
      </c>
      <c r="B321" s="1" t="n">
        <v>45610</v>
      </c>
      <c r="C321">
        <f>YEAR(B321)</f>
        <v/>
      </c>
      <c r="D321">
        <f>MONTH(B321)</f>
        <v/>
      </c>
      <c r="E321">
        <f>WEEKNUM(B321)</f>
        <v/>
      </c>
      <c r="F321">
        <f>WEEKDAY(B321)</f>
        <v/>
      </c>
      <c r="G321">
        <f>DAY(B321)</f>
        <v/>
      </c>
      <c r="H321">
        <f>TEXT(B321,"gggg")</f>
        <v/>
      </c>
      <c r="I321">
        <f>TEXT(B321,"mmmm")</f>
        <v/>
      </c>
      <c r="J321">
        <f>IF(OR(AND($B321&gt;='Festività&amp;Chiusure'!$A$2,Calendar!$B321&lt;='Festività&amp;Chiusure'!$B$2),  AND($B321&gt;='Festività&amp;Chiusure'!$A$3,Calendar!$B321&lt;='Festività&amp;Chiusure'!$B$3),  AND($B321&gt;='Festività&amp;Chiusure'!$A$4,Calendar!$B321&lt;='Festività&amp;Chiusure'!$B$4),  AND($B321&gt;='Festività&amp;Chiusure'!$A$5,Calendar!$B321&lt;='Festività&amp;Chiusure'!$B$5),  AND($B321&gt;='Festività&amp;Chiusure'!$A$6,Calendar!$B321&lt;='Festività&amp;Chiusure'!$B$6),  AND($B321&gt;='Festività&amp;Chiusure'!$A$7,Calendar!$B321&lt;='Festività&amp;Chiusure'!$B$7),  AND($B321&gt;='Festività&amp;Chiusure'!$A$8,Calendar!$B321&lt;='Festività&amp;Chiusure'!$B$8),  AND($B321&gt;='Festività&amp;Chiusure'!$A$9,Calendar!$B321&lt;='Festività&amp;Chiusure'!$B$9),  AND($B321&gt;='Festività&amp;Chiusure'!$A$10,Calendar!$B321&lt;='Festività&amp;Chiusure'!$B$10),  AND($B321&gt;='Festività&amp;Chiusure'!$A$11,Calendar!$B321&lt;='Festività&amp;Chiusure'!$B$11),  AND($B321&gt;='Festività&amp;Chiusure'!$A$12,Calendar!$B321&lt;='Festività&amp;Chiusure'!$B$12),  AND($B321&gt;='Festività&amp;Chiusure'!$A$13,Calendar!$B321&lt;='Festività&amp;Chiusure'!$B$13),  AND($B321&gt;='Festività&amp;Chiusure'!$A$14,Calendar!$B321&lt;='Festività&amp;Chiusure'!$B$14),    AND($B321&gt;='Festività&amp;Chiusure'!$A$15,Calendar!$B321&lt;='Festività&amp;Chiusure'!$B$15),  AND($B321&gt;='Festività&amp;Chiusure'!$A$16,Calendar!$B321&lt;='Festività&amp;Chiusure'!$B$16),   $H321="domenica",$H321="sabato"),0,1)</f>
        <v/>
      </c>
      <c r="K321">
        <f>B321-DATE(YEAR(B321),1,0)</f>
        <v/>
      </c>
      <c r="L321">
        <f>SUM($J$3:J321)</f>
        <v/>
      </c>
    </row>
    <row r="322">
      <c r="A322" s="4">
        <f>YEAR(B322)*10000+MONTH(B322)*100+DAY(B322)</f>
        <v/>
      </c>
      <c r="B322" s="1" t="n">
        <v>45611</v>
      </c>
      <c r="C322">
        <f>YEAR(B322)</f>
        <v/>
      </c>
      <c r="D322">
        <f>MONTH(B322)</f>
        <v/>
      </c>
      <c r="E322">
        <f>WEEKNUM(B322)</f>
        <v/>
      </c>
      <c r="F322">
        <f>WEEKDAY(B322)</f>
        <v/>
      </c>
      <c r="G322">
        <f>DAY(B322)</f>
        <v/>
      </c>
      <c r="H322">
        <f>TEXT(B322,"gggg")</f>
        <v/>
      </c>
      <c r="I322">
        <f>TEXT(B322,"mmmm")</f>
        <v/>
      </c>
      <c r="J322">
        <f>IF(OR(AND($B322&gt;='Festività&amp;Chiusure'!$A$2,Calendar!$B322&lt;='Festività&amp;Chiusure'!$B$2),  AND($B322&gt;='Festività&amp;Chiusure'!$A$3,Calendar!$B322&lt;='Festività&amp;Chiusure'!$B$3),  AND($B322&gt;='Festività&amp;Chiusure'!$A$4,Calendar!$B322&lt;='Festività&amp;Chiusure'!$B$4),  AND($B322&gt;='Festività&amp;Chiusure'!$A$5,Calendar!$B322&lt;='Festività&amp;Chiusure'!$B$5),  AND($B322&gt;='Festività&amp;Chiusure'!$A$6,Calendar!$B322&lt;='Festività&amp;Chiusure'!$B$6),  AND($B322&gt;='Festività&amp;Chiusure'!$A$7,Calendar!$B322&lt;='Festività&amp;Chiusure'!$B$7),  AND($B322&gt;='Festività&amp;Chiusure'!$A$8,Calendar!$B322&lt;='Festività&amp;Chiusure'!$B$8),  AND($B322&gt;='Festività&amp;Chiusure'!$A$9,Calendar!$B322&lt;='Festività&amp;Chiusure'!$B$9),  AND($B322&gt;='Festività&amp;Chiusure'!$A$10,Calendar!$B322&lt;='Festività&amp;Chiusure'!$B$10),  AND($B322&gt;='Festività&amp;Chiusure'!$A$11,Calendar!$B322&lt;='Festività&amp;Chiusure'!$B$11),  AND($B322&gt;='Festività&amp;Chiusure'!$A$12,Calendar!$B322&lt;='Festività&amp;Chiusure'!$B$12),  AND($B322&gt;='Festività&amp;Chiusure'!$A$13,Calendar!$B322&lt;='Festività&amp;Chiusure'!$B$13),  AND($B322&gt;='Festività&amp;Chiusure'!$A$14,Calendar!$B322&lt;='Festività&amp;Chiusure'!$B$14),    AND($B322&gt;='Festività&amp;Chiusure'!$A$15,Calendar!$B322&lt;='Festività&amp;Chiusure'!$B$15),  AND($B322&gt;='Festività&amp;Chiusure'!$A$16,Calendar!$B322&lt;='Festività&amp;Chiusure'!$B$16),   $H322="domenica",$H322="sabato"),0,1)</f>
        <v/>
      </c>
      <c r="K322">
        <f>B322-DATE(YEAR(B322),1,0)</f>
        <v/>
      </c>
      <c r="L322">
        <f>SUM($J$3:J322)</f>
        <v/>
      </c>
    </row>
    <row r="323">
      <c r="A323" s="4">
        <f>YEAR(B323)*10000+MONTH(B323)*100+DAY(B323)</f>
        <v/>
      </c>
      <c r="B323" s="1" t="n">
        <v>45612</v>
      </c>
      <c r="C323">
        <f>YEAR(B323)</f>
        <v/>
      </c>
      <c r="D323">
        <f>MONTH(B323)</f>
        <v/>
      </c>
      <c r="E323">
        <f>WEEKNUM(B323)</f>
        <v/>
      </c>
      <c r="F323">
        <f>WEEKDAY(B323)</f>
        <v/>
      </c>
      <c r="G323">
        <f>DAY(B323)</f>
        <v/>
      </c>
      <c r="H323">
        <f>TEXT(B323,"gggg")</f>
        <v/>
      </c>
      <c r="I323">
        <f>TEXT(B323,"mmmm")</f>
        <v/>
      </c>
      <c r="J323">
        <f>IF(OR(AND($B323&gt;='Festività&amp;Chiusure'!$A$2,Calendar!$B323&lt;='Festività&amp;Chiusure'!$B$2),  AND($B323&gt;='Festività&amp;Chiusure'!$A$3,Calendar!$B323&lt;='Festività&amp;Chiusure'!$B$3),  AND($B323&gt;='Festività&amp;Chiusure'!$A$4,Calendar!$B323&lt;='Festività&amp;Chiusure'!$B$4),  AND($B323&gt;='Festività&amp;Chiusure'!$A$5,Calendar!$B323&lt;='Festività&amp;Chiusure'!$B$5),  AND($B323&gt;='Festività&amp;Chiusure'!$A$6,Calendar!$B323&lt;='Festività&amp;Chiusure'!$B$6),  AND($B323&gt;='Festività&amp;Chiusure'!$A$7,Calendar!$B323&lt;='Festività&amp;Chiusure'!$B$7),  AND($B323&gt;='Festività&amp;Chiusure'!$A$8,Calendar!$B323&lt;='Festività&amp;Chiusure'!$B$8),  AND($B323&gt;='Festività&amp;Chiusure'!$A$9,Calendar!$B323&lt;='Festività&amp;Chiusure'!$B$9),  AND($B323&gt;='Festività&amp;Chiusure'!$A$10,Calendar!$B323&lt;='Festività&amp;Chiusure'!$B$10),  AND($B323&gt;='Festività&amp;Chiusure'!$A$11,Calendar!$B323&lt;='Festività&amp;Chiusure'!$B$11),  AND($B323&gt;='Festività&amp;Chiusure'!$A$12,Calendar!$B323&lt;='Festività&amp;Chiusure'!$B$12),  AND($B323&gt;='Festività&amp;Chiusure'!$A$13,Calendar!$B323&lt;='Festività&amp;Chiusure'!$B$13),  AND($B323&gt;='Festività&amp;Chiusure'!$A$14,Calendar!$B323&lt;='Festività&amp;Chiusure'!$B$14),    AND($B323&gt;='Festività&amp;Chiusure'!$A$15,Calendar!$B323&lt;='Festività&amp;Chiusure'!$B$15),  AND($B323&gt;='Festività&amp;Chiusure'!$A$16,Calendar!$B323&lt;='Festività&amp;Chiusure'!$B$16),   $H323="domenica",$H323="sabato"),0,1)</f>
        <v/>
      </c>
      <c r="K323">
        <f>B323-DATE(YEAR(B323),1,0)</f>
        <v/>
      </c>
      <c r="L323">
        <f>SUM($J$3:J323)</f>
        <v/>
      </c>
    </row>
    <row r="324">
      <c r="A324" s="4">
        <f>YEAR(B324)*10000+MONTH(B324)*100+DAY(B324)</f>
        <v/>
      </c>
      <c r="B324" s="1" t="n">
        <v>45613</v>
      </c>
      <c r="C324">
        <f>YEAR(B324)</f>
        <v/>
      </c>
      <c r="D324">
        <f>MONTH(B324)</f>
        <v/>
      </c>
      <c r="E324">
        <f>WEEKNUM(B324)</f>
        <v/>
      </c>
      <c r="F324">
        <f>WEEKDAY(B324)</f>
        <v/>
      </c>
      <c r="G324">
        <f>DAY(B324)</f>
        <v/>
      </c>
      <c r="H324">
        <f>TEXT(B324,"gggg")</f>
        <v/>
      </c>
      <c r="I324">
        <f>TEXT(B324,"mmmm")</f>
        <v/>
      </c>
      <c r="J324">
        <f>IF(OR(AND($B324&gt;='Festività&amp;Chiusure'!$A$2,Calendar!$B324&lt;='Festività&amp;Chiusure'!$B$2),  AND($B324&gt;='Festività&amp;Chiusure'!$A$3,Calendar!$B324&lt;='Festività&amp;Chiusure'!$B$3),  AND($B324&gt;='Festività&amp;Chiusure'!$A$4,Calendar!$B324&lt;='Festività&amp;Chiusure'!$B$4),  AND($B324&gt;='Festività&amp;Chiusure'!$A$5,Calendar!$B324&lt;='Festività&amp;Chiusure'!$B$5),  AND($B324&gt;='Festività&amp;Chiusure'!$A$6,Calendar!$B324&lt;='Festività&amp;Chiusure'!$B$6),  AND($B324&gt;='Festività&amp;Chiusure'!$A$7,Calendar!$B324&lt;='Festività&amp;Chiusure'!$B$7),  AND($B324&gt;='Festività&amp;Chiusure'!$A$8,Calendar!$B324&lt;='Festività&amp;Chiusure'!$B$8),  AND($B324&gt;='Festività&amp;Chiusure'!$A$9,Calendar!$B324&lt;='Festività&amp;Chiusure'!$B$9),  AND($B324&gt;='Festività&amp;Chiusure'!$A$10,Calendar!$B324&lt;='Festività&amp;Chiusure'!$B$10),  AND($B324&gt;='Festività&amp;Chiusure'!$A$11,Calendar!$B324&lt;='Festività&amp;Chiusure'!$B$11),  AND($B324&gt;='Festività&amp;Chiusure'!$A$12,Calendar!$B324&lt;='Festività&amp;Chiusure'!$B$12),  AND($B324&gt;='Festività&amp;Chiusure'!$A$13,Calendar!$B324&lt;='Festività&amp;Chiusure'!$B$13),  AND($B324&gt;='Festività&amp;Chiusure'!$A$14,Calendar!$B324&lt;='Festività&amp;Chiusure'!$B$14),    AND($B324&gt;='Festività&amp;Chiusure'!$A$15,Calendar!$B324&lt;='Festività&amp;Chiusure'!$B$15),  AND($B324&gt;='Festività&amp;Chiusure'!$A$16,Calendar!$B324&lt;='Festività&amp;Chiusure'!$B$16),   $H324="domenica",$H324="sabato"),0,1)</f>
        <v/>
      </c>
      <c r="K324">
        <f>B324-DATE(YEAR(B324),1,0)</f>
        <v/>
      </c>
      <c r="L324">
        <f>SUM($J$3:J324)</f>
        <v/>
      </c>
    </row>
    <row r="325">
      <c r="A325" s="4">
        <f>YEAR(B325)*10000+MONTH(B325)*100+DAY(B325)</f>
        <v/>
      </c>
      <c r="B325" s="1" t="n">
        <v>45614</v>
      </c>
      <c r="C325">
        <f>YEAR(B325)</f>
        <v/>
      </c>
      <c r="D325">
        <f>MONTH(B325)</f>
        <v/>
      </c>
      <c r="E325">
        <f>WEEKNUM(B325)</f>
        <v/>
      </c>
      <c r="F325">
        <f>WEEKDAY(B325)</f>
        <v/>
      </c>
      <c r="G325">
        <f>DAY(B325)</f>
        <v/>
      </c>
      <c r="H325">
        <f>TEXT(B325,"gggg")</f>
        <v/>
      </c>
      <c r="I325">
        <f>TEXT(B325,"mmmm")</f>
        <v/>
      </c>
      <c r="J325">
        <f>IF(OR(AND($B325&gt;='Festività&amp;Chiusure'!$A$2,Calendar!$B325&lt;='Festività&amp;Chiusure'!$B$2),  AND($B325&gt;='Festività&amp;Chiusure'!$A$3,Calendar!$B325&lt;='Festività&amp;Chiusure'!$B$3),  AND($B325&gt;='Festività&amp;Chiusure'!$A$4,Calendar!$B325&lt;='Festività&amp;Chiusure'!$B$4),  AND($B325&gt;='Festività&amp;Chiusure'!$A$5,Calendar!$B325&lt;='Festività&amp;Chiusure'!$B$5),  AND($B325&gt;='Festività&amp;Chiusure'!$A$6,Calendar!$B325&lt;='Festività&amp;Chiusure'!$B$6),  AND($B325&gt;='Festività&amp;Chiusure'!$A$7,Calendar!$B325&lt;='Festività&amp;Chiusure'!$B$7),  AND($B325&gt;='Festività&amp;Chiusure'!$A$8,Calendar!$B325&lt;='Festività&amp;Chiusure'!$B$8),  AND($B325&gt;='Festività&amp;Chiusure'!$A$9,Calendar!$B325&lt;='Festività&amp;Chiusure'!$B$9),  AND($B325&gt;='Festività&amp;Chiusure'!$A$10,Calendar!$B325&lt;='Festività&amp;Chiusure'!$B$10),  AND($B325&gt;='Festività&amp;Chiusure'!$A$11,Calendar!$B325&lt;='Festività&amp;Chiusure'!$B$11),  AND($B325&gt;='Festività&amp;Chiusure'!$A$12,Calendar!$B325&lt;='Festività&amp;Chiusure'!$B$12),  AND($B325&gt;='Festività&amp;Chiusure'!$A$13,Calendar!$B325&lt;='Festività&amp;Chiusure'!$B$13),  AND($B325&gt;='Festività&amp;Chiusure'!$A$14,Calendar!$B325&lt;='Festività&amp;Chiusure'!$B$14),    AND($B325&gt;='Festività&amp;Chiusure'!$A$15,Calendar!$B325&lt;='Festività&amp;Chiusure'!$B$15),  AND($B325&gt;='Festività&amp;Chiusure'!$A$16,Calendar!$B325&lt;='Festività&amp;Chiusure'!$B$16),   $H325="domenica",$H325="sabato"),0,1)</f>
        <v/>
      </c>
      <c r="K325">
        <f>B325-DATE(YEAR(B325),1,0)</f>
        <v/>
      </c>
      <c r="L325">
        <f>SUM($J$3:J325)</f>
        <v/>
      </c>
    </row>
    <row r="326">
      <c r="A326" s="4">
        <f>YEAR(B326)*10000+MONTH(B326)*100+DAY(B326)</f>
        <v/>
      </c>
      <c r="B326" s="1" t="n">
        <v>45615</v>
      </c>
      <c r="C326">
        <f>YEAR(B326)</f>
        <v/>
      </c>
      <c r="D326">
        <f>MONTH(B326)</f>
        <v/>
      </c>
      <c r="E326">
        <f>WEEKNUM(B326)</f>
        <v/>
      </c>
      <c r="F326">
        <f>WEEKDAY(B326)</f>
        <v/>
      </c>
      <c r="G326">
        <f>DAY(B326)</f>
        <v/>
      </c>
      <c r="H326">
        <f>TEXT(B326,"gggg")</f>
        <v/>
      </c>
      <c r="I326">
        <f>TEXT(B326,"mmmm")</f>
        <v/>
      </c>
      <c r="J326">
        <f>IF(OR(AND($B326&gt;='Festività&amp;Chiusure'!$A$2,Calendar!$B326&lt;='Festività&amp;Chiusure'!$B$2),  AND($B326&gt;='Festività&amp;Chiusure'!$A$3,Calendar!$B326&lt;='Festività&amp;Chiusure'!$B$3),  AND($B326&gt;='Festività&amp;Chiusure'!$A$4,Calendar!$B326&lt;='Festività&amp;Chiusure'!$B$4),  AND($B326&gt;='Festività&amp;Chiusure'!$A$5,Calendar!$B326&lt;='Festività&amp;Chiusure'!$B$5),  AND($B326&gt;='Festività&amp;Chiusure'!$A$6,Calendar!$B326&lt;='Festività&amp;Chiusure'!$B$6),  AND($B326&gt;='Festività&amp;Chiusure'!$A$7,Calendar!$B326&lt;='Festività&amp;Chiusure'!$B$7),  AND($B326&gt;='Festività&amp;Chiusure'!$A$8,Calendar!$B326&lt;='Festività&amp;Chiusure'!$B$8),  AND($B326&gt;='Festività&amp;Chiusure'!$A$9,Calendar!$B326&lt;='Festività&amp;Chiusure'!$B$9),  AND($B326&gt;='Festività&amp;Chiusure'!$A$10,Calendar!$B326&lt;='Festività&amp;Chiusure'!$B$10),  AND($B326&gt;='Festività&amp;Chiusure'!$A$11,Calendar!$B326&lt;='Festività&amp;Chiusure'!$B$11),  AND($B326&gt;='Festività&amp;Chiusure'!$A$12,Calendar!$B326&lt;='Festività&amp;Chiusure'!$B$12),  AND($B326&gt;='Festività&amp;Chiusure'!$A$13,Calendar!$B326&lt;='Festività&amp;Chiusure'!$B$13),  AND($B326&gt;='Festività&amp;Chiusure'!$A$14,Calendar!$B326&lt;='Festività&amp;Chiusure'!$B$14),    AND($B326&gt;='Festività&amp;Chiusure'!$A$15,Calendar!$B326&lt;='Festività&amp;Chiusure'!$B$15),  AND($B326&gt;='Festività&amp;Chiusure'!$A$16,Calendar!$B326&lt;='Festività&amp;Chiusure'!$B$16),   $H326="domenica",$H326="sabato"),0,1)</f>
        <v/>
      </c>
      <c r="K326">
        <f>B326-DATE(YEAR(B326),1,0)</f>
        <v/>
      </c>
      <c r="L326">
        <f>SUM($J$3:J326)</f>
        <v/>
      </c>
    </row>
    <row r="327">
      <c r="A327" s="4">
        <f>YEAR(B327)*10000+MONTH(B327)*100+DAY(B327)</f>
        <v/>
      </c>
      <c r="B327" s="1" t="n">
        <v>45616</v>
      </c>
      <c r="C327">
        <f>YEAR(B327)</f>
        <v/>
      </c>
      <c r="D327">
        <f>MONTH(B327)</f>
        <v/>
      </c>
      <c r="E327">
        <f>WEEKNUM(B327)</f>
        <v/>
      </c>
      <c r="F327">
        <f>WEEKDAY(B327)</f>
        <v/>
      </c>
      <c r="G327">
        <f>DAY(B327)</f>
        <v/>
      </c>
      <c r="H327">
        <f>TEXT(B327,"gggg")</f>
        <v/>
      </c>
      <c r="I327">
        <f>TEXT(B327,"mmmm")</f>
        <v/>
      </c>
      <c r="J327">
        <f>IF(OR(AND($B327&gt;='Festività&amp;Chiusure'!$A$2,Calendar!$B327&lt;='Festività&amp;Chiusure'!$B$2),  AND($B327&gt;='Festività&amp;Chiusure'!$A$3,Calendar!$B327&lt;='Festività&amp;Chiusure'!$B$3),  AND($B327&gt;='Festività&amp;Chiusure'!$A$4,Calendar!$B327&lt;='Festività&amp;Chiusure'!$B$4),  AND($B327&gt;='Festività&amp;Chiusure'!$A$5,Calendar!$B327&lt;='Festività&amp;Chiusure'!$B$5),  AND($B327&gt;='Festività&amp;Chiusure'!$A$6,Calendar!$B327&lt;='Festività&amp;Chiusure'!$B$6),  AND($B327&gt;='Festività&amp;Chiusure'!$A$7,Calendar!$B327&lt;='Festività&amp;Chiusure'!$B$7),  AND($B327&gt;='Festività&amp;Chiusure'!$A$8,Calendar!$B327&lt;='Festività&amp;Chiusure'!$B$8),  AND($B327&gt;='Festività&amp;Chiusure'!$A$9,Calendar!$B327&lt;='Festività&amp;Chiusure'!$B$9),  AND($B327&gt;='Festività&amp;Chiusure'!$A$10,Calendar!$B327&lt;='Festività&amp;Chiusure'!$B$10),  AND($B327&gt;='Festività&amp;Chiusure'!$A$11,Calendar!$B327&lt;='Festività&amp;Chiusure'!$B$11),  AND($B327&gt;='Festività&amp;Chiusure'!$A$12,Calendar!$B327&lt;='Festività&amp;Chiusure'!$B$12),  AND($B327&gt;='Festività&amp;Chiusure'!$A$13,Calendar!$B327&lt;='Festività&amp;Chiusure'!$B$13),  AND($B327&gt;='Festività&amp;Chiusure'!$A$14,Calendar!$B327&lt;='Festività&amp;Chiusure'!$B$14),    AND($B327&gt;='Festività&amp;Chiusure'!$A$15,Calendar!$B327&lt;='Festività&amp;Chiusure'!$B$15),  AND($B327&gt;='Festività&amp;Chiusure'!$A$16,Calendar!$B327&lt;='Festività&amp;Chiusure'!$B$16),   $H327="domenica",$H327="sabato"),0,1)</f>
        <v/>
      </c>
      <c r="K327">
        <f>B327-DATE(YEAR(B327),1,0)</f>
        <v/>
      </c>
      <c r="L327">
        <f>SUM($J$3:J327)</f>
        <v/>
      </c>
    </row>
    <row r="328">
      <c r="A328" s="4">
        <f>YEAR(B328)*10000+MONTH(B328)*100+DAY(B328)</f>
        <v/>
      </c>
      <c r="B328" s="1" t="n">
        <v>45617</v>
      </c>
      <c r="C328">
        <f>YEAR(B328)</f>
        <v/>
      </c>
      <c r="D328">
        <f>MONTH(B328)</f>
        <v/>
      </c>
      <c r="E328">
        <f>WEEKNUM(B328)</f>
        <v/>
      </c>
      <c r="F328">
        <f>WEEKDAY(B328)</f>
        <v/>
      </c>
      <c r="G328">
        <f>DAY(B328)</f>
        <v/>
      </c>
      <c r="H328">
        <f>TEXT(B328,"gggg")</f>
        <v/>
      </c>
      <c r="I328">
        <f>TEXT(B328,"mmmm")</f>
        <v/>
      </c>
      <c r="J328">
        <f>IF(OR(AND($B328&gt;='Festività&amp;Chiusure'!$A$2,Calendar!$B328&lt;='Festività&amp;Chiusure'!$B$2),  AND($B328&gt;='Festività&amp;Chiusure'!$A$3,Calendar!$B328&lt;='Festività&amp;Chiusure'!$B$3),  AND($B328&gt;='Festività&amp;Chiusure'!$A$4,Calendar!$B328&lt;='Festività&amp;Chiusure'!$B$4),  AND($B328&gt;='Festività&amp;Chiusure'!$A$5,Calendar!$B328&lt;='Festività&amp;Chiusure'!$B$5),  AND($B328&gt;='Festività&amp;Chiusure'!$A$6,Calendar!$B328&lt;='Festività&amp;Chiusure'!$B$6),  AND($B328&gt;='Festività&amp;Chiusure'!$A$7,Calendar!$B328&lt;='Festività&amp;Chiusure'!$B$7),  AND($B328&gt;='Festività&amp;Chiusure'!$A$8,Calendar!$B328&lt;='Festività&amp;Chiusure'!$B$8),  AND($B328&gt;='Festività&amp;Chiusure'!$A$9,Calendar!$B328&lt;='Festività&amp;Chiusure'!$B$9),  AND($B328&gt;='Festività&amp;Chiusure'!$A$10,Calendar!$B328&lt;='Festività&amp;Chiusure'!$B$10),  AND($B328&gt;='Festività&amp;Chiusure'!$A$11,Calendar!$B328&lt;='Festività&amp;Chiusure'!$B$11),  AND($B328&gt;='Festività&amp;Chiusure'!$A$12,Calendar!$B328&lt;='Festività&amp;Chiusure'!$B$12),  AND($B328&gt;='Festività&amp;Chiusure'!$A$13,Calendar!$B328&lt;='Festività&amp;Chiusure'!$B$13),  AND($B328&gt;='Festività&amp;Chiusure'!$A$14,Calendar!$B328&lt;='Festività&amp;Chiusure'!$B$14),    AND($B328&gt;='Festività&amp;Chiusure'!$A$15,Calendar!$B328&lt;='Festività&amp;Chiusure'!$B$15),  AND($B328&gt;='Festività&amp;Chiusure'!$A$16,Calendar!$B328&lt;='Festività&amp;Chiusure'!$B$16),   $H328="domenica",$H328="sabato"),0,1)</f>
        <v/>
      </c>
      <c r="K328">
        <f>B328-DATE(YEAR(B328),1,0)</f>
        <v/>
      </c>
      <c r="L328">
        <f>SUM($J$3:J328)</f>
        <v/>
      </c>
    </row>
    <row r="329">
      <c r="A329" s="4">
        <f>YEAR(B329)*10000+MONTH(B329)*100+DAY(B329)</f>
        <v/>
      </c>
      <c r="B329" s="1" t="n">
        <v>45618</v>
      </c>
      <c r="C329">
        <f>YEAR(B329)</f>
        <v/>
      </c>
      <c r="D329">
        <f>MONTH(B329)</f>
        <v/>
      </c>
      <c r="E329">
        <f>WEEKNUM(B329)</f>
        <v/>
      </c>
      <c r="F329">
        <f>WEEKDAY(B329)</f>
        <v/>
      </c>
      <c r="G329">
        <f>DAY(B329)</f>
        <v/>
      </c>
      <c r="H329">
        <f>TEXT(B329,"gggg")</f>
        <v/>
      </c>
      <c r="I329">
        <f>TEXT(B329,"mmmm")</f>
        <v/>
      </c>
      <c r="J329">
        <f>IF(OR(AND($B329&gt;='Festività&amp;Chiusure'!$A$2,Calendar!$B329&lt;='Festività&amp;Chiusure'!$B$2),  AND($B329&gt;='Festività&amp;Chiusure'!$A$3,Calendar!$B329&lt;='Festività&amp;Chiusure'!$B$3),  AND($B329&gt;='Festività&amp;Chiusure'!$A$4,Calendar!$B329&lt;='Festività&amp;Chiusure'!$B$4),  AND($B329&gt;='Festività&amp;Chiusure'!$A$5,Calendar!$B329&lt;='Festività&amp;Chiusure'!$B$5),  AND($B329&gt;='Festività&amp;Chiusure'!$A$6,Calendar!$B329&lt;='Festività&amp;Chiusure'!$B$6),  AND($B329&gt;='Festività&amp;Chiusure'!$A$7,Calendar!$B329&lt;='Festività&amp;Chiusure'!$B$7),  AND($B329&gt;='Festività&amp;Chiusure'!$A$8,Calendar!$B329&lt;='Festività&amp;Chiusure'!$B$8),  AND($B329&gt;='Festività&amp;Chiusure'!$A$9,Calendar!$B329&lt;='Festività&amp;Chiusure'!$B$9),  AND($B329&gt;='Festività&amp;Chiusure'!$A$10,Calendar!$B329&lt;='Festività&amp;Chiusure'!$B$10),  AND($B329&gt;='Festività&amp;Chiusure'!$A$11,Calendar!$B329&lt;='Festività&amp;Chiusure'!$B$11),  AND($B329&gt;='Festività&amp;Chiusure'!$A$12,Calendar!$B329&lt;='Festività&amp;Chiusure'!$B$12),  AND($B329&gt;='Festività&amp;Chiusure'!$A$13,Calendar!$B329&lt;='Festività&amp;Chiusure'!$B$13),  AND($B329&gt;='Festività&amp;Chiusure'!$A$14,Calendar!$B329&lt;='Festività&amp;Chiusure'!$B$14),    AND($B329&gt;='Festività&amp;Chiusure'!$A$15,Calendar!$B329&lt;='Festività&amp;Chiusure'!$B$15),  AND($B329&gt;='Festività&amp;Chiusure'!$A$16,Calendar!$B329&lt;='Festività&amp;Chiusure'!$B$16),   $H329="domenica",$H329="sabato"),0,1)</f>
        <v/>
      </c>
      <c r="K329">
        <f>B329-DATE(YEAR(B329),1,0)</f>
        <v/>
      </c>
      <c r="L329">
        <f>SUM($J$3:J329)</f>
        <v/>
      </c>
    </row>
    <row r="330">
      <c r="A330" s="4">
        <f>YEAR(B330)*10000+MONTH(B330)*100+DAY(B330)</f>
        <v/>
      </c>
      <c r="B330" s="1" t="n">
        <v>45619</v>
      </c>
      <c r="C330">
        <f>YEAR(B330)</f>
        <v/>
      </c>
      <c r="D330">
        <f>MONTH(B330)</f>
        <v/>
      </c>
      <c r="E330">
        <f>WEEKNUM(B330)</f>
        <v/>
      </c>
      <c r="F330">
        <f>WEEKDAY(B330)</f>
        <v/>
      </c>
      <c r="G330">
        <f>DAY(B330)</f>
        <v/>
      </c>
      <c r="H330">
        <f>TEXT(B330,"gggg")</f>
        <v/>
      </c>
      <c r="I330">
        <f>TEXT(B330,"mmmm")</f>
        <v/>
      </c>
      <c r="J330">
        <f>IF(OR(AND($B330&gt;='Festività&amp;Chiusure'!$A$2,Calendar!$B330&lt;='Festività&amp;Chiusure'!$B$2),  AND($B330&gt;='Festività&amp;Chiusure'!$A$3,Calendar!$B330&lt;='Festività&amp;Chiusure'!$B$3),  AND($B330&gt;='Festività&amp;Chiusure'!$A$4,Calendar!$B330&lt;='Festività&amp;Chiusure'!$B$4),  AND($B330&gt;='Festività&amp;Chiusure'!$A$5,Calendar!$B330&lt;='Festività&amp;Chiusure'!$B$5),  AND($B330&gt;='Festività&amp;Chiusure'!$A$6,Calendar!$B330&lt;='Festività&amp;Chiusure'!$B$6),  AND($B330&gt;='Festività&amp;Chiusure'!$A$7,Calendar!$B330&lt;='Festività&amp;Chiusure'!$B$7),  AND($B330&gt;='Festività&amp;Chiusure'!$A$8,Calendar!$B330&lt;='Festività&amp;Chiusure'!$B$8),  AND($B330&gt;='Festività&amp;Chiusure'!$A$9,Calendar!$B330&lt;='Festività&amp;Chiusure'!$B$9),  AND($B330&gt;='Festività&amp;Chiusure'!$A$10,Calendar!$B330&lt;='Festività&amp;Chiusure'!$B$10),  AND($B330&gt;='Festività&amp;Chiusure'!$A$11,Calendar!$B330&lt;='Festività&amp;Chiusure'!$B$11),  AND($B330&gt;='Festività&amp;Chiusure'!$A$12,Calendar!$B330&lt;='Festività&amp;Chiusure'!$B$12),  AND($B330&gt;='Festività&amp;Chiusure'!$A$13,Calendar!$B330&lt;='Festività&amp;Chiusure'!$B$13),  AND($B330&gt;='Festività&amp;Chiusure'!$A$14,Calendar!$B330&lt;='Festività&amp;Chiusure'!$B$14),    AND($B330&gt;='Festività&amp;Chiusure'!$A$15,Calendar!$B330&lt;='Festività&amp;Chiusure'!$B$15),  AND($B330&gt;='Festività&amp;Chiusure'!$A$16,Calendar!$B330&lt;='Festività&amp;Chiusure'!$B$16),   $H330="domenica",$H330="sabato"),0,1)</f>
        <v/>
      </c>
      <c r="K330">
        <f>B330-DATE(YEAR(B330),1,0)</f>
        <v/>
      </c>
      <c r="L330">
        <f>SUM($J$3:J330)</f>
        <v/>
      </c>
    </row>
    <row r="331">
      <c r="A331" s="4">
        <f>YEAR(B331)*10000+MONTH(B331)*100+DAY(B331)</f>
        <v/>
      </c>
      <c r="B331" s="1" t="n">
        <v>45620</v>
      </c>
      <c r="C331">
        <f>YEAR(B331)</f>
        <v/>
      </c>
      <c r="D331">
        <f>MONTH(B331)</f>
        <v/>
      </c>
      <c r="E331">
        <f>WEEKNUM(B331)</f>
        <v/>
      </c>
      <c r="F331">
        <f>WEEKDAY(B331)</f>
        <v/>
      </c>
      <c r="G331">
        <f>DAY(B331)</f>
        <v/>
      </c>
      <c r="H331">
        <f>TEXT(B331,"gggg")</f>
        <v/>
      </c>
      <c r="I331">
        <f>TEXT(B331,"mmmm")</f>
        <v/>
      </c>
      <c r="J331">
        <f>IF(OR(AND($B331&gt;='Festività&amp;Chiusure'!$A$2,Calendar!$B331&lt;='Festività&amp;Chiusure'!$B$2),  AND($B331&gt;='Festività&amp;Chiusure'!$A$3,Calendar!$B331&lt;='Festività&amp;Chiusure'!$B$3),  AND($B331&gt;='Festività&amp;Chiusure'!$A$4,Calendar!$B331&lt;='Festività&amp;Chiusure'!$B$4),  AND($B331&gt;='Festività&amp;Chiusure'!$A$5,Calendar!$B331&lt;='Festività&amp;Chiusure'!$B$5),  AND($B331&gt;='Festività&amp;Chiusure'!$A$6,Calendar!$B331&lt;='Festività&amp;Chiusure'!$B$6),  AND($B331&gt;='Festività&amp;Chiusure'!$A$7,Calendar!$B331&lt;='Festività&amp;Chiusure'!$B$7),  AND($B331&gt;='Festività&amp;Chiusure'!$A$8,Calendar!$B331&lt;='Festività&amp;Chiusure'!$B$8),  AND($B331&gt;='Festività&amp;Chiusure'!$A$9,Calendar!$B331&lt;='Festività&amp;Chiusure'!$B$9),  AND($B331&gt;='Festività&amp;Chiusure'!$A$10,Calendar!$B331&lt;='Festività&amp;Chiusure'!$B$10),  AND($B331&gt;='Festività&amp;Chiusure'!$A$11,Calendar!$B331&lt;='Festività&amp;Chiusure'!$B$11),  AND($B331&gt;='Festività&amp;Chiusure'!$A$12,Calendar!$B331&lt;='Festività&amp;Chiusure'!$B$12),  AND($B331&gt;='Festività&amp;Chiusure'!$A$13,Calendar!$B331&lt;='Festività&amp;Chiusure'!$B$13),  AND($B331&gt;='Festività&amp;Chiusure'!$A$14,Calendar!$B331&lt;='Festività&amp;Chiusure'!$B$14),    AND($B331&gt;='Festività&amp;Chiusure'!$A$15,Calendar!$B331&lt;='Festività&amp;Chiusure'!$B$15),  AND($B331&gt;='Festività&amp;Chiusure'!$A$16,Calendar!$B331&lt;='Festività&amp;Chiusure'!$B$16),   $H331="domenica",$H331="sabato"),0,1)</f>
        <v/>
      </c>
      <c r="K331">
        <f>B331-DATE(YEAR(B331),1,0)</f>
        <v/>
      </c>
      <c r="L331">
        <f>SUM($J$3:J331)</f>
        <v/>
      </c>
    </row>
    <row r="332">
      <c r="A332" s="4">
        <f>YEAR(B332)*10000+MONTH(B332)*100+DAY(B332)</f>
        <v/>
      </c>
      <c r="B332" s="1" t="n">
        <v>45621</v>
      </c>
      <c r="C332">
        <f>YEAR(B332)</f>
        <v/>
      </c>
      <c r="D332">
        <f>MONTH(B332)</f>
        <v/>
      </c>
      <c r="E332">
        <f>WEEKNUM(B332)</f>
        <v/>
      </c>
      <c r="F332">
        <f>WEEKDAY(B332)</f>
        <v/>
      </c>
      <c r="G332">
        <f>DAY(B332)</f>
        <v/>
      </c>
      <c r="H332">
        <f>TEXT(B332,"gggg")</f>
        <v/>
      </c>
      <c r="I332">
        <f>TEXT(B332,"mmmm")</f>
        <v/>
      </c>
      <c r="J332">
        <f>IF(OR(AND($B332&gt;='Festività&amp;Chiusure'!$A$2,Calendar!$B332&lt;='Festività&amp;Chiusure'!$B$2),  AND($B332&gt;='Festività&amp;Chiusure'!$A$3,Calendar!$B332&lt;='Festività&amp;Chiusure'!$B$3),  AND($B332&gt;='Festività&amp;Chiusure'!$A$4,Calendar!$B332&lt;='Festività&amp;Chiusure'!$B$4),  AND($B332&gt;='Festività&amp;Chiusure'!$A$5,Calendar!$B332&lt;='Festività&amp;Chiusure'!$B$5),  AND($B332&gt;='Festività&amp;Chiusure'!$A$6,Calendar!$B332&lt;='Festività&amp;Chiusure'!$B$6),  AND($B332&gt;='Festività&amp;Chiusure'!$A$7,Calendar!$B332&lt;='Festività&amp;Chiusure'!$B$7),  AND($B332&gt;='Festività&amp;Chiusure'!$A$8,Calendar!$B332&lt;='Festività&amp;Chiusure'!$B$8),  AND($B332&gt;='Festività&amp;Chiusure'!$A$9,Calendar!$B332&lt;='Festività&amp;Chiusure'!$B$9),  AND($B332&gt;='Festività&amp;Chiusure'!$A$10,Calendar!$B332&lt;='Festività&amp;Chiusure'!$B$10),  AND($B332&gt;='Festività&amp;Chiusure'!$A$11,Calendar!$B332&lt;='Festività&amp;Chiusure'!$B$11),  AND($B332&gt;='Festività&amp;Chiusure'!$A$12,Calendar!$B332&lt;='Festività&amp;Chiusure'!$B$12),  AND($B332&gt;='Festività&amp;Chiusure'!$A$13,Calendar!$B332&lt;='Festività&amp;Chiusure'!$B$13),  AND($B332&gt;='Festività&amp;Chiusure'!$A$14,Calendar!$B332&lt;='Festività&amp;Chiusure'!$B$14),    AND($B332&gt;='Festività&amp;Chiusure'!$A$15,Calendar!$B332&lt;='Festività&amp;Chiusure'!$B$15),  AND($B332&gt;='Festività&amp;Chiusure'!$A$16,Calendar!$B332&lt;='Festività&amp;Chiusure'!$B$16),   $H332="domenica",$H332="sabato"),0,1)</f>
        <v/>
      </c>
      <c r="K332">
        <f>B332-DATE(YEAR(B332),1,0)</f>
        <v/>
      </c>
      <c r="L332">
        <f>SUM($J$3:J332)</f>
        <v/>
      </c>
    </row>
    <row r="333">
      <c r="A333" s="4">
        <f>YEAR(B333)*10000+MONTH(B333)*100+DAY(B333)</f>
        <v/>
      </c>
      <c r="B333" s="1" t="n">
        <v>45622</v>
      </c>
      <c r="C333">
        <f>YEAR(B333)</f>
        <v/>
      </c>
      <c r="D333">
        <f>MONTH(B333)</f>
        <v/>
      </c>
      <c r="E333">
        <f>WEEKNUM(B333)</f>
        <v/>
      </c>
      <c r="F333">
        <f>WEEKDAY(B333)</f>
        <v/>
      </c>
      <c r="G333">
        <f>DAY(B333)</f>
        <v/>
      </c>
      <c r="H333">
        <f>TEXT(B333,"gggg")</f>
        <v/>
      </c>
      <c r="I333">
        <f>TEXT(B333,"mmmm")</f>
        <v/>
      </c>
      <c r="J333">
        <f>IF(OR(AND($B333&gt;='Festività&amp;Chiusure'!$A$2,Calendar!$B333&lt;='Festività&amp;Chiusure'!$B$2),  AND($B333&gt;='Festività&amp;Chiusure'!$A$3,Calendar!$B333&lt;='Festività&amp;Chiusure'!$B$3),  AND($B333&gt;='Festività&amp;Chiusure'!$A$4,Calendar!$B333&lt;='Festività&amp;Chiusure'!$B$4),  AND($B333&gt;='Festività&amp;Chiusure'!$A$5,Calendar!$B333&lt;='Festività&amp;Chiusure'!$B$5),  AND($B333&gt;='Festività&amp;Chiusure'!$A$6,Calendar!$B333&lt;='Festività&amp;Chiusure'!$B$6),  AND($B333&gt;='Festività&amp;Chiusure'!$A$7,Calendar!$B333&lt;='Festività&amp;Chiusure'!$B$7),  AND($B333&gt;='Festività&amp;Chiusure'!$A$8,Calendar!$B333&lt;='Festività&amp;Chiusure'!$B$8),  AND($B333&gt;='Festività&amp;Chiusure'!$A$9,Calendar!$B333&lt;='Festività&amp;Chiusure'!$B$9),  AND($B333&gt;='Festività&amp;Chiusure'!$A$10,Calendar!$B333&lt;='Festività&amp;Chiusure'!$B$10),  AND($B333&gt;='Festività&amp;Chiusure'!$A$11,Calendar!$B333&lt;='Festività&amp;Chiusure'!$B$11),  AND($B333&gt;='Festività&amp;Chiusure'!$A$12,Calendar!$B333&lt;='Festività&amp;Chiusure'!$B$12),  AND($B333&gt;='Festività&amp;Chiusure'!$A$13,Calendar!$B333&lt;='Festività&amp;Chiusure'!$B$13),  AND($B333&gt;='Festività&amp;Chiusure'!$A$14,Calendar!$B333&lt;='Festività&amp;Chiusure'!$B$14),    AND($B333&gt;='Festività&amp;Chiusure'!$A$15,Calendar!$B333&lt;='Festività&amp;Chiusure'!$B$15),  AND($B333&gt;='Festività&amp;Chiusure'!$A$16,Calendar!$B333&lt;='Festività&amp;Chiusure'!$B$16),   $H333="domenica",$H333="sabato"),0,1)</f>
        <v/>
      </c>
      <c r="K333">
        <f>B333-DATE(YEAR(B333),1,0)</f>
        <v/>
      </c>
      <c r="L333">
        <f>SUM($J$3:J333)</f>
        <v/>
      </c>
    </row>
    <row r="334">
      <c r="A334" s="4">
        <f>YEAR(B334)*10000+MONTH(B334)*100+DAY(B334)</f>
        <v/>
      </c>
      <c r="B334" s="1" t="n">
        <v>45623</v>
      </c>
      <c r="C334">
        <f>YEAR(B334)</f>
        <v/>
      </c>
      <c r="D334">
        <f>MONTH(B334)</f>
        <v/>
      </c>
      <c r="E334">
        <f>WEEKNUM(B334)</f>
        <v/>
      </c>
      <c r="F334">
        <f>WEEKDAY(B334)</f>
        <v/>
      </c>
      <c r="G334">
        <f>DAY(B334)</f>
        <v/>
      </c>
      <c r="H334">
        <f>TEXT(B334,"gggg")</f>
        <v/>
      </c>
      <c r="I334">
        <f>TEXT(B334,"mmmm")</f>
        <v/>
      </c>
      <c r="J334">
        <f>IF(OR(AND($B334&gt;='Festività&amp;Chiusure'!$A$2,Calendar!$B334&lt;='Festività&amp;Chiusure'!$B$2),  AND($B334&gt;='Festività&amp;Chiusure'!$A$3,Calendar!$B334&lt;='Festività&amp;Chiusure'!$B$3),  AND($B334&gt;='Festività&amp;Chiusure'!$A$4,Calendar!$B334&lt;='Festività&amp;Chiusure'!$B$4),  AND($B334&gt;='Festività&amp;Chiusure'!$A$5,Calendar!$B334&lt;='Festività&amp;Chiusure'!$B$5),  AND($B334&gt;='Festività&amp;Chiusure'!$A$6,Calendar!$B334&lt;='Festività&amp;Chiusure'!$B$6),  AND($B334&gt;='Festività&amp;Chiusure'!$A$7,Calendar!$B334&lt;='Festività&amp;Chiusure'!$B$7),  AND($B334&gt;='Festività&amp;Chiusure'!$A$8,Calendar!$B334&lt;='Festività&amp;Chiusure'!$B$8),  AND($B334&gt;='Festività&amp;Chiusure'!$A$9,Calendar!$B334&lt;='Festività&amp;Chiusure'!$B$9),  AND($B334&gt;='Festività&amp;Chiusure'!$A$10,Calendar!$B334&lt;='Festività&amp;Chiusure'!$B$10),  AND($B334&gt;='Festività&amp;Chiusure'!$A$11,Calendar!$B334&lt;='Festività&amp;Chiusure'!$B$11),  AND($B334&gt;='Festività&amp;Chiusure'!$A$12,Calendar!$B334&lt;='Festività&amp;Chiusure'!$B$12),  AND($B334&gt;='Festività&amp;Chiusure'!$A$13,Calendar!$B334&lt;='Festività&amp;Chiusure'!$B$13),  AND($B334&gt;='Festività&amp;Chiusure'!$A$14,Calendar!$B334&lt;='Festività&amp;Chiusure'!$B$14),    AND($B334&gt;='Festività&amp;Chiusure'!$A$15,Calendar!$B334&lt;='Festività&amp;Chiusure'!$B$15),  AND($B334&gt;='Festività&amp;Chiusure'!$A$16,Calendar!$B334&lt;='Festività&amp;Chiusure'!$B$16),   $H334="domenica",$H334="sabato"),0,1)</f>
        <v/>
      </c>
      <c r="K334">
        <f>B334-DATE(YEAR(B334),1,0)</f>
        <v/>
      </c>
      <c r="L334">
        <f>SUM($J$3:J334)</f>
        <v/>
      </c>
    </row>
    <row r="335">
      <c r="A335" s="4">
        <f>YEAR(B335)*10000+MONTH(B335)*100+DAY(B335)</f>
        <v/>
      </c>
      <c r="B335" s="1" t="n">
        <v>45624</v>
      </c>
      <c r="C335">
        <f>YEAR(B335)</f>
        <v/>
      </c>
      <c r="D335">
        <f>MONTH(B335)</f>
        <v/>
      </c>
      <c r="E335">
        <f>WEEKNUM(B335)</f>
        <v/>
      </c>
      <c r="F335">
        <f>WEEKDAY(B335)</f>
        <v/>
      </c>
      <c r="G335">
        <f>DAY(B335)</f>
        <v/>
      </c>
      <c r="H335">
        <f>TEXT(B335,"gggg")</f>
        <v/>
      </c>
      <c r="I335">
        <f>TEXT(B335,"mmmm")</f>
        <v/>
      </c>
      <c r="J335">
        <f>IF(OR(AND($B335&gt;='Festività&amp;Chiusure'!$A$2,Calendar!$B335&lt;='Festività&amp;Chiusure'!$B$2),  AND($B335&gt;='Festività&amp;Chiusure'!$A$3,Calendar!$B335&lt;='Festività&amp;Chiusure'!$B$3),  AND($B335&gt;='Festività&amp;Chiusure'!$A$4,Calendar!$B335&lt;='Festività&amp;Chiusure'!$B$4),  AND($B335&gt;='Festività&amp;Chiusure'!$A$5,Calendar!$B335&lt;='Festività&amp;Chiusure'!$B$5),  AND($B335&gt;='Festività&amp;Chiusure'!$A$6,Calendar!$B335&lt;='Festività&amp;Chiusure'!$B$6),  AND($B335&gt;='Festività&amp;Chiusure'!$A$7,Calendar!$B335&lt;='Festività&amp;Chiusure'!$B$7),  AND($B335&gt;='Festività&amp;Chiusure'!$A$8,Calendar!$B335&lt;='Festività&amp;Chiusure'!$B$8),  AND($B335&gt;='Festività&amp;Chiusure'!$A$9,Calendar!$B335&lt;='Festività&amp;Chiusure'!$B$9),  AND($B335&gt;='Festività&amp;Chiusure'!$A$10,Calendar!$B335&lt;='Festività&amp;Chiusure'!$B$10),  AND($B335&gt;='Festività&amp;Chiusure'!$A$11,Calendar!$B335&lt;='Festività&amp;Chiusure'!$B$11),  AND($B335&gt;='Festività&amp;Chiusure'!$A$12,Calendar!$B335&lt;='Festività&amp;Chiusure'!$B$12),  AND($B335&gt;='Festività&amp;Chiusure'!$A$13,Calendar!$B335&lt;='Festività&amp;Chiusure'!$B$13),  AND($B335&gt;='Festività&amp;Chiusure'!$A$14,Calendar!$B335&lt;='Festività&amp;Chiusure'!$B$14),    AND($B335&gt;='Festività&amp;Chiusure'!$A$15,Calendar!$B335&lt;='Festività&amp;Chiusure'!$B$15),  AND($B335&gt;='Festività&amp;Chiusure'!$A$16,Calendar!$B335&lt;='Festività&amp;Chiusure'!$B$16),   $H335="domenica",$H335="sabato"),0,1)</f>
        <v/>
      </c>
      <c r="K335">
        <f>B335-DATE(YEAR(B335),1,0)</f>
        <v/>
      </c>
      <c r="L335">
        <f>SUM($J$3:J335)</f>
        <v/>
      </c>
    </row>
    <row r="336">
      <c r="A336" s="4">
        <f>YEAR(B336)*10000+MONTH(B336)*100+DAY(B336)</f>
        <v/>
      </c>
      <c r="B336" s="1" t="n">
        <v>45625</v>
      </c>
      <c r="C336">
        <f>YEAR(B336)</f>
        <v/>
      </c>
      <c r="D336">
        <f>MONTH(B336)</f>
        <v/>
      </c>
      <c r="E336">
        <f>WEEKNUM(B336)</f>
        <v/>
      </c>
      <c r="F336">
        <f>WEEKDAY(B336)</f>
        <v/>
      </c>
      <c r="G336">
        <f>DAY(B336)</f>
        <v/>
      </c>
      <c r="H336">
        <f>TEXT(B336,"gggg")</f>
        <v/>
      </c>
      <c r="I336">
        <f>TEXT(B336,"mmmm")</f>
        <v/>
      </c>
      <c r="J336">
        <f>IF(OR(AND($B336&gt;='Festività&amp;Chiusure'!$A$2,Calendar!$B336&lt;='Festività&amp;Chiusure'!$B$2),  AND($B336&gt;='Festività&amp;Chiusure'!$A$3,Calendar!$B336&lt;='Festività&amp;Chiusure'!$B$3),  AND($B336&gt;='Festività&amp;Chiusure'!$A$4,Calendar!$B336&lt;='Festività&amp;Chiusure'!$B$4),  AND($B336&gt;='Festività&amp;Chiusure'!$A$5,Calendar!$B336&lt;='Festività&amp;Chiusure'!$B$5),  AND($B336&gt;='Festività&amp;Chiusure'!$A$6,Calendar!$B336&lt;='Festività&amp;Chiusure'!$B$6),  AND($B336&gt;='Festività&amp;Chiusure'!$A$7,Calendar!$B336&lt;='Festività&amp;Chiusure'!$B$7),  AND($B336&gt;='Festività&amp;Chiusure'!$A$8,Calendar!$B336&lt;='Festività&amp;Chiusure'!$B$8),  AND($B336&gt;='Festività&amp;Chiusure'!$A$9,Calendar!$B336&lt;='Festività&amp;Chiusure'!$B$9),  AND($B336&gt;='Festività&amp;Chiusure'!$A$10,Calendar!$B336&lt;='Festività&amp;Chiusure'!$B$10),  AND($B336&gt;='Festività&amp;Chiusure'!$A$11,Calendar!$B336&lt;='Festività&amp;Chiusure'!$B$11),  AND($B336&gt;='Festività&amp;Chiusure'!$A$12,Calendar!$B336&lt;='Festività&amp;Chiusure'!$B$12),  AND($B336&gt;='Festività&amp;Chiusure'!$A$13,Calendar!$B336&lt;='Festività&amp;Chiusure'!$B$13),  AND($B336&gt;='Festività&amp;Chiusure'!$A$14,Calendar!$B336&lt;='Festività&amp;Chiusure'!$B$14),    AND($B336&gt;='Festività&amp;Chiusure'!$A$15,Calendar!$B336&lt;='Festività&amp;Chiusure'!$B$15),  AND($B336&gt;='Festività&amp;Chiusure'!$A$16,Calendar!$B336&lt;='Festività&amp;Chiusure'!$B$16),   $H336="domenica",$H336="sabato"),0,1)</f>
        <v/>
      </c>
      <c r="K336">
        <f>B336-DATE(YEAR(B336),1,0)</f>
        <v/>
      </c>
      <c r="L336">
        <f>SUM($J$3:J336)</f>
        <v/>
      </c>
    </row>
    <row r="337">
      <c r="A337" s="4">
        <f>YEAR(B337)*10000+MONTH(B337)*100+DAY(B337)</f>
        <v/>
      </c>
      <c r="B337" s="1" t="n">
        <v>45626</v>
      </c>
      <c r="C337">
        <f>YEAR(B337)</f>
        <v/>
      </c>
      <c r="D337">
        <f>MONTH(B337)</f>
        <v/>
      </c>
      <c r="E337">
        <f>WEEKNUM(B337)</f>
        <v/>
      </c>
      <c r="F337">
        <f>WEEKDAY(B337)</f>
        <v/>
      </c>
      <c r="G337">
        <f>DAY(B337)</f>
        <v/>
      </c>
      <c r="H337">
        <f>TEXT(B337,"gggg")</f>
        <v/>
      </c>
      <c r="I337">
        <f>TEXT(B337,"mmmm")</f>
        <v/>
      </c>
      <c r="J337">
        <f>IF(OR(AND($B337&gt;='Festività&amp;Chiusure'!$A$2,Calendar!$B337&lt;='Festività&amp;Chiusure'!$B$2),  AND($B337&gt;='Festività&amp;Chiusure'!$A$3,Calendar!$B337&lt;='Festività&amp;Chiusure'!$B$3),  AND($B337&gt;='Festività&amp;Chiusure'!$A$4,Calendar!$B337&lt;='Festività&amp;Chiusure'!$B$4),  AND($B337&gt;='Festività&amp;Chiusure'!$A$5,Calendar!$B337&lt;='Festività&amp;Chiusure'!$B$5),  AND($B337&gt;='Festività&amp;Chiusure'!$A$6,Calendar!$B337&lt;='Festività&amp;Chiusure'!$B$6),  AND($B337&gt;='Festività&amp;Chiusure'!$A$7,Calendar!$B337&lt;='Festività&amp;Chiusure'!$B$7),  AND($B337&gt;='Festività&amp;Chiusure'!$A$8,Calendar!$B337&lt;='Festività&amp;Chiusure'!$B$8),  AND($B337&gt;='Festività&amp;Chiusure'!$A$9,Calendar!$B337&lt;='Festività&amp;Chiusure'!$B$9),  AND($B337&gt;='Festività&amp;Chiusure'!$A$10,Calendar!$B337&lt;='Festività&amp;Chiusure'!$B$10),  AND($B337&gt;='Festività&amp;Chiusure'!$A$11,Calendar!$B337&lt;='Festività&amp;Chiusure'!$B$11),  AND($B337&gt;='Festività&amp;Chiusure'!$A$12,Calendar!$B337&lt;='Festività&amp;Chiusure'!$B$12),  AND($B337&gt;='Festività&amp;Chiusure'!$A$13,Calendar!$B337&lt;='Festività&amp;Chiusure'!$B$13),  AND($B337&gt;='Festività&amp;Chiusure'!$A$14,Calendar!$B337&lt;='Festività&amp;Chiusure'!$B$14),    AND($B337&gt;='Festività&amp;Chiusure'!$A$15,Calendar!$B337&lt;='Festività&amp;Chiusure'!$B$15),  AND($B337&gt;='Festività&amp;Chiusure'!$A$16,Calendar!$B337&lt;='Festività&amp;Chiusure'!$B$16),   $H337="domenica",$H337="sabato"),0,1)</f>
        <v/>
      </c>
      <c r="K337">
        <f>B337-DATE(YEAR(B337),1,0)</f>
        <v/>
      </c>
      <c r="L337">
        <f>SUM($J$3:J337)</f>
        <v/>
      </c>
    </row>
    <row r="338">
      <c r="A338" s="4">
        <f>YEAR(B338)*10000+MONTH(B338)*100+DAY(B338)</f>
        <v/>
      </c>
      <c r="B338" s="1" t="n">
        <v>45627</v>
      </c>
      <c r="C338">
        <f>YEAR(B338)</f>
        <v/>
      </c>
      <c r="D338">
        <f>MONTH(B338)</f>
        <v/>
      </c>
      <c r="E338">
        <f>WEEKNUM(B338)</f>
        <v/>
      </c>
      <c r="F338">
        <f>WEEKDAY(B338)</f>
        <v/>
      </c>
      <c r="G338">
        <f>DAY(B338)</f>
        <v/>
      </c>
      <c r="H338">
        <f>TEXT(B338,"gggg")</f>
        <v/>
      </c>
      <c r="I338">
        <f>TEXT(B338,"mmmm")</f>
        <v/>
      </c>
      <c r="J338">
        <f>IF(OR(AND($B338&gt;='Festività&amp;Chiusure'!$A$2,Calendar!$B338&lt;='Festività&amp;Chiusure'!$B$2),  AND($B338&gt;='Festività&amp;Chiusure'!$A$3,Calendar!$B338&lt;='Festività&amp;Chiusure'!$B$3),  AND($B338&gt;='Festività&amp;Chiusure'!$A$4,Calendar!$B338&lt;='Festività&amp;Chiusure'!$B$4),  AND($B338&gt;='Festività&amp;Chiusure'!$A$5,Calendar!$B338&lt;='Festività&amp;Chiusure'!$B$5),  AND($B338&gt;='Festività&amp;Chiusure'!$A$6,Calendar!$B338&lt;='Festività&amp;Chiusure'!$B$6),  AND($B338&gt;='Festività&amp;Chiusure'!$A$7,Calendar!$B338&lt;='Festività&amp;Chiusure'!$B$7),  AND($B338&gt;='Festività&amp;Chiusure'!$A$8,Calendar!$B338&lt;='Festività&amp;Chiusure'!$B$8),  AND($B338&gt;='Festività&amp;Chiusure'!$A$9,Calendar!$B338&lt;='Festività&amp;Chiusure'!$B$9),  AND($B338&gt;='Festività&amp;Chiusure'!$A$10,Calendar!$B338&lt;='Festività&amp;Chiusure'!$B$10),  AND($B338&gt;='Festività&amp;Chiusure'!$A$11,Calendar!$B338&lt;='Festività&amp;Chiusure'!$B$11),  AND($B338&gt;='Festività&amp;Chiusure'!$A$12,Calendar!$B338&lt;='Festività&amp;Chiusure'!$B$12),  AND($B338&gt;='Festività&amp;Chiusure'!$A$13,Calendar!$B338&lt;='Festività&amp;Chiusure'!$B$13),  AND($B338&gt;='Festività&amp;Chiusure'!$A$14,Calendar!$B338&lt;='Festività&amp;Chiusure'!$B$14),    AND($B338&gt;='Festività&amp;Chiusure'!$A$15,Calendar!$B338&lt;='Festività&amp;Chiusure'!$B$15),  AND($B338&gt;='Festività&amp;Chiusure'!$A$16,Calendar!$B338&lt;='Festività&amp;Chiusure'!$B$16),   $H338="domenica",$H338="sabato"),0,1)</f>
        <v/>
      </c>
      <c r="K338">
        <f>B338-DATE(YEAR(B338),1,0)</f>
        <v/>
      </c>
      <c r="L338">
        <f>SUM($J$3:J338)</f>
        <v/>
      </c>
    </row>
    <row r="339">
      <c r="A339" s="4">
        <f>YEAR(B339)*10000+MONTH(B339)*100+DAY(B339)</f>
        <v/>
      </c>
      <c r="B339" s="1" t="n">
        <v>45628</v>
      </c>
      <c r="C339">
        <f>YEAR(B339)</f>
        <v/>
      </c>
      <c r="D339">
        <f>MONTH(B339)</f>
        <v/>
      </c>
      <c r="E339">
        <f>WEEKNUM(B339)</f>
        <v/>
      </c>
      <c r="F339">
        <f>WEEKDAY(B339)</f>
        <v/>
      </c>
      <c r="G339">
        <f>DAY(B339)</f>
        <v/>
      </c>
      <c r="H339">
        <f>TEXT(B339,"gggg")</f>
        <v/>
      </c>
      <c r="I339">
        <f>TEXT(B339,"mmmm")</f>
        <v/>
      </c>
      <c r="J339">
        <f>IF(OR(AND($B339&gt;='Festività&amp;Chiusure'!$A$2,Calendar!$B339&lt;='Festività&amp;Chiusure'!$B$2),  AND($B339&gt;='Festività&amp;Chiusure'!$A$3,Calendar!$B339&lt;='Festività&amp;Chiusure'!$B$3),  AND($B339&gt;='Festività&amp;Chiusure'!$A$4,Calendar!$B339&lt;='Festività&amp;Chiusure'!$B$4),  AND($B339&gt;='Festività&amp;Chiusure'!$A$5,Calendar!$B339&lt;='Festività&amp;Chiusure'!$B$5),  AND($B339&gt;='Festività&amp;Chiusure'!$A$6,Calendar!$B339&lt;='Festività&amp;Chiusure'!$B$6),  AND($B339&gt;='Festività&amp;Chiusure'!$A$7,Calendar!$B339&lt;='Festività&amp;Chiusure'!$B$7),  AND($B339&gt;='Festività&amp;Chiusure'!$A$8,Calendar!$B339&lt;='Festività&amp;Chiusure'!$B$8),  AND($B339&gt;='Festività&amp;Chiusure'!$A$9,Calendar!$B339&lt;='Festività&amp;Chiusure'!$B$9),  AND($B339&gt;='Festività&amp;Chiusure'!$A$10,Calendar!$B339&lt;='Festività&amp;Chiusure'!$B$10),  AND($B339&gt;='Festività&amp;Chiusure'!$A$11,Calendar!$B339&lt;='Festività&amp;Chiusure'!$B$11),  AND($B339&gt;='Festività&amp;Chiusure'!$A$12,Calendar!$B339&lt;='Festività&amp;Chiusure'!$B$12),  AND($B339&gt;='Festività&amp;Chiusure'!$A$13,Calendar!$B339&lt;='Festività&amp;Chiusure'!$B$13),  AND($B339&gt;='Festività&amp;Chiusure'!$A$14,Calendar!$B339&lt;='Festività&amp;Chiusure'!$B$14),    AND($B339&gt;='Festività&amp;Chiusure'!$A$15,Calendar!$B339&lt;='Festività&amp;Chiusure'!$B$15),  AND($B339&gt;='Festività&amp;Chiusure'!$A$16,Calendar!$B339&lt;='Festività&amp;Chiusure'!$B$16),   $H339="domenica",$H339="sabato"),0,1)</f>
        <v/>
      </c>
      <c r="K339">
        <f>B339-DATE(YEAR(B339),1,0)</f>
        <v/>
      </c>
      <c r="L339">
        <f>SUM($J$3:J339)</f>
        <v/>
      </c>
    </row>
    <row r="340">
      <c r="A340" s="4">
        <f>YEAR(B340)*10000+MONTH(B340)*100+DAY(B340)</f>
        <v/>
      </c>
      <c r="B340" s="1" t="n">
        <v>45629</v>
      </c>
      <c r="C340">
        <f>YEAR(B340)</f>
        <v/>
      </c>
      <c r="D340">
        <f>MONTH(B340)</f>
        <v/>
      </c>
      <c r="E340">
        <f>WEEKNUM(B340)</f>
        <v/>
      </c>
      <c r="F340">
        <f>WEEKDAY(B340)</f>
        <v/>
      </c>
      <c r="G340">
        <f>DAY(B340)</f>
        <v/>
      </c>
      <c r="H340">
        <f>TEXT(B340,"gggg")</f>
        <v/>
      </c>
      <c r="I340">
        <f>TEXT(B340,"mmmm")</f>
        <v/>
      </c>
      <c r="J340">
        <f>IF(OR(AND($B340&gt;='Festività&amp;Chiusure'!$A$2,Calendar!$B340&lt;='Festività&amp;Chiusure'!$B$2),  AND($B340&gt;='Festività&amp;Chiusure'!$A$3,Calendar!$B340&lt;='Festività&amp;Chiusure'!$B$3),  AND($B340&gt;='Festività&amp;Chiusure'!$A$4,Calendar!$B340&lt;='Festività&amp;Chiusure'!$B$4),  AND($B340&gt;='Festività&amp;Chiusure'!$A$5,Calendar!$B340&lt;='Festività&amp;Chiusure'!$B$5),  AND($B340&gt;='Festività&amp;Chiusure'!$A$6,Calendar!$B340&lt;='Festività&amp;Chiusure'!$B$6),  AND($B340&gt;='Festività&amp;Chiusure'!$A$7,Calendar!$B340&lt;='Festività&amp;Chiusure'!$B$7),  AND($B340&gt;='Festività&amp;Chiusure'!$A$8,Calendar!$B340&lt;='Festività&amp;Chiusure'!$B$8),  AND($B340&gt;='Festività&amp;Chiusure'!$A$9,Calendar!$B340&lt;='Festività&amp;Chiusure'!$B$9),  AND($B340&gt;='Festività&amp;Chiusure'!$A$10,Calendar!$B340&lt;='Festività&amp;Chiusure'!$B$10),  AND($B340&gt;='Festività&amp;Chiusure'!$A$11,Calendar!$B340&lt;='Festività&amp;Chiusure'!$B$11),  AND($B340&gt;='Festività&amp;Chiusure'!$A$12,Calendar!$B340&lt;='Festività&amp;Chiusure'!$B$12),  AND($B340&gt;='Festività&amp;Chiusure'!$A$13,Calendar!$B340&lt;='Festività&amp;Chiusure'!$B$13),  AND($B340&gt;='Festività&amp;Chiusure'!$A$14,Calendar!$B340&lt;='Festività&amp;Chiusure'!$B$14),    AND($B340&gt;='Festività&amp;Chiusure'!$A$15,Calendar!$B340&lt;='Festività&amp;Chiusure'!$B$15),  AND($B340&gt;='Festività&amp;Chiusure'!$A$16,Calendar!$B340&lt;='Festività&amp;Chiusure'!$B$16),   $H340="domenica",$H340="sabato"),0,1)</f>
        <v/>
      </c>
      <c r="K340">
        <f>B340-DATE(YEAR(B340),1,0)</f>
        <v/>
      </c>
      <c r="L340">
        <f>SUM($J$3:J340)</f>
        <v/>
      </c>
    </row>
    <row r="341">
      <c r="A341" s="4">
        <f>YEAR(B341)*10000+MONTH(B341)*100+DAY(B341)</f>
        <v/>
      </c>
      <c r="B341" s="1" t="n">
        <v>45630</v>
      </c>
      <c r="C341">
        <f>YEAR(B341)</f>
        <v/>
      </c>
      <c r="D341">
        <f>MONTH(B341)</f>
        <v/>
      </c>
      <c r="E341">
        <f>WEEKNUM(B341)</f>
        <v/>
      </c>
      <c r="F341">
        <f>WEEKDAY(B341)</f>
        <v/>
      </c>
      <c r="G341">
        <f>DAY(B341)</f>
        <v/>
      </c>
      <c r="H341">
        <f>TEXT(B341,"gggg")</f>
        <v/>
      </c>
      <c r="I341">
        <f>TEXT(B341,"mmmm")</f>
        <v/>
      </c>
      <c r="J341">
        <f>IF(OR(AND($B341&gt;='Festività&amp;Chiusure'!$A$2,Calendar!$B341&lt;='Festività&amp;Chiusure'!$B$2),  AND($B341&gt;='Festività&amp;Chiusure'!$A$3,Calendar!$B341&lt;='Festività&amp;Chiusure'!$B$3),  AND($B341&gt;='Festività&amp;Chiusure'!$A$4,Calendar!$B341&lt;='Festività&amp;Chiusure'!$B$4),  AND($B341&gt;='Festività&amp;Chiusure'!$A$5,Calendar!$B341&lt;='Festività&amp;Chiusure'!$B$5),  AND($B341&gt;='Festività&amp;Chiusure'!$A$6,Calendar!$B341&lt;='Festività&amp;Chiusure'!$B$6),  AND($B341&gt;='Festività&amp;Chiusure'!$A$7,Calendar!$B341&lt;='Festività&amp;Chiusure'!$B$7),  AND($B341&gt;='Festività&amp;Chiusure'!$A$8,Calendar!$B341&lt;='Festività&amp;Chiusure'!$B$8),  AND($B341&gt;='Festività&amp;Chiusure'!$A$9,Calendar!$B341&lt;='Festività&amp;Chiusure'!$B$9),  AND($B341&gt;='Festività&amp;Chiusure'!$A$10,Calendar!$B341&lt;='Festività&amp;Chiusure'!$B$10),  AND($B341&gt;='Festività&amp;Chiusure'!$A$11,Calendar!$B341&lt;='Festività&amp;Chiusure'!$B$11),  AND($B341&gt;='Festività&amp;Chiusure'!$A$12,Calendar!$B341&lt;='Festività&amp;Chiusure'!$B$12),  AND($B341&gt;='Festività&amp;Chiusure'!$A$13,Calendar!$B341&lt;='Festività&amp;Chiusure'!$B$13),  AND($B341&gt;='Festività&amp;Chiusure'!$A$14,Calendar!$B341&lt;='Festività&amp;Chiusure'!$B$14),    AND($B341&gt;='Festività&amp;Chiusure'!$A$15,Calendar!$B341&lt;='Festività&amp;Chiusure'!$B$15),  AND($B341&gt;='Festività&amp;Chiusure'!$A$16,Calendar!$B341&lt;='Festività&amp;Chiusure'!$B$16),   $H341="domenica",$H341="sabato"),0,1)</f>
        <v/>
      </c>
      <c r="K341">
        <f>B341-DATE(YEAR(B341),1,0)</f>
        <v/>
      </c>
      <c r="L341">
        <f>SUM($J$3:J341)</f>
        <v/>
      </c>
    </row>
    <row r="342">
      <c r="A342" s="4">
        <f>YEAR(B342)*10000+MONTH(B342)*100+DAY(B342)</f>
        <v/>
      </c>
      <c r="B342" s="1" t="n">
        <v>45631</v>
      </c>
      <c r="C342">
        <f>YEAR(B342)</f>
        <v/>
      </c>
      <c r="D342">
        <f>MONTH(B342)</f>
        <v/>
      </c>
      <c r="E342">
        <f>WEEKNUM(B342)</f>
        <v/>
      </c>
      <c r="F342">
        <f>WEEKDAY(B342)</f>
        <v/>
      </c>
      <c r="G342">
        <f>DAY(B342)</f>
        <v/>
      </c>
      <c r="H342">
        <f>TEXT(B342,"gggg")</f>
        <v/>
      </c>
      <c r="I342">
        <f>TEXT(B342,"mmmm")</f>
        <v/>
      </c>
      <c r="J342">
        <f>IF(OR(AND($B342&gt;='Festività&amp;Chiusure'!$A$2,Calendar!$B342&lt;='Festività&amp;Chiusure'!$B$2),  AND($B342&gt;='Festività&amp;Chiusure'!$A$3,Calendar!$B342&lt;='Festività&amp;Chiusure'!$B$3),  AND($B342&gt;='Festività&amp;Chiusure'!$A$4,Calendar!$B342&lt;='Festività&amp;Chiusure'!$B$4),  AND($B342&gt;='Festività&amp;Chiusure'!$A$5,Calendar!$B342&lt;='Festività&amp;Chiusure'!$B$5),  AND($B342&gt;='Festività&amp;Chiusure'!$A$6,Calendar!$B342&lt;='Festività&amp;Chiusure'!$B$6),  AND($B342&gt;='Festività&amp;Chiusure'!$A$7,Calendar!$B342&lt;='Festività&amp;Chiusure'!$B$7),  AND($B342&gt;='Festività&amp;Chiusure'!$A$8,Calendar!$B342&lt;='Festività&amp;Chiusure'!$B$8),  AND($B342&gt;='Festività&amp;Chiusure'!$A$9,Calendar!$B342&lt;='Festività&amp;Chiusure'!$B$9),  AND($B342&gt;='Festività&amp;Chiusure'!$A$10,Calendar!$B342&lt;='Festività&amp;Chiusure'!$B$10),  AND($B342&gt;='Festività&amp;Chiusure'!$A$11,Calendar!$B342&lt;='Festività&amp;Chiusure'!$B$11),  AND($B342&gt;='Festività&amp;Chiusure'!$A$12,Calendar!$B342&lt;='Festività&amp;Chiusure'!$B$12),  AND($B342&gt;='Festività&amp;Chiusure'!$A$13,Calendar!$B342&lt;='Festività&amp;Chiusure'!$B$13),  AND($B342&gt;='Festività&amp;Chiusure'!$A$14,Calendar!$B342&lt;='Festività&amp;Chiusure'!$B$14),    AND($B342&gt;='Festività&amp;Chiusure'!$A$15,Calendar!$B342&lt;='Festività&amp;Chiusure'!$B$15),  AND($B342&gt;='Festività&amp;Chiusure'!$A$16,Calendar!$B342&lt;='Festività&amp;Chiusure'!$B$16),   $H342="domenica",$H342="sabato"),0,1)</f>
        <v/>
      </c>
      <c r="K342">
        <f>B342-DATE(YEAR(B342),1,0)</f>
        <v/>
      </c>
      <c r="L342">
        <f>SUM($J$3:J342)</f>
        <v/>
      </c>
    </row>
    <row r="343">
      <c r="A343" s="4">
        <f>YEAR(B343)*10000+MONTH(B343)*100+DAY(B343)</f>
        <v/>
      </c>
      <c r="B343" s="1" t="n">
        <v>45632</v>
      </c>
      <c r="C343">
        <f>YEAR(B343)</f>
        <v/>
      </c>
      <c r="D343">
        <f>MONTH(B343)</f>
        <v/>
      </c>
      <c r="E343">
        <f>WEEKNUM(B343)</f>
        <v/>
      </c>
      <c r="F343">
        <f>WEEKDAY(B343)</f>
        <v/>
      </c>
      <c r="G343">
        <f>DAY(B343)</f>
        <v/>
      </c>
      <c r="H343">
        <f>TEXT(B343,"gggg")</f>
        <v/>
      </c>
      <c r="I343">
        <f>TEXT(B343,"mmmm")</f>
        <v/>
      </c>
      <c r="J343">
        <f>IF(OR(AND($B343&gt;='Festività&amp;Chiusure'!$A$2,Calendar!$B343&lt;='Festività&amp;Chiusure'!$B$2),  AND($B343&gt;='Festività&amp;Chiusure'!$A$3,Calendar!$B343&lt;='Festività&amp;Chiusure'!$B$3),  AND($B343&gt;='Festività&amp;Chiusure'!$A$4,Calendar!$B343&lt;='Festività&amp;Chiusure'!$B$4),  AND($B343&gt;='Festività&amp;Chiusure'!$A$5,Calendar!$B343&lt;='Festività&amp;Chiusure'!$B$5),  AND($B343&gt;='Festività&amp;Chiusure'!$A$6,Calendar!$B343&lt;='Festività&amp;Chiusure'!$B$6),  AND($B343&gt;='Festività&amp;Chiusure'!$A$7,Calendar!$B343&lt;='Festività&amp;Chiusure'!$B$7),  AND($B343&gt;='Festività&amp;Chiusure'!$A$8,Calendar!$B343&lt;='Festività&amp;Chiusure'!$B$8),  AND($B343&gt;='Festività&amp;Chiusure'!$A$9,Calendar!$B343&lt;='Festività&amp;Chiusure'!$B$9),  AND($B343&gt;='Festività&amp;Chiusure'!$A$10,Calendar!$B343&lt;='Festività&amp;Chiusure'!$B$10),  AND($B343&gt;='Festività&amp;Chiusure'!$A$11,Calendar!$B343&lt;='Festività&amp;Chiusure'!$B$11),  AND($B343&gt;='Festività&amp;Chiusure'!$A$12,Calendar!$B343&lt;='Festività&amp;Chiusure'!$B$12),  AND($B343&gt;='Festività&amp;Chiusure'!$A$13,Calendar!$B343&lt;='Festività&amp;Chiusure'!$B$13),  AND($B343&gt;='Festività&amp;Chiusure'!$A$14,Calendar!$B343&lt;='Festività&amp;Chiusure'!$B$14),    AND($B343&gt;='Festività&amp;Chiusure'!$A$15,Calendar!$B343&lt;='Festività&amp;Chiusure'!$B$15),  AND($B343&gt;='Festività&amp;Chiusure'!$A$16,Calendar!$B343&lt;='Festività&amp;Chiusure'!$B$16),   $H343="domenica",$H343="sabato"),0,1)</f>
        <v/>
      </c>
      <c r="K343">
        <f>B343-DATE(YEAR(B343),1,0)</f>
        <v/>
      </c>
      <c r="L343">
        <f>SUM($J$3:J343)</f>
        <v/>
      </c>
    </row>
    <row r="344">
      <c r="A344" s="4">
        <f>YEAR(B344)*10000+MONTH(B344)*100+DAY(B344)</f>
        <v/>
      </c>
      <c r="B344" s="1" t="n">
        <v>45633</v>
      </c>
      <c r="C344">
        <f>YEAR(B344)</f>
        <v/>
      </c>
      <c r="D344">
        <f>MONTH(B344)</f>
        <v/>
      </c>
      <c r="E344">
        <f>WEEKNUM(B344)</f>
        <v/>
      </c>
      <c r="F344">
        <f>WEEKDAY(B344)</f>
        <v/>
      </c>
      <c r="G344">
        <f>DAY(B344)</f>
        <v/>
      </c>
      <c r="H344">
        <f>TEXT(B344,"gggg")</f>
        <v/>
      </c>
      <c r="I344">
        <f>TEXT(B344,"mmmm")</f>
        <v/>
      </c>
      <c r="J344">
        <f>IF(OR(AND($B344&gt;='Festività&amp;Chiusure'!$A$2,Calendar!$B344&lt;='Festività&amp;Chiusure'!$B$2),  AND($B344&gt;='Festività&amp;Chiusure'!$A$3,Calendar!$B344&lt;='Festività&amp;Chiusure'!$B$3),  AND($B344&gt;='Festività&amp;Chiusure'!$A$4,Calendar!$B344&lt;='Festività&amp;Chiusure'!$B$4),  AND($B344&gt;='Festività&amp;Chiusure'!$A$5,Calendar!$B344&lt;='Festività&amp;Chiusure'!$B$5),  AND($B344&gt;='Festività&amp;Chiusure'!$A$6,Calendar!$B344&lt;='Festività&amp;Chiusure'!$B$6),  AND($B344&gt;='Festività&amp;Chiusure'!$A$7,Calendar!$B344&lt;='Festività&amp;Chiusure'!$B$7),  AND($B344&gt;='Festività&amp;Chiusure'!$A$8,Calendar!$B344&lt;='Festività&amp;Chiusure'!$B$8),  AND($B344&gt;='Festività&amp;Chiusure'!$A$9,Calendar!$B344&lt;='Festività&amp;Chiusure'!$B$9),  AND($B344&gt;='Festività&amp;Chiusure'!$A$10,Calendar!$B344&lt;='Festività&amp;Chiusure'!$B$10),  AND($B344&gt;='Festività&amp;Chiusure'!$A$11,Calendar!$B344&lt;='Festività&amp;Chiusure'!$B$11),  AND($B344&gt;='Festività&amp;Chiusure'!$A$12,Calendar!$B344&lt;='Festività&amp;Chiusure'!$B$12),  AND($B344&gt;='Festività&amp;Chiusure'!$A$13,Calendar!$B344&lt;='Festività&amp;Chiusure'!$B$13),  AND($B344&gt;='Festività&amp;Chiusure'!$A$14,Calendar!$B344&lt;='Festività&amp;Chiusure'!$B$14),    AND($B344&gt;='Festività&amp;Chiusure'!$A$15,Calendar!$B344&lt;='Festività&amp;Chiusure'!$B$15),  AND($B344&gt;='Festività&amp;Chiusure'!$A$16,Calendar!$B344&lt;='Festività&amp;Chiusure'!$B$16),   $H344="domenica",$H344="sabato"),0,1)</f>
        <v/>
      </c>
      <c r="K344">
        <f>B344-DATE(YEAR(B344),1,0)</f>
        <v/>
      </c>
      <c r="L344">
        <f>SUM($J$3:J344)</f>
        <v/>
      </c>
    </row>
    <row r="345">
      <c r="A345" s="4">
        <f>YEAR(B345)*10000+MONTH(B345)*100+DAY(B345)</f>
        <v/>
      </c>
      <c r="B345" s="1" t="n">
        <v>45634</v>
      </c>
      <c r="C345">
        <f>YEAR(B345)</f>
        <v/>
      </c>
      <c r="D345">
        <f>MONTH(B345)</f>
        <v/>
      </c>
      <c r="E345">
        <f>WEEKNUM(B345)</f>
        <v/>
      </c>
      <c r="F345">
        <f>WEEKDAY(B345)</f>
        <v/>
      </c>
      <c r="G345">
        <f>DAY(B345)</f>
        <v/>
      </c>
      <c r="H345">
        <f>TEXT(B345,"gggg")</f>
        <v/>
      </c>
      <c r="I345">
        <f>TEXT(B345,"mmmm")</f>
        <v/>
      </c>
      <c r="J345">
        <f>IF(OR(AND($B345&gt;='Festività&amp;Chiusure'!$A$2,Calendar!$B345&lt;='Festività&amp;Chiusure'!$B$2),  AND($B345&gt;='Festività&amp;Chiusure'!$A$3,Calendar!$B345&lt;='Festività&amp;Chiusure'!$B$3),  AND($B345&gt;='Festività&amp;Chiusure'!$A$4,Calendar!$B345&lt;='Festività&amp;Chiusure'!$B$4),  AND($B345&gt;='Festività&amp;Chiusure'!$A$5,Calendar!$B345&lt;='Festività&amp;Chiusure'!$B$5),  AND($B345&gt;='Festività&amp;Chiusure'!$A$6,Calendar!$B345&lt;='Festività&amp;Chiusure'!$B$6),  AND($B345&gt;='Festività&amp;Chiusure'!$A$7,Calendar!$B345&lt;='Festività&amp;Chiusure'!$B$7),  AND($B345&gt;='Festività&amp;Chiusure'!$A$8,Calendar!$B345&lt;='Festività&amp;Chiusure'!$B$8),  AND($B345&gt;='Festività&amp;Chiusure'!$A$9,Calendar!$B345&lt;='Festività&amp;Chiusure'!$B$9),  AND($B345&gt;='Festività&amp;Chiusure'!$A$10,Calendar!$B345&lt;='Festività&amp;Chiusure'!$B$10),  AND($B345&gt;='Festività&amp;Chiusure'!$A$11,Calendar!$B345&lt;='Festività&amp;Chiusure'!$B$11),  AND($B345&gt;='Festività&amp;Chiusure'!$A$12,Calendar!$B345&lt;='Festività&amp;Chiusure'!$B$12),  AND($B345&gt;='Festività&amp;Chiusure'!$A$13,Calendar!$B345&lt;='Festività&amp;Chiusure'!$B$13),  AND($B345&gt;='Festività&amp;Chiusure'!$A$14,Calendar!$B345&lt;='Festività&amp;Chiusure'!$B$14),    AND($B345&gt;='Festività&amp;Chiusure'!$A$15,Calendar!$B345&lt;='Festività&amp;Chiusure'!$B$15),  AND($B345&gt;='Festività&amp;Chiusure'!$A$16,Calendar!$B345&lt;='Festività&amp;Chiusure'!$B$16),   $H345="domenica",$H345="sabato"),0,1)</f>
        <v/>
      </c>
      <c r="K345">
        <f>B345-DATE(YEAR(B345),1,0)</f>
        <v/>
      </c>
      <c r="L345">
        <f>SUM($J$3:J345)</f>
        <v/>
      </c>
    </row>
    <row r="346">
      <c r="A346" s="4">
        <f>YEAR(B346)*10000+MONTH(B346)*100+DAY(B346)</f>
        <v/>
      </c>
      <c r="B346" s="1" t="n">
        <v>45635</v>
      </c>
      <c r="C346">
        <f>YEAR(B346)</f>
        <v/>
      </c>
      <c r="D346">
        <f>MONTH(B346)</f>
        <v/>
      </c>
      <c r="E346">
        <f>WEEKNUM(B346)</f>
        <v/>
      </c>
      <c r="F346">
        <f>WEEKDAY(B346)</f>
        <v/>
      </c>
      <c r="G346">
        <f>DAY(B346)</f>
        <v/>
      </c>
      <c r="H346">
        <f>TEXT(B346,"gggg")</f>
        <v/>
      </c>
      <c r="I346">
        <f>TEXT(B346,"mmmm")</f>
        <v/>
      </c>
      <c r="J346">
        <f>IF(OR(AND($B346&gt;='Festività&amp;Chiusure'!$A$2,Calendar!$B346&lt;='Festività&amp;Chiusure'!$B$2),  AND($B346&gt;='Festività&amp;Chiusure'!$A$3,Calendar!$B346&lt;='Festività&amp;Chiusure'!$B$3),  AND($B346&gt;='Festività&amp;Chiusure'!$A$4,Calendar!$B346&lt;='Festività&amp;Chiusure'!$B$4),  AND($B346&gt;='Festività&amp;Chiusure'!$A$5,Calendar!$B346&lt;='Festività&amp;Chiusure'!$B$5),  AND($B346&gt;='Festività&amp;Chiusure'!$A$6,Calendar!$B346&lt;='Festività&amp;Chiusure'!$B$6),  AND($B346&gt;='Festività&amp;Chiusure'!$A$7,Calendar!$B346&lt;='Festività&amp;Chiusure'!$B$7),  AND($B346&gt;='Festività&amp;Chiusure'!$A$8,Calendar!$B346&lt;='Festività&amp;Chiusure'!$B$8),  AND($B346&gt;='Festività&amp;Chiusure'!$A$9,Calendar!$B346&lt;='Festività&amp;Chiusure'!$B$9),  AND($B346&gt;='Festività&amp;Chiusure'!$A$10,Calendar!$B346&lt;='Festività&amp;Chiusure'!$B$10),  AND($B346&gt;='Festività&amp;Chiusure'!$A$11,Calendar!$B346&lt;='Festività&amp;Chiusure'!$B$11),  AND($B346&gt;='Festività&amp;Chiusure'!$A$12,Calendar!$B346&lt;='Festività&amp;Chiusure'!$B$12),  AND($B346&gt;='Festività&amp;Chiusure'!$A$13,Calendar!$B346&lt;='Festività&amp;Chiusure'!$B$13),  AND($B346&gt;='Festività&amp;Chiusure'!$A$14,Calendar!$B346&lt;='Festività&amp;Chiusure'!$B$14),    AND($B346&gt;='Festività&amp;Chiusure'!$A$15,Calendar!$B346&lt;='Festività&amp;Chiusure'!$B$15),  AND($B346&gt;='Festività&amp;Chiusure'!$A$16,Calendar!$B346&lt;='Festività&amp;Chiusure'!$B$16),   $H346="domenica",$H346="sabato"),0,1)</f>
        <v/>
      </c>
      <c r="K346">
        <f>B346-DATE(YEAR(B346),1,0)</f>
        <v/>
      </c>
      <c r="L346">
        <f>SUM($J$3:J346)</f>
        <v/>
      </c>
    </row>
    <row r="347">
      <c r="A347" s="4">
        <f>YEAR(B347)*10000+MONTH(B347)*100+DAY(B347)</f>
        <v/>
      </c>
      <c r="B347" s="1" t="n">
        <v>45636</v>
      </c>
      <c r="C347">
        <f>YEAR(B347)</f>
        <v/>
      </c>
      <c r="D347">
        <f>MONTH(B347)</f>
        <v/>
      </c>
      <c r="E347">
        <f>WEEKNUM(B347)</f>
        <v/>
      </c>
      <c r="F347">
        <f>WEEKDAY(B347)</f>
        <v/>
      </c>
      <c r="G347">
        <f>DAY(B347)</f>
        <v/>
      </c>
      <c r="H347">
        <f>TEXT(B347,"gggg")</f>
        <v/>
      </c>
      <c r="I347">
        <f>TEXT(B347,"mmmm")</f>
        <v/>
      </c>
      <c r="J347">
        <f>IF(OR(AND($B347&gt;='Festività&amp;Chiusure'!$A$2,Calendar!$B347&lt;='Festività&amp;Chiusure'!$B$2),  AND($B347&gt;='Festività&amp;Chiusure'!$A$3,Calendar!$B347&lt;='Festività&amp;Chiusure'!$B$3),  AND($B347&gt;='Festività&amp;Chiusure'!$A$4,Calendar!$B347&lt;='Festività&amp;Chiusure'!$B$4),  AND($B347&gt;='Festività&amp;Chiusure'!$A$5,Calendar!$B347&lt;='Festività&amp;Chiusure'!$B$5),  AND($B347&gt;='Festività&amp;Chiusure'!$A$6,Calendar!$B347&lt;='Festività&amp;Chiusure'!$B$6),  AND($B347&gt;='Festività&amp;Chiusure'!$A$7,Calendar!$B347&lt;='Festività&amp;Chiusure'!$B$7),  AND($B347&gt;='Festività&amp;Chiusure'!$A$8,Calendar!$B347&lt;='Festività&amp;Chiusure'!$B$8),  AND($B347&gt;='Festività&amp;Chiusure'!$A$9,Calendar!$B347&lt;='Festività&amp;Chiusure'!$B$9),  AND($B347&gt;='Festività&amp;Chiusure'!$A$10,Calendar!$B347&lt;='Festività&amp;Chiusure'!$B$10),  AND($B347&gt;='Festività&amp;Chiusure'!$A$11,Calendar!$B347&lt;='Festività&amp;Chiusure'!$B$11),  AND($B347&gt;='Festività&amp;Chiusure'!$A$12,Calendar!$B347&lt;='Festività&amp;Chiusure'!$B$12),  AND($B347&gt;='Festività&amp;Chiusure'!$A$13,Calendar!$B347&lt;='Festività&amp;Chiusure'!$B$13),  AND($B347&gt;='Festività&amp;Chiusure'!$A$14,Calendar!$B347&lt;='Festività&amp;Chiusure'!$B$14),    AND($B347&gt;='Festività&amp;Chiusure'!$A$15,Calendar!$B347&lt;='Festività&amp;Chiusure'!$B$15),  AND($B347&gt;='Festività&amp;Chiusure'!$A$16,Calendar!$B347&lt;='Festività&amp;Chiusure'!$B$16),   $H347="domenica",$H347="sabato"),0,1)</f>
        <v/>
      </c>
      <c r="K347">
        <f>B347-DATE(YEAR(B347),1,0)</f>
        <v/>
      </c>
      <c r="L347">
        <f>SUM($J$3:J347)</f>
        <v/>
      </c>
    </row>
    <row r="348">
      <c r="A348" s="4">
        <f>YEAR(B348)*10000+MONTH(B348)*100+DAY(B348)</f>
        <v/>
      </c>
      <c r="B348" s="1" t="n">
        <v>45637</v>
      </c>
      <c r="C348">
        <f>YEAR(B348)</f>
        <v/>
      </c>
      <c r="D348">
        <f>MONTH(B348)</f>
        <v/>
      </c>
      <c r="E348">
        <f>WEEKNUM(B348)</f>
        <v/>
      </c>
      <c r="F348">
        <f>WEEKDAY(B348)</f>
        <v/>
      </c>
      <c r="G348">
        <f>DAY(B348)</f>
        <v/>
      </c>
      <c r="H348">
        <f>TEXT(B348,"gggg")</f>
        <v/>
      </c>
      <c r="I348">
        <f>TEXT(B348,"mmmm")</f>
        <v/>
      </c>
      <c r="J348">
        <f>IF(OR(AND($B348&gt;='Festività&amp;Chiusure'!$A$2,Calendar!$B348&lt;='Festività&amp;Chiusure'!$B$2),  AND($B348&gt;='Festività&amp;Chiusure'!$A$3,Calendar!$B348&lt;='Festività&amp;Chiusure'!$B$3),  AND($B348&gt;='Festività&amp;Chiusure'!$A$4,Calendar!$B348&lt;='Festività&amp;Chiusure'!$B$4),  AND($B348&gt;='Festività&amp;Chiusure'!$A$5,Calendar!$B348&lt;='Festività&amp;Chiusure'!$B$5),  AND($B348&gt;='Festività&amp;Chiusure'!$A$6,Calendar!$B348&lt;='Festività&amp;Chiusure'!$B$6),  AND($B348&gt;='Festività&amp;Chiusure'!$A$7,Calendar!$B348&lt;='Festività&amp;Chiusure'!$B$7),  AND($B348&gt;='Festività&amp;Chiusure'!$A$8,Calendar!$B348&lt;='Festività&amp;Chiusure'!$B$8),  AND($B348&gt;='Festività&amp;Chiusure'!$A$9,Calendar!$B348&lt;='Festività&amp;Chiusure'!$B$9),  AND($B348&gt;='Festività&amp;Chiusure'!$A$10,Calendar!$B348&lt;='Festività&amp;Chiusure'!$B$10),  AND($B348&gt;='Festività&amp;Chiusure'!$A$11,Calendar!$B348&lt;='Festività&amp;Chiusure'!$B$11),  AND($B348&gt;='Festività&amp;Chiusure'!$A$12,Calendar!$B348&lt;='Festività&amp;Chiusure'!$B$12),  AND($B348&gt;='Festività&amp;Chiusure'!$A$13,Calendar!$B348&lt;='Festività&amp;Chiusure'!$B$13),  AND($B348&gt;='Festività&amp;Chiusure'!$A$14,Calendar!$B348&lt;='Festività&amp;Chiusure'!$B$14),    AND($B348&gt;='Festività&amp;Chiusure'!$A$15,Calendar!$B348&lt;='Festività&amp;Chiusure'!$B$15),  AND($B348&gt;='Festività&amp;Chiusure'!$A$16,Calendar!$B348&lt;='Festività&amp;Chiusure'!$B$16),   $H348="domenica",$H348="sabato"),0,1)</f>
        <v/>
      </c>
      <c r="K348">
        <f>B348-DATE(YEAR(B348),1,0)</f>
        <v/>
      </c>
      <c r="L348">
        <f>SUM($J$3:J348)</f>
        <v/>
      </c>
    </row>
    <row r="349">
      <c r="A349" s="4">
        <f>YEAR(B349)*10000+MONTH(B349)*100+DAY(B349)</f>
        <v/>
      </c>
      <c r="B349" s="1" t="n">
        <v>45638</v>
      </c>
      <c r="C349">
        <f>YEAR(B349)</f>
        <v/>
      </c>
      <c r="D349">
        <f>MONTH(B349)</f>
        <v/>
      </c>
      <c r="E349">
        <f>WEEKNUM(B349)</f>
        <v/>
      </c>
      <c r="F349">
        <f>WEEKDAY(B349)</f>
        <v/>
      </c>
      <c r="G349">
        <f>DAY(B349)</f>
        <v/>
      </c>
      <c r="H349">
        <f>TEXT(B349,"gggg")</f>
        <v/>
      </c>
      <c r="I349">
        <f>TEXT(B349,"mmmm")</f>
        <v/>
      </c>
      <c r="J349">
        <f>IF(OR(AND($B349&gt;='Festività&amp;Chiusure'!$A$2,Calendar!$B349&lt;='Festività&amp;Chiusure'!$B$2),  AND($B349&gt;='Festività&amp;Chiusure'!$A$3,Calendar!$B349&lt;='Festività&amp;Chiusure'!$B$3),  AND($B349&gt;='Festività&amp;Chiusure'!$A$4,Calendar!$B349&lt;='Festività&amp;Chiusure'!$B$4),  AND($B349&gt;='Festività&amp;Chiusure'!$A$5,Calendar!$B349&lt;='Festività&amp;Chiusure'!$B$5),  AND($B349&gt;='Festività&amp;Chiusure'!$A$6,Calendar!$B349&lt;='Festività&amp;Chiusure'!$B$6),  AND($B349&gt;='Festività&amp;Chiusure'!$A$7,Calendar!$B349&lt;='Festività&amp;Chiusure'!$B$7),  AND($B349&gt;='Festività&amp;Chiusure'!$A$8,Calendar!$B349&lt;='Festività&amp;Chiusure'!$B$8),  AND($B349&gt;='Festività&amp;Chiusure'!$A$9,Calendar!$B349&lt;='Festività&amp;Chiusure'!$B$9),  AND($B349&gt;='Festività&amp;Chiusure'!$A$10,Calendar!$B349&lt;='Festività&amp;Chiusure'!$B$10),  AND($B349&gt;='Festività&amp;Chiusure'!$A$11,Calendar!$B349&lt;='Festività&amp;Chiusure'!$B$11),  AND($B349&gt;='Festività&amp;Chiusure'!$A$12,Calendar!$B349&lt;='Festività&amp;Chiusure'!$B$12),  AND($B349&gt;='Festività&amp;Chiusure'!$A$13,Calendar!$B349&lt;='Festività&amp;Chiusure'!$B$13),  AND($B349&gt;='Festività&amp;Chiusure'!$A$14,Calendar!$B349&lt;='Festività&amp;Chiusure'!$B$14),    AND($B349&gt;='Festività&amp;Chiusure'!$A$15,Calendar!$B349&lt;='Festività&amp;Chiusure'!$B$15),  AND($B349&gt;='Festività&amp;Chiusure'!$A$16,Calendar!$B349&lt;='Festività&amp;Chiusure'!$B$16),   $H349="domenica",$H349="sabato"),0,1)</f>
        <v/>
      </c>
      <c r="K349">
        <f>B349-DATE(YEAR(B349),1,0)</f>
        <v/>
      </c>
      <c r="L349">
        <f>SUM($J$3:J349)</f>
        <v/>
      </c>
    </row>
    <row r="350">
      <c r="A350" s="4">
        <f>YEAR(B350)*10000+MONTH(B350)*100+DAY(B350)</f>
        <v/>
      </c>
      <c r="B350" s="1" t="n">
        <v>45639</v>
      </c>
      <c r="C350">
        <f>YEAR(B350)</f>
        <v/>
      </c>
      <c r="D350">
        <f>MONTH(B350)</f>
        <v/>
      </c>
      <c r="E350">
        <f>WEEKNUM(B350)</f>
        <v/>
      </c>
      <c r="F350">
        <f>WEEKDAY(B350)</f>
        <v/>
      </c>
      <c r="G350">
        <f>DAY(B350)</f>
        <v/>
      </c>
      <c r="H350">
        <f>TEXT(B350,"gggg")</f>
        <v/>
      </c>
      <c r="I350">
        <f>TEXT(B350,"mmmm")</f>
        <v/>
      </c>
      <c r="J350">
        <f>IF(OR(AND($B350&gt;='Festività&amp;Chiusure'!$A$2,Calendar!$B350&lt;='Festività&amp;Chiusure'!$B$2),  AND($B350&gt;='Festività&amp;Chiusure'!$A$3,Calendar!$B350&lt;='Festività&amp;Chiusure'!$B$3),  AND($B350&gt;='Festività&amp;Chiusure'!$A$4,Calendar!$B350&lt;='Festività&amp;Chiusure'!$B$4),  AND($B350&gt;='Festività&amp;Chiusure'!$A$5,Calendar!$B350&lt;='Festività&amp;Chiusure'!$B$5),  AND($B350&gt;='Festività&amp;Chiusure'!$A$6,Calendar!$B350&lt;='Festività&amp;Chiusure'!$B$6),  AND($B350&gt;='Festività&amp;Chiusure'!$A$7,Calendar!$B350&lt;='Festività&amp;Chiusure'!$B$7),  AND($B350&gt;='Festività&amp;Chiusure'!$A$8,Calendar!$B350&lt;='Festività&amp;Chiusure'!$B$8),  AND($B350&gt;='Festività&amp;Chiusure'!$A$9,Calendar!$B350&lt;='Festività&amp;Chiusure'!$B$9),  AND($B350&gt;='Festività&amp;Chiusure'!$A$10,Calendar!$B350&lt;='Festività&amp;Chiusure'!$B$10),  AND($B350&gt;='Festività&amp;Chiusure'!$A$11,Calendar!$B350&lt;='Festività&amp;Chiusure'!$B$11),  AND($B350&gt;='Festività&amp;Chiusure'!$A$12,Calendar!$B350&lt;='Festività&amp;Chiusure'!$B$12),  AND($B350&gt;='Festività&amp;Chiusure'!$A$13,Calendar!$B350&lt;='Festività&amp;Chiusure'!$B$13),  AND($B350&gt;='Festività&amp;Chiusure'!$A$14,Calendar!$B350&lt;='Festività&amp;Chiusure'!$B$14),    AND($B350&gt;='Festività&amp;Chiusure'!$A$15,Calendar!$B350&lt;='Festività&amp;Chiusure'!$B$15),  AND($B350&gt;='Festività&amp;Chiusure'!$A$16,Calendar!$B350&lt;='Festività&amp;Chiusure'!$B$16),   $H350="domenica",$H350="sabato"),0,1)</f>
        <v/>
      </c>
      <c r="K350">
        <f>B350-DATE(YEAR(B350),1,0)</f>
        <v/>
      </c>
      <c r="L350">
        <f>SUM($J$3:J350)</f>
        <v/>
      </c>
    </row>
    <row r="351">
      <c r="A351" s="4">
        <f>YEAR(B351)*10000+MONTH(B351)*100+DAY(B351)</f>
        <v/>
      </c>
      <c r="B351" s="1" t="n">
        <v>45640</v>
      </c>
      <c r="C351">
        <f>YEAR(B351)</f>
        <v/>
      </c>
      <c r="D351">
        <f>MONTH(B351)</f>
        <v/>
      </c>
      <c r="E351">
        <f>WEEKNUM(B351)</f>
        <v/>
      </c>
      <c r="F351">
        <f>WEEKDAY(B351)</f>
        <v/>
      </c>
      <c r="G351">
        <f>DAY(B351)</f>
        <v/>
      </c>
      <c r="H351">
        <f>TEXT(B351,"gggg")</f>
        <v/>
      </c>
      <c r="I351">
        <f>TEXT(B351,"mmmm")</f>
        <v/>
      </c>
      <c r="J351">
        <f>IF(OR(AND($B351&gt;='Festività&amp;Chiusure'!$A$2,Calendar!$B351&lt;='Festività&amp;Chiusure'!$B$2),  AND($B351&gt;='Festività&amp;Chiusure'!$A$3,Calendar!$B351&lt;='Festività&amp;Chiusure'!$B$3),  AND($B351&gt;='Festività&amp;Chiusure'!$A$4,Calendar!$B351&lt;='Festività&amp;Chiusure'!$B$4),  AND($B351&gt;='Festività&amp;Chiusure'!$A$5,Calendar!$B351&lt;='Festività&amp;Chiusure'!$B$5),  AND($B351&gt;='Festività&amp;Chiusure'!$A$6,Calendar!$B351&lt;='Festività&amp;Chiusure'!$B$6),  AND($B351&gt;='Festività&amp;Chiusure'!$A$7,Calendar!$B351&lt;='Festività&amp;Chiusure'!$B$7),  AND($B351&gt;='Festività&amp;Chiusure'!$A$8,Calendar!$B351&lt;='Festività&amp;Chiusure'!$B$8),  AND($B351&gt;='Festività&amp;Chiusure'!$A$9,Calendar!$B351&lt;='Festività&amp;Chiusure'!$B$9),  AND($B351&gt;='Festività&amp;Chiusure'!$A$10,Calendar!$B351&lt;='Festività&amp;Chiusure'!$B$10),  AND($B351&gt;='Festività&amp;Chiusure'!$A$11,Calendar!$B351&lt;='Festività&amp;Chiusure'!$B$11),  AND($B351&gt;='Festività&amp;Chiusure'!$A$12,Calendar!$B351&lt;='Festività&amp;Chiusure'!$B$12),  AND($B351&gt;='Festività&amp;Chiusure'!$A$13,Calendar!$B351&lt;='Festività&amp;Chiusure'!$B$13),  AND($B351&gt;='Festività&amp;Chiusure'!$A$14,Calendar!$B351&lt;='Festività&amp;Chiusure'!$B$14),    AND($B351&gt;='Festività&amp;Chiusure'!$A$15,Calendar!$B351&lt;='Festività&amp;Chiusure'!$B$15),  AND($B351&gt;='Festività&amp;Chiusure'!$A$16,Calendar!$B351&lt;='Festività&amp;Chiusure'!$B$16),   $H351="domenica",$H351="sabato"),0,1)</f>
        <v/>
      </c>
      <c r="K351">
        <f>B351-DATE(YEAR(B351),1,0)</f>
        <v/>
      </c>
      <c r="L351">
        <f>SUM($J$3:J351)</f>
        <v/>
      </c>
    </row>
    <row r="352">
      <c r="A352" s="4">
        <f>YEAR(B352)*10000+MONTH(B352)*100+DAY(B352)</f>
        <v/>
      </c>
      <c r="B352" s="1" t="n">
        <v>45641</v>
      </c>
      <c r="C352">
        <f>YEAR(B352)</f>
        <v/>
      </c>
      <c r="D352">
        <f>MONTH(B352)</f>
        <v/>
      </c>
      <c r="E352">
        <f>WEEKNUM(B352)</f>
        <v/>
      </c>
      <c r="F352">
        <f>WEEKDAY(B352)</f>
        <v/>
      </c>
      <c r="G352">
        <f>DAY(B352)</f>
        <v/>
      </c>
      <c r="H352">
        <f>TEXT(B352,"gggg")</f>
        <v/>
      </c>
      <c r="I352">
        <f>TEXT(B352,"mmmm")</f>
        <v/>
      </c>
      <c r="J352">
        <f>IF(OR(AND($B352&gt;='Festività&amp;Chiusure'!$A$2,Calendar!$B352&lt;='Festività&amp;Chiusure'!$B$2),  AND($B352&gt;='Festività&amp;Chiusure'!$A$3,Calendar!$B352&lt;='Festività&amp;Chiusure'!$B$3),  AND($B352&gt;='Festività&amp;Chiusure'!$A$4,Calendar!$B352&lt;='Festività&amp;Chiusure'!$B$4),  AND($B352&gt;='Festività&amp;Chiusure'!$A$5,Calendar!$B352&lt;='Festività&amp;Chiusure'!$B$5),  AND($B352&gt;='Festività&amp;Chiusure'!$A$6,Calendar!$B352&lt;='Festività&amp;Chiusure'!$B$6),  AND($B352&gt;='Festività&amp;Chiusure'!$A$7,Calendar!$B352&lt;='Festività&amp;Chiusure'!$B$7),  AND($B352&gt;='Festività&amp;Chiusure'!$A$8,Calendar!$B352&lt;='Festività&amp;Chiusure'!$B$8),  AND($B352&gt;='Festività&amp;Chiusure'!$A$9,Calendar!$B352&lt;='Festività&amp;Chiusure'!$B$9),  AND($B352&gt;='Festività&amp;Chiusure'!$A$10,Calendar!$B352&lt;='Festività&amp;Chiusure'!$B$10),  AND($B352&gt;='Festività&amp;Chiusure'!$A$11,Calendar!$B352&lt;='Festività&amp;Chiusure'!$B$11),  AND($B352&gt;='Festività&amp;Chiusure'!$A$12,Calendar!$B352&lt;='Festività&amp;Chiusure'!$B$12),  AND($B352&gt;='Festività&amp;Chiusure'!$A$13,Calendar!$B352&lt;='Festività&amp;Chiusure'!$B$13),  AND($B352&gt;='Festività&amp;Chiusure'!$A$14,Calendar!$B352&lt;='Festività&amp;Chiusure'!$B$14),    AND($B352&gt;='Festività&amp;Chiusure'!$A$15,Calendar!$B352&lt;='Festività&amp;Chiusure'!$B$15),  AND($B352&gt;='Festività&amp;Chiusure'!$A$16,Calendar!$B352&lt;='Festività&amp;Chiusure'!$B$16),   $H352="domenica",$H352="sabato"),0,1)</f>
        <v/>
      </c>
      <c r="K352">
        <f>B352-DATE(YEAR(B352),1,0)</f>
        <v/>
      </c>
      <c r="L352">
        <f>SUM($J$3:J352)</f>
        <v/>
      </c>
    </row>
    <row r="353">
      <c r="A353" s="4">
        <f>YEAR(B353)*10000+MONTH(B353)*100+DAY(B353)</f>
        <v/>
      </c>
      <c r="B353" s="1" t="n">
        <v>45642</v>
      </c>
      <c r="C353">
        <f>YEAR(B353)</f>
        <v/>
      </c>
      <c r="D353">
        <f>MONTH(B353)</f>
        <v/>
      </c>
      <c r="E353">
        <f>WEEKNUM(B353)</f>
        <v/>
      </c>
      <c r="F353">
        <f>WEEKDAY(B353)</f>
        <v/>
      </c>
      <c r="G353">
        <f>DAY(B353)</f>
        <v/>
      </c>
      <c r="H353">
        <f>TEXT(B353,"gggg")</f>
        <v/>
      </c>
      <c r="I353">
        <f>TEXT(B353,"mmmm")</f>
        <v/>
      </c>
      <c r="J353">
        <f>IF(OR(AND($B353&gt;='Festività&amp;Chiusure'!$A$2,Calendar!$B353&lt;='Festività&amp;Chiusure'!$B$2),  AND($B353&gt;='Festività&amp;Chiusure'!$A$3,Calendar!$B353&lt;='Festività&amp;Chiusure'!$B$3),  AND($B353&gt;='Festività&amp;Chiusure'!$A$4,Calendar!$B353&lt;='Festività&amp;Chiusure'!$B$4),  AND($B353&gt;='Festività&amp;Chiusure'!$A$5,Calendar!$B353&lt;='Festività&amp;Chiusure'!$B$5),  AND($B353&gt;='Festività&amp;Chiusure'!$A$6,Calendar!$B353&lt;='Festività&amp;Chiusure'!$B$6),  AND($B353&gt;='Festività&amp;Chiusure'!$A$7,Calendar!$B353&lt;='Festività&amp;Chiusure'!$B$7),  AND($B353&gt;='Festività&amp;Chiusure'!$A$8,Calendar!$B353&lt;='Festività&amp;Chiusure'!$B$8),  AND($B353&gt;='Festività&amp;Chiusure'!$A$9,Calendar!$B353&lt;='Festività&amp;Chiusure'!$B$9),  AND($B353&gt;='Festività&amp;Chiusure'!$A$10,Calendar!$B353&lt;='Festività&amp;Chiusure'!$B$10),  AND($B353&gt;='Festività&amp;Chiusure'!$A$11,Calendar!$B353&lt;='Festività&amp;Chiusure'!$B$11),  AND($B353&gt;='Festività&amp;Chiusure'!$A$12,Calendar!$B353&lt;='Festività&amp;Chiusure'!$B$12),  AND($B353&gt;='Festività&amp;Chiusure'!$A$13,Calendar!$B353&lt;='Festività&amp;Chiusure'!$B$13),  AND($B353&gt;='Festività&amp;Chiusure'!$A$14,Calendar!$B353&lt;='Festività&amp;Chiusure'!$B$14),    AND($B353&gt;='Festività&amp;Chiusure'!$A$15,Calendar!$B353&lt;='Festività&amp;Chiusure'!$B$15),  AND($B353&gt;='Festività&amp;Chiusure'!$A$16,Calendar!$B353&lt;='Festività&amp;Chiusure'!$B$16),   $H353="domenica",$H353="sabato"),0,1)</f>
        <v/>
      </c>
      <c r="K353">
        <f>B353-DATE(YEAR(B353),1,0)</f>
        <v/>
      </c>
      <c r="L353">
        <f>SUM($J$3:J353)</f>
        <v/>
      </c>
    </row>
    <row r="354">
      <c r="A354" s="4">
        <f>YEAR(B354)*10000+MONTH(B354)*100+DAY(B354)</f>
        <v/>
      </c>
      <c r="B354" s="1" t="n">
        <v>45643</v>
      </c>
      <c r="C354">
        <f>YEAR(B354)</f>
        <v/>
      </c>
      <c r="D354">
        <f>MONTH(B354)</f>
        <v/>
      </c>
      <c r="E354">
        <f>WEEKNUM(B354)</f>
        <v/>
      </c>
      <c r="F354">
        <f>WEEKDAY(B354)</f>
        <v/>
      </c>
      <c r="G354">
        <f>DAY(B354)</f>
        <v/>
      </c>
      <c r="H354">
        <f>TEXT(B354,"gggg")</f>
        <v/>
      </c>
      <c r="I354">
        <f>TEXT(B354,"mmmm")</f>
        <v/>
      </c>
      <c r="J354">
        <f>IF(OR(AND($B354&gt;='Festività&amp;Chiusure'!$A$2,Calendar!$B354&lt;='Festività&amp;Chiusure'!$B$2),  AND($B354&gt;='Festività&amp;Chiusure'!$A$3,Calendar!$B354&lt;='Festività&amp;Chiusure'!$B$3),  AND($B354&gt;='Festività&amp;Chiusure'!$A$4,Calendar!$B354&lt;='Festività&amp;Chiusure'!$B$4),  AND($B354&gt;='Festività&amp;Chiusure'!$A$5,Calendar!$B354&lt;='Festività&amp;Chiusure'!$B$5),  AND($B354&gt;='Festività&amp;Chiusure'!$A$6,Calendar!$B354&lt;='Festività&amp;Chiusure'!$B$6),  AND($B354&gt;='Festività&amp;Chiusure'!$A$7,Calendar!$B354&lt;='Festività&amp;Chiusure'!$B$7),  AND($B354&gt;='Festività&amp;Chiusure'!$A$8,Calendar!$B354&lt;='Festività&amp;Chiusure'!$B$8),  AND($B354&gt;='Festività&amp;Chiusure'!$A$9,Calendar!$B354&lt;='Festività&amp;Chiusure'!$B$9),  AND($B354&gt;='Festività&amp;Chiusure'!$A$10,Calendar!$B354&lt;='Festività&amp;Chiusure'!$B$10),  AND($B354&gt;='Festività&amp;Chiusure'!$A$11,Calendar!$B354&lt;='Festività&amp;Chiusure'!$B$11),  AND($B354&gt;='Festività&amp;Chiusure'!$A$12,Calendar!$B354&lt;='Festività&amp;Chiusure'!$B$12),  AND($B354&gt;='Festività&amp;Chiusure'!$A$13,Calendar!$B354&lt;='Festività&amp;Chiusure'!$B$13),  AND($B354&gt;='Festività&amp;Chiusure'!$A$14,Calendar!$B354&lt;='Festività&amp;Chiusure'!$B$14),    AND($B354&gt;='Festività&amp;Chiusure'!$A$15,Calendar!$B354&lt;='Festività&amp;Chiusure'!$B$15),  AND($B354&gt;='Festività&amp;Chiusure'!$A$16,Calendar!$B354&lt;='Festività&amp;Chiusure'!$B$16),   $H354="domenica",$H354="sabato"),0,1)</f>
        <v/>
      </c>
      <c r="K354">
        <f>B354-DATE(YEAR(B354),1,0)</f>
        <v/>
      </c>
      <c r="L354">
        <f>SUM($J$3:J354)</f>
        <v/>
      </c>
    </row>
    <row r="355">
      <c r="A355" s="4">
        <f>YEAR(B355)*10000+MONTH(B355)*100+DAY(B355)</f>
        <v/>
      </c>
      <c r="B355" s="1" t="n">
        <v>45644</v>
      </c>
      <c r="C355">
        <f>YEAR(B355)</f>
        <v/>
      </c>
      <c r="D355">
        <f>MONTH(B355)</f>
        <v/>
      </c>
      <c r="E355">
        <f>WEEKNUM(B355)</f>
        <v/>
      </c>
      <c r="F355">
        <f>WEEKDAY(B355)</f>
        <v/>
      </c>
      <c r="G355">
        <f>DAY(B355)</f>
        <v/>
      </c>
      <c r="H355">
        <f>TEXT(B355,"gggg")</f>
        <v/>
      </c>
      <c r="I355">
        <f>TEXT(B355,"mmmm")</f>
        <v/>
      </c>
      <c r="J355">
        <f>IF(OR(AND($B355&gt;='Festività&amp;Chiusure'!$A$2,Calendar!$B355&lt;='Festività&amp;Chiusure'!$B$2),  AND($B355&gt;='Festività&amp;Chiusure'!$A$3,Calendar!$B355&lt;='Festività&amp;Chiusure'!$B$3),  AND($B355&gt;='Festività&amp;Chiusure'!$A$4,Calendar!$B355&lt;='Festività&amp;Chiusure'!$B$4),  AND($B355&gt;='Festività&amp;Chiusure'!$A$5,Calendar!$B355&lt;='Festività&amp;Chiusure'!$B$5),  AND($B355&gt;='Festività&amp;Chiusure'!$A$6,Calendar!$B355&lt;='Festività&amp;Chiusure'!$B$6),  AND($B355&gt;='Festività&amp;Chiusure'!$A$7,Calendar!$B355&lt;='Festività&amp;Chiusure'!$B$7),  AND($B355&gt;='Festività&amp;Chiusure'!$A$8,Calendar!$B355&lt;='Festività&amp;Chiusure'!$B$8),  AND($B355&gt;='Festività&amp;Chiusure'!$A$9,Calendar!$B355&lt;='Festività&amp;Chiusure'!$B$9),  AND($B355&gt;='Festività&amp;Chiusure'!$A$10,Calendar!$B355&lt;='Festività&amp;Chiusure'!$B$10),  AND($B355&gt;='Festività&amp;Chiusure'!$A$11,Calendar!$B355&lt;='Festività&amp;Chiusure'!$B$11),  AND($B355&gt;='Festività&amp;Chiusure'!$A$12,Calendar!$B355&lt;='Festività&amp;Chiusure'!$B$12),  AND($B355&gt;='Festività&amp;Chiusure'!$A$13,Calendar!$B355&lt;='Festività&amp;Chiusure'!$B$13),  AND($B355&gt;='Festività&amp;Chiusure'!$A$14,Calendar!$B355&lt;='Festività&amp;Chiusure'!$B$14),    AND($B355&gt;='Festività&amp;Chiusure'!$A$15,Calendar!$B355&lt;='Festività&amp;Chiusure'!$B$15),  AND($B355&gt;='Festività&amp;Chiusure'!$A$16,Calendar!$B355&lt;='Festività&amp;Chiusure'!$B$16),   $H355="domenica",$H355="sabato"),0,1)</f>
        <v/>
      </c>
      <c r="K355">
        <f>B355-DATE(YEAR(B355),1,0)</f>
        <v/>
      </c>
      <c r="L355">
        <f>SUM($J$3:J355)</f>
        <v/>
      </c>
    </row>
    <row r="356">
      <c r="A356" s="4">
        <f>YEAR(B356)*10000+MONTH(B356)*100+DAY(B356)</f>
        <v/>
      </c>
      <c r="B356" s="1" t="n">
        <v>45645</v>
      </c>
      <c r="C356">
        <f>YEAR(B356)</f>
        <v/>
      </c>
      <c r="D356">
        <f>MONTH(B356)</f>
        <v/>
      </c>
      <c r="E356">
        <f>WEEKNUM(B356)</f>
        <v/>
      </c>
      <c r="F356">
        <f>WEEKDAY(B356)</f>
        <v/>
      </c>
      <c r="G356">
        <f>DAY(B356)</f>
        <v/>
      </c>
      <c r="H356">
        <f>TEXT(B356,"gggg")</f>
        <v/>
      </c>
      <c r="I356">
        <f>TEXT(B356,"mmmm")</f>
        <v/>
      </c>
      <c r="J356">
        <f>IF(OR(AND($B356&gt;='Festività&amp;Chiusure'!$A$2,Calendar!$B356&lt;='Festività&amp;Chiusure'!$B$2),  AND($B356&gt;='Festività&amp;Chiusure'!$A$3,Calendar!$B356&lt;='Festività&amp;Chiusure'!$B$3),  AND($B356&gt;='Festività&amp;Chiusure'!$A$4,Calendar!$B356&lt;='Festività&amp;Chiusure'!$B$4),  AND($B356&gt;='Festività&amp;Chiusure'!$A$5,Calendar!$B356&lt;='Festività&amp;Chiusure'!$B$5),  AND($B356&gt;='Festività&amp;Chiusure'!$A$6,Calendar!$B356&lt;='Festività&amp;Chiusure'!$B$6),  AND($B356&gt;='Festività&amp;Chiusure'!$A$7,Calendar!$B356&lt;='Festività&amp;Chiusure'!$B$7),  AND($B356&gt;='Festività&amp;Chiusure'!$A$8,Calendar!$B356&lt;='Festività&amp;Chiusure'!$B$8),  AND($B356&gt;='Festività&amp;Chiusure'!$A$9,Calendar!$B356&lt;='Festività&amp;Chiusure'!$B$9),  AND($B356&gt;='Festività&amp;Chiusure'!$A$10,Calendar!$B356&lt;='Festività&amp;Chiusure'!$B$10),  AND($B356&gt;='Festività&amp;Chiusure'!$A$11,Calendar!$B356&lt;='Festività&amp;Chiusure'!$B$11),  AND($B356&gt;='Festività&amp;Chiusure'!$A$12,Calendar!$B356&lt;='Festività&amp;Chiusure'!$B$12),  AND($B356&gt;='Festività&amp;Chiusure'!$A$13,Calendar!$B356&lt;='Festività&amp;Chiusure'!$B$13),  AND($B356&gt;='Festività&amp;Chiusure'!$A$14,Calendar!$B356&lt;='Festività&amp;Chiusure'!$B$14),    AND($B356&gt;='Festività&amp;Chiusure'!$A$15,Calendar!$B356&lt;='Festività&amp;Chiusure'!$B$15),  AND($B356&gt;='Festività&amp;Chiusure'!$A$16,Calendar!$B356&lt;='Festività&amp;Chiusure'!$B$16),   $H356="domenica",$H356="sabato"),0,1)</f>
        <v/>
      </c>
      <c r="K356">
        <f>B356-DATE(YEAR(B356),1,0)</f>
        <v/>
      </c>
      <c r="L356">
        <f>SUM($J$3:J356)</f>
        <v/>
      </c>
    </row>
    <row r="357">
      <c r="A357" s="4">
        <f>YEAR(B357)*10000+MONTH(B357)*100+DAY(B357)</f>
        <v/>
      </c>
      <c r="B357" s="1" t="n">
        <v>45646</v>
      </c>
      <c r="C357">
        <f>YEAR(B357)</f>
        <v/>
      </c>
      <c r="D357">
        <f>MONTH(B357)</f>
        <v/>
      </c>
      <c r="E357">
        <f>WEEKNUM(B357)</f>
        <v/>
      </c>
      <c r="F357">
        <f>WEEKDAY(B357)</f>
        <v/>
      </c>
      <c r="G357">
        <f>DAY(B357)</f>
        <v/>
      </c>
      <c r="H357">
        <f>TEXT(B357,"gggg")</f>
        <v/>
      </c>
      <c r="I357">
        <f>TEXT(B357,"mmmm")</f>
        <v/>
      </c>
      <c r="J357">
        <f>IF(OR(AND($B357&gt;='Festività&amp;Chiusure'!$A$2,Calendar!$B357&lt;='Festività&amp;Chiusure'!$B$2),  AND($B357&gt;='Festività&amp;Chiusure'!$A$3,Calendar!$B357&lt;='Festività&amp;Chiusure'!$B$3),  AND($B357&gt;='Festività&amp;Chiusure'!$A$4,Calendar!$B357&lt;='Festività&amp;Chiusure'!$B$4),  AND($B357&gt;='Festività&amp;Chiusure'!$A$5,Calendar!$B357&lt;='Festività&amp;Chiusure'!$B$5),  AND($B357&gt;='Festività&amp;Chiusure'!$A$6,Calendar!$B357&lt;='Festività&amp;Chiusure'!$B$6),  AND($B357&gt;='Festività&amp;Chiusure'!$A$7,Calendar!$B357&lt;='Festività&amp;Chiusure'!$B$7),  AND($B357&gt;='Festività&amp;Chiusure'!$A$8,Calendar!$B357&lt;='Festività&amp;Chiusure'!$B$8),  AND($B357&gt;='Festività&amp;Chiusure'!$A$9,Calendar!$B357&lt;='Festività&amp;Chiusure'!$B$9),  AND($B357&gt;='Festività&amp;Chiusure'!$A$10,Calendar!$B357&lt;='Festività&amp;Chiusure'!$B$10),  AND($B357&gt;='Festività&amp;Chiusure'!$A$11,Calendar!$B357&lt;='Festività&amp;Chiusure'!$B$11),  AND($B357&gt;='Festività&amp;Chiusure'!$A$12,Calendar!$B357&lt;='Festività&amp;Chiusure'!$B$12),  AND($B357&gt;='Festività&amp;Chiusure'!$A$13,Calendar!$B357&lt;='Festività&amp;Chiusure'!$B$13),  AND($B357&gt;='Festività&amp;Chiusure'!$A$14,Calendar!$B357&lt;='Festività&amp;Chiusure'!$B$14),    AND($B357&gt;='Festività&amp;Chiusure'!$A$15,Calendar!$B357&lt;='Festività&amp;Chiusure'!$B$15),  AND($B357&gt;='Festività&amp;Chiusure'!$A$16,Calendar!$B357&lt;='Festività&amp;Chiusure'!$B$16),   $H357="domenica",$H357="sabato"),0,1)</f>
        <v/>
      </c>
      <c r="K357">
        <f>B357-DATE(YEAR(B357),1,0)</f>
        <v/>
      </c>
      <c r="L357">
        <f>SUM($J$3:J357)</f>
        <v/>
      </c>
    </row>
    <row r="358">
      <c r="A358" s="4">
        <f>YEAR(B358)*10000+MONTH(B358)*100+DAY(B358)</f>
        <v/>
      </c>
      <c r="B358" s="1" t="n">
        <v>45647</v>
      </c>
      <c r="C358">
        <f>YEAR(B358)</f>
        <v/>
      </c>
      <c r="D358">
        <f>MONTH(B358)</f>
        <v/>
      </c>
      <c r="E358">
        <f>WEEKNUM(B358)</f>
        <v/>
      </c>
      <c r="F358">
        <f>WEEKDAY(B358)</f>
        <v/>
      </c>
      <c r="G358">
        <f>DAY(B358)</f>
        <v/>
      </c>
      <c r="H358">
        <f>TEXT(B358,"gggg")</f>
        <v/>
      </c>
      <c r="I358">
        <f>TEXT(B358,"mmmm")</f>
        <v/>
      </c>
      <c r="J358">
        <f>IF(OR(AND($B358&gt;='Festività&amp;Chiusure'!$A$2,Calendar!$B358&lt;='Festività&amp;Chiusure'!$B$2),  AND($B358&gt;='Festività&amp;Chiusure'!$A$3,Calendar!$B358&lt;='Festività&amp;Chiusure'!$B$3),  AND($B358&gt;='Festività&amp;Chiusure'!$A$4,Calendar!$B358&lt;='Festività&amp;Chiusure'!$B$4),  AND($B358&gt;='Festività&amp;Chiusure'!$A$5,Calendar!$B358&lt;='Festività&amp;Chiusure'!$B$5),  AND($B358&gt;='Festività&amp;Chiusure'!$A$6,Calendar!$B358&lt;='Festività&amp;Chiusure'!$B$6),  AND($B358&gt;='Festività&amp;Chiusure'!$A$7,Calendar!$B358&lt;='Festività&amp;Chiusure'!$B$7),  AND($B358&gt;='Festività&amp;Chiusure'!$A$8,Calendar!$B358&lt;='Festività&amp;Chiusure'!$B$8),  AND($B358&gt;='Festività&amp;Chiusure'!$A$9,Calendar!$B358&lt;='Festività&amp;Chiusure'!$B$9),  AND($B358&gt;='Festività&amp;Chiusure'!$A$10,Calendar!$B358&lt;='Festività&amp;Chiusure'!$B$10),  AND($B358&gt;='Festività&amp;Chiusure'!$A$11,Calendar!$B358&lt;='Festività&amp;Chiusure'!$B$11),  AND($B358&gt;='Festività&amp;Chiusure'!$A$12,Calendar!$B358&lt;='Festività&amp;Chiusure'!$B$12),  AND($B358&gt;='Festività&amp;Chiusure'!$A$13,Calendar!$B358&lt;='Festività&amp;Chiusure'!$B$13),  AND($B358&gt;='Festività&amp;Chiusure'!$A$14,Calendar!$B358&lt;='Festività&amp;Chiusure'!$B$14),    AND($B358&gt;='Festività&amp;Chiusure'!$A$15,Calendar!$B358&lt;='Festività&amp;Chiusure'!$B$15),  AND($B358&gt;='Festività&amp;Chiusure'!$A$16,Calendar!$B358&lt;='Festività&amp;Chiusure'!$B$16),   $H358="domenica",$H358="sabato"),0,1)</f>
        <v/>
      </c>
      <c r="K358">
        <f>B358-DATE(YEAR(B358),1,0)</f>
        <v/>
      </c>
      <c r="L358">
        <f>SUM($J$3:J358)</f>
        <v/>
      </c>
    </row>
    <row r="359">
      <c r="A359" s="4">
        <f>YEAR(B359)*10000+MONTH(B359)*100+DAY(B359)</f>
        <v/>
      </c>
      <c r="B359" s="1" t="n">
        <v>45648</v>
      </c>
      <c r="C359">
        <f>YEAR(B359)</f>
        <v/>
      </c>
      <c r="D359">
        <f>MONTH(B359)</f>
        <v/>
      </c>
      <c r="E359">
        <f>WEEKNUM(B359)</f>
        <v/>
      </c>
      <c r="F359">
        <f>WEEKDAY(B359)</f>
        <v/>
      </c>
      <c r="G359">
        <f>DAY(B359)</f>
        <v/>
      </c>
      <c r="H359">
        <f>TEXT(B359,"gggg")</f>
        <v/>
      </c>
      <c r="I359">
        <f>TEXT(B359,"mmmm")</f>
        <v/>
      </c>
      <c r="J359">
        <f>IF(OR(AND($B359&gt;='Festività&amp;Chiusure'!$A$2,Calendar!$B359&lt;='Festività&amp;Chiusure'!$B$2),  AND($B359&gt;='Festività&amp;Chiusure'!$A$3,Calendar!$B359&lt;='Festività&amp;Chiusure'!$B$3),  AND($B359&gt;='Festività&amp;Chiusure'!$A$4,Calendar!$B359&lt;='Festività&amp;Chiusure'!$B$4),  AND($B359&gt;='Festività&amp;Chiusure'!$A$5,Calendar!$B359&lt;='Festività&amp;Chiusure'!$B$5),  AND($B359&gt;='Festività&amp;Chiusure'!$A$6,Calendar!$B359&lt;='Festività&amp;Chiusure'!$B$6),  AND($B359&gt;='Festività&amp;Chiusure'!$A$7,Calendar!$B359&lt;='Festività&amp;Chiusure'!$B$7),  AND($B359&gt;='Festività&amp;Chiusure'!$A$8,Calendar!$B359&lt;='Festività&amp;Chiusure'!$B$8),  AND($B359&gt;='Festività&amp;Chiusure'!$A$9,Calendar!$B359&lt;='Festività&amp;Chiusure'!$B$9),  AND($B359&gt;='Festività&amp;Chiusure'!$A$10,Calendar!$B359&lt;='Festività&amp;Chiusure'!$B$10),  AND($B359&gt;='Festività&amp;Chiusure'!$A$11,Calendar!$B359&lt;='Festività&amp;Chiusure'!$B$11),  AND($B359&gt;='Festività&amp;Chiusure'!$A$12,Calendar!$B359&lt;='Festività&amp;Chiusure'!$B$12),  AND($B359&gt;='Festività&amp;Chiusure'!$A$13,Calendar!$B359&lt;='Festività&amp;Chiusure'!$B$13),  AND($B359&gt;='Festività&amp;Chiusure'!$A$14,Calendar!$B359&lt;='Festività&amp;Chiusure'!$B$14),    AND($B359&gt;='Festività&amp;Chiusure'!$A$15,Calendar!$B359&lt;='Festività&amp;Chiusure'!$B$15),  AND($B359&gt;='Festività&amp;Chiusure'!$A$16,Calendar!$B359&lt;='Festività&amp;Chiusure'!$B$16),   $H359="domenica",$H359="sabato"),0,1)</f>
        <v/>
      </c>
      <c r="K359">
        <f>B359-DATE(YEAR(B359),1,0)</f>
        <v/>
      </c>
      <c r="L359">
        <f>SUM($J$3:J359)</f>
        <v/>
      </c>
    </row>
    <row r="360">
      <c r="A360" s="4">
        <f>YEAR(B360)*10000+MONTH(B360)*100+DAY(B360)</f>
        <v/>
      </c>
      <c r="B360" s="1" t="n">
        <v>45649</v>
      </c>
      <c r="C360">
        <f>YEAR(B360)</f>
        <v/>
      </c>
      <c r="D360">
        <f>MONTH(B360)</f>
        <v/>
      </c>
      <c r="E360">
        <f>WEEKNUM(B360)</f>
        <v/>
      </c>
      <c r="F360">
        <f>WEEKDAY(B360)</f>
        <v/>
      </c>
      <c r="G360">
        <f>DAY(B360)</f>
        <v/>
      </c>
      <c r="H360">
        <f>TEXT(B360,"gggg")</f>
        <v/>
      </c>
      <c r="I360">
        <f>TEXT(B360,"mmmm")</f>
        <v/>
      </c>
      <c r="J360">
        <f>IF(OR(AND($B360&gt;='Festività&amp;Chiusure'!$A$2,Calendar!$B360&lt;='Festività&amp;Chiusure'!$B$2),  AND($B360&gt;='Festività&amp;Chiusure'!$A$3,Calendar!$B360&lt;='Festività&amp;Chiusure'!$B$3),  AND($B360&gt;='Festività&amp;Chiusure'!$A$4,Calendar!$B360&lt;='Festività&amp;Chiusure'!$B$4),  AND($B360&gt;='Festività&amp;Chiusure'!$A$5,Calendar!$B360&lt;='Festività&amp;Chiusure'!$B$5),  AND($B360&gt;='Festività&amp;Chiusure'!$A$6,Calendar!$B360&lt;='Festività&amp;Chiusure'!$B$6),  AND($B360&gt;='Festività&amp;Chiusure'!$A$7,Calendar!$B360&lt;='Festività&amp;Chiusure'!$B$7),  AND($B360&gt;='Festività&amp;Chiusure'!$A$8,Calendar!$B360&lt;='Festività&amp;Chiusure'!$B$8),  AND($B360&gt;='Festività&amp;Chiusure'!$A$9,Calendar!$B360&lt;='Festività&amp;Chiusure'!$B$9),  AND($B360&gt;='Festività&amp;Chiusure'!$A$10,Calendar!$B360&lt;='Festività&amp;Chiusure'!$B$10),  AND($B360&gt;='Festività&amp;Chiusure'!$A$11,Calendar!$B360&lt;='Festività&amp;Chiusure'!$B$11),  AND($B360&gt;='Festività&amp;Chiusure'!$A$12,Calendar!$B360&lt;='Festività&amp;Chiusure'!$B$12),  AND($B360&gt;='Festività&amp;Chiusure'!$A$13,Calendar!$B360&lt;='Festività&amp;Chiusure'!$B$13),  AND($B360&gt;='Festività&amp;Chiusure'!$A$14,Calendar!$B360&lt;='Festività&amp;Chiusure'!$B$14),    AND($B360&gt;='Festività&amp;Chiusure'!$A$15,Calendar!$B360&lt;='Festività&amp;Chiusure'!$B$15),  AND($B360&gt;='Festività&amp;Chiusure'!$A$16,Calendar!$B360&lt;='Festività&amp;Chiusure'!$B$16),   $H360="domenica",$H360="sabato"),0,1)</f>
        <v/>
      </c>
      <c r="K360">
        <f>B360-DATE(YEAR(B360),1,0)</f>
        <v/>
      </c>
      <c r="L360">
        <f>SUM($J$3:J360)</f>
        <v/>
      </c>
    </row>
    <row r="361">
      <c r="A361" s="4">
        <f>YEAR(B361)*10000+MONTH(B361)*100+DAY(B361)</f>
        <v/>
      </c>
      <c r="B361" s="1" t="n">
        <v>45650</v>
      </c>
      <c r="C361">
        <f>YEAR(B361)</f>
        <v/>
      </c>
      <c r="D361">
        <f>MONTH(B361)</f>
        <v/>
      </c>
      <c r="E361">
        <f>WEEKNUM(B361)</f>
        <v/>
      </c>
      <c r="F361">
        <f>WEEKDAY(B361)</f>
        <v/>
      </c>
      <c r="G361">
        <f>DAY(B361)</f>
        <v/>
      </c>
      <c r="H361">
        <f>TEXT(B361,"gggg")</f>
        <v/>
      </c>
      <c r="I361">
        <f>TEXT(B361,"mmmm")</f>
        <v/>
      </c>
      <c r="J361">
        <f>IF(OR(AND($B361&gt;='Festività&amp;Chiusure'!$A$2,Calendar!$B361&lt;='Festività&amp;Chiusure'!$B$2),  AND($B361&gt;='Festività&amp;Chiusure'!$A$3,Calendar!$B361&lt;='Festività&amp;Chiusure'!$B$3),  AND($B361&gt;='Festività&amp;Chiusure'!$A$4,Calendar!$B361&lt;='Festività&amp;Chiusure'!$B$4),  AND($B361&gt;='Festività&amp;Chiusure'!$A$5,Calendar!$B361&lt;='Festività&amp;Chiusure'!$B$5),  AND($B361&gt;='Festività&amp;Chiusure'!$A$6,Calendar!$B361&lt;='Festività&amp;Chiusure'!$B$6),  AND($B361&gt;='Festività&amp;Chiusure'!$A$7,Calendar!$B361&lt;='Festività&amp;Chiusure'!$B$7),  AND($B361&gt;='Festività&amp;Chiusure'!$A$8,Calendar!$B361&lt;='Festività&amp;Chiusure'!$B$8),  AND($B361&gt;='Festività&amp;Chiusure'!$A$9,Calendar!$B361&lt;='Festività&amp;Chiusure'!$B$9),  AND($B361&gt;='Festività&amp;Chiusure'!$A$10,Calendar!$B361&lt;='Festività&amp;Chiusure'!$B$10),  AND($B361&gt;='Festività&amp;Chiusure'!$A$11,Calendar!$B361&lt;='Festività&amp;Chiusure'!$B$11),  AND($B361&gt;='Festività&amp;Chiusure'!$A$12,Calendar!$B361&lt;='Festività&amp;Chiusure'!$B$12),  AND($B361&gt;='Festività&amp;Chiusure'!$A$13,Calendar!$B361&lt;='Festività&amp;Chiusure'!$B$13),  AND($B361&gt;='Festività&amp;Chiusure'!$A$14,Calendar!$B361&lt;='Festività&amp;Chiusure'!$B$14),    AND($B361&gt;='Festività&amp;Chiusure'!$A$15,Calendar!$B361&lt;='Festività&amp;Chiusure'!$B$15),  AND($B361&gt;='Festività&amp;Chiusure'!$A$16,Calendar!$B361&lt;='Festività&amp;Chiusure'!$B$16),   $H361="domenica",$H361="sabato"),0,1)</f>
        <v/>
      </c>
      <c r="K361">
        <f>B361-DATE(YEAR(B361),1,0)</f>
        <v/>
      </c>
      <c r="L361">
        <f>SUM($J$3:J361)</f>
        <v/>
      </c>
    </row>
    <row r="362">
      <c r="A362" s="4">
        <f>YEAR(B362)*10000+MONTH(B362)*100+DAY(B362)</f>
        <v/>
      </c>
      <c r="B362" s="1" t="n">
        <v>45651</v>
      </c>
      <c r="C362">
        <f>YEAR(B362)</f>
        <v/>
      </c>
      <c r="D362">
        <f>MONTH(B362)</f>
        <v/>
      </c>
      <c r="E362">
        <f>WEEKNUM(B362)</f>
        <v/>
      </c>
      <c r="F362">
        <f>WEEKDAY(B362)</f>
        <v/>
      </c>
      <c r="G362">
        <f>DAY(B362)</f>
        <v/>
      </c>
      <c r="H362">
        <f>TEXT(B362,"gggg")</f>
        <v/>
      </c>
      <c r="I362">
        <f>TEXT(B362,"mmmm")</f>
        <v/>
      </c>
      <c r="J362">
        <f>IF(OR(AND($B362&gt;='Festività&amp;Chiusure'!$A$2,Calendar!$B362&lt;='Festività&amp;Chiusure'!$B$2),  AND($B362&gt;='Festività&amp;Chiusure'!$A$3,Calendar!$B362&lt;='Festività&amp;Chiusure'!$B$3),  AND($B362&gt;='Festività&amp;Chiusure'!$A$4,Calendar!$B362&lt;='Festività&amp;Chiusure'!$B$4),  AND($B362&gt;='Festività&amp;Chiusure'!$A$5,Calendar!$B362&lt;='Festività&amp;Chiusure'!$B$5),  AND($B362&gt;='Festività&amp;Chiusure'!$A$6,Calendar!$B362&lt;='Festività&amp;Chiusure'!$B$6),  AND($B362&gt;='Festività&amp;Chiusure'!$A$7,Calendar!$B362&lt;='Festività&amp;Chiusure'!$B$7),  AND($B362&gt;='Festività&amp;Chiusure'!$A$8,Calendar!$B362&lt;='Festività&amp;Chiusure'!$B$8),  AND($B362&gt;='Festività&amp;Chiusure'!$A$9,Calendar!$B362&lt;='Festività&amp;Chiusure'!$B$9),  AND($B362&gt;='Festività&amp;Chiusure'!$A$10,Calendar!$B362&lt;='Festività&amp;Chiusure'!$B$10),  AND($B362&gt;='Festività&amp;Chiusure'!$A$11,Calendar!$B362&lt;='Festività&amp;Chiusure'!$B$11),  AND($B362&gt;='Festività&amp;Chiusure'!$A$12,Calendar!$B362&lt;='Festività&amp;Chiusure'!$B$12),  AND($B362&gt;='Festività&amp;Chiusure'!$A$13,Calendar!$B362&lt;='Festività&amp;Chiusure'!$B$13),  AND($B362&gt;='Festività&amp;Chiusure'!$A$14,Calendar!$B362&lt;='Festività&amp;Chiusure'!$B$14),    AND($B362&gt;='Festività&amp;Chiusure'!$A$15,Calendar!$B362&lt;='Festività&amp;Chiusure'!$B$15),  AND($B362&gt;='Festività&amp;Chiusure'!$A$16,Calendar!$B362&lt;='Festività&amp;Chiusure'!$B$16),   $H362="domenica",$H362="sabato"),0,1)</f>
        <v/>
      </c>
      <c r="K362">
        <f>B362-DATE(YEAR(B362),1,0)</f>
        <v/>
      </c>
      <c r="L362">
        <f>SUM($J$3:J362)</f>
        <v/>
      </c>
    </row>
    <row r="363">
      <c r="A363" s="4">
        <f>YEAR(B363)*10000+MONTH(B363)*100+DAY(B363)</f>
        <v/>
      </c>
      <c r="B363" s="1" t="n">
        <v>45652</v>
      </c>
      <c r="C363">
        <f>YEAR(B363)</f>
        <v/>
      </c>
      <c r="D363">
        <f>MONTH(B363)</f>
        <v/>
      </c>
      <c r="E363">
        <f>WEEKNUM(B363)</f>
        <v/>
      </c>
      <c r="F363">
        <f>WEEKDAY(B363)</f>
        <v/>
      </c>
      <c r="G363">
        <f>DAY(B363)</f>
        <v/>
      </c>
      <c r="H363">
        <f>TEXT(B363,"gggg")</f>
        <v/>
      </c>
      <c r="I363">
        <f>TEXT(B363,"mmmm")</f>
        <v/>
      </c>
      <c r="J363">
        <f>IF(OR(AND($B363&gt;='Festività&amp;Chiusure'!$A$2,Calendar!$B363&lt;='Festività&amp;Chiusure'!$B$2),  AND($B363&gt;='Festività&amp;Chiusure'!$A$3,Calendar!$B363&lt;='Festività&amp;Chiusure'!$B$3),  AND($B363&gt;='Festività&amp;Chiusure'!$A$4,Calendar!$B363&lt;='Festività&amp;Chiusure'!$B$4),  AND($B363&gt;='Festività&amp;Chiusure'!$A$5,Calendar!$B363&lt;='Festività&amp;Chiusure'!$B$5),  AND($B363&gt;='Festività&amp;Chiusure'!$A$6,Calendar!$B363&lt;='Festività&amp;Chiusure'!$B$6),  AND($B363&gt;='Festività&amp;Chiusure'!$A$7,Calendar!$B363&lt;='Festività&amp;Chiusure'!$B$7),  AND($B363&gt;='Festività&amp;Chiusure'!$A$8,Calendar!$B363&lt;='Festività&amp;Chiusure'!$B$8),  AND($B363&gt;='Festività&amp;Chiusure'!$A$9,Calendar!$B363&lt;='Festività&amp;Chiusure'!$B$9),  AND($B363&gt;='Festività&amp;Chiusure'!$A$10,Calendar!$B363&lt;='Festività&amp;Chiusure'!$B$10),  AND($B363&gt;='Festività&amp;Chiusure'!$A$11,Calendar!$B363&lt;='Festività&amp;Chiusure'!$B$11),  AND($B363&gt;='Festività&amp;Chiusure'!$A$12,Calendar!$B363&lt;='Festività&amp;Chiusure'!$B$12),  AND($B363&gt;='Festività&amp;Chiusure'!$A$13,Calendar!$B363&lt;='Festività&amp;Chiusure'!$B$13),  AND($B363&gt;='Festività&amp;Chiusure'!$A$14,Calendar!$B363&lt;='Festività&amp;Chiusure'!$B$14),    AND($B363&gt;='Festività&amp;Chiusure'!$A$15,Calendar!$B363&lt;='Festività&amp;Chiusure'!$B$15),  AND($B363&gt;='Festività&amp;Chiusure'!$A$16,Calendar!$B363&lt;='Festività&amp;Chiusure'!$B$16),   $H363="domenica",$H363="sabato"),0,1)</f>
        <v/>
      </c>
      <c r="K363">
        <f>B363-DATE(YEAR(B363),1,0)</f>
        <v/>
      </c>
      <c r="L363">
        <f>SUM($J$3:J363)</f>
        <v/>
      </c>
    </row>
    <row r="364">
      <c r="A364" s="4">
        <f>YEAR(B364)*10000+MONTH(B364)*100+DAY(B364)</f>
        <v/>
      </c>
      <c r="B364" s="1" t="n">
        <v>45653</v>
      </c>
      <c r="C364">
        <f>YEAR(B364)</f>
        <v/>
      </c>
      <c r="D364">
        <f>MONTH(B364)</f>
        <v/>
      </c>
      <c r="E364">
        <f>WEEKNUM(B364)</f>
        <v/>
      </c>
      <c r="F364">
        <f>WEEKDAY(B364)</f>
        <v/>
      </c>
      <c r="G364">
        <f>DAY(B364)</f>
        <v/>
      </c>
      <c r="H364">
        <f>TEXT(B364,"gggg")</f>
        <v/>
      </c>
      <c r="I364">
        <f>TEXT(B364,"mmmm")</f>
        <v/>
      </c>
      <c r="J364">
        <f>IF(OR(AND($B364&gt;='Festività&amp;Chiusure'!$A$2,Calendar!$B364&lt;='Festività&amp;Chiusure'!$B$2),  AND($B364&gt;='Festività&amp;Chiusure'!$A$3,Calendar!$B364&lt;='Festività&amp;Chiusure'!$B$3),  AND($B364&gt;='Festività&amp;Chiusure'!$A$4,Calendar!$B364&lt;='Festività&amp;Chiusure'!$B$4),  AND($B364&gt;='Festività&amp;Chiusure'!$A$5,Calendar!$B364&lt;='Festività&amp;Chiusure'!$B$5),  AND($B364&gt;='Festività&amp;Chiusure'!$A$6,Calendar!$B364&lt;='Festività&amp;Chiusure'!$B$6),  AND($B364&gt;='Festività&amp;Chiusure'!$A$7,Calendar!$B364&lt;='Festività&amp;Chiusure'!$B$7),  AND($B364&gt;='Festività&amp;Chiusure'!$A$8,Calendar!$B364&lt;='Festività&amp;Chiusure'!$B$8),  AND($B364&gt;='Festività&amp;Chiusure'!$A$9,Calendar!$B364&lt;='Festività&amp;Chiusure'!$B$9),  AND($B364&gt;='Festività&amp;Chiusure'!$A$10,Calendar!$B364&lt;='Festività&amp;Chiusure'!$B$10),  AND($B364&gt;='Festività&amp;Chiusure'!$A$11,Calendar!$B364&lt;='Festività&amp;Chiusure'!$B$11),  AND($B364&gt;='Festività&amp;Chiusure'!$A$12,Calendar!$B364&lt;='Festività&amp;Chiusure'!$B$12),  AND($B364&gt;='Festività&amp;Chiusure'!$A$13,Calendar!$B364&lt;='Festività&amp;Chiusure'!$B$13),  AND($B364&gt;='Festività&amp;Chiusure'!$A$14,Calendar!$B364&lt;='Festività&amp;Chiusure'!$B$14),    AND($B364&gt;='Festività&amp;Chiusure'!$A$15,Calendar!$B364&lt;='Festività&amp;Chiusure'!$B$15),  AND($B364&gt;='Festività&amp;Chiusure'!$A$16,Calendar!$B364&lt;='Festività&amp;Chiusure'!$B$16),   $H364="domenica",$H364="sabato"),0,1)</f>
        <v/>
      </c>
      <c r="K364">
        <f>B364-DATE(YEAR(B364),1,0)</f>
        <v/>
      </c>
      <c r="L364">
        <f>SUM($J$3:J364)</f>
        <v/>
      </c>
    </row>
    <row r="365">
      <c r="A365" s="4">
        <f>YEAR(B365)*10000+MONTH(B365)*100+DAY(B365)</f>
        <v/>
      </c>
      <c r="B365" s="1" t="n">
        <v>45654</v>
      </c>
      <c r="C365">
        <f>YEAR(B365)</f>
        <v/>
      </c>
      <c r="D365">
        <f>MONTH(B365)</f>
        <v/>
      </c>
      <c r="E365">
        <f>WEEKNUM(B365)</f>
        <v/>
      </c>
      <c r="F365">
        <f>WEEKDAY(B365)</f>
        <v/>
      </c>
      <c r="G365">
        <f>DAY(B365)</f>
        <v/>
      </c>
      <c r="H365">
        <f>TEXT(B365,"gggg")</f>
        <v/>
      </c>
      <c r="I365">
        <f>TEXT(B365,"mmmm")</f>
        <v/>
      </c>
      <c r="J365">
        <f>IF(OR(AND($B365&gt;='Festività&amp;Chiusure'!$A$2,Calendar!$B365&lt;='Festività&amp;Chiusure'!$B$2),  AND($B365&gt;='Festività&amp;Chiusure'!$A$3,Calendar!$B365&lt;='Festività&amp;Chiusure'!$B$3),  AND($B365&gt;='Festività&amp;Chiusure'!$A$4,Calendar!$B365&lt;='Festività&amp;Chiusure'!$B$4),  AND($B365&gt;='Festività&amp;Chiusure'!$A$5,Calendar!$B365&lt;='Festività&amp;Chiusure'!$B$5),  AND($B365&gt;='Festività&amp;Chiusure'!$A$6,Calendar!$B365&lt;='Festività&amp;Chiusure'!$B$6),  AND($B365&gt;='Festività&amp;Chiusure'!$A$7,Calendar!$B365&lt;='Festività&amp;Chiusure'!$B$7),  AND($B365&gt;='Festività&amp;Chiusure'!$A$8,Calendar!$B365&lt;='Festività&amp;Chiusure'!$B$8),  AND($B365&gt;='Festività&amp;Chiusure'!$A$9,Calendar!$B365&lt;='Festività&amp;Chiusure'!$B$9),  AND($B365&gt;='Festività&amp;Chiusure'!$A$10,Calendar!$B365&lt;='Festività&amp;Chiusure'!$B$10),  AND($B365&gt;='Festività&amp;Chiusure'!$A$11,Calendar!$B365&lt;='Festività&amp;Chiusure'!$B$11),  AND($B365&gt;='Festività&amp;Chiusure'!$A$12,Calendar!$B365&lt;='Festività&amp;Chiusure'!$B$12),  AND($B365&gt;='Festività&amp;Chiusure'!$A$13,Calendar!$B365&lt;='Festività&amp;Chiusure'!$B$13),  AND($B365&gt;='Festività&amp;Chiusure'!$A$14,Calendar!$B365&lt;='Festività&amp;Chiusure'!$B$14),    AND($B365&gt;='Festività&amp;Chiusure'!$A$15,Calendar!$B365&lt;='Festività&amp;Chiusure'!$B$15),  AND($B365&gt;='Festività&amp;Chiusure'!$A$16,Calendar!$B365&lt;='Festività&amp;Chiusure'!$B$16),   $H365="domenica",$H365="sabato"),0,1)</f>
        <v/>
      </c>
      <c r="K365">
        <f>B365-DATE(YEAR(B365),1,0)</f>
        <v/>
      </c>
      <c r="L365">
        <f>SUM($J$3:J365)</f>
        <v/>
      </c>
    </row>
    <row r="366">
      <c r="A366" s="4">
        <f>YEAR(B366)*10000+MONTH(B366)*100+DAY(B366)</f>
        <v/>
      </c>
      <c r="B366" s="1" t="n">
        <v>45655</v>
      </c>
      <c r="C366">
        <f>YEAR(B366)</f>
        <v/>
      </c>
      <c r="D366">
        <f>MONTH(B366)</f>
        <v/>
      </c>
      <c r="E366">
        <f>WEEKNUM(B366)</f>
        <v/>
      </c>
      <c r="F366">
        <f>WEEKDAY(B366)</f>
        <v/>
      </c>
      <c r="G366">
        <f>DAY(B366)</f>
        <v/>
      </c>
      <c r="H366">
        <f>TEXT(B366,"gggg")</f>
        <v/>
      </c>
      <c r="I366">
        <f>TEXT(B366,"mmmm")</f>
        <v/>
      </c>
      <c r="J366">
        <f>IF(OR(AND($B366&gt;='Festività&amp;Chiusure'!$A$2,Calendar!$B366&lt;='Festività&amp;Chiusure'!$B$2),  AND($B366&gt;='Festività&amp;Chiusure'!$A$3,Calendar!$B366&lt;='Festività&amp;Chiusure'!$B$3),  AND($B366&gt;='Festività&amp;Chiusure'!$A$4,Calendar!$B366&lt;='Festività&amp;Chiusure'!$B$4),  AND($B366&gt;='Festività&amp;Chiusure'!$A$5,Calendar!$B366&lt;='Festività&amp;Chiusure'!$B$5),  AND($B366&gt;='Festività&amp;Chiusure'!$A$6,Calendar!$B366&lt;='Festività&amp;Chiusure'!$B$6),  AND($B366&gt;='Festività&amp;Chiusure'!$A$7,Calendar!$B366&lt;='Festività&amp;Chiusure'!$B$7),  AND($B366&gt;='Festività&amp;Chiusure'!$A$8,Calendar!$B366&lt;='Festività&amp;Chiusure'!$B$8),  AND($B366&gt;='Festività&amp;Chiusure'!$A$9,Calendar!$B366&lt;='Festività&amp;Chiusure'!$B$9),  AND($B366&gt;='Festività&amp;Chiusure'!$A$10,Calendar!$B366&lt;='Festività&amp;Chiusure'!$B$10),  AND($B366&gt;='Festività&amp;Chiusure'!$A$11,Calendar!$B366&lt;='Festività&amp;Chiusure'!$B$11),  AND($B366&gt;='Festività&amp;Chiusure'!$A$12,Calendar!$B366&lt;='Festività&amp;Chiusure'!$B$12),  AND($B366&gt;='Festività&amp;Chiusure'!$A$13,Calendar!$B366&lt;='Festività&amp;Chiusure'!$B$13),  AND($B366&gt;='Festività&amp;Chiusure'!$A$14,Calendar!$B366&lt;='Festività&amp;Chiusure'!$B$14),    AND($B366&gt;='Festività&amp;Chiusure'!$A$15,Calendar!$B366&lt;='Festività&amp;Chiusure'!$B$15),  AND($B366&gt;='Festività&amp;Chiusure'!$A$16,Calendar!$B366&lt;='Festività&amp;Chiusure'!$B$16),   $H366="domenica",$H366="sabato"),0,1)</f>
        <v/>
      </c>
      <c r="K366">
        <f>B366-DATE(YEAR(B366),1,0)</f>
        <v/>
      </c>
      <c r="L366">
        <f>SUM($J$3:J366)</f>
        <v/>
      </c>
    </row>
    <row r="367">
      <c r="A367" s="4">
        <f>YEAR(B367)*10000+MONTH(B367)*100+DAY(B367)</f>
        <v/>
      </c>
      <c r="B367" s="1" t="n">
        <v>45656</v>
      </c>
      <c r="C367">
        <f>YEAR(B367)</f>
        <v/>
      </c>
      <c r="D367">
        <f>MONTH(B367)</f>
        <v/>
      </c>
      <c r="E367">
        <f>WEEKNUM(B367)</f>
        <v/>
      </c>
      <c r="F367">
        <f>WEEKDAY(B367)</f>
        <v/>
      </c>
      <c r="G367">
        <f>DAY(B367)</f>
        <v/>
      </c>
      <c r="H367">
        <f>TEXT(B367,"gggg")</f>
        <v/>
      </c>
      <c r="I367">
        <f>TEXT(B367,"mmmm")</f>
        <v/>
      </c>
      <c r="J367">
        <f>IF(OR(AND($B367&gt;='Festività&amp;Chiusure'!$A$2,Calendar!$B367&lt;='Festività&amp;Chiusure'!$B$2),  AND($B367&gt;='Festività&amp;Chiusure'!$A$3,Calendar!$B367&lt;='Festività&amp;Chiusure'!$B$3),  AND($B367&gt;='Festività&amp;Chiusure'!$A$4,Calendar!$B367&lt;='Festività&amp;Chiusure'!$B$4),  AND($B367&gt;='Festività&amp;Chiusure'!$A$5,Calendar!$B367&lt;='Festività&amp;Chiusure'!$B$5),  AND($B367&gt;='Festività&amp;Chiusure'!$A$6,Calendar!$B367&lt;='Festività&amp;Chiusure'!$B$6),  AND($B367&gt;='Festività&amp;Chiusure'!$A$7,Calendar!$B367&lt;='Festività&amp;Chiusure'!$B$7),  AND($B367&gt;='Festività&amp;Chiusure'!$A$8,Calendar!$B367&lt;='Festività&amp;Chiusure'!$B$8),  AND($B367&gt;='Festività&amp;Chiusure'!$A$9,Calendar!$B367&lt;='Festività&amp;Chiusure'!$B$9),  AND($B367&gt;='Festività&amp;Chiusure'!$A$10,Calendar!$B367&lt;='Festività&amp;Chiusure'!$B$10),  AND($B367&gt;='Festività&amp;Chiusure'!$A$11,Calendar!$B367&lt;='Festività&amp;Chiusure'!$B$11),  AND($B367&gt;='Festività&amp;Chiusure'!$A$12,Calendar!$B367&lt;='Festività&amp;Chiusure'!$B$12),  AND($B367&gt;='Festività&amp;Chiusure'!$A$13,Calendar!$B367&lt;='Festività&amp;Chiusure'!$B$13),  AND($B367&gt;='Festività&amp;Chiusure'!$A$14,Calendar!$B367&lt;='Festività&amp;Chiusure'!$B$14),    AND($B367&gt;='Festività&amp;Chiusure'!$A$15,Calendar!$B367&lt;='Festività&amp;Chiusure'!$B$15),  AND($B367&gt;='Festività&amp;Chiusure'!$A$16,Calendar!$B367&lt;='Festività&amp;Chiusure'!$B$16),   $H367="domenica",$H367="sabato"),0,1)</f>
        <v/>
      </c>
      <c r="K367">
        <f>B367-DATE(YEAR(B367),1,0)</f>
        <v/>
      </c>
      <c r="L367">
        <f>SUM($J$3:J367)</f>
        <v/>
      </c>
    </row>
    <row r="368">
      <c r="A368" s="4">
        <f>YEAR(B368)*10000+MONTH(B368)*100+DAY(B368)</f>
        <v/>
      </c>
      <c r="B368" s="1" t="n">
        <v>45657</v>
      </c>
      <c r="C368">
        <f>YEAR(B368)</f>
        <v/>
      </c>
      <c r="D368">
        <f>MONTH(B368)</f>
        <v/>
      </c>
      <c r="E368">
        <f>WEEKNUM(B368)</f>
        <v/>
      </c>
      <c r="F368">
        <f>WEEKDAY(B368)</f>
        <v/>
      </c>
      <c r="G368">
        <f>DAY(B368)</f>
        <v/>
      </c>
      <c r="H368">
        <f>TEXT(B368,"gggg")</f>
        <v/>
      </c>
      <c r="I368">
        <f>TEXT(B368,"mmmm")</f>
        <v/>
      </c>
      <c r="J368">
        <f>IF(OR(AND($B368&gt;='Festività&amp;Chiusure'!$A$2,Calendar!$B368&lt;='Festività&amp;Chiusure'!$B$2),  AND($B368&gt;='Festività&amp;Chiusure'!$A$3,Calendar!$B368&lt;='Festività&amp;Chiusure'!$B$3),  AND($B368&gt;='Festività&amp;Chiusure'!$A$4,Calendar!$B368&lt;='Festività&amp;Chiusure'!$B$4),  AND($B368&gt;='Festività&amp;Chiusure'!$A$5,Calendar!$B368&lt;='Festività&amp;Chiusure'!$B$5),  AND($B368&gt;='Festività&amp;Chiusure'!$A$6,Calendar!$B368&lt;='Festività&amp;Chiusure'!$B$6),  AND($B368&gt;='Festività&amp;Chiusure'!$A$7,Calendar!$B368&lt;='Festività&amp;Chiusure'!$B$7),  AND($B368&gt;='Festività&amp;Chiusure'!$A$8,Calendar!$B368&lt;='Festività&amp;Chiusure'!$B$8),  AND($B368&gt;='Festività&amp;Chiusure'!$A$9,Calendar!$B368&lt;='Festività&amp;Chiusure'!$B$9),  AND($B368&gt;='Festività&amp;Chiusure'!$A$10,Calendar!$B368&lt;='Festività&amp;Chiusure'!$B$10),  AND($B368&gt;='Festività&amp;Chiusure'!$A$11,Calendar!$B368&lt;='Festività&amp;Chiusure'!$B$11),  AND($B368&gt;='Festività&amp;Chiusure'!$A$12,Calendar!$B368&lt;='Festività&amp;Chiusure'!$B$12),  AND($B368&gt;='Festività&amp;Chiusure'!$A$13,Calendar!$B368&lt;='Festività&amp;Chiusure'!$B$13),  AND($B368&gt;='Festività&amp;Chiusure'!$A$14,Calendar!$B368&lt;='Festività&amp;Chiusure'!$B$14),    AND($B368&gt;='Festività&amp;Chiusure'!$A$15,Calendar!$B368&lt;='Festività&amp;Chiusure'!$B$15),  AND($B368&gt;='Festività&amp;Chiusure'!$A$16,Calendar!$B368&lt;='Festività&amp;Chiusure'!$B$16),   $H368="domenica",$H368="sabato"),0,1)</f>
        <v/>
      </c>
      <c r="K368">
        <f>B368-DATE(YEAR(B368),1,0)</f>
        <v/>
      </c>
      <c r="L368">
        <f>SUM($J$3:J368)</f>
        <v/>
      </c>
    </row>
    <row r="369">
      <c r="A369" s="4">
        <f>YEAR(B369)*10000+MONTH(B369)*100+DAY(B369)</f>
        <v/>
      </c>
      <c r="B369" s="1" t="n">
        <v>45658</v>
      </c>
      <c r="C369">
        <f>YEAR(B369)</f>
        <v/>
      </c>
      <c r="D369">
        <f>MONTH(B369)</f>
        <v/>
      </c>
      <c r="E369">
        <f>WEEKNUM(B369)</f>
        <v/>
      </c>
      <c r="F369">
        <f>WEEKDAY(B369)</f>
        <v/>
      </c>
      <c r="G369">
        <f>DAY(B369)</f>
        <v/>
      </c>
      <c r="H369">
        <f>TEXT(B369,"gggg")</f>
        <v/>
      </c>
      <c r="I369">
        <f>TEXT(B369,"mmmm")</f>
        <v/>
      </c>
      <c r="J369">
        <f>IF(OR(AND($B369&gt;='Festività&amp;Chiusure'!$A$2,Calendar!$B369&lt;='Festività&amp;Chiusure'!$B$2),  AND($B369&gt;='Festività&amp;Chiusure'!$A$3,Calendar!$B369&lt;='Festività&amp;Chiusure'!$B$3),  AND($B369&gt;='Festività&amp;Chiusure'!$A$4,Calendar!$B369&lt;='Festività&amp;Chiusure'!$B$4),  AND($B369&gt;='Festività&amp;Chiusure'!$A$5,Calendar!$B369&lt;='Festività&amp;Chiusure'!$B$5),  AND($B369&gt;='Festività&amp;Chiusure'!$A$6,Calendar!$B369&lt;='Festività&amp;Chiusure'!$B$6),  AND($B369&gt;='Festività&amp;Chiusure'!$A$7,Calendar!$B369&lt;='Festività&amp;Chiusure'!$B$7),  AND($B369&gt;='Festività&amp;Chiusure'!$A$8,Calendar!$B369&lt;='Festività&amp;Chiusure'!$B$8),  AND($B369&gt;='Festività&amp;Chiusure'!$A$9,Calendar!$B369&lt;='Festività&amp;Chiusure'!$B$9),  AND($B369&gt;='Festività&amp;Chiusure'!$A$10,Calendar!$B369&lt;='Festività&amp;Chiusure'!$B$10),  AND($B369&gt;='Festività&amp;Chiusure'!$A$11,Calendar!$B369&lt;='Festività&amp;Chiusure'!$B$11),  AND($B369&gt;='Festività&amp;Chiusure'!$A$12,Calendar!$B369&lt;='Festività&amp;Chiusure'!$B$12),  AND($B369&gt;='Festività&amp;Chiusure'!$A$13,Calendar!$B369&lt;='Festività&amp;Chiusure'!$B$13),  AND($B369&gt;='Festività&amp;Chiusure'!$A$14,Calendar!$B369&lt;='Festività&amp;Chiusure'!$B$14),    AND($B369&gt;='Festività&amp;Chiusure'!$A$15,Calendar!$B369&lt;='Festività&amp;Chiusure'!$B$15),  AND($B369&gt;='Festività&amp;Chiusure'!$A$16,Calendar!$B369&lt;='Festività&amp;Chiusure'!$B$16),   $H369="domenica",$H369="sabato"),0,1)</f>
        <v/>
      </c>
      <c r="K369">
        <f>B369-DATE(YEAR(B369),1,0)</f>
        <v/>
      </c>
      <c r="L369">
        <f>SUM($J$3:J369)</f>
        <v/>
      </c>
    </row>
    <row r="370">
      <c r="A370" s="4">
        <f>YEAR(B370)*10000+MONTH(B370)*100+DAY(B370)</f>
        <v/>
      </c>
      <c r="B370" s="1" t="n">
        <v>45659</v>
      </c>
      <c r="C370">
        <f>YEAR(B370)</f>
        <v/>
      </c>
      <c r="D370">
        <f>MONTH(B370)</f>
        <v/>
      </c>
      <c r="E370">
        <f>WEEKNUM(B370)</f>
        <v/>
      </c>
      <c r="F370">
        <f>WEEKDAY(B370)</f>
        <v/>
      </c>
      <c r="G370">
        <f>DAY(B370)</f>
        <v/>
      </c>
      <c r="H370">
        <f>TEXT(B370,"gggg")</f>
        <v/>
      </c>
      <c r="I370">
        <f>TEXT(B370,"mmmm")</f>
        <v/>
      </c>
      <c r="J370">
        <f>IF(OR(AND($B370&gt;='Festività&amp;Chiusure'!$A$2,Calendar!$B370&lt;='Festività&amp;Chiusure'!$B$2),  AND($B370&gt;='Festività&amp;Chiusure'!$A$3,Calendar!$B370&lt;='Festività&amp;Chiusure'!$B$3),  AND($B370&gt;='Festività&amp;Chiusure'!$A$4,Calendar!$B370&lt;='Festività&amp;Chiusure'!$B$4),  AND($B370&gt;='Festività&amp;Chiusure'!$A$5,Calendar!$B370&lt;='Festività&amp;Chiusure'!$B$5),  AND($B370&gt;='Festività&amp;Chiusure'!$A$6,Calendar!$B370&lt;='Festività&amp;Chiusure'!$B$6),  AND($B370&gt;='Festività&amp;Chiusure'!$A$7,Calendar!$B370&lt;='Festività&amp;Chiusure'!$B$7),  AND($B370&gt;='Festività&amp;Chiusure'!$A$8,Calendar!$B370&lt;='Festività&amp;Chiusure'!$B$8),  AND($B370&gt;='Festività&amp;Chiusure'!$A$9,Calendar!$B370&lt;='Festività&amp;Chiusure'!$B$9),  AND($B370&gt;='Festività&amp;Chiusure'!$A$10,Calendar!$B370&lt;='Festività&amp;Chiusure'!$B$10),  AND($B370&gt;='Festività&amp;Chiusure'!$A$11,Calendar!$B370&lt;='Festività&amp;Chiusure'!$B$11),  AND($B370&gt;='Festività&amp;Chiusure'!$A$12,Calendar!$B370&lt;='Festività&amp;Chiusure'!$B$12),  AND($B370&gt;='Festività&amp;Chiusure'!$A$13,Calendar!$B370&lt;='Festività&amp;Chiusure'!$B$13),  AND($B370&gt;='Festività&amp;Chiusure'!$A$14,Calendar!$B370&lt;='Festività&amp;Chiusure'!$B$14),    AND($B370&gt;='Festività&amp;Chiusure'!$A$15,Calendar!$B370&lt;='Festività&amp;Chiusure'!$B$15),  AND($B370&gt;='Festività&amp;Chiusure'!$A$16,Calendar!$B370&lt;='Festività&amp;Chiusure'!$B$16),   $H370="domenica",$H370="sabato"),0,1)</f>
        <v/>
      </c>
      <c r="K370">
        <f>B370-DATE(YEAR(B370),1,0)</f>
        <v/>
      </c>
      <c r="L370">
        <f>SUM($J$3:J370)</f>
        <v/>
      </c>
    </row>
    <row r="371">
      <c r="A371" s="4">
        <f>YEAR(B371)*10000+MONTH(B371)*100+DAY(B371)</f>
        <v/>
      </c>
      <c r="B371" s="1" t="n">
        <v>45660</v>
      </c>
      <c r="C371">
        <f>YEAR(B371)</f>
        <v/>
      </c>
      <c r="D371">
        <f>MONTH(B371)</f>
        <v/>
      </c>
      <c r="E371">
        <f>WEEKNUM(B371)</f>
        <v/>
      </c>
      <c r="F371">
        <f>WEEKDAY(B371)</f>
        <v/>
      </c>
      <c r="G371">
        <f>DAY(B371)</f>
        <v/>
      </c>
      <c r="H371">
        <f>TEXT(B371,"gggg")</f>
        <v/>
      </c>
      <c r="I371">
        <f>TEXT(B371,"mmmm")</f>
        <v/>
      </c>
      <c r="J371">
        <f>IF(OR(AND($B371&gt;='Festività&amp;Chiusure'!$A$2,Calendar!$B371&lt;='Festività&amp;Chiusure'!$B$2),  AND($B371&gt;='Festività&amp;Chiusure'!$A$3,Calendar!$B371&lt;='Festività&amp;Chiusure'!$B$3),  AND($B371&gt;='Festività&amp;Chiusure'!$A$4,Calendar!$B371&lt;='Festività&amp;Chiusure'!$B$4),  AND($B371&gt;='Festività&amp;Chiusure'!$A$5,Calendar!$B371&lt;='Festività&amp;Chiusure'!$B$5),  AND($B371&gt;='Festività&amp;Chiusure'!$A$6,Calendar!$B371&lt;='Festività&amp;Chiusure'!$B$6),  AND($B371&gt;='Festività&amp;Chiusure'!$A$7,Calendar!$B371&lt;='Festività&amp;Chiusure'!$B$7),  AND($B371&gt;='Festività&amp;Chiusure'!$A$8,Calendar!$B371&lt;='Festività&amp;Chiusure'!$B$8),  AND($B371&gt;='Festività&amp;Chiusure'!$A$9,Calendar!$B371&lt;='Festività&amp;Chiusure'!$B$9),  AND($B371&gt;='Festività&amp;Chiusure'!$A$10,Calendar!$B371&lt;='Festività&amp;Chiusure'!$B$10),  AND($B371&gt;='Festività&amp;Chiusure'!$A$11,Calendar!$B371&lt;='Festività&amp;Chiusure'!$B$11),  AND($B371&gt;='Festività&amp;Chiusure'!$A$12,Calendar!$B371&lt;='Festività&amp;Chiusure'!$B$12),  AND($B371&gt;='Festività&amp;Chiusure'!$A$13,Calendar!$B371&lt;='Festività&amp;Chiusure'!$B$13),  AND($B371&gt;='Festività&amp;Chiusure'!$A$14,Calendar!$B371&lt;='Festività&amp;Chiusure'!$B$14),    AND($B371&gt;='Festività&amp;Chiusure'!$A$15,Calendar!$B371&lt;='Festività&amp;Chiusure'!$B$15),  AND($B371&gt;='Festività&amp;Chiusure'!$A$16,Calendar!$B371&lt;='Festività&amp;Chiusure'!$B$16),   $H371="domenica",$H371="sabato"),0,1)</f>
        <v/>
      </c>
      <c r="K371">
        <f>B371-DATE(YEAR(B371),1,0)</f>
        <v/>
      </c>
      <c r="L371">
        <f>SUM($J$3:J371)</f>
        <v/>
      </c>
    </row>
    <row r="372">
      <c r="A372" s="4">
        <f>YEAR(B372)*10000+MONTH(B372)*100+DAY(B372)</f>
        <v/>
      </c>
      <c r="B372" s="1" t="n">
        <v>45661</v>
      </c>
      <c r="C372">
        <f>YEAR(B372)</f>
        <v/>
      </c>
      <c r="D372">
        <f>MONTH(B372)</f>
        <v/>
      </c>
      <c r="E372">
        <f>WEEKNUM(B372)</f>
        <v/>
      </c>
      <c r="F372">
        <f>WEEKDAY(B372)</f>
        <v/>
      </c>
      <c r="G372">
        <f>DAY(B372)</f>
        <v/>
      </c>
      <c r="H372">
        <f>TEXT(B372,"gggg")</f>
        <v/>
      </c>
      <c r="I372">
        <f>TEXT(B372,"mmmm")</f>
        <v/>
      </c>
      <c r="J372">
        <f>IF(OR(AND($B372&gt;='Festività&amp;Chiusure'!$A$2,Calendar!$B372&lt;='Festività&amp;Chiusure'!$B$2),  AND($B372&gt;='Festività&amp;Chiusure'!$A$3,Calendar!$B372&lt;='Festività&amp;Chiusure'!$B$3),  AND($B372&gt;='Festività&amp;Chiusure'!$A$4,Calendar!$B372&lt;='Festività&amp;Chiusure'!$B$4),  AND($B372&gt;='Festività&amp;Chiusure'!$A$5,Calendar!$B372&lt;='Festività&amp;Chiusure'!$B$5),  AND($B372&gt;='Festività&amp;Chiusure'!$A$6,Calendar!$B372&lt;='Festività&amp;Chiusure'!$B$6),  AND($B372&gt;='Festività&amp;Chiusure'!$A$7,Calendar!$B372&lt;='Festività&amp;Chiusure'!$B$7),  AND($B372&gt;='Festività&amp;Chiusure'!$A$8,Calendar!$B372&lt;='Festività&amp;Chiusure'!$B$8),  AND($B372&gt;='Festività&amp;Chiusure'!$A$9,Calendar!$B372&lt;='Festività&amp;Chiusure'!$B$9),  AND($B372&gt;='Festività&amp;Chiusure'!$A$10,Calendar!$B372&lt;='Festività&amp;Chiusure'!$B$10),  AND($B372&gt;='Festività&amp;Chiusure'!$A$11,Calendar!$B372&lt;='Festività&amp;Chiusure'!$B$11),  AND($B372&gt;='Festività&amp;Chiusure'!$A$12,Calendar!$B372&lt;='Festività&amp;Chiusure'!$B$12),  AND($B372&gt;='Festività&amp;Chiusure'!$A$13,Calendar!$B372&lt;='Festività&amp;Chiusure'!$B$13),  AND($B372&gt;='Festività&amp;Chiusure'!$A$14,Calendar!$B372&lt;='Festività&amp;Chiusure'!$B$14),    AND($B372&gt;='Festività&amp;Chiusure'!$A$15,Calendar!$B372&lt;='Festività&amp;Chiusure'!$B$15),  AND($B372&gt;='Festività&amp;Chiusure'!$A$16,Calendar!$B372&lt;='Festività&amp;Chiusure'!$B$16),   $H372="domenica",$H372="sabato"),0,1)</f>
        <v/>
      </c>
      <c r="K372">
        <f>B372-DATE(YEAR(B372),1,0)</f>
        <v/>
      </c>
      <c r="L372">
        <f>SUM($J$3:J372)</f>
        <v/>
      </c>
    </row>
    <row r="373">
      <c r="A373" s="4">
        <f>YEAR(B373)*10000+MONTH(B373)*100+DAY(B373)</f>
        <v/>
      </c>
      <c r="B373" s="1" t="n">
        <v>45662</v>
      </c>
      <c r="C373">
        <f>YEAR(B373)</f>
        <v/>
      </c>
      <c r="D373">
        <f>MONTH(B373)</f>
        <v/>
      </c>
      <c r="E373">
        <f>WEEKNUM(B373)</f>
        <v/>
      </c>
      <c r="F373">
        <f>WEEKDAY(B373)</f>
        <v/>
      </c>
      <c r="G373">
        <f>DAY(B373)</f>
        <v/>
      </c>
      <c r="H373">
        <f>TEXT(B373,"gggg")</f>
        <v/>
      </c>
      <c r="I373">
        <f>TEXT(B373,"mmmm")</f>
        <v/>
      </c>
      <c r="J373">
        <f>IF(OR(AND($B373&gt;='Festività&amp;Chiusure'!$A$2,Calendar!$B373&lt;='Festività&amp;Chiusure'!$B$2),  AND($B373&gt;='Festività&amp;Chiusure'!$A$3,Calendar!$B373&lt;='Festività&amp;Chiusure'!$B$3),  AND($B373&gt;='Festività&amp;Chiusure'!$A$4,Calendar!$B373&lt;='Festività&amp;Chiusure'!$B$4),  AND($B373&gt;='Festività&amp;Chiusure'!$A$5,Calendar!$B373&lt;='Festività&amp;Chiusure'!$B$5),  AND($B373&gt;='Festività&amp;Chiusure'!$A$6,Calendar!$B373&lt;='Festività&amp;Chiusure'!$B$6),  AND($B373&gt;='Festività&amp;Chiusure'!$A$7,Calendar!$B373&lt;='Festività&amp;Chiusure'!$B$7),  AND($B373&gt;='Festività&amp;Chiusure'!$A$8,Calendar!$B373&lt;='Festività&amp;Chiusure'!$B$8),  AND($B373&gt;='Festività&amp;Chiusure'!$A$9,Calendar!$B373&lt;='Festività&amp;Chiusure'!$B$9),  AND($B373&gt;='Festività&amp;Chiusure'!$A$10,Calendar!$B373&lt;='Festività&amp;Chiusure'!$B$10),  AND($B373&gt;='Festività&amp;Chiusure'!$A$11,Calendar!$B373&lt;='Festività&amp;Chiusure'!$B$11),  AND($B373&gt;='Festività&amp;Chiusure'!$A$12,Calendar!$B373&lt;='Festività&amp;Chiusure'!$B$12),  AND($B373&gt;='Festività&amp;Chiusure'!$A$13,Calendar!$B373&lt;='Festività&amp;Chiusure'!$B$13),  AND($B373&gt;='Festività&amp;Chiusure'!$A$14,Calendar!$B373&lt;='Festività&amp;Chiusure'!$B$14),    AND($B373&gt;='Festività&amp;Chiusure'!$A$15,Calendar!$B373&lt;='Festività&amp;Chiusure'!$B$15),  AND($B373&gt;='Festività&amp;Chiusure'!$A$16,Calendar!$B373&lt;='Festività&amp;Chiusure'!$B$16),   $H373="domenica",$H373="sabato"),0,1)</f>
        <v/>
      </c>
      <c r="K373">
        <f>B373-DATE(YEAR(B373),1,0)</f>
        <v/>
      </c>
      <c r="L373">
        <f>SUM($J$3:J373)</f>
        <v/>
      </c>
    </row>
    <row r="374">
      <c r="A374" s="4">
        <f>YEAR(B374)*10000+MONTH(B374)*100+DAY(B374)</f>
        <v/>
      </c>
      <c r="B374" s="1" t="n">
        <v>45663</v>
      </c>
      <c r="C374">
        <f>YEAR(B374)</f>
        <v/>
      </c>
      <c r="D374">
        <f>MONTH(B374)</f>
        <v/>
      </c>
      <c r="E374">
        <f>WEEKNUM(B374)</f>
        <v/>
      </c>
      <c r="F374">
        <f>WEEKDAY(B374)</f>
        <v/>
      </c>
      <c r="G374">
        <f>DAY(B374)</f>
        <v/>
      </c>
      <c r="H374">
        <f>TEXT(B374,"gggg")</f>
        <v/>
      </c>
      <c r="I374">
        <f>TEXT(B374,"mmmm")</f>
        <v/>
      </c>
      <c r="J374">
        <f>IF(OR(AND($B374&gt;='Festività&amp;Chiusure'!$A$2,Calendar!$B374&lt;='Festività&amp;Chiusure'!$B$2),  AND($B374&gt;='Festività&amp;Chiusure'!$A$3,Calendar!$B374&lt;='Festività&amp;Chiusure'!$B$3),  AND($B374&gt;='Festività&amp;Chiusure'!$A$4,Calendar!$B374&lt;='Festività&amp;Chiusure'!$B$4),  AND($B374&gt;='Festività&amp;Chiusure'!$A$5,Calendar!$B374&lt;='Festività&amp;Chiusure'!$B$5),  AND($B374&gt;='Festività&amp;Chiusure'!$A$6,Calendar!$B374&lt;='Festività&amp;Chiusure'!$B$6),  AND($B374&gt;='Festività&amp;Chiusure'!$A$7,Calendar!$B374&lt;='Festività&amp;Chiusure'!$B$7),  AND($B374&gt;='Festività&amp;Chiusure'!$A$8,Calendar!$B374&lt;='Festività&amp;Chiusure'!$B$8),  AND($B374&gt;='Festività&amp;Chiusure'!$A$9,Calendar!$B374&lt;='Festività&amp;Chiusure'!$B$9),  AND($B374&gt;='Festività&amp;Chiusure'!$A$10,Calendar!$B374&lt;='Festività&amp;Chiusure'!$B$10),  AND($B374&gt;='Festività&amp;Chiusure'!$A$11,Calendar!$B374&lt;='Festività&amp;Chiusure'!$B$11),  AND($B374&gt;='Festività&amp;Chiusure'!$A$12,Calendar!$B374&lt;='Festività&amp;Chiusure'!$B$12),  AND($B374&gt;='Festività&amp;Chiusure'!$A$13,Calendar!$B374&lt;='Festività&amp;Chiusure'!$B$13),  AND($B374&gt;='Festività&amp;Chiusure'!$A$14,Calendar!$B374&lt;='Festività&amp;Chiusure'!$B$14),    AND($B374&gt;='Festività&amp;Chiusure'!$A$15,Calendar!$B374&lt;='Festività&amp;Chiusure'!$B$15),  AND($B374&gt;='Festività&amp;Chiusure'!$A$16,Calendar!$B374&lt;='Festività&amp;Chiusure'!$B$16),   $H374="domenica",$H374="sabato"),0,1)</f>
        <v/>
      </c>
      <c r="K374">
        <f>B374-DATE(YEAR(B374),1,0)</f>
        <v/>
      </c>
      <c r="L374">
        <f>SUM($J$3:J374)</f>
        <v/>
      </c>
    </row>
    <row r="375">
      <c r="A375" s="4">
        <f>YEAR(B375)*10000+MONTH(B375)*100+DAY(B375)</f>
        <v/>
      </c>
      <c r="B375" s="1" t="n">
        <v>45664</v>
      </c>
      <c r="C375">
        <f>YEAR(B375)</f>
        <v/>
      </c>
      <c r="D375">
        <f>MONTH(B375)</f>
        <v/>
      </c>
      <c r="E375">
        <f>WEEKNUM(B375)</f>
        <v/>
      </c>
      <c r="F375">
        <f>WEEKDAY(B375)</f>
        <v/>
      </c>
      <c r="G375">
        <f>DAY(B375)</f>
        <v/>
      </c>
      <c r="H375">
        <f>TEXT(B375,"gggg")</f>
        <v/>
      </c>
      <c r="I375">
        <f>TEXT(B375,"mmmm")</f>
        <v/>
      </c>
      <c r="J375">
        <f>IF(OR(AND($B375&gt;='Festività&amp;Chiusure'!$A$2,Calendar!$B375&lt;='Festività&amp;Chiusure'!$B$2),  AND($B375&gt;='Festività&amp;Chiusure'!$A$3,Calendar!$B375&lt;='Festività&amp;Chiusure'!$B$3),  AND($B375&gt;='Festività&amp;Chiusure'!$A$4,Calendar!$B375&lt;='Festività&amp;Chiusure'!$B$4),  AND($B375&gt;='Festività&amp;Chiusure'!$A$5,Calendar!$B375&lt;='Festività&amp;Chiusure'!$B$5),  AND($B375&gt;='Festività&amp;Chiusure'!$A$6,Calendar!$B375&lt;='Festività&amp;Chiusure'!$B$6),  AND($B375&gt;='Festività&amp;Chiusure'!$A$7,Calendar!$B375&lt;='Festività&amp;Chiusure'!$B$7),  AND($B375&gt;='Festività&amp;Chiusure'!$A$8,Calendar!$B375&lt;='Festività&amp;Chiusure'!$B$8),  AND($B375&gt;='Festività&amp;Chiusure'!$A$9,Calendar!$B375&lt;='Festività&amp;Chiusure'!$B$9),  AND($B375&gt;='Festività&amp;Chiusure'!$A$10,Calendar!$B375&lt;='Festività&amp;Chiusure'!$B$10),  AND($B375&gt;='Festività&amp;Chiusure'!$A$11,Calendar!$B375&lt;='Festività&amp;Chiusure'!$B$11),  AND($B375&gt;='Festività&amp;Chiusure'!$A$12,Calendar!$B375&lt;='Festività&amp;Chiusure'!$B$12),  AND($B375&gt;='Festività&amp;Chiusure'!$A$13,Calendar!$B375&lt;='Festività&amp;Chiusure'!$B$13),  AND($B375&gt;='Festività&amp;Chiusure'!$A$14,Calendar!$B375&lt;='Festività&amp;Chiusure'!$B$14),    AND($B375&gt;='Festività&amp;Chiusure'!$A$15,Calendar!$B375&lt;='Festività&amp;Chiusure'!$B$15),  AND($B375&gt;='Festività&amp;Chiusure'!$A$16,Calendar!$B375&lt;='Festività&amp;Chiusure'!$B$16),   $H375="domenica",$H375="sabato"),0,1)</f>
        <v/>
      </c>
      <c r="K375">
        <f>B375-DATE(YEAR(B375),1,0)</f>
        <v/>
      </c>
      <c r="L375">
        <f>SUM($J$3:J375)</f>
        <v/>
      </c>
    </row>
    <row r="376">
      <c r="A376" s="4">
        <f>YEAR(B376)*10000+MONTH(B376)*100+DAY(B376)</f>
        <v/>
      </c>
      <c r="B376" s="1" t="n">
        <v>45665</v>
      </c>
      <c r="C376">
        <f>YEAR(B376)</f>
        <v/>
      </c>
      <c r="D376">
        <f>MONTH(B376)</f>
        <v/>
      </c>
      <c r="E376">
        <f>WEEKNUM(B376)</f>
        <v/>
      </c>
      <c r="F376">
        <f>WEEKDAY(B376)</f>
        <v/>
      </c>
      <c r="G376">
        <f>DAY(B376)</f>
        <v/>
      </c>
      <c r="H376">
        <f>TEXT(B376,"gggg")</f>
        <v/>
      </c>
      <c r="I376">
        <f>TEXT(B376,"mmmm")</f>
        <v/>
      </c>
      <c r="J376">
        <f>IF(OR(AND($B376&gt;='Festività&amp;Chiusure'!$A$2,Calendar!$B376&lt;='Festività&amp;Chiusure'!$B$2),  AND($B376&gt;='Festività&amp;Chiusure'!$A$3,Calendar!$B376&lt;='Festività&amp;Chiusure'!$B$3),  AND($B376&gt;='Festività&amp;Chiusure'!$A$4,Calendar!$B376&lt;='Festività&amp;Chiusure'!$B$4),  AND($B376&gt;='Festività&amp;Chiusure'!$A$5,Calendar!$B376&lt;='Festività&amp;Chiusure'!$B$5),  AND($B376&gt;='Festività&amp;Chiusure'!$A$6,Calendar!$B376&lt;='Festività&amp;Chiusure'!$B$6),  AND($B376&gt;='Festività&amp;Chiusure'!$A$7,Calendar!$B376&lt;='Festività&amp;Chiusure'!$B$7),  AND($B376&gt;='Festività&amp;Chiusure'!$A$8,Calendar!$B376&lt;='Festività&amp;Chiusure'!$B$8),  AND($B376&gt;='Festività&amp;Chiusure'!$A$9,Calendar!$B376&lt;='Festività&amp;Chiusure'!$B$9),  AND($B376&gt;='Festività&amp;Chiusure'!$A$10,Calendar!$B376&lt;='Festività&amp;Chiusure'!$B$10),  AND($B376&gt;='Festività&amp;Chiusure'!$A$11,Calendar!$B376&lt;='Festività&amp;Chiusure'!$B$11),  AND($B376&gt;='Festività&amp;Chiusure'!$A$12,Calendar!$B376&lt;='Festività&amp;Chiusure'!$B$12),  AND($B376&gt;='Festività&amp;Chiusure'!$A$13,Calendar!$B376&lt;='Festività&amp;Chiusure'!$B$13),  AND($B376&gt;='Festività&amp;Chiusure'!$A$14,Calendar!$B376&lt;='Festività&amp;Chiusure'!$B$14),    AND($B376&gt;='Festività&amp;Chiusure'!$A$15,Calendar!$B376&lt;='Festività&amp;Chiusure'!$B$15),  AND($B376&gt;='Festività&amp;Chiusure'!$A$16,Calendar!$B376&lt;='Festività&amp;Chiusure'!$B$16),   $H376="domenica",$H376="sabato"),0,1)</f>
        <v/>
      </c>
      <c r="K376">
        <f>B376-DATE(YEAR(B376),1,0)</f>
        <v/>
      </c>
      <c r="L376">
        <f>SUM($J$3:J376)</f>
        <v/>
      </c>
    </row>
    <row r="377">
      <c r="A377" s="4">
        <f>YEAR(B377)*10000+MONTH(B377)*100+DAY(B377)</f>
        <v/>
      </c>
      <c r="B377" s="1" t="n">
        <v>45666</v>
      </c>
      <c r="C377">
        <f>YEAR(B377)</f>
        <v/>
      </c>
      <c r="D377">
        <f>MONTH(B377)</f>
        <v/>
      </c>
      <c r="E377">
        <f>WEEKNUM(B377)</f>
        <v/>
      </c>
      <c r="F377">
        <f>WEEKDAY(B377)</f>
        <v/>
      </c>
      <c r="G377">
        <f>DAY(B377)</f>
        <v/>
      </c>
      <c r="H377">
        <f>TEXT(B377,"gggg")</f>
        <v/>
      </c>
      <c r="I377">
        <f>TEXT(B377,"mmmm")</f>
        <v/>
      </c>
      <c r="J377">
        <f>IF(OR(AND($B377&gt;='Festività&amp;Chiusure'!$A$2,Calendar!$B377&lt;='Festività&amp;Chiusure'!$B$2),  AND($B377&gt;='Festività&amp;Chiusure'!$A$3,Calendar!$B377&lt;='Festività&amp;Chiusure'!$B$3),  AND($B377&gt;='Festività&amp;Chiusure'!$A$4,Calendar!$B377&lt;='Festività&amp;Chiusure'!$B$4),  AND($B377&gt;='Festività&amp;Chiusure'!$A$5,Calendar!$B377&lt;='Festività&amp;Chiusure'!$B$5),  AND($B377&gt;='Festività&amp;Chiusure'!$A$6,Calendar!$B377&lt;='Festività&amp;Chiusure'!$B$6),  AND($B377&gt;='Festività&amp;Chiusure'!$A$7,Calendar!$B377&lt;='Festività&amp;Chiusure'!$B$7),  AND($B377&gt;='Festività&amp;Chiusure'!$A$8,Calendar!$B377&lt;='Festività&amp;Chiusure'!$B$8),  AND($B377&gt;='Festività&amp;Chiusure'!$A$9,Calendar!$B377&lt;='Festività&amp;Chiusure'!$B$9),  AND($B377&gt;='Festività&amp;Chiusure'!$A$10,Calendar!$B377&lt;='Festività&amp;Chiusure'!$B$10),  AND($B377&gt;='Festività&amp;Chiusure'!$A$11,Calendar!$B377&lt;='Festività&amp;Chiusure'!$B$11),  AND($B377&gt;='Festività&amp;Chiusure'!$A$12,Calendar!$B377&lt;='Festività&amp;Chiusure'!$B$12),  AND($B377&gt;='Festività&amp;Chiusure'!$A$13,Calendar!$B377&lt;='Festività&amp;Chiusure'!$B$13),  AND($B377&gt;='Festività&amp;Chiusure'!$A$14,Calendar!$B377&lt;='Festività&amp;Chiusure'!$B$14),    AND($B377&gt;='Festività&amp;Chiusure'!$A$15,Calendar!$B377&lt;='Festività&amp;Chiusure'!$B$15),  AND($B377&gt;='Festività&amp;Chiusure'!$A$16,Calendar!$B377&lt;='Festività&amp;Chiusure'!$B$16),   $H377="domenica",$H377="sabato"),0,1)</f>
        <v/>
      </c>
      <c r="K377">
        <f>B377-DATE(YEAR(B377),1,0)</f>
        <v/>
      </c>
      <c r="L377">
        <f>SUM($J$3:J377)</f>
        <v/>
      </c>
    </row>
    <row r="378">
      <c r="A378" s="4">
        <f>YEAR(B378)*10000+MONTH(B378)*100+DAY(B378)</f>
        <v/>
      </c>
      <c r="B378" s="1" t="n">
        <v>45667</v>
      </c>
      <c r="C378">
        <f>YEAR(B378)</f>
        <v/>
      </c>
      <c r="D378">
        <f>MONTH(B378)</f>
        <v/>
      </c>
      <c r="E378">
        <f>WEEKNUM(B378)</f>
        <v/>
      </c>
      <c r="F378">
        <f>WEEKDAY(B378)</f>
        <v/>
      </c>
      <c r="G378">
        <f>DAY(B378)</f>
        <v/>
      </c>
      <c r="H378">
        <f>TEXT(B378,"gggg")</f>
        <v/>
      </c>
      <c r="I378">
        <f>TEXT(B378,"mmmm")</f>
        <v/>
      </c>
      <c r="J378">
        <f>IF(OR(AND($B378&gt;='Festività&amp;Chiusure'!$A$2,Calendar!$B378&lt;='Festività&amp;Chiusure'!$B$2),  AND($B378&gt;='Festività&amp;Chiusure'!$A$3,Calendar!$B378&lt;='Festività&amp;Chiusure'!$B$3),  AND($B378&gt;='Festività&amp;Chiusure'!$A$4,Calendar!$B378&lt;='Festività&amp;Chiusure'!$B$4),  AND($B378&gt;='Festività&amp;Chiusure'!$A$5,Calendar!$B378&lt;='Festività&amp;Chiusure'!$B$5),  AND($B378&gt;='Festività&amp;Chiusure'!$A$6,Calendar!$B378&lt;='Festività&amp;Chiusure'!$B$6),  AND($B378&gt;='Festività&amp;Chiusure'!$A$7,Calendar!$B378&lt;='Festività&amp;Chiusure'!$B$7),  AND($B378&gt;='Festività&amp;Chiusure'!$A$8,Calendar!$B378&lt;='Festività&amp;Chiusure'!$B$8),  AND($B378&gt;='Festività&amp;Chiusure'!$A$9,Calendar!$B378&lt;='Festività&amp;Chiusure'!$B$9),  AND($B378&gt;='Festività&amp;Chiusure'!$A$10,Calendar!$B378&lt;='Festività&amp;Chiusure'!$B$10),  AND($B378&gt;='Festività&amp;Chiusure'!$A$11,Calendar!$B378&lt;='Festività&amp;Chiusure'!$B$11),  AND($B378&gt;='Festività&amp;Chiusure'!$A$12,Calendar!$B378&lt;='Festività&amp;Chiusure'!$B$12),  AND($B378&gt;='Festività&amp;Chiusure'!$A$13,Calendar!$B378&lt;='Festività&amp;Chiusure'!$B$13),  AND($B378&gt;='Festività&amp;Chiusure'!$A$14,Calendar!$B378&lt;='Festività&amp;Chiusure'!$B$14),    AND($B378&gt;='Festività&amp;Chiusure'!$A$15,Calendar!$B378&lt;='Festività&amp;Chiusure'!$B$15),  AND($B378&gt;='Festività&amp;Chiusure'!$A$16,Calendar!$B378&lt;='Festività&amp;Chiusure'!$B$16),   $H378="domenica",$H378="sabato"),0,1)</f>
        <v/>
      </c>
      <c r="K378">
        <f>B378-DATE(YEAR(B378),1,0)</f>
        <v/>
      </c>
      <c r="L378">
        <f>SUM($J$3:J378)</f>
        <v/>
      </c>
    </row>
    <row r="379">
      <c r="A379" s="4">
        <f>YEAR(B379)*10000+MONTH(B379)*100+DAY(B379)</f>
        <v/>
      </c>
      <c r="B379" s="1" t="n">
        <v>45668</v>
      </c>
      <c r="C379">
        <f>YEAR(B379)</f>
        <v/>
      </c>
      <c r="D379">
        <f>MONTH(B379)</f>
        <v/>
      </c>
      <c r="E379">
        <f>WEEKNUM(B379)</f>
        <v/>
      </c>
      <c r="F379">
        <f>WEEKDAY(B379)</f>
        <v/>
      </c>
      <c r="G379">
        <f>DAY(B379)</f>
        <v/>
      </c>
      <c r="H379">
        <f>TEXT(B379,"gggg")</f>
        <v/>
      </c>
      <c r="I379">
        <f>TEXT(B379,"mmmm")</f>
        <v/>
      </c>
      <c r="J379">
        <f>IF(OR(AND($B379&gt;='Festività&amp;Chiusure'!$A$2,Calendar!$B379&lt;='Festività&amp;Chiusure'!$B$2),  AND($B379&gt;='Festività&amp;Chiusure'!$A$3,Calendar!$B379&lt;='Festività&amp;Chiusure'!$B$3),  AND($B379&gt;='Festività&amp;Chiusure'!$A$4,Calendar!$B379&lt;='Festività&amp;Chiusure'!$B$4),  AND($B379&gt;='Festività&amp;Chiusure'!$A$5,Calendar!$B379&lt;='Festività&amp;Chiusure'!$B$5),  AND($B379&gt;='Festività&amp;Chiusure'!$A$6,Calendar!$B379&lt;='Festività&amp;Chiusure'!$B$6),  AND($B379&gt;='Festività&amp;Chiusure'!$A$7,Calendar!$B379&lt;='Festività&amp;Chiusure'!$B$7),  AND($B379&gt;='Festività&amp;Chiusure'!$A$8,Calendar!$B379&lt;='Festività&amp;Chiusure'!$B$8),  AND($B379&gt;='Festività&amp;Chiusure'!$A$9,Calendar!$B379&lt;='Festività&amp;Chiusure'!$B$9),  AND($B379&gt;='Festività&amp;Chiusure'!$A$10,Calendar!$B379&lt;='Festività&amp;Chiusure'!$B$10),  AND($B379&gt;='Festività&amp;Chiusure'!$A$11,Calendar!$B379&lt;='Festività&amp;Chiusure'!$B$11),  AND($B379&gt;='Festività&amp;Chiusure'!$A$12,Calendar!$B379&lt;='Festività&amp;Chiusure'!$B$12),  AND($B379&gt;='Festività&amp;Chiusure'!$A$13,Calendar!$B379&lt;='Festività&amp;Chiusure'!$B$13),  AND($B379&gt;='Festività&amp;Chiusure'!$A$14,Calendar!$B379&lt;='Festività&amp;Chiusure'!$B$14),    AND($B379&gt;='Festività&amp;Chiusure'!$A$15,Calendar!$B379&lt;='Festività&amp;Chiusure'!$B$15),  AND($B379&gt;='Festività&amp;Chiusure'!$A$16,Calendar!$B379&lt;='Festività&amp;Chiusure'!$B$16),   $H379="domenica",$H379="sabato"),0,1)</f>
        <v/>
      </c>
      <c r="K379">
        <f>B379-DATE(YEAR(B379),1,0)</f>
        <v/>
      </c>
      <c r="L379">
        <f>SUM($J$3:J379)</f>
        <v/>
      </c>
    </row>
    <row r="380">
      <c r="A380" s="4">
        <f>YEAR(B380)*10000+MONTH(B380)*100+DAY(B380)</f>
        <v/>
      </c>
      <c r="B380" s="1" t="n">
        <v>45669</v>
      </c>
      <c r="C380">
        <f>YEAR(B380)</f>
        <v/>
      </c>
      <c r="D380">
        <f>MONTH(B380)</f>
        <v/>
      </c>
      <c r="E380">
        <f>WEEKNUM(B380)</f>
        <v/>
      </c>
      <c r="F380">
        <f>WEEKDAY(B380)</f>
        <v/>
      </c>
      <c r="G380">
        <f>DAY(B380)</f>
        <v/>
      </c>
      <c r="H380">
        <f>TEXT(B380,"gggg")</f>
        <v/>
      </c>
      <c r="I380">
        <f>TEXT(B380,"mmmm")</f>
        <v/>
      </c>
      <c r="J380">
        <f>IF(OR(AND($B380&gt;='Festività&amp;Chiusure'!$A$2,Calendar!$B380&lt;='Festività&amp;Chiusure'!$B$2),  AND($B380&gt;='Festività&amp;Chiusure'!$A$3,Calendar!$B380&lt;='Festività&amp;Chiusure'!$B$3),  AND($B380&gt;='Festività&amp;Chiusure'!$A$4,Calendar!$B380&lt;='Festività&amp;Chiusure'!$B$4),  AND($B380&gt;='Festività&amp;Chiusure'!$A$5,Calendar!$B380&lt;='Festività&amp;Chiusure'!$B$5),  AND($B380&gt;='Festività&amp;Chiusure'!$A$6,Calendar!$B380&lt;='Festività&amp;Chiusure'!$B$6),  AND($B380&gt;='Festività&amp;Chiusure'!$A$7,Calendar!$B380&lt;='Festività&amp;Chiusure'!$B$7),  AND($B380&gt;='Festività&amp;Chiusure'!$A$8,Calendar!$B380&lt;='Festività&amp;Chiusure'!$B$8),  AND($B380&gt;='Festività&amp;Chiusure'!$A$9,Calendar!$B380&lt;='Festività&amp;Chiusure'!$B$9),  AND($B380&gt;='Festività&amp;Chiusure'!$A$10,Calendar!$B380&lt;='Festività&amp;Chiusure'!$B$10),  AND($B380&gt;='Festività&amp;Chiusure'!$A$11,Calendar!$B380&lt;='Festività&amp;Chiusure'!$B$11),  AND($B380&gt;='Festività&amp;Chiusure'!$A$12,Calendar!$B380&lt;='Festività&amp;Chiusure'!$B$12),  AND($B380&gt;='Festività&amp;Chiusure'!$A$13,Calendar!$B380&lt;='Festività&amp;Chiusure'!$B$13),  AND($B380&gt;='Festività&amp;Chiusure'!$A$14,Calendar!$B380&lt;='Festività&amp;Chiusure'!$B$14),    AND($B380&gt;='Festività&amp;Chiusure'!$A$15,Calendar!$B380&lt;='Festività&amp;Chiusure'!$B$15),  AND($B380&gt;='Festività&amp;Chiusure'!$A$16,Calendar!$B380&lt;='Festività&amp;Chiusure'!$B$16),   $H380="domenica",$H380="sabato"),0,1)</f>
        <v/>
      </c>
      <c r="K380">
        <f>B380-DATE(YEAR(B380),1,0)</f>
        <v/>
      </c>
      <c r="L380">
        <f>SUM($J$3:J380)</f>
        <v/>
      </c>
    </row>
    <row r="381">
      <c r="A381" s="4">
        <f>YEAR(B381)*10000+MONTH(B381)*100+DAY(B381)</f>
        <v/>
      </c>
      <c r="B381" s="1" t="n">
        <v>45670</v>
      </c>
      <c r="C381">
        <f>YEAR(B381)</f>
        <v/>
      </c>
      <c r="D381">
        <f>MONTH(B381)</f>
        <v/>
      </c>
      <c r="E381">
        <f>WEEKNUM(B381)</f>
        <v/>
      </c>
      <c r="F381">
        <f>WEEKDAY(B381)</f>
        <v/>
      </c>
      <c r="G381">
        <f>DAY(B381)</f>
        <v/>
      </c>
      <c r="H381">
        <f>TEXT(B381,"gggg")</f>
        <v/>
      </c>
      <c r="I381">
        <f>TEXT(B381,"mmmm")</f>
        <v/>
      </c>
      <c r="J381">
        <f>IF(OR(AND($B381&gt;='Festività&amp;Chiusure'!$A$2,Calendar!$B381&lt;='Festività&amp;Chiusure'!$B$2),  AND($B381&gt;='Festività&amp;Chiusure'!$A$3,Calendar!$B381&lt;='Festività&amp;Chiusure'!$B$3),  AND($B381&gt;='Festività&amp;Chiusure'!$A$4,Calendar!$B381&lt;='Festività&amp;Chiusure'!$B$4),  AND($B381&gt;='Festività&amp;Chiusure'!$A$5,Calendar!$B381&lt;='Festività&amp;Chiusure'!$B$5),  AND($B381&gt;='Festività&amp;Chiusure'!$A$6,Calendar!$B381&lt;='Festività&amp;Chiusure'!$B$6),  AND($B381&gt;='Festività&amp;Chiusure'!$A$7,Calendar!$B381&lt;='Festività&amp;Chiusure'!$B$7),  AND($B381&gt;='Festività&amp;Chiusure'!$A$8,Calendar!$B381&lt;='Festività&amp;Chiusure'!$B$8),  AND($B381&gt;='Festività&amp;Chiusure'!$A$9,Calendar!$B381&lt;='Festività&amp;Chiusure'!$B$9),  AND($B381&gt;='Festività&amp;Chiusure'!$A$10,Calendar!$B381&lt;='Festività&amp;Chiusure'!$B$10),  AND($B381&gt;='Festività&amp;Chiusure'!$A$11,Calendar!$B381&lt;='Festività&amp;Chiusure'!$B$11),  AND($B381&gt;='Festività&amp;Chiusure'!$A$12,Calendar!$B381&lt;='Festività&amp;Chiusure'!$B$12),  AND($B381&gt;='Festività&amp;Chiusure'!$A$13,Calendar!$B381&lt;='Festività&amp;Chiusure'!$B$13),  AND($B381&gt;='Festività&amp;Chiusure'!$A$14,Calendar!$B381&lt;='Festività&amp;Chiusure'!$B$14),    AND($B381&gt;='Festività&amp;Chiusure'!$A$15,Calendar!$B381&lt;='Festività&amp;Chiusure'!$B$15),  AND($B381&gt;='Festività&amp;Chiusure'!$A$16,Calendar!$B381&lt;='Festività&amp;Chiusure'!$B$16),   $H381="domenica",$H381="sabato"),0,1)</f>
        <v/>
      </c>
      <c r="K381">
        <f>B381-DATE(YEAR(B381),1,0)</f>
        <v/>
      </c>
      <c r="L381">
        <f>SUM($J$3:J381)</f>
        <v/>
      </c>
    </row>
    <row r="382">
      <c r="A382" s="4">
        <f>YEAR(B382)*10000+MONTH(B382)*100+DAY(B382)</f>
        <v/>
      </c>
      <c r="B382" s="1" t="n">
        <v>45671</v>
      </c>
      <c r="C382">
        <f>YEAR(B382)</f>
        <v/>
      </c>
      <c r="D382">
        <f>MONTH(B382)</f>
        <v/>
      </c>
      <c r="E382">
        <f>WEEKNUM(B382)</f>
        <v/>
      </c>
      <c r="F382">
        <f>WEEKDAY(B382)</f>
        <v/>
      </c>
      <c r="G382">
        <f>DAY(B382)</f>
        <v/>
      </c>
      <c r="H382">
        <f>TEXT(B382,"gggg")</f>
        <v/>
      </c>
      <c r="I382">
        <f>TEXT(B382,"mmmm")</f>
        <v/>
      </c>
      <c r="J382">
        <f>IF(OR(AND($B382&gt;='Festività&amp;Chiusure'!$A$2,Calendar!$B382&lt;='Festività&amp;Chiusure'!$B$2),  AND($B382&gt;='Festività&amp;Chiusure'!$A$3,Calendar!$B382&lt;='Festività&amp;Chiusure'!$B$3),  AND($B382&gt;='Festività&amp;Chiusure'!$A$4,Calendar!$B382&lt;='Festività&amp;Chiusure'!$B$4),  AND($B382&gt;='Festività&amp;Chiusure'!$A$5,Calendar!$B382&lt;='Festività&amp;Chiusure'!$B$5),  AND($B382&gt;='Festività&amp;Chiusure'!$A$6,Calendar!$B382&lt;='Festività&amp;Chiusure'!$B$6),  AND($B382&gt;='Festività&amp;Chiusure'!$A$7,Calendar!$B382&lt;='Festività&amp;Chiusure'!$B$7),  AND($B382&gt;='Festività&amp;Chiusure'!$A$8,Calendar!$B382&lt;='Festività&amp;Chiusure'!$B$8),  AND($B382&gt;='Festività&amp;Chiusure'!$A$9,Calendar!$B382&lt;='Festività&amp;Chiusure'!$B$9),  AND($B382&gt;='Festività&amp;Chiusure'!$A$10,Calendar!$B382&lt;='Festività&amp;Chiusure'!$B$10),  AND($B382&gt;='Festività&amp;Chiusure'!$A$11,Calendar!$B382&lt;='Festività&amp;Chiusure'!$B$11),  AND($B382&gt;='Festività&amp;Chiusure'!$A$12,Calendar!$B382&lt;='Festività&amp;Chiusure'!$B$12),  AND($B382&gt;='Festività&amp;Chiusure'!$A$13,Calendar!$B382&lt;='Festività&amp;Chiusure'!$B$13),  AND($B382&gt;='Festività&amp;Chiusure'!$A$14,Calendar!$B382&lt;='Festività&amp;Chiusure'!$B$14),    AND($B382&gt;='Festività&amp;Chiusure'!$A$15,Calendar!$B382&lt;='Festività&amp;Chiusure'!$B$15),  AND($B382&gt;='Festività&amp;Chiusure'!$A$16,Calendar!$B382&lt;='Festività&amp;Chiusure'!$B$16),   $H382="domenica",$H382="sabato"),0,1)</f>
        <v/>
      </c>
      <c r="K382">
        <f>B382-DATE(YEAR(B382),1,0)</f>
        <v/>
      </c>
      <c r="L382">
        <f>SUM($J$3:J382)</f>
        <v/>
      </c>
    </row>
    <row r="383">
      <c r="A383" s="4">
        <f>YEAR(B383)*10000+MONTH(B383)*100+DAY(B383)</f>
        <v/>
      </c>
      <c r="B383" s="1" t="n">
        <v>45672</v>
      </c>
      <c r="C383">
        <f>YEAR(B383)</f>
        <v/>
      </c>
      <c r="D383">
        <f>MONTH(B383)</f>
        <v/>
      </c>
      <c r="E383">
        <f>WEEKNUM(B383)</f>
        <v/>
      </c>
      <c r="F383">
        <f>WEEKDAY(B383)</f>
        <v/>
      </c>
      <c r="G383">
        <f>DAY(B383)</f>
        <v/>
      </c>
      <c r="H383">
        <f>TEXT(B383,"gggg")</f>
        <v/>
      </c>
      <c r="I383">
        <f>TEXT(B383,"mmmm")</f>
        <v/>
      </c>
      <c r="J383">
        <f>IF(OR(AND($B383&gt;='Festività&amp;Chiusure'!$A$2,Calendar!$B383&lt;='Festività&amp;Chiusure'!$B$2),  AND($B383&gt;='Festività&amp;Chiusure'!$A$3,Calendar!$B383&lt;='Festività&amp;Chiusure'!$B$3),  AND($B383&gt;='Festività&amp;Chiusure'!$A$4,Calendar!$B383&lt;='Festività&amp;Chiusure'!$B$4),  AND($B383&gt;='Festività&amp;Chiusure'!$A$5,Calendar!$B383&lt;='Festività&amp;Chiusure'!$B$5),  AND($B383&gt;='Festività&amp;Chiusure'!$A$6,Calendar!$B383&lt;='Festività&amp;Chiusure'!$B$6),  AND($B383&gt;='Festività&amp;Chiusure'!$A$7,Calendar!$B383&lt;='Festività&amp;Chiusure'!$B$7),  AND($B383&gt;='Festività&amp;Chiusure'!$A$8,Calendar!$B383&lt;='Festività&amp;Chiusure'!$B$8),  AND($B383&gt;='Festività&amp;Chiusure'!$A$9,Calendar!$B383&lt;='Festività&amp;Chiusure'!$B$9),  AND($B383&gt;='Festività&amp;Chiusure'!$A$10,Calendar!$B383&lt;='Festività&amp;Chiusure'!$B$10),  AND($B383&gt;='Festività&amp;Chiusure'!$A$11,Calendar!$B383&lt;='Festività&amp;Chiusure'!$B$11),  AND($B383&gt;='Festività&amp;Chiusure'!$A$12,Calendar!$B383&lt;='Festività&amp;Chiusure'!$B$12),  AND($B383&gt;='Festività&amp;Chiusure'!$A$13,Calendar!$B383&lt;='Festività&amp;Chiusure'!$B$13),  AND($B383&gt;='Festività&amp;Chiusure'!$A$14,Calendar!$B383&lt;='Festività&amp;Chiusure'!$B$14),    AND($B383&gt;='Festività&amp;Chiusure'!$A$15,Calendar!$B383&lt;='Festività&amp;Chiusure'!$B$15),  AND($B383&gt;='Festività&amp;Chiusure'!$A$16,Calendar!$B383&lt;='Festività&amp;Chiusure'!$B$16),   $H383="domenica",$H383="sabato"),0,1)</f>
        <v/>
      </c>
      <c r="K383">
        <f>B383-DATE(YEAR(B383),1,0)</f>
        <v/>
      </c>
      <c r="L383">
        <f>SUM($J$3:J383)</f>
        <v/>
      </c>
    </row>
    <row r="384">
      <c r="A384" s="4">
        <f>YEAR(B384)*10000+MONTH(B384)*100+DAY(B384)</f>
        <v/>
      </c>
      <c r="B384" s="1" t="n">
        <v>45673</v>
      </c>
      <c r="C384">
        <f>YEAR(B384)</f>
        <v/>
      </c>
      <c r="D384">
        <f>MONTH(B384)</f>
        <v/>
      </c>
      <c r="E384">
        <f>WEEKNUM(B384)</f>
        <v/>
      </c>
      <c r="F384">
        <f>WEEKDAY(B384)</f>
        <v/>
      </c>
      <c r="G384">
        <f>DAY(B384)</f>
        <v/>
      </c>
      <c r="H384">
        <f>TEXT(B384,"gggg")</f>
        <v/>
      </c>
      <c r="I384">
        <f>TEXT(B384,"mmmm")</f>
        <v/>
      </c>
      <c r="J384">
        <f>IF(OR(AND($B384&gt;='Festività&amp;Chiusure'!$A$2,Calendar!$B384&lt;='Festività&amp;Chiusure'!$B$2),  AND($B384&gt;='Festività&amp;Chiusure'!$A$3,Calendar!$B384&lt;='Festività&amp;Chiusure'!$B$3),  AND($B384&gt;='Festività&amp;Chiusure'!$A$4,Calendar!$B384&lt;='Festività&amp;Chiusure'!$B$4),  AND($B384&gt;='Festività&amp;Chiusure'!$A$5,Calendar!$B384&lt;='Festività&amp;Chiusure'!$B$5),  AND($B384&gt;='Festività&amp;Chiusure'!$A$6,Calendar!$B384&lt;='Festività&amp;Chiusure'!$B$6),  AND($B384&gt;='Festività&amp;Chiusure'!$A$7,Calendar!$B384&lt;='Festività&amp;Chiusure'!$B$7),  AND($B384&gt;='Festività&amp;Chiusure'!$A$8,Calendar!$B384&lt;='Festività&amp;Chiusure'!$B$8),  AND($B384&gt;='Festività&amp;Chiusure'!$A$9,Calendar!$B384&lt;='Festività&amp;Chiusure'!$B$9),  AND($B384&gt;='Festività&amp;Chiusure'!$A$10,Calendar!$B384&lt;='Festività&amp;Chiusure'!$B$10),  AND($B384&gt;='Festività&amp;Chiusure'!$A$11,Calendar!$B384&lt;='Festività&amp;Chiusure'!$B$11),  AND($B384&gt;='Festività&amp;Chiusure'!$A$12,Calendar!$B384&lt;='Festività&amp;Chiusure'!$B$12),  AND($B384&gt;='Festività&amp;Chiusure'!$A$13,Calendar!$B384&lt;='Festività&amp;Chiusure'!$B$13),  AND($B384&gt;='Festività&amp;Chiusure'!$A$14,Calendar!$B384&lt;='Festività&amp;Chiusure'!$B$14),    AND($B384&gt;='Festività&amp;Chiusure'!$A$15,Calendar!$B384&lt;='Festività&amp;Chiusure'!$B$15),  AND($B384&gt;='Festività&amp;Chiusure'!$A$16,Calendar!$B384&lt;='Festività&amp;Chiusure'!$B$16),   $H384="domenica",$H384="sabato"),0,1)</f>
        <v/>
      </c>
      <c r="K384">
        <f>B384-DATE(YEAR(B384),1,0)</f>
        <v/>
      </c>
      <c r="L384">
        <f>SUM($J$3:J384)</f>
        <v/>
      </c>
    </row>
    <row r="385">
      <c r="A385" s="4">
        <f>YEAR(B385)*10000+MONTH(B385)*100+DAY(B385)</f>
        <v/>
      </c>
      <c r="B385" s="1" t="n">
        <v>45674</v>
      </c>
      <c r="C385">
        <f>YEAR(B385)</f>
        <v/>
      </c>
      <c r="D385">
        <f>MONTH(B385)</f>
        <v/>
      </c>
      <c r="E385">
        <f>WEEKNUM(B385)</f>
        <v/>
      </c>
      <c r="F385">
        <f>WEEKDAY(B385)</f>
        <v/>
      </c>
      <c r="G385">
        <f>DAY(B385)</f>
        <v/>
      </c>
      <c r="H385">
        <f>TEXT(B385,"gggg")</f>
        <v/>
      </c>
      <c r="I385">
        <f>TEXT(B385,"mmmm")</f>
        <v/>
      </c>
      <c r="J385">
        <f>IF(OR(AND($B385&gt;='Festività&amp;Chiusure'!$A$2,Calendar!$B385&lt;='Festività&amp;Chiusure'!$B$2),  AND($B385&gt;='Festività&amp;Chiusure'!$A$3,Calendar!$B385&lt;='Festività&amp;Chiusure'!$B$3),  AND($B385&gt;='Festività&amp;Chiusure'!$A$4,Calendar!$B385&lt;='Festività&amp;Chiusure'!$B$4),  AND($B385&gt;='Festività&amp;Chiusure'!$A$5,Calendar!$B385&lt;='Festività&amp;Chiusure'!$B$5),  AND($B385&gt;='Festività&amp;Chiusure'!$A$6,Calendar!$B385&lt;='Festività&amp;Chiusure'!$B$6),  AND($B385&gt;='Festività&amp;Chiusure'!$A$7,Calendar!$B385&lt;='Festività&amp;Chiusure'!$B$7),  AND($B385&gt;='Festività&amp;Chiusure'!$A$8,Calendar!$B385&lt;='Festività&amp;Chiusure'!$B$8),  AND($B385&gt;='Festività&amp;Chiusure'!$A$9,Calendar!$B385&lt;='Festività&amp;Chiusure'!$B$9),  AND($B385&gt;='Festività&amp;Chiusure'!$A$10,Calendar!$B385&lt;='Festività&amp;Chiusure'!$B$10),  AND($B385&gt;='Festività&amp;Chiusure'!$A$11,Calendar!$B385&lt;='Festività&amp;Chiusure'!$B$11),  AND($B385&gt;='Festività&amp;Chiusure'!$A$12,Calendar!$B385&lt;='Festività&amp;Chiusure'!$B$12),  AND($B385&gt;='Festività&amp;Chiusure'!$A$13,Calendar!$B385&lt;='Festività&amp;Chiusure'!$B$13),  AND($B385&gt;='Festività&amp;Chiusure'!$A$14,Calendar!$B385&lt;='Festività&amp;Chiusure'!$B$14),    AND($B385&gt;='Festività&amp;Chiusure'!$A$15,Calendar!$B385&lt;='Festività&amp;Chiusure'!$B$15),  AND($B385&gt;='Festività&amp;Chiusure'!$A$16,Calendar!$B385&lt;='Festività&amp;Chiusure'!$B$16),   $H385="domenica",$H385="sabato"),0,1)</f>
        <v/>
      </c>
      <c r="K385">
        <f>B385-DATE(YEAR(B385),1,0)</f>
        <v/>
      </c>
      <c r="L385">
        <f>SUM($J$3:J385)</f>
        <v/>
      </c>
    </row>
    <row r="386">
      <c r="A386" s="4">
        <f>YEAR(B386)*10000+MONTH(B386)*100+DAY(B386)</f>
        <v/>
      </c>
      <c r="B386" s="1" t="n">
        <v>45675</v>
      </c>
      <c r="C386">
        <f>YEAR(B386)</f>
        <v/>
      </c>
      <c r="D386">
        <f>MONTH(B386)</f>
        <v/>
      </c>
      <c r="E386">
        <f>WEEKNUM(B386)</f>
        <v/>
      </c>
      <c r="F386">
        <f>WEEKDAY(B386)</f>
        <v/>
      </c>
      <c r="G386">
        <f>DAY(B386)</f>
        <v/>
      </c>
      <c r="H386">
        <f>TEXT(B386,"gggg")</f>
        <v/>
      </c>
      <c r="I386">
        <f>TEXT(B386,"mmmm")</f>
        <v/>
      </c>
      <c r="J386">
        <f>IF(OR(AND($B386&gt;='Festività&amp;Chiusure'!$A$2,Calendar!$B386&lt;='Festività&amp;Chiusure'!$B$2),  AND($B386&gt;='Festività&amp;Chiusure'!$A$3,Calendar!$B386&lt;='Festività&amp;Chiusure'!$B$3),  AND($B386&gt;='Festività&amp;Chiusure'!$A$4,Calendar!$B386&lt;='Festività&amp;Chiusure'!$B$4),  AND($B386&gt;='Festività&amp;Chiusure'!$A$5,Calendar!$B386&lt;='Festività&amp;Chiusure'!$B$5),  AND($B386&gt;='Festività&amp;Chiusure'!$A$6,Calendar!$B386&lt;='Festività&amp;Chiusure'!$B$6),  AND($B386&gt;='Festività&amp;Chiusure'!$A$7,Calendar!$B386&lt;='Festività&amp;Chiusure'!$B$7),  AND($B386&gt;='Festività&amp;Chiusure'!$A$8,Calendar!$B386&lt;='Festività&amp;Chiusure'!$B$8),  AND($B386&gt;='Festività&amp;Chiusure'!$A$9,Calendar!$B386&lt;='Festività&amp;Chiusure'!$B$9),  AND($B386&gt;='Festività&amp;Chiusure'!$A$10,Calendar!$B386&lt;='Festività&amp;Chiusure'!$B$10),  AND($B386&gt;='Festività&amp;Chiusure'!$A$11,Calendar!$B386&lt;='Festività&amp;Chiusure'!$B$11),  AND($B386&gt;='Festività&amp;Chiusure'!$A$12,Calendar!$B386&lt;='Festività&amp;Chiusure'!$B$12),  AND($B386&gt;='Festività&amp;Chiusure'!$A$13,Calendar!$B386&lt;='Festività&amp;Chiusure'!$B$13),  AND($B386&gt;='Festività&amp;Chiusure'!$A$14,Calendar!$B386&lt;='Festività&amp;Chiusure'!$B$14),    AND($B386&gt;='Festività&amp;Chiusure'!$A$15,Calendar!$B386&lt;='Festività&amp;Chiusure'!$B$15),  AND($B386&gt;='Festività&amp;Chiusure'!$A$16,Calendar!$B386&lt;='Festività&amp;Chiusure'!$B$16),   $H386="domenica",$H386="sabato"),0,1)</f>
        <v/>
      </c>
      <c r="K386">
        <f>B386-DATE(YEAR(B386),1,0)</f>
        <v/>
      </c>
      <c r="L386">
        <f>SUM($J$3:J386)</f>
        <v/>
      </c>
    </row>
    <row r="387">
      <c r="A387" s="4">
        <f>YEAR(B387)*10000+MONTH(B387)*100+DAY(B387)</f>
        <v/>
      </c>
      <c r="B387" s="1" t="n">
        <v>45676</v>
      </c>
      <c r="C387">
        <f>YEAR(B387)</f>
        <v/>
      </c>
      <c r="D387">
        <f>MONTH(B387)</f>
        <v/>
      </c>
      <c r="E387">
        <f>WEEKNUM(B387)</f>
        <v/>
      </c>
      <c r="F387">
        <f>WEEKDAY(B387)</f>
        <v/>
      </c>
      <c r="G387">
        <f>DAY(B387)</f>
        <v/>
      </c>
      <c r="H387">
        <f>TEXT(B387,"gggg")</f>
        <v/>
      </c>
      <c r="I387">
        <f>TEXT(B387,"mmmm")</f>
        <v/>
      </c>
      <c r="J387">
        <f>IF(OR(AND($B387&gt;='Festività&amp;Chiusure'!$A$2,Calendar!$B387&lt;='Festività&amp;Chiusure'!$B$2),  AND($B387&gt;='Festività&amp;Chiusure'!$A$3,Calendar!$B387&lt;='Festività&amp;Chiusure'!$B$3),  AND($B387&gt;='Festività&amp;Chiusure'!$A$4,Calendar!$B387&lt;='Festività&amp;Chiusure'!$B$4),  AND($B387&gt;='Festività&amp;Chiusure'!$A$5,Calendar!$B387&lt;='Festività&amp;Chiusure'!$B$5),  AND($B387&gt;='Festività&amp;Chiusure'!$A$6,Calendar!$B387&lt;='Festività&amp;Chiusure'!$B$6),  AND($B387&gt;='Festività&amp;Chiusure'!$A$7,Calendar!$B387&lt;='Festività&amp;Chiusure'!$B$7),  AND($B387&gt;='Festività&amp;Chiusure'!$A$8,Calendar!$B387&lt;='Festività&amp;Chiusure'!$B$8),  AND($B387&gt;='Festività&amp;Chiusure'!$A$9,Calendar!$B387&lt;='Festività&amp;Chiusure'!$B$9),  AND($B387&gt;='Festività&amp;Chiusure'!$A$10,Calendar!$B387&lt;='Festività&amp;Chiusure'!$B$10),  AND($B387&gt;='Festività&amp;Chiusure'!$A$11,Calendar!$B387&lt;='Festività&amp;Chiusure'!$B$11),  AND($B387&gt;='Festività&amp;Chiusure'!$A$12,Calendar!$B387&lt;='Festività&amp;Chiusure'!$B$12),  AND($B387&gt;='Festività&amp;Chiusure'!$A$13,Calendar!$B387&lt;='Festività&amp;Chiusure'!$B$13),  AND($B387&gt;='Festività&amp;Chiusure'!$A$14,Calendar!$B387&lt;='Festività&amp;Chiusure'!$B$14),    AND($B387&gt;='Festività&amp;Chiusure'!$A$15,Calendar!$B387&lt;='Festività&amp;Chiusure'!$B$15),  AND($B387&gt;='Festività&amp;Chiusure'!$A$16,Calendar!$B387&lt;='Festività&amp;Chiusure'!$B$16),   $H387="domenica",$H387="sabato"),0,1)</f>
        <v/>
      </c>
      <c r="K387">
        <f>B387-DATE(YEAR(B387),1,0)</f>
        <v/>
      </c>
      <c r="L387">
        <f>SUM($J$3:J387)</f>
        <v/>
      </c>
    </row>
    <row r="388">
      <c r="A388" s="4">
        <f>YEAR(B388)*10000+MONTH(B388)*100+DAY(B388)</f>
        <v/>
      </c>
      <c r="B388" s="1" t="n">
        <v>45677</v>
      </c>
      <c r="C388">
        <f>YEAR(B388)</f>
        <v/>
      </c>
      <c r="D388">
        <f>MONTH(B388)</f>
        <v/>
      </c>
      <c r="E388">
        <f>WEEKNUM(B388)</f>
        <v/>
      </c>
      <c r="F388">
        <f>WEEKDAY(B388)</f>
        <v/>
      </c>
      <c r="G388">
        <f>DAY(B388)</f>
        <v/>
      </c>
      <c r="H388">
        <f>TEXT(B388,"gggg")</f>
        <v/>
      </c>
      <c r="I388">
        <f>TEXT(B388,"mmmm")</f>
        <v/>
      </c>
      <c r="J388">
        <f>IF(OR(AND($B388&gt;='Festività&amp;Chiusure'!$A$2,Calendar!$B388&lt;='Festività&amp;Chiusure'!$B$2),  AND($B388&gt;='Festività&amp;Chiusure'!$A$3,Calendar!$B388&lt;='Festività&amp;Chiusure'!$B$3),  AND($B388&gt;='Festività&amp;Chiusure'!$A$4,Calendar!$B388&lt;='Festività&amp;Chiusure'!$B$4),  AND($B388&gt;='Festività&amp;Chiusure'!$A$5,Calendar!$B388&lt;='Festività&amp;Chiusure'!$B$5),  AND($B388&gt;='Festività&amp;Chiusure'!$A$6,Calendar!$B388&lt;='Festività&amp;Chiusure'!$B$6),  AND($B388&gt;='Festività&amp;Chiusure'!$A$7,Calendar!$B388&lt;='Festività&amp;Chiusure'!$B$7),  AND($B388&gt;='Festività&amp;Chiusure'!$A$8,Calendar!$B388&lt;='Festività&amp;Chiusure'!$B$8),  AND($B388&gt;='Festività&amp;Chiusure'!$A$9,Calendar!$B388&lt;='Festività&amp;Chiusure'!$B$9),  AND($B388&gt;='Festività&amp;Chiusure'!$A$10,Calendar!$B388&lt;='Festività&amp;Chiusure'!$B$10),  AND($B388&gt;='Festività&amp;Chiusure'!$A$11,Calendar!$B388&lt;='Festività&amp;Chiusure'!$B$11),  AND($B388&gt;='Festività&amp;Chiusure'!$A$12,Calendar!$B388&lt;='Festività&amp;Chiusure'!$B$12),  AND($B388&gt;='Festività&amp;Chiusure'!$A$13,Calendar!$B388&lt;='Festività&amp;Chiusure'!$B$13),  AND($B388&gt;='Festività&amp;Chiusure'!$A$14,Calendar!$B388&lt;='Festività&amp;Chiusure'!$B$14),    AND($B388&gt;='Festività&amp;Chiusure'!$A$15,Calendar!$B388&lt;='Festività&amp;Chiusure'!$B$15),  AND($B388&gt;='Festività&amp;Chiusure'!$A$16,Calendar!$B388&lt;='Festività&amp;Chiusure'!$B$16),   $H388="domenica",$H388="sabato"),0,1)</f>
        <v/>
      </c>
      <c r="K388">
        <f>B388-DATE(YEAR(B388),1,0)</f>
        <v/>
      </c>
      <c r="L388">
        <f>SUM($J$3:J388)</f>
        <v/>
      </c>
    </row>
    <row r="389">
      <c r="A389" s="4">
        <f>YEAR(B389)*10000+MONTH(B389)*100+DAY(B389)</f>
        <v/>
      </c>
      <c r="B389" s="1" t="n">
        <v>45678</v>
      </c>
      <c r="C389">
        <f>YEAR(B389)</f>
        <v/>
      </c>
      <c r="D389">
        <f>MONTH(B389)</f>
        <v/>
      </c>
      <c r="E389">
        <f>WEEKNUM(B389)</f>
        <v/>
      </c>
      <c r="F389">
        <f>WEEKDAY(B389)</f>
        <v/>
      </c>
      <c r="G389">
        <f>DAY(B389)</f>
        <v/>
      </c>
      <c r="H389">
        <f>TEXT(B389,"gggg")</f>
        <v/>
      </c>
      <c r="I389">
        <f>TEXT(B389,"mmmm")</f>
        <v/>
      </c>
      <c r="J389">
        <f>IF(OR(AND($B389&gt;='Festività&amp;Chiusure'!$A$2,Calendar!$B389&lt;='Festività&amp;Chiusure'!$B$2),  AND($B389&gt;='Festività&amp;Chiusure'!$A$3,Calendar!$B389&lt;='Festività&amp;Chiusure'!$B$3),  AND($B389&gt;='Festività&amp;Chiusure'!$A$4,Calendar!$B389&lt;='Festività&amp;Chiusure'!$B$4),  AND($B389&gt;='Festività&amp;Chiusure'!$A$5,Calendar!$B389&lt;='Festività&amp;Chiusure'!$B$5),  AND($B389&gt;='Festività&amp;Chiusure'!$A$6,Calendar!$B389&lt;='Festività&amp;Chiusure'!$B$6),  AND($B389&gt;='Festività&amp;Chiusure'!$A$7,Calendar!$B389&lt;='Festività&amp;Chiusure'!$B$7),  AND($B389&gt;='Festività&amp;Chiusure'!$A$8,Calendar!$B389&lt;='Festività&amp;Chiusure'!$B$8),  AND($B389&gt;='Festività&amp;Chiusure'!$A$9,Calendar!$B389&lt;='Festività&amp;Chiusure'!$B$9),  AND($B389&gt;='Festività&amp;Chiusure'!$A$10,Calendar!$B389&lt;='Festività&amp;Chiusure'!$B$10),  AND($B389&gt;='Festività&amp;Chiusure'!$A$11,Calendar!$B389&lt;='Festività&amp;Chiusure'!$B$11),  AND($B389&gt;='Festività&amp;Chiusure'!$A$12,Calendar!$B389&lt;='Festività&amp;Chiusure'!$B$12),  AND($B389&gt;='Festività&amp;Chiusure'!$A$13,Calendar!$B389&lt;='Festività&amp;Chiusure'!$B$13),  AND($B389&gt;='Festività&amp;Chiusure'!$A$14,Calendar!$B389&lt;='Festività&amp;Chiusure'!$B$14),    AND($B389&gt;='Festività&amp;Chiusure'!$A$15,Calendar!$B389&lt;='Festività&amp;Chiusure'!$B$15),  AND($B389&gt;='Festività&amp;Chiusure'!$A$16,Calendar!$B389&lt;='Festività&amp;Chiusure'!$B$16),   $H389="domenica",$H389="sabato"),0,1)</f>
        <v/>
      </c>
      <c r="K389">
        <f>B389-DATE(YEAR(B389),1,0)</f>
        <v/>
      </c>
      <c r="L389">
        <f>SUM($J$3:J389)</f>
        <v/>
      </c>
    </row>
    <row r="390">
      <c r="A390" s="4">
        <f>YEAR(B390)*10000+MONTH(B390)*100+DAY(B390)</f>
        <v/>
      </c>
      <c r="B390" s="1" t="n">
        <v>45679</v>
      </c>
      <c r="C390">
        <f>YEAR(B390)</f>
        <v/>
      </c>
      <c r="D390">
        <f>MONTH(B390)</f>
        <v/>
      </c>
      <c r="E390">
        <f>WEEKNUM(B390)</f>
        <v/>
      </c>
      <c r="F390">
        <f>WEEKDAY(B390)</f>
        <v/>
      </c>
      <c r="G390">
        <f>DAY(B390)</f>
        <v/>
      </c>
      <c r="H390">
        <f>TEXT(B390,"gggg")</f>
        <v/>
      </c>
      <c r="I390">
        <f>TEXT(B390,"mmmm")</f>
        <v/>
      </c>
      <c r="J390">
        <f>IF(OR(AND($B390&gt;='Festività&amp;Chiusure'!$A$2,Calendar!$B390&lt;='Festività&amp;Chiusure'!$B$2),  AND($B390&gt;='Festività&amp;Chiusure'!$A$3,Calendar!$B390&lt;='Festività&amp;Chiusure'!$B$3),  AND($B390&gt;='Festività&amp;Chiusure'!$A$4,Calendar!$B390&lt;='Festività&amp;Chiusure'!$B$4),  AND($B390&gt;='Festività&amp;Chiusure'!$A$5,Calendar!$B390&lt;='Festività&amp;Chiusure'!$B$5),  AND($B390&gt;='Festività&amp;Chiusure'!$A$6,Calendar!$B390&lt;='Festività&amp;Chiusure'!$B$6),  AND($B390&gt;='Festività&amp;Chiusure'!$A$7,Calendar!$B390&lt;='Festività&amp;Chiusure'!$B$7),  AND($B390&gt;='Festività&amp;Chiusure'!$A$8,Calendar!$B390&lt;='Festività&amp;Chiusure'!$B$8),  AND($B390&gt;='Festività&amp;Chiusure'!$A$9,Calendar!$B390&lt;='Festività&amp;Chiusure'!$B$9),  AND($B390&gt;='Festività&amp;Chiusure'!$A$10,Calendar!$B390&lt;='Festività&amp;Chiusure'!$B$10),  AND($B390&gt;='Festività&amp;Chiusure'!$A$11,Calendar!$B390&lt;='Festività&amp;Chiusure'!$B$11),  AND($B390&gt;='Festività&amp;Chiusure'!$A$12,Calendar!$B390&lt;='Festività&amp;Chiusure'!$B$12),  AND($B390&gt;='Festività&amp;Chiusure'!$A$13,Calendar!$B390&lt;='Festività&amp;Chiusure'!$B$13),  AND($B390&gt;='Festività&amp;Chiusure'!$A$14,Calendar!$B390&lt;='Festività&amp;Chiusure'!$B$14),    AND($B390&gt;='Festività&amp;Chiusure'!$A$15,Calendar!$B390&lt;='Festività&amp;Chiusure'!$B$15),  AND($B390&gt;='Festività&amp;Chiusure'!$A$16,Calendar!$B390&lt;='Festività&amp;Chiusure'!$B$16),   $H390="domenica",$H390="sabato"),0,1)</f>
        <v/>
      </c>
      <c r="K390">
        <f>B390-DATE(YEAR(B390),1,0)</f>
        <v/>
      </c>
      <c r="L390">
        <f>SUM($J$3:J390)</f>
        <v/>
      </c>
    </row>
    <row r="391">
      <c r="A391" s="4">
        <f>YEAR(B391)*10000+MONTH(B391)*100+DAY(B391)</f>
        <v/>
      </c>
      <c r="B391" s="1" t="n">
        <v>45680</v>
      </c>
      <c r="C391">
        <f>YEAR(B391)</f>
        <v/>
      </c>
      <c r="D391">
        <f>MONTH(B391)</f>
        <v/>
      </c>
      <c r="E391">
        <f>WEEKNUM(B391)</f>
        <v/>
      </c>
      <c r="F391">
        <f>WEEKDAY(B391)</f>
        <v/>
      </c>
      <c r="G391">
        <f>DAY(B391)</f>
        <v/>
      </c>
      <c r="H391">
        <f>TEXT(B391,"gggg")</f>
        <v/>
      </c>
      <c r="I391">
        <f>TEXT(B391,"mmmm")</f>
        <v/>
      </c>
      <c r="J391">
        <f>IF(OR(AND($B391&gt;='Festività&amp;Chiusure'!$A$2,Calendar!$B391&lt;='Festività&amp;Chiusure'!$B$2),  AND($B391&gt;='Festività&amp;Chiusure'!$A$3,Calendar!$B391&lt;='Festività&amp;Chiusure'!$B$3),  AND($B391&gt;='Festività&amp;Chiusure'!$A$4,Calendar!$B391&lt;='Festività&amp;Chiusure'!$B$4),  AND($B391&gt;='Festività&amp;Chiusure'!$A$5,Calendar!$B391&lt;='Festività&amp;Chiusure'!$B$5),  AND($B391&gt;='Festività&amp;Chiusure'!$A$6,Calendar!$B391&lt;='Festività&amp;Chiusure'!$B$6),  AND($B391&gt;='Festività&amp;Chiusure'!$A$7,Calendar!$B391&lt;='Festività&amp;Chiusure'!$B$7),  AND($B391&gt;='Festività&amp;Chiusure'!$A$8,Calendar!$B391&lt;='Festività&amp;Chiusure'!$B$8),  AND($B391&gt;='Festività&amp;Chiusure'!$A$9,Calendar!$B391&lt;='Festività&amp;Chiusure'!$B$9),  AND($B391&gt;='Festività&amp;Chiusure'!$A$10,Calendar!$B391&lt;='Festività&amp;Chiusure'!$B$10),  AND($B391&gt;='Festività&amp;Chiusure'!$A$11,Calendar!$B391&lt;='Festività&amp;Chiusure'!$B$11),  AND($B391&gt;='Festività&amp;Chiusure'!$A$12,Calendar!$B391&lt;='Festività&amp;Chiusure'!$B$12),  AND($B391&gt;='Festività&amp;Chiusure'!$A$13,Calendar!$B391&lt;='Festività&amp;Chiusure'!$B$13),  AND($B391&gt;='Festività&amp;Chiusure'!$A$14,Calendar!$B391&lt;='Festività&amp;Chiusure'!$B$14),    AND($B391&gt;='Festività&amp;Chiusure'!$A$15,Calendar!$B391&lt;='Festività&amp;Chiusure'!$B$15),  AND($B391&gt;='Festività&amp;Chiusure'!$A$16,Calendar!$B391&lt;='Festività&amp;Chiusure'!$B$16),   $H391="domenica",$H391="sabato"),0,1)</f>
        <v/>
      </c>
      <c r="K391">
        <f>B391-DATE(YEAR(B391),1,0)</f>
        <v/>
      </c>
      <c r="L391">
        <f>SUM($J$3:J391)</f>
        <v/>
      </c>
    </row>
    <row r="392">
      <c r="A392" s="4">
        <f>YEAR(B392)*10000+MONTH(B392)*100+DAY(B392)</f>
        <v/>
      </c>
      <c r="B392" s="1" t="n">
        <v>45681</v>
      </c>
      <c r="C392">
        <f>YEAR(B392)</f>
        <v/>
      </c>
      <c r="D392">
        <f>MONTH(B392)</f>
        <v/>
      </c>
      <c r="E392">
        <f>WEEKNUM(B392)</f>
        <v/>
      </c>
      <c r="F392">
        <f>WEEKDAY(B392)</f>
        <v/>
      </c>
      <c r="G392">
        <f>DAY(B392)</f>
        <v/>
      </c>
      <c r="H392">
        <f>TEXT(B392,"gggg")</f>
        <v/>
      </c>
      <c r="I392">
        <f>TEXT(B392,"mmmm")</f>
        <v/>
      </c>
      <c r="J392">
        <f>IF(OR(AND($B392&gt;='Festività&amp;Chiusure'!$A$2,Calendar!$B392&lt;='Festività&amp;Chiusure'!$B$2),  AND($B392&gt;='Festività&amp;Chiusure'!$A$3,Calendar!$B392&lt;='Festività&amp;Chiusure'!$B$3),  AND($B392&gt;='Festività&amp;Chiusure'!$A$4,Calendar!$B392&lt;='Festività&amp;Chiusure'!$B$4),  AND($B392&gt;='Festività&amp;Chiusure'!$A$5,Calendar!$B392&lt;='Festività&amp;Chiusure'!$B$5),  AND($B392&gt;='Festività&amp;Chiusure'!$A$6,Calendar!$B392&lt;='Festività&amp;Chiusure'!$B$6),  AND($B392&gt;='Festività&amp;Chiusure'!$A$7,Calendar!$B392&lt;='Festività&amp;Chiusure'!$B$7),  AND($B392&gt;='Festività&amp;Chiusure'!$A$8,Calendar!$B392&lt;='Festività&amp;Chiusure'!$B$8),  AND($B392&gt;='Festività&amp;Chiusure'!$A$9,Calendar!$B392&lt;='Festività&amp;Chiusure'!$B$9),  AND($B392&gt;='Festività&amp;Chiusure'!$A$10,Calendar!$B392&lt;='Festività&amp;Chiusure'!$B$10),  AND($B392&gt;='Festività&amp;Chiusure'!$A$11,Calendar!$B392&lt;='Festività&amp;Chiusure'!$B$11),  AND($B392&gt;='Festività&amp;Chiusure'!$A$12,Calendar!$B392&lt;='Festività&amp;Chiusure'!$B$12),  AND($B392&gt;='Festività&amp;Chiusure'!$A$13,Calendar!$B392&lt;='Festività&amp;Chiusure'!$B$13),  AND($B392&gt;='Festività&amp;Chiusure'!$A$14,Calendar!$B392&lt;='Festività&amp;Chiusure'!$B$14),    AND($B392&gt;='Festività&amp;Chiusure'!$A$15,Calendar!$B392&lt;='Festività&amp;Chiusure'!$B$15),  AND($B392&gt;='Festività&amp;Chiusure'!$A$16,Calendar!$B392&lt;='Festività&amp;Chiusure'!$B$16),   $H392="domenica",$H392="sabato"),0,1)</f>
        <v/>
      </c>
      <c r="K392">
        <f>B392-DATE(YEAR(B392),1,0)</f>
        <v/>
      </c>
      <c r="L392">
        <f>SUM($J$3:J392)</f>
        <v/>
      </c>
    </row>
    <row r="393">
      <c r="A393" s="4">
        <f>YEAR(B393)*10000+MONTH(B393)*100+DAY(B393)</f>
        <v/>
      </c>
      <c r="B393" s="1" t="n">
        <v>45682</v>
      </c>
      <c r="C393">
        <f>YEAR(B393)</f>
        <v/>
      </c>
      <c r="D393">
        <f>MONTH(B393)</f>
        <v/>
      </c>
      <c r="E393">
        <f>WEEKNUM(B393)</f>
        <v/>
      </c>
      <c r="F393">
        <f>WEEKDAY(B393)</f>
        <v/>
      </c>
      <c r="G393">
        <f>DAY(B393)</f>
        <v/>
      </c>
      <c r="H393">
        <f>TEXT(B393,"gggg")</f>
        <v/>
      </c>
      <c r="I393">
        <f>TEXT(B393,"mmmm")</f>
        <v/>
      </c>
      <c r="J393">
        <f>IF(OR(AND($B393&gt;='Festività&amp;Chiusure'!$A$2,Calendar!$B393&lt;='Festività&amp;Chiusure'!$B$2),  AND($B393&gt;='Festività&amp;Chiusure'!$A$3,Calendar!$B393&lt;='Festività&amp;Chiusure'!$B$3),  AND($B393&gt;='Festività&amp;Chiusure'!$A$4,Calendar!$B393&lt;='Festività&amp;Chiusure'!$B$4),  AND($B393&gt;='Festività&amp;Chiusure'!$A$5,Calendar!$B393&lt;='Festività&amp;Chiusure'!$B$5),  AND($B393&gt;='Festività&amp;Chiusure'!$A$6,Calendar!$B393&lt;='Festività&amp;Chiusure'!$B$6),  AND($B393&gt;='Festività&amp;Chiusure'!$A$7,Calendar!$B393&lt;='Festività&amp;Chiusure'!$B$7),  AND($B393&gt;='Festività&amp;Chiusure'!$A$8,Calendar!$B393&lt;='Festività&amp;Chiusure'!$B$8),  AND($B393&gt;='Festività&amp;Chiusure'!$A$9,Calendar!$B393&lt;='Festività&amp;Chiusure'!$B$9),  AND($B393&gt;='Festività&amp;Chiusure'!$A$10,Calendar!$B393&lt;='Festività&amp;Chiusure'!$B$10),  AND($B393&gt;='Festività&amp;Chiusure'!$A$11,Calendar!$B393&lt;='Festività&amp;Chiusure'!$B$11),  AND($B393&gt;='Festività&amp;Chiusure'!$A$12,Calendar!$B393&lt;='Festività&amp;Chiusure'!$B$12),  AND($B393&gt;='Festività&amp;Chiusure'!$A$13,Calendar!$B393&lt;='Festività&amp;Chiusure'!$B$13),  AND($B393&gt;='Festività&amp;Chiusure'!$A$14,Calendar!$B393&lt;='Festività&amp;Chiusure'!$B$14),    AND($B393&gt;='Festività&amp;Chiusure'!$A$15,Calendar!$B393&lt;='Festività&amp;Chiusure'!$B$15),  AND($B393&gt;='Festività&amp;Chiusure'!$A$16,Calendar!$B393&lt;='Festività&amp;Chiusure'!$B$16),   $H393="domenica",$H393="sabato"),0,1)</f>
        <v/>
      </c>
      <c r="K393">
        <f>B393-DATE(YEAR(B393),1,0)</f>
        <v/>
      </c>
      <c r="L393">
        <f>SUM($J$3:J393)</f>
        <v/>
      </c>
    </row>
    <row r="394">
      <c r="A394" s="4">
        <f>YEAR(B394)*10000+MONTH(B394)*100+DAY(B394)</f>
        <v/>
      </c>
      <c r="B394" s="1" t="n">
        <v>45683</v>
      </c>
      <c r="C394">
        <f>YEAR(B394)</f>
        <v/>
      </c>
      <c r="D394">
        <f>MONTH(B394)</f>
        <v/>
      </c>
      <c r="E394">
        <f>WEEKNUM(B394)</f>
        <v/>
      </c>
      <c r="F394">
        <f>WEEKDAY(B394)</f>
        <v/>
      </c>
      <c r="G394">
        <f>DAY(B394)</f>
        <v/>
      </c>
      <c r="H394">
        <f>TEXT(B394,"gggg")</f>
        <v/>
      </c>
      <c r="I394">
        <f>TEXT(B394,"mmmm")</f>
        <v/>
      </c>
      <c r="J394">
        <f>IF(OR(AND($B394&gt;='Festività&amp;Chiusure'!$A$2,Calendar!$B394&lt;='Festività&amp;Chiusure'!$B$2),  AND($B394&gt;='Festività&amp;Chiusure'!$A$3,Calendar!$B394&lt;='Festività&amp;Chiusure'!$B$3),  AND($B394&gt;='Festività&amp;Chiusure'!$A$4,Calendar!$B394&lt;='Festività&amp;Chiusure'!$B$4),  AND($B394&gt;='Festività&amp;Chiusure'!$A$5,Calendar!$B394&lt;='Festività&amp;Chiusure'!$B$5),  AND($B394&gt;='Festività&amp;Chiusure'!$A$6,Calendar!$B394&lt;='Festività&amp;Chiusure'!$B$6),  AND($B394&gt;='Festività&amp;Chiusure'!$A$7,Calendar!$B394&lt;='Festività&amp;Chiusure'!$B$7),  AND($B394&gt;='Festività&amp;Chiusure'!$A$8,Calendar!$B394&lt;='Festività&amp;Chiusure'!$B$8),  AND($B394&gt;='Festività&amp;Chiusure'!$A$9,Calendar!$B394&lt;='Festività&amp;Chiusure'!$B$9),  AND($B394&gt;='Festività&amp;Chiusure'!$A$10,Calendar!$B394&lt;='Festività&amp;Chiusure'!$B$10),  AND($B394&gt;='Festività&amp;Chiusure'!$A$11,Calendar!$B394&lt;='Festività&amp;Chiusure'!$B$11),  AND($B394&gt;='Festività&amp;Chiusure'!$A$12,Calendar!$B394&lt;='Festività&amp;Chiusure'!$B$12),  AND($B394&gt;='Festività&amp;Chiusure'!$A$13,Calendar!$B394&lt;='Festività&amp;Chiusure'!$B$13),  AND($B394&gt;='Festività&amp;Chiusure'!$A$14,Calendar!$B394&lt;='Festività&amp;Chiusure'!$B$14),    AND($B394&gt;='Festività&amp;Chiusure'!$A$15,Calendar!$B394&lt;='Festività&amp;Chiusure'!$B$15),  AND($B394&gt;='Festività&amp;Chiusure'!$A$16,Calendar!$B394&lt;='Festività&amp;Chiusure'!$B$16),   $H394="domenica",$H394="sabato"),0,1)</f>
        <v/>
      </c>
      <c r="K394">
        <f>B394-DATE(YEAR(B394),1,0)</f>
        <v/>
      </c>
      <c r="L394">
        <f>SUM($J$3:J394)</f>
        <v/>
      </c>
    </row>
    <row r="395">
      <c r="A395" s="4">
        <f>YEAR(B395)*10000+MONTH(B395)*100+DAY(B395)</f>
        <v/>
      </c>
      <c r="B395" s="1" t="n">
        <v>45684</v>
      </c>
      <c r="C395">
        <f>YEAR(B395)</f>
        <v/>
      </c>
      <c r="D395">
        <f>MONTH(B395)</f>
        <v/>
      </c>
      <c r="E395">
        <f>WEEKNUM(B395)</f>
        <v/>
      </c>
      <c r="F395">
        <f>WEEKDAY(B395)</f>
        <v/>
      </c>
      <c r="G395">
        <f>DAY(B395)</f>
        <v/>
      </c>
      <c r="H395">
        <f>TEXT(B395,"gggg")</f>
        <v/>
      </c>
      <c r="I395">
        <f>TEXT(B395,"mmmm")</f>
        <v/>
      </c>
      <c r="J395">
        <f>IF(OR(AND($B395&gt;='Festività&amp;Chiusure'!$A$2,Calendar!$B395&lt;='Festività&amp;Chiusure'!$B$2),  AND($B395&gt;='Festività&amp;Chiusure'!$A$3,Calendar!$B395&lt;='Festività&amp;Chiusure'!$B$3),  AND($B395&gt;='Festività&amp;Chiusure'!$A$4,Calendar!$B395&lt;='Festività&amp;Chiusure'!$B$4),  AND($B395&gt;='Festività&amp;Chiusure'!$A$5,Calendar!$B395&lt;='Festività&amp;Chiusure'!$B$5),  AND($B395&gt;='Festività&amp;Chiusure'!$A$6,Calendar!$B395&lt;='Festività&amp;Chiusure'!$B$6),  AND($B395&gt;='Festività&amp;Chiusure'!$A$7,Calendar!$B395&lt;='Festività&amp;Chiusure'!$B$7),  AND($B395&gt;='Festività&amp;Chiusure'!$A$8,Calendar!$B395&lt;='Festività&amp;Chiusure'!$B$8),  AND($B395&gt;='Festività&amp;Chiusure'!$A$9,Calendar!$B395&lt;='Festività&amp;Chiusure'!$B$9),  AND($B395&gt;='Festività&amp;Chiusure'!$A$10,Calendar!$B395&lt;='Festività&amp;Chiusure'!$B$10),  AND($B395&gt;='Festività&amp;Chiusure'!$A$11,Calendar!$B395&lt;='Festività&amp;Chiusure'!$B$11),  AND($B395&gt;='Festività&amp;Chiusure'!$A$12,Calendar!$B395&lt;='Festività&amp;Chiusure'!$B$12),  AND($B395&gt;='Festività&amp;Chiusure'!$A$13,Calendar!$B395&lt;='Festività&amp;Chiusure'!$B$13),  AND($B395&gt;='Festività&amp;Chiusure'!$A$14,Calendar!$B395&lt;='Festività&amp;Chiusure'!$B$14),    AND($B395&gt;='Festività&amp;Chiusure'!$A$15,Calendar!$B395&lt;='Festività&amp;Chiusure'!$B$15),  AND($B395&gt;='Festività&amp;Chiusure'!$A$16,Calendar!$B395&lt;='Festività&amp;Chiusure'!$B$16),   $H395="domenica",$H395="sabato"),0,1)</f>
        <v/>
      </c>
      <c r="K395">
        <f>B395-DATE(YEAR(B395),1,0)</f>
        <v/>
      </c>
      <c r="L395">
        <f>SUM($J$3:J395)</f>
        <v/>
      </c>
    </row>
    <row r="396">
      <c r="A396" s="4">
        <f>YEAR(B396)*10000+MONTH(B396)*100+DAY(B396)</f>
        <v/>
      </c>
      <c r="B396" s="1" t="n">
        <v>45685</v>
      </c>
      <c r="C396">
        <f>YEAR(B396)</f>
        <v/>
      </c>
      <c r="D396">
        <f>MONTH(B396)</f>
        <v/>
      </c>
      <c r="E396">
        <f>WEEKNUM(B396)</f>
        <v/>
      </c>
      <c r="F396">
        <f>WEEKDAY(B396)</f>
        <v/>
      </c>
      <c r="G396">
        <f>DAY(B396)</f>
        <v/>
      </c>
      <c r="H396">
        <f>TEXT(B396,"gggg")</f>
        <v/>
      </c>
      <c r="I396">
        <f>TEXT(B396,"mmmm")</f>
        <v/>
      </c>
      <c r="J396">
        <f>IF(OR(AND($B396&gt;='Festività&amp;Chiusure'!$A$2,Calendar!$B396&lt;='Festività&amp;Chiusure'!$B$2),  AND($B396&gt;='Festività&amp;Chiusure'!$A$3,Calendar!$B396&lt;='Festività&amp;Chiusure'!$B$3),  AND($B396&gt;='Festività&amp;Chiusure'!$A$4,Calendar!$B396&lt;='Festività&amp;Chiusure'!$B$4),  AND($B396&gt;='Festività&amp;Chiusure'!$A$5,Calendar!$B396&lt;='Festività&amp;Chiusure'!$B$5),  AND($B396&gt;='Festività&amp;Chiusure'!$A$6,Calendar!$B396&lt;='Festività&amp;Chiusure'!$B$6),  AND($B396&gt;='Festività&amp;Chiusure'!$A$7,Calendar!$B396&lt;='Festività&amp;Chiusure'!$B$7),  AND($B396&gt;='Festività&amp;Chiusure'!$A$8,Calendar!$B396&lt;='Festività&amp;Chiusure'!$B$8),  AND($B396&gt;='Festività&amp;Chiusure'!$A$9,Calendar!$B396&lt;='Festività&amp;Chiusure'!$B$9),  AND($B396&gt;='Festività&amp;Chiusure'!$A$10,Calendar!$B396&lt;='Festività&amp;Chiusure'!$B$10),  AND($B396&gt;='Festività&amp;Chiusure'!$A$11,Calendar!$B396&lt;='Festività&amp;Chiusure'!$B$11),  AND($B396&gt;='Festività&amp;Chiusure'!$A$12,Calendar!$B396&lt;='Festività&amp;Chiusure'!$B$12),  AND($B396&gt;='Festività&amp;Chiusure'!$A$13,Calendar!$B396&lt;='Festività&amp;Chiusure'!$B$13),  AND($B396&gt;='Festività&amp;Chiusure'!$A$14,Calendar!$B396&lt;='Festività&amp;Chiusure'!$B$14),    AND($B396&gt;='Festività&amp;Chiusure'!$A$15,Calendar!$B396&lt;='Festività&amp;Chiusure'!$B$15),  AND($B396&gt;='Festività&amp;Chiusure'!$A$16,Calendar!$B396&lt;='Festività&amp;Chiusure'!$B$16),   $H396="domenica",$H396="sabato"),0,1)</f>
        <v/>
      </c>
      <c r="K396">
        <f>B396-DATE(YEAR(B396),1,0)</f>
        <v/>
      </c>
      <c r="L396">
        <f>SUM($J$3:J396)</f>
        <v/>
      </c>
    </row>
    <row r="397">
      <c r="A397" s="4">
        <f>YEAR(B397)*10000+MONTH(B397)*100+DAY(B397)</f>
        <v/>
      </c>
      <c r="B397" s="1" t="n">
        <v>45686</v>
      </c>
      <c r="C397">
        <f>YEAR(B397)</f>
        <v/>
      </c>
      <c r="D397">
        <f>MONTH(B397)</f>
        <v/>
      </c>
      <c r="E397">
        <f>WEEKNUM(B397)</f>
        <v/>
      </c>
      <c r="F397">
        <f>WEEKDAY(B397)</f>
        <v/>
      </c>
      <c r="G397">
        <f>DAY(B397)</f>
        <v/>
      </c>
      <c r="H397">
        <f>TEXT(B397,"gggg")</f>
        <v/>
      </c>
      <c r="I397">
        <f>TEXT(B397,"mmmm")</f>
        <v/>
      </c>
      <c r="J397">
        <f>IF(OR(AND($B397&gt;='Festività&amp;Chiusure'!$A$2,Calendar!$B397&lt;='Festività&amp;Chiusure'!$B$2),  AND($B397&gt;='Festività&amp;Chiusure'!$A$3,Calendar!$B397&lt;='Festività&amp;Chiusure'!$B$3),  AND($B397&gt;='Festività&amp;Chiusure'!$A$4,Calendar!$B397&lt;='Festività&amp;Chiusure'!$B$4),  AND($B397&gt;='Festività&amp;Chiusure'!$A$5,Calendar!$B397&lt;='Festività&amp;Chiusure'!$B$5),  AND($B397&gt;='Festività&amp;Chiusure'!$A$6,Calendar!$B397&lt;='Festività&amp;Chiusure'!$B$6),  AND($B397&gt;='Festività&amp;Chiusure'!$A$7,Calendar!$B397&lt;='Festività&amp;Chiusure'!$B$7),  AND($B397&gt;='Festività&amp;Chiusure'!$A$8,Calendar!$B397&lt;='Festività&amp;Chiusure'!$B$8),  AND($B397&gt;='Festività&amp;Chiusure'!$A$9,Calendar!$B397&lt;='Festività&amp;Chiusure'!$B$9),  AND($B397&gt;='Festività&amp;Chiusure'!$A$10,Calendar!$B397&lt;='Festività&amp;Chiusure'!$B$10),  AND($B397&gt;='Festività&amp;Chiusure'!$A$11,Calendar!$B397&lt;='Festività&amp;Chiusure'!$B$11),  AND($B397&gt;='Festività&amp;Chiusure'!$A$12,Calendar!$B397&lt;='Festività&amp;Chiusure'!$B$12),  AND($B397&gt;='Festività&amp;Chiusure'!$A$13,Calendar!$B397&lt;='Festività&amp;Chiusure'!$B$13),  AND($B397&gt;='Festività&amp;Chiusure'!$A$14,Calendar!$B397&lt;='Festività&amp;Chiusure'!$B$14),    AND($B397&gt;='Festività&amp;Chiusure'!$A$15,Calendar!$B397&lt;='Festività&amp;Chiusure'!$B$15),  AND($B397&gt;='Festività&amp;Chiusure'!$A$16,Calendar!$B397&lt;='Festività&amp;Chiusure'!$B$16),   $H397="domenica",$H397="sabato"),0,1)</f>
        <v/>
      </c>
      <c r="K397">
        <f>B397-DATE(YEAR(B397),1,0)</f>
        <v/>
      </c>
      <c r="L397">
        <f>SUM($J$3:J397)</f>
        <v/>
      </c>
    </row>
    <row r="398">
      <c r="A398" s="4">
        <f>YEAR(B398)*10000+MONTH(B398)*100+DAY(B398)</f>
        <v/>
      </c>
      <c r="B398" s="1" t="n">
        <v>45687</v>
      </c>
      <c r="C398">
        <f>YEAR(B398)</f>
        <v/>
      </c>
      <c r="D398">
        <f>MONTH(B398)</f>
        <v/>
      </c>
      <c r="E398">
        <f>WEEKNUM(B398)</f>
        <v/>
      </c>
      <c r="F398">
        <f>WEEKDAY(B398)</f>
        <v/>
      </c>
      <c r="G398">
        <f>DAY(B398)</f>
        <v/>
      </c>
      <c r="H398">
        <f>TEXT(B398,"gggg")</f>
        <v/>
      </c>
      <c r="I398">
        <f>TEXT(B398,"mmmm")</f>
        <v/>
      </c>
      <c r="J398">
        <f>IF(OR(AND($B398&gt;='Festività&amp;Chiusure'!$A$2,Calendar!$B398&lt;='Festività&amp;Chiusure'!$B$2),  AND($B398&gt;='Festività&amp;Chiusure'!$A$3,Calendar!$B398&lt;='Festività&amp;Chiusure'!$B$3),  AND($B398&gt;='Festività&amp;Chiusure'!$A$4,Calendar!$B398&lt;='Festività&amp;Chiusure'!$B$4),  AND($B398&gt;='Festività&amp;Chiusure'!$A$5,Calendar!$B398&lt;='Festività&amp;Chiusure'!$B$5),  AND($B398&gt;='Festività&amp;Chiusure'!$A$6,Calendar!$B398&lt;='Festività&amp;Chiusure'!$B$6),  AND($B398&gt;='Festività&amp;Chiusure'!$A$7,Calendar!$B398&lt;='Festività&amp;Chiusure'!$B$7),  AND($B398&gt;='Festività&amp;Chiusure'!$A$8,Calendar!$B398&lt;='Festività&amp;Chiusure'!$B$8),  AND($B398&gt;='Festività&amp;Chiusure'!$A$9,Calendar!$B398&lt;='Festività&amp;Chiusure'!$B$9),  AND($B398&gt;='Festività&amp;Chiusure'!$A$10,Calendar!$B398&lt;='Festività&amp;Chiusure'!$B$10),  AND($B398&gt;='Festività&amp;Chiusure'!$A$11,Calendar!$B398&lt;='Festività&amp;Chiusure'!$B$11),  AND($B398&gt;='Festività&amp;Chiusure'!$A$12,Calendar!$B398&lt;='Festività&amp;Chiusure'!$B$12),  AND($B398&gt;='Festività&amp;Chiusure'!$A$13,Calendar!$B398&lt;='Festività&amp;Chiusure'!$B$13),  AND($B398&gt;='Festività&amp;Chiusure'!$A$14,Calendar!$B398&lt;='Festività&amp;Chiusure'!$B$14),    AND($B398&gt;='Festività&amp;Chiusure'!$A$15,Calendar!$B398&lt;='Festività&amp;Chiusure'!$B$15),  AND($B398&gt;='Festività&amp;Chiusure'!$A$16,Calendar!$B398&lt;='Festività&amp;Chiusure'!$B$16),   $H398="domenica",$H398="sabato"),0,1)</f>
        <v/>
      </c>
      <c r="K398">
        <f>B398-DATE(YEAR(B398),1,0)</f>
        <v/>
      </c>
      <c r="L398">
        <f>SUM($J$3:J398)</f>
        <v/>
      </c>
    </row>
    <row r="399">
      <c r="A399" s="4">
        <f>YEAR(B399)*10000+MONTH(B399)*100+DAY(B399)</f>
        <v/>
      </c>
      <c r="B399" s="1" t="n">
        <v>45688</v>
      </c>
      <c r="C399">
        <f>YEAR(B399)</f>
        <v/>
      </c>
      <c r="D399">
        <f>MONTH(B399)</f>
        <v/>
      </c>
      <c r="E399">
        <f>WEEKNUM(B399)</f>
        <v/>
      </c>
      <c r="F399">
        <f>WEEKDAY(B399)</f>
        <v/>
      </c>
      <c r="G399">
        <f>DAY(B399)</f>
        <v/>
      </c>
      <c r="H399">
        <f>TEXT(B399,"gggg")</f>
        <v/>
      </c>
      <c r="I399">
        <f>TEXT(B399,"mmmm")</f>
        <v/>
      </c>
      <c r="J399">
        <f>IF(OR(AND($B399&gt;='Festività&amp;Chiusure'!$A$2,Calendar!$B399&lt;='Festività&amp;Chiusure'!$B$2),  AND($B399&gt;='Festività&amp;Chiusure'!$A$3,Calendar!$B399&lt;='Festività&amp;Chiusure'!$B$3),  AND($B399&gt;='Festività&amp;Chiusure'!$A$4,Calendar!$B399&lt;='Festività&amp;Chiusure'!$B$4),  AND($B399&gt;='Festività&amp;Chiusure'!$A$5,Calendar!$B399&lt;='Festività&amp;Chiusure'!$B$5),  AND($B399&gt;='Festività&amp;Chiusure'!$A$6,Calendar!$B399&lt;='Festività&amp;Chiusure'!$B$6),  AND($B399&gt;='Festività&amp;Chiusure'!$A$7,Calendar!$B399&lt;='Festività&amp;Chiusure'!$B$7),  AND($B399&gt;='Festività&amp;Chiusure'!$A$8,Calendar!$B399&lt;='Festività&amp;Chiusure'!$B$8),  AND($B399&gt;='Festività&amp;Chiusure'!$A$9,Calendar!$B399&lt;='Festività&amp;Chiusure'!$B$9),  AND($B399&gt;='Festività&amp;Chiusure'!$A$10,Calendar!$B399&lt;='Festività&amp;Chiusure'!$B$10),  AND($B399&gt;='Festività&amp;Chiusure'!$A$11,Calendar!$B399&lt;='Festività&amp;Chiusure'!$B$11),  AND($B399&gt;='Festività&amp;Chiusure'!$A$12,Calendar!$B399&lt;='Festività&amp;Chiusure'!$B$12),  AND($B399&gt;='Festività&amp;Chiusure'!$A$13,Calendar!$B399&lt;='Festività&amp;Chiusure'!$B$13),  AND($B399&gt;='Festività&amp;Chiusure'!$A$14,Calendar!$B399&lt;='Festività&amp;Chiusure'!$B$14),    AND($B399&gt;='Festività&amp;Chiusure'!$A$15,Calendar!$B399&lt;='Festività&amp;Chiusure'!$B$15),  AND($B399&gt;='Festività&amp;Chiusure'!$A$16,Calendar!$B399&lt;='Festività&amp;Chiusure'!$B$16),   $H399="domenica",$H399="sabato"),0,1)</f>
        <v/>
      </c>
      <c r="K399">
        <f>B399-DATE(YEAR(B399),1,0)</f>
        <v/>
      </c>
      <c r="L399">
        <f>SUM($J$3:J399)</f>
        <v/>
      </c>
    </row>
    <row r="400">
      <c r="A400" s="4">
        <f>YEAR(B400)*10000+MONTH(B400)*100+DAY(B400)</f>
        <v/>
      </c>
      <c r="B400" s="1" t="n">
        <v>45689</v>
      </c>
      <c r="C400">
        <f>YEAR(B400)</f>
        <v/>
      </c>
      <c r="D400">
        <f>MONTH(B400)</f>
        <v/>
      </c>
      <c r="E400">
        <f>WEEKNUM(B400)</f>
        <v/>
      </c>
      <c r="F400">
        <f>WEEKDAY(B400)</f>
        <v/>
      </c>
      <c r="G400">
        <f>DAY(B400)</f>
        <v/>
      </c>
      <c r="H400">
        <f>TEXT(B400,"gggg")</f>
        <v/>
      </c>
      <c r="I400">
        <f>TEXT(B400,"mmmm")</f>
        <v/>
      </c>
      <c r="J400">
        <f>IF(OR(AND($B400&gt;='Festività&amp;Chiusure'!$A$2,Calendar!$B400&lt;='Festività&amp;Chiusure'!$B$2),  AND($B400&gt;='Festività&amp;Chiusure'!$A$3,Calendar!$B400&lt;='Festività&amp;Chiusure'!$B$3),  AND($B400&gt;='Festività&amp;Chiusure'!$A$4,Calendar!$B400&lt;='Festività&amp;Chiusure'!$B$4),  AND($B400&gt;='Festività&amp;Chiusure'!$A$5,Calendar!$B400&lt;='Festività&amp;Chiusure'!$B$5),  AND($B400&gt;='Festività&amp;Chiusure'!$A$6,Calendar!$B400&lt;='Festività&amp;Chiusure'!$B$6),  AND($B400&gt;='Festività&amp;Chiusure'!$A$7,Calendar!$B400&lt;='Festività&amp;Chiusure'!$B$7),  AND($B400&gt;='Festività&amp;Chiusure'!$A$8,Calendar!$B400&lt;='Festività&amp;Chiusure'!$B$8),  AND($B400&gt;='Festività&amp;Chiusure'!$A$9,Calendar!$B400&lt;='Festività&amp;Chiusure'!$B$9),  AND($B400&gt;='Festività&amp;Chiusure'!$A$10,Calendar!$B400&lt;='Festività&amp;Chiusure'!$B$10),  AND($B400&gt;='Festività&amp;Chiusure'!$A$11,Calendar!$B400&lt;='Festività&amp;Chiusure'!$B$11),  AND($B400&gt;='Festività&amp;Chiusure'!$A$12,Calendar!$B400&lt;='Festività&amp;Chiusure'!$B$12),  AND($B400&gt;='Festività&amp;Chiusure'!$A$13,Calendar!$B400&lt;='Festività&amp;Chiusure'!$B$13),  AND($B400&gt;='Festività&amp;Chiusure'!$A$14,Calendar!$B400&lt;='Festività&amp;Chiusure'!$B$14),    AND($B400&gt;='Festività&amp;Chiusure'!$A$15,Calendar!$B400&lt;='Festività&amp;Chiusure'!$B$15),  AND($B400&gt;='Festività&amp;Chiusure'!$A$16,Calendar!$B400&lt;='Festività&amp;Chiusure'!$B$16),   $H400="domenica",$H400="sabato"),0,1)</f>
        <v/>
      </c>
      <c r="K400">
        <f>B400-DATE(YEAR(B400),1,0)</f>
        <v/>
      </c>
      <c r="L400">
        <f>SUM($J$3:J400)</f>
        <v/>
      </c>
    </row>
    <row r="401">
      <c r="A401" s="4">
        <f>YEAR(B401)*10000+MONTH(B401)*100+DAY(B401)</f>
        <v/>
      </c>
      <c r="B401" s="1" t="n">
        <v>45690</v>
      </c>
      <c r="C401">
        <f>YEAR(B401)</f>
        <v/>
      </c>
      <c r="D401">
        <f>MONTH(B401)</f>
        <v/>
      </c>
      <c r="E401">
        <f>WEEKNUM(B401)</f>
        <v/>
      </c>
      <c r="F401">
        <f>WEEKDAY(B401)</f>
        <v/>
      </c>
      <c r="G401">
        <f>DAY(B401)</f>
        <v/>
      </c>
      <c r="H401">
        <f>TEXT(B401,"gggg")</f>
        <v/>
      </c>
      <c r="I401">
        <f>TEXT(B401,"mmmm")</f>
        <v/>
      </c>
      <c r="J401">
        <f>IF(OR(AND($B401&gt;='Festività&amp;Chiusure'!$A$2,Calendar!$B401&lt;='Festività&amp;Chiusure'!$B$2),  AND($B401&gt;='Festività&amp;Chiusure'!$A$3,Calendar!$B401&lt;='Festività&amp;Chiusure'!$B$3),  AND($B401&gt;='Festività&amp;Chiusure'!$A$4,Calendar!$B401&lt;='Festività&amp;Chiusure'!$B$4),  AND($B401&gt;='Festività&amp;Chiusure'!$A$5,Calendar!$B401&lt;='Festività&amp;Chiusure'!$B$5),  AND($B401&gt;='Festività&amp;Chiusure'!$A$6,Calendar!$B401&lt;='Festività&amp;Chiusure'!$B$6),  AND($B401&gt;='Festività&amp;Chiusure'!$A$7,Calendar!$B401&lt;='Festività&amp;Chiusure'!$B$7),  AND($B401&gt;='Festività&amp;Chiusure'!$A$8,Calendar!$B401&lt;='Festività&amp;Chiusure'!$B$8),  AND($B401&gt;='Festività&amp;Chiusure'!$A$9,Calendar!$B401&lt;='Festività&amp;Chiusure'!$B$9),  AND($B401&gt;='Festività&amp;Chiusure'!$A$10,Calendar!$B401&lt;='Festività&amp;Chiusure'!$B$10),  AND($B401&gt;='Festività&amp;Chiusure'!$A$11,Calendar!$B401&lt;='Festività&amp;Chiusure'!$B$11),  AND($B401&gt;='Festività&amp;Chiusure'!$A$12,Calendar!$B401&lt;='Festività&amp;Chiusure'!$B$12),  AND($B401&gt;='Festività&amp;Chiusure'!$A$13,Calendar!$B401&lt;='Festività&amp;Chiusure'!$B$13),  AND($B401&gt;='Festività&amp;Chiusure'!$A$14,Calendar!$B401&lt;='Festività&amp;Chiusure'!$B$14),    AND($B401&gt;='Festività&amp;Chiusure'!$A$15,Calendar!$B401&lt;='Festività&amp;Chiusure'!$B$15),  AND($B401&gt;='Festività&amp;Chiusure'!$A$16,Calendar!$B401&lt;='Festività&amp;Chiusure'!$B$16),   $H401="domenica",$H401="sabato"),0,1)</f>
        <v/>
      </c>
      <c r="K401">
        <f>B401-DATE(YEAR(B401),1,0)</f>
        <v/>
      </c>
      <c r="L401">
        <f>SUM($J$3:J401)</f>
        <v/>
      </c>
    </row>
    <row r="402">
      <c r="A402" s="4">
        <f>YEAR(B402)*10000+MONTH(B402)*100+DAY(B402)</f>
        <v/>
      </c>
      <c r="B402" s="1" t="n">
        <v>45691</v>
      </c>
      <c r="C402">
        <f>YEAR(B402)</f>
        <v/>
      </c>
      <c r="D402">
        <f>MONTH(B402)</f>
        <v/>
      </c>
      <c r="E402">
        <f>WEEKNUM(B402)</f>
        <v/>
      </c>
      <c r="F402">
        <f>WEEKDAY(B402)</f>
        <v/>
      </c>
      <c r="G402">
        <f>DAY(B402)</f>
        <v/>
      </c>
      <c r="H402">
        <f>TEXT(B402,"gggg")</f>
        <v/>
      </c>
      <c r="I402">
        <f>TEXT(B402,"mmmm")</f>
        <v/>
      </c>
      <c r="J402">
        <f>IF(OR(AND($B402&gt;='Festività&amp;Chiusure'!$A$2,Calendar!$B402&lt;='Festività&amp;Chiusure'!$B$2),  AND($B402&gt;='Festività&amp;Chiusure'!$A$3,Calendar!$B402&lt;='Festività&amp;Chiusure'!$B$3),  AND($B402&gt;='Festività&amp;Chiusure'!$A$4,Calendar!$B402&lt;='Festività&amp;Chiusure'!$B$4),  AND($B402&gt;='Festività&amp;Chiusure'!$A$5,Calendar!$B402&lt;='Festività&amp;Chiusure'!$B$5),  AND($B402&gt;='Festività&amp;Chiusure'!$A$6,Calendar!$B402&lt;='Festività&amp;Chiusure'!$B$6),  AND($B402&gt;='Festività&amp;Chiusure'!$A$7,Calendar!$B402&lt;='Festività&amp;Chiusure'!$B$7),  AND($B402&gt;='Festività&amp;Chiusure'!$A$8,Calendar!$B402&lt;='Festività&amp;Chiusure'!$B$8),  AND($B402&gt;='Festività&amp;Chiusure'!$A$9,Calendar!$B402&lt;='Festività&amp;Chiusure'!$B$9),  AND($B402&gt;='Festività&amp;Chiusure'!$A$10,Calendar!$B402&lt;='Festività&amp;Chiusure'!$B$10),  AND($B402&gt;='Festività&amp;Chiusure'!$A$11,Calendar!$B402&lt;='Festività&amp;Chiusure'!$B$11),  AND($B402&gt;='Festività&amp;Chiusure'!$A$12,Calendar!$B402&lt;='Festività&amp;Chiusure'!$B$12),  AND($B402&gt;='Festività&amp;Chiusure'!$A$13,Calendar!$B402&lt;='Festività&amp;Chiusure'!$B$13),  AND($B402&gt;='Festività&amp;Chiusure'!$A$14,Calendar!$B402&lt;='Festività&amp;Chiusure'!$B$14),    AND($B402&gt;='Festività&amp;Chiusure'!$A$15,Calendar!$B402&lt;='Festività&amp;Chiusure'!$B$15),  AND($B402&gt;='Festività&amp;Chiusure'!$A$16,Calendar!$B402&lt;='Festività&amp;Chiusure'!$B$16),   $H402="domenica",$H402="sabato"),0,1)</f>
        <v/>
      </c>
      <c r="K402">
        <f>B402-DATE(YEAR(B402),1,0)</f>
        <v/>
      </c>
      <c r="L402">
        <f>SUM($J$3:J402)</f>
        <v/>
      </c>
    </row>
    <row r="403">
      <c r="A403" s="4">
        <f>YEAR(B403)*10000+MONTH(B403)*100+DAY(B403)</f>
        <v/>
      </c>
      <c r="B403" s="1" t="n">
        <v>45692</v>
      </c>
      <c r="C403">
        <f>YEAR(B403)</f>
        <v/>
      </c>
      <c r="D403">
        <f>MONTH(B403)</f>
        <v/>
      </c>
      <c r="E403">
        <f>WEEKNUM(B403)</f>
        <v/>
      </c>
      <c r="F403">
        <f>WEEKDAY(B403)</f>
        <v/>
      </c>
      <c r="G403">
        <f>DAY(B403)</f>
        <v/>
      </c>
      <c r="H403">
        <f>TEXT(B403,"gggg")</f>
        <v/>
      </c>
      <c r="I403">
        <f>TEXT(B403,"mmmm")</f>
        <v/>
      </c>
      <c r="J403">
        <f>IF(OR(AND($B403&gt;='Festività&amp;Chiusure'!$A$2,Calendar!$B403&lt;='Festività&amp;Chiusure'!$B$2),  AND($B403&gt;='Festività&amp;Chiusure'!$A$3,Calendar!$B403&lt;='Festività&amp;Chiusure'!$B$3),  AND($B403&gt;='Festività&amp;Chiusure'!$A$4,Calendar!$B403&lt;='Festività&amp;Chiusure'!$B$4),  AND($B403&gt;='Festività&amp;Chiusure'!$A$5,Calendar!$B403&lt;='Festività&amp;Chiusure'!$B$5),  AND($B403&gt;='Festività&amp;Chiusure'!$A$6,Calendar!$B403&lt;='Festività&amp;Chiusure'!$B$6),  AND($B403&gt;='Festività&amp;Chiusure'!$A$7,Calendar!$B403&lt;='Festività&amp;Chiusure'!$B$7),  AND($B403&gt;='Festività&amp;Chiusure'!$A$8,Calendar!$B403&lt;='Festività&amp;Chiusure'!$B$8),  AND($B403&gt;='Festività&amp;Chiusure'!$A$9,Calendar!$B403&lt;='Festività&amp;Chiusure'!$B$9),  AND($B403&gt;='Festività&amp;Chiusure'!$A$10,Calendar!$B403&lt;='Festività&amp;Chiusure'!$B$10),  AND($B403&gt;='Festività&amp;Chiusure'!$A$11,Calendar!$B403&lt;='Festività&amp;Chiusure'!$B$11),  AND($B403&gt;='Festività&amp;Chiusure'!$A$12,Calendar!$B403&lt;='Festività&amp;Chiusure'!$B$12),  AND($B403&gt;='Festività&amp;Chiusure'!$A$13,Calendar!$B403&lt;='Festività&amp;Chiusure'!$B$13),  AND($B403&gt;='Festività&amp;Chiusure'!$A$14,Calendar!$B403&lt;='Festività&amp;Chiusure'!$B$14),    AND($B403&gt;='Festività&amp;Chiusure'!$A$15,Calendar!$B403&lt;='Festività&amp;Chiusure'!$B$15),  AND($B403&gt;='Festività&amp;Chiusure'!$A$16,Calendar!$B403&lt;='Festività&amp;Chiusure'!$B$16),   $H403="domenica",$H403="sabato"),0,1)</f>
        <v/>
      </c>
      <c r="K403">
        <f>B403-DATE(YEAR(B403),1,0)</f>
        <v/>
      </c>
      <c r="L403">
        <f>SUM($J$3:J403)</f>
        <v/>
      </c>
    </row>
    <row r="404">
      <c r="A404" s="4">
        <f>YEAR(B404)*10000+MONTH(B404)*100+DAY(B404)</f>
        <v/>
      </c>
      <c r="B404" s="1" t="n">
        <v>45693</v>
      </c>
      <c r="C404">
        <f>YEAR(B404)</f>
        <v/>
      </c>
      <c r="D404">
        <f>MONTH(B404)</f>
        <v/>
      </c>
      <c r="E404">
        <f>WEEKNUM(B404)</f>
        <v/>
      </c>
      <c r="F404">
        <f>WEEKDAY(B404)</f>
        <v/>
      </c>
      <c r="G404">
        <f>DAY(B404)</f>
        <v/>
      </c>
      <c r="H404">
        <f>TEXT(B404,"gggg")</f>
        <v/>
      </c>
      <c r="I404">
        <f>TEXT(B404,"mmmm")</f>
        <v/>
      </c>
      <c r="J404">
        <f>IF(OR(AND($B404&gt;='Festività&amp;Chiusure'!$A$2,Calendar!$B404&lt;='Festività&amp;Chiusure'!$B$2),  AND($B404&gt;='Festività&amp;Chiusure'!$A$3,Calendar!$B404&lt;='Festività&amp;Chiusure'!$B$3),  AND($B404&gt;='Festività&amp;Chiusure'!$A$4,Calendar!$B404&lt;='Festività&amp;Chiusure'!$B$4),  AND($B404&gt;='Festività&amp;Chiusure'!$A$5,Calendar!$B404&lt;='Festività&amp;Chiusure'!$B$5),  AND($B404&gt;='Festività&amp;Chiusure'!$A$6,Calendar!$B404&lt;='Festività&amp;Chiusure'!$B$6),  AND($B404&gt;='Festività&amp;Chiusure'!$A$7,Calendar!$B404&lt;='Festività&amp;Chiusure'!$B$7),  AND($B404&gt;='Festività&amp;Chiusure'!$A$8,Calendar!$B404&lt;='Festività&amp;Chiusure'!$B$8),  AND($B404&gt;='Festività&amp;Chiusure'!$A$9,Calendar!$B404&lt;='Festività&amp;Chiusure'!$B$9),  AND($B404&gt;='Festività&amp;Chiusure'!$A$10,Calendar!$B404&lt;='Festività&amp;Chiusure'!$B$10),  AND($B404&gt;='Festività&amp;Chiusure'!$A$11,Calendar!$B404&lt;='Festività&amp;Chiusure'!$B$11),  AND($B404&gt;='Festività&amp;Chiusure'!$A$12,Calendar!$B404&lt;='Festività&amp;Chiusure'!$B$12),  AND($B404&gt;='Festività&amp;Chiusure'!$A$13,Calendar!$B404&lt;='Festività&amp;Chiusure'!$B$13),  AND($B404&gt;='Festività&amp;Chiusure'!$A$14,Calendar!$B404&lt;='Festività&amp;Chiusure'!$B$14),    AND($B404&gt;='Festività&amp;Chiusure'!$A$15,Calendar!$B404&lt;='Festività&amp;Chiusure'!$B$15),  AND($B404&gt;='Festività&amp;Chiusure'!$A$16,Calendar!$B404&lt;='Festività&amp;Chiusure'!$B$16),   $H404="domenica",$H404="sabato"),0,1)</f>
        <v/>
      </c>
      <c r="K404">
        <f>B404-DATE(YEAR(B404),1,0)</f>
        <v/>
      </c>
      <c r="L404">
        <f>SUM($J$3:J404)</f>
        <v/>
      </c>
    </row>
    <row r="405">
      <c r="A405" s="4">
        <f>YEAR(B405)*10000+MONTH(B405)*100+DAY(B405)</f>
        <v/>
      </c>
      <c r="B405" s="1" t="n">
        <v>45694</v>
      </c>
      <c r="C405">
        <f>YEAR(B405)</f>
        <v/>
      </c>
      <c r="D405">
        <f>MONTH(B405)</f>
        <v/>
      </c>
      <c r="E405">
        <f>WEEKNUM(B405)</f>
        <v/>
      </c>
      <c r="F405">
        <f>WEEKDAY(B405)</f>
        <v/>
      </c>
      <c r="G405">
        <f>DAY(B405)</f>
        <v/>
      </c>
      <c r="H405">
        <f>TEXT(B405,"gggg")</f>
        <v/>
      </c>
      <c r="I405">
        <f>TEXT(B405,"mmmm")</f>
        <v/>
      </c>
      <c r="J405">
        <f>IF(OR(AND($B405&gt;='Festività&amp;Chiusure'!$A$2,Calendar!$B405&lt;='Festività&amp;Chiusure'!$B$2),  AND($B405&gt;='Festività&amp;Chiusure'!$A$3,Calendar!$B405&lt;='Festività&amp;Chiusure'!$B$3),  AND($B405&gt;='Festività&amp;Chiusure'!$A$4,Calendar!$B405&lt;='Festività&amp;Chiusure'!$B$4),  AND($B405&gt;='Festività&amp;Chiusure'!$A$5,Calendar!$B405&lt;='Festività&amp;Chiusure'!$B$5),  AND($B405&gt;='Festività&amp;Chiusure'!$A$6,Calendar!$B405&lt;='Festività&amp;Chiusure'!$B$6),  AND($B405&gt;='Festività&amp;Chiusure'!$A$7,Calendar!$B405&lt;='Festività&amp;Chiusure'!$B$7),  AND($B405&gt;='Festività&amp;Chiusure'!$A$8,Calendar!$B405&lt;='Festività&amp;Chiusure'!$B$8),  AND($B405&gt;='Festività&amp;Chiusure'!$A$9,Calendar!$B405&lt;='Festività&amp;Chiusure'!$B$9),  AND($B405&gt;='Festività&amp;Chiusure'!$A$10,Calendar!$B405&lt;='Festività&amp;Chiusure'!$B$10),  AND($B405&gt;='Festività&amp;Chiusure'!$A$11,Calendar!$B405&lt;='Festività&amp;Chiusure'!$B$11),  AND($B405&gt;='Festività&amp;Chiusure'!$A$12,Calendar!$B405&lt;='Festività&amp;Chiusure'!$B$12),  AND($B405&gt;='Festività&amp;Chiusure'!$A$13,Calendar!$B405&lt;='Festività&amp;Chiusure'!$B$13),  AND($B405&gt;='Festività&amp;Chiusure'!$A$14,Calendar!$B405&lt;='Festività&amp;Chiusure'!$B$14),    AND($B405&gt;='Festività&amp;Chiusure'!$A$15,Calendar!$B405&lt;='Festività&amp;Chiusure'!$B$15),  AND($B405&gt;='Festività&amp;Chiusure'!$A$16,Calendar!$B405&lt;='Festività&amp;Chiusure'!$B$16),   $H405="domenica",$H405="sabato"),0,1)</f>
        <v/>
      </c>
      <c r="K405">
        <f>B405-DATE(YEAR(B405),1,0)</f>
        <v/>
      </c>
      <c r="L405">
        <f>SUM($J$3:J405)</f>
        <v/>
      </c>
    </row>
    <row r="406">
      <c r="A406" s="4">
        <f>YEAR(B406)*10000+MONTH(B406)*100+DAY(B406)</f>
        <v/>
      </c>
      <c r="B406" s="1" t="n">
        <v>45695</v>
      </c>
      <c r="C406">
        <f>YEAR(B406)</f>
        <v/>
      </c>
      <c r="D406">
        <f>MONTH(B406)</f>
        <v/>
      </c>
      <c r="E406">
        <f>WEEKNUM(B406)</f>
        <v/>
      </c>
      <c r="F406">
        <f>WEEKDAY(B406)</f>
        <v/>
      </c>
      <c r="G406">
        <f>DAY(B406)</f>
        <v/>
      </c>
      <c r="H406">
        <f>TEXT(B406,"gggg")</f>
        <v/>
      </c>
      <c r="I406">
        <f>TEXT(B406,"mmmm")</f>
        <v/>
      </c>
      <c r="J406">
        <f>IF(OR(AND($B406&gt;='Festività&amp;Chiusure'!$A$2,Calendar!$B406&lt;='Festività&amp;Chiusure'!$B$2),  AND($B406&gt;='Festività&amp;Chiusure'!$A$3,Calendar!$B406&lt;='Festività&amp;Chiusure'!$B$3),  AND($B406&gt;='Festività&amp;Chiusure'!$A$4,Calendar!$B406&lt;='Festività&amp;Chiusure'!$B$4),  AND($B406&gt;='Festività&amp;Chiusure'!$A$5,Calendar!$B406&lt;='Festività&amp;Chiusure'!$B$5),  AND($B406&gt;='Festività&amp;Chiusure'!$A$6,Calendar!$B406&lt;='Festività&amp;Chiusure'!$B$6),  AND($B406&gt;='Festività&amp;Chiusure'!$A$7,Calendar!$B406&lt;='Festività&amp;Chiusure'!$B$7),  AND($B406&gt;='Festività&amp;Chiusure'!$A$8,Calendar!$B406&lt;='Festività&amp;Chiusure'!$B$8),  AND($B406&gt;='Festività&amp;Chiusure'!$A$9,Calendar!$B406&lt;='Festività&amp;Chiusure'!$B$9),  AND($B406&gt;='Festività&amp;Chiusure'!$A$10,Calendar!$B406&lt;='Festività&amp;Chiusure'!$B$10),  AND($B406&gt;='Festività&amp;Chiusure'!$A$11,Calendar!$B406&lt;='Festività&amp;Chiusure'!$B$11),  AND($B406&gt;='Festività&amp;Chiusure'!$A$12,Calendar!$B406&lt;='Festività&amp;Chiusure'!$B$12),  AND($B406&gt;='Festività&amp;Chiusure'!$A$13,Calendar!$B406&lt;='Festività&amp;Chiusure'!$B$13),  AND($B406&gt;='Festività&amp;Chiusure'!$A$14,Calendar!$B406&lt;='Festività&amp;Chiusure'!$B$14),    AND($B406&gt;='Festività&amp;Chiusure'!$A$15,Calendar!$B406&lt;='Festività&amp;Chiusure'!$B$15),  AND($B406&gt;='Festività&amp;Chiusure'!$A$16,Calendar!$B406&lt;='Festività&amp;Chiusure'!$B$16),   $H406="domenica",$H406="sabato"),0,1)</f>
        <v/>
      </c>
      <c r="K406">
        <f>B406-DATE(YEAR(B406),1,0)</f>
        <v/>
      </c>
      <c r="L406">
        <f>SUM($J$3:J406)</f>
        <v/>
      </c>
    </row>
    <row r="407">
      <c r="A407" s="4">
        <f>YEAR(B407)*10000+MONTH(B407)*100+DAY(B407)</f>
        <v/>
      </c>
      <c r="B407" s="1" t="n">
        <v>45696</v>
      </c>
      <c r="C407">
        <f>YEAR(B407)</f>
        <v/>
      </c>
      <c r="D407">
        <f>MONTH(B407)</f>
        <v/>
      </c>
      <c r="E407">
        <f>WEEKNUM(B407)</f>
        <v/>
      </c>
      <c r="F407">
        <f>WEEKDAY(B407)</f>
        <v/>
      </c>
      <c r="G407">
        <f>DAY(B407)</f>
        <v/>
      </c>
      <c r="H407">
        <f>TEXT(B407,"gggg")</f>
        <v/>
      </c>
      <c r="I407">
        <f>TEXT(B407,"mmmm")</f>
        <v/>
      </c>
      <c r="J407">
        <f>IF(OR(AND($B407&gt;='Festività&amp;Chiusure'!$A$2,Calendar!$B407&lt;='Festività&amp;Chiusure'!$B$2),  AND($B407&gt;='Festività&amp;Chiusure'!$A$3,Calendar!$B407&lt;='Festività&amp;Chiusure'!$B$3),  AND($B407&gt;='Festività&amp;Chiusure'!$A$4,Calendar!$B407&lt;='Festività&amp;Chiusure'!$B$4),  AND($B407&gt;='Festività&amp;Chiusure'!$A$5,Calendar!$B407&lt;='Festività&amp;Chiusure'!$B$5),  AND($B407&gt;='Festività&amp;Chiusure'!$A$6,Calendar!$B407&lt;='Festività&amp;Chiusure'!$B$6),  AND($B407&gt;='Festività&amp;Chiusure'!$A$7,Calendar!$B407&lt;='Festività&amp;Chiusure'!$B$7),  AND($B407&gt;='Festività&amp;Chiusure'!$A$8,Calendar!$B407&lt;='Festività&amp;Chiusure'!$B$8),  AND($B407&gt;='Festività&amp;Chiusure'!$A$9,Calendar!$B407&lt;='Festività&amp;Chiusure'!$B$9),  AND($B407&gt;='Festività&amp;Chiusure'!$A$10,Calendar!$B407&lt;='Festività&amp;Chiusure'!$B$10),  AND($B407&gt;='Festività&amp;Chiusure'!$A$11,Calendar!$B407&lt;='Festività&amp;Chiusure'!$B$11),  AND($B407&gt;='Festività&amp;Chiusure'!$A$12,Calendar!$B407&lt;='Festività&amp;Chiusure'!$B$12),  AND($B407&gt;='Festività&amp;Chiusure'!$A$13,Calendar!$B407&lt;='Festività&amp;Chiusure'!$B$13),  AND($B407&gt;='Festività&amp;Chiusure'!$A$14,Calendar!$B407&lt;='Festività&amp;Chiusure'!$B$14),    AND($B407&gt;='Festività&amp;Chiusure'!$A$15,Calendar!$B407&lt;='Festività&amp;Chiusure'!$B$15),  AND($B407&gt;='Festività&amp;Chiusure'!$A$16,Calendar!$B407&lt;='Festività&amp;Chiusure'!$B$16),   $H407="domenica",$H407="sabato"),0,1)</f>
        <v/>
      </c>
      <c r="K407">
        <f>B407-DATE(YEAR(B407),1,0)</f>
        <v/>
      </c>
      <c r="L407">
        <f>SUM($J$3:J407)</f>
        <v/>
      </c>
    </row>
    <row r="408">
      <c r="A408" s="4">
        <f>YEAR(B408)*10000+MONTH(B408)*100+DAY(B408)</f>
        <v/>
      </c>
      <c r="B408" s="1" t="n">
        <v>45697</v>
      </c>
      <c r="C408">
        <f>YEAR(B408)</f>
        <v/>
      </c>
      <c r="D408">
        <f>MONTH(B408)</f>
        <v/>
      </c>
      <c r="E408">
        <f>WEEKNUM(B408)</f>
        <v/>
      </c>
      <c r="F408">
        <f>WEEKDAY(B408)</f>
        <v/>
      </c>
      <c r="G408">
        <f>DAY(B408)</f>
        <v/>
      </c>
      <c r="H408">
        <f>TEXT(B408,"gggg")</f>
        <v/>
      </c>
      <c r="I408">
        <f>TEXT(B408,"mmmm")</f>
        <v/>
      </c>
      <c r="J408">
        <f>IF(OR(AND($B408&gt;='Festività&amp;Chiusure'!$A$2,Calendar!$B408&lt;='Festività&amp;Chiusure'!$B$2),  AND($B408&gt;='Festività&amp;Chiusure'!$A$3,Calendar!$B408&lt;='Festività&amp;Chiusure'!$B$3),  AND($B408&gt;='Festività&amp;Chiusure'!$A$4,Calendar!$B408&lt;='Festività&amp;Chiusure'!$B$4),  AND($B408&gt;='Festività&amp;Chiusure'!$A$5,Calendar!$B408&lt;='Festività&amp;Chiusure'!$B$5),  AND($B408&gt;='Festività&amp;Chiusure'!$A$6,Calendar!$B408&lt;='Festività&amp;Chiusure'!$B$6),  AND($B408&gt;='Festività&amp;Chiusure'!$A$7,Calendar!$B408&lt;='Festività&amp;Chiusure'!$B$7),  AND($B408&gt;='Festività&amp;Chiusure'!$A$8,Calendar!$B408&lt;='Festività&amp;Chiusure'!$B$8),  AND($B408&gt;='Festività&amp;Chiusure'!$A$9,Calendar!$B408&lt;='Festività&amp;Chiusure'!$B$9),  AND($B408&gt;='Festività&amp;Chiusure'!$A$10,Calendar!$B408&lt;='Festività&amp;Chiusure'!$B$10),  AND($B408&gt;='Festività&amp;Chiusure'!$A$11,Calendar!$B408&lt;='Festività&amp;Chiusure'!$B$11),  AND($B408&gt;='Festività&amp;Chiusure'!$A$12,Calendar!$B408&lt;='Festività&amp;Chiusure'!$B$12),  AND($B408&gt;='Festività&amp;Chiusure'!$A$13,Calendar!$B408&lt;='Festività&amp;Chiusure'!$B$13),  AND($B408&gt;='Festività&amp;Chiusure'!$A$14,Calendar!$B408&lt;='Festività&amp;Chiusure'!$B$14),    AND($B408&gt;='Festività&amp;Chiusure'!$A$15,Calendar!$B408&lt;='Festività&amp;Chiusure'!$B$15),  AND($B408&gt;='Festività&amp;Chiusure'!$A$16,Calendar!$B408&lt;='Festività&amp;Chiusure'!$B$16),   $H408="domenica",$H408="sabato"),0,1)</f>
        <v/>
      </c>
      <c r="K408">
        <f>B408-DATE(YEAR(B408),1,0)</f>
        <v/>
      </c>
      <c r="L408">
        <f>SUM($J$3:J408)</f>
        <v/>
      </c>
    </row>
    <row r="409">
      <c r="A409" s="4">
        <f>YEAR(B409)*10000+MONTH(B409)*100+DAY(B409)</f>
        <v/>
      </c>
      <c r="B409" s="1" t="n">
        <v>45698</v>
      </c>
      <c r="C409">
        <f>YEAR(B409)</f>
        <v/>
      </c>
      <c r="D409">
        <f>MONTH(B409)</f>
        <v/>
      </c>
      <c r="E409">
        <f>WEEKNUM(B409)</f>
        <v/>
      </c>
      <c r="F409">
        <f>WEEKDAY(B409)</f>
        <v/>
      </c>
      <c r="G409">
        <f>DAY(B409)</f>
        <v/>
      </c>
      <c r="H409">
        <f>TEXT(B409,"gggg")</f>
        <v/>
      </c>
      <c r="I409">
        <f>TEXT(B409,"mmmm")</f>
        <v/>
      </c>
      <c r="J409">
        <f>IF(OR(AND($B409&gt;='Festività&amp;Chiusure'!$A$2,Calendar!$B409&lt;='Festività&amp;Chiusure'!$B$2),  AND($B409&gt;='Festività&amp;Chiusure'!$A$3,Calendar!$B409&lt;='Festività&amp;Chiusure'!$B$3),  AND($B409&gt;='Festività&amp;Chiusure'!$A$4,Calendar!$B409&lt;='Festività&amp;Chiusure'!$B$4),  AND($B409&gt;='Festività&amp;Chiusure'!$A$5,Calendar!$B409&lt;='Festività&amp;Chiusure'!$B$5),  AND($B409&gt;='Festività&amp;Chiusure'!$A$6,Calendar!$B409&lt;='Festività&amp;Chiusure'!$B$6),  AND($B409&gt;='Festività&amp;Chiusure'!$A$7,Calendar!$B409&lt;='Festività&amp;Chiusure'!$B$7),  AND($B409&gt;='Festività&amp;Chiusure'!$A$8,Calendar!$B409&lt;='Festività&amp;Chiusure'!$B$8),  AND($B409&gt;='Festività&amp;Chiusure'!$A$9,Calendar!$B409&lt;='Festività&amp;Chiusure'!$B$9),  AND($B409&gt;='Festività&amp;Chiusure'!$A$10,Calendar!$B409&lt;='Festività&amp;Chiusure'!$B$10),  AND($B409&gt;='Festività&amp;Chiusure'!$A$11,Calendar!$B409&lt;='Festività&amp;Chiusure'!$B$11),  AND($B409&gt;='Festività&amp;Chiusure'!$A$12,Calendar!$B409&lt;='Festività&amp;Chiusure'!$B$12),  AND($B409&gt;='Festività&amp;Chiusure'!$A$13,Calendar!$B409&lt;='Festività&amp;Chiusure'!$B$13),  AND($B409&gt;='Festività&amp;Chiusure'!$A$14,Calendar!$B409&lt;='Festività&amp;Chiusure'!$B$14),    AND($B409&gt;='Festività&amp;Chiusure'!$A$15,Calendar!$B409&lt;='Festività&amp;Chiusure'!$B$15),  AND($B409&gt;='Festività&amp;Chiusure'!$A$16,Calendar!$B409&lt;='Festività&amp;Chiusure'!$B$16),   $H409="domenica",$H409="sabato"),0,1)</f>
        <v/>
      </c>
      <c r="K409">
        <f>B409-DATE(YEAR(B409),1,0)</f>
        <v/>
      </c>
      <c r="L409">
        <f>SUM($J$3:J409)</f>
        <v/>
      </c>
    </row>
    <row r="410">
      <c r="A410" s="4">
        <f>YEAR(B410)*10000+MONTH(B410)*100+DAY(B410)</f>
        <v/>
      </c>
      <c r="B410" s="1" t="n">
        <v>45699</v>
      </c>
      <c r="C410">
        <f>YEAR(B410)</f>
        <v/>
      </c>
      <c r="D410">
        <f>MONTH(B410)</f>
        <v/>
      </c>
      <c r="E410">
        <f>WEEKNUM(B410)</f>
        <v/>
      </c>
      <c r="F410">
        <f>WEEKDAY(B410)</f>
        <v/>
      </c>
      <c r="G410">
        <f>DAY(B410)</f>
        <v/>
      </c>
      <c r="H410">
        <f>TEXT(B410,"gggg")</f>
        <v/>
      </c>
      <c r="I410">
        <f>TEXT(B410,"mmmm")</f>
        <v/>
      </c>
      <c r="J410">
        <f>IF(OR(AND($B410&gt;='Festività&amp;Chiusure'!$A$2,Calendar!$B410&lt;='Festività&amp;Chiusure'!$B$2),  AND($B410&gt;='Festività&amp;Chiusure'!$A$3,Calendar!$B410&lt;='Festività&amp;Chiusure'!$B$3),  AND($B410&gt;='Festività&amp;Chiusure'!$A$4,Calendar!$B410&lt;='Festività&amp;Chiusure'!$B$4),  AND($B410&gt;='Festività&amp;Chiusure'!$A$5,Calendar!$B410&lt;='Festività&amp;Chiusure'!$B$5),  AND($B410&gt;='Festività&amp;Chiusure'!$A$6,Calendar!$B410&lt;='Festività&amp;Chiusure'!$B$6),  AND($B410&gt;='Festività&amp;Chiusure'!$A$7,Calendar!$B410&lt;='Festività&amp;Chiusure'!$B$7),  AND($B410&gt;='Festività&amp;Chiusure'!$A$8,Calendar!$B410&lt;='Festività&amp;Chiusure'!$B$8),  AND($B410&gt;='Festività&amp;Chiusure'!$A$9,Calendar!$B410&lt;='Festività&amp;Chiusure'!$B$9),  AND($B410&gt;='Festività&amp;Chiusure'!$A$10,Calendar!$B410&lt;='Festività&amp;Chiusure'!$B$10),  AND($B410&gt;='Festività&amp;Chiusure'!$A$11,Calendar!$B410&lt;='Festività&amp;Chiusure'!$B$11),  AND($B410&gt;='Festività&amp;Chiusure'!$A$12,Calendar!$B410&lt;='Festività&amp;Chiusure'!$B$12),  AND($B410&gt;='Festività&amp;Chiusure'!$A$13,Calendar!$B410&lt;='Festività&amp;Chiusure'!$B$13),  AND($B410&gt;='Festività&amp;Chiusure'!$A$14,Calendar!$B410&lt;='Festività&amp;Chiusure'!$B$14),    AND($B410&gt;='Festività&amp;Chiusure'!$A$15,Calendar!$B410&lt;='Festività&amp;Chiusure'!$B$15),  AND($B410&gt;='Festività&amp;Chiusure'!$A$16,Calendar!$B410&lt;='Festività&amp;Chiusure'!$B$16),   $H410="domenica",$H410="sabato"),0,1)</f>
        <v/>
      </c>
      <c r="K410">
        <f>B410-DATE(YEAR(B410),1,0)</f>
        <v/>
      </c>
      <c r="L410">
        <f>SUM($J$3:J410)</f>
        <v/>
      </c>
    </row>
    <row r="411">
      <c r="A411" s="4">
        <f>YEAR(B411)*10000+MONTH(B411)*100+DAY(B411)</f>
        <v/>
      </c>
      <c r="B411" s="1" t="n">
        <v>45700</v>
      </c>
      <c r="C411">
        <f>YEAR(B411)</f>
        <v/>
      </c>
      <c r="D411">
        <f>MONTH(B411)</f>
        <v/>
      </c>
      <c r="E411">
        <f>WEEKNUM(B411)</f>
        <v/>
      </c>
      <c r="F411">
        <f>WEEKDAY(B411)</f>
        <v/>
      </c>
      <c r="G411">
        <f>DAY(B411)</f>
        <v/>
      </c>
      <c r="H411">
        <f>TEXT(B411,"gggg")</f>
        <v/>
      </c>
      <c r="I411">
        <f>TEXT(B411,"mmmm")</f>
        <v/>
      </c>
      <c r="J411">
        <f>IF(OR(AND($B411&gt;='Festività&amp;Chiusure'!$A$2,Calendar!$B411&lt;='Festività&amp;Chiusure'!$B$2),  AND($B411&gt;='Festività&amp;Chiusure'!$A$3,Calendar!$B411&lt;='Festività&amp;Chiusure'!$B$3),  AND($B411&gt;='Festività&amp;Chiusure'!$A$4,Calendar!$B411&lt;='Festività&amp;Chiusure'!$B$4),  AND($B411&gt;='Festività&amp;Chiusure'!$A$5,Calendar!$B411&lt;='Festività&amp;Chiusure'!$B$5),  AND($B411&gt;='Festività&amp;Chiusure'!$A$6,Calendar!$B411&lt;='Festività&amp;Chiusure'!$B$6),  AND($B411&gt;='Festività&amp;Chiusure'!$A$7,Calendar!$B411&lt;='Festività&amp;Chiusure'!$B$7),  AND($B411&gt;='Festività&amp;Chiusure'!$A$8,Calendar!$B411&lt;='Festività&amp;Chiusure'!$B$8),  AND($B411&gt;='Festività&amp;Chiusure'!$A$9,Calendar!$B411&lt;='Festività&amp;Chiusure'!$B$9),  AND($B411&gt;='Festività&amp;Chiusure'!$A$10,Calendar!$B411&lt;='Festività&amp;Chiusure'!$B$10),  AND($B411&gt;='Festività&amp;Chiusure'!$A$11,Calendar!$B411&lt;='Festività&amp;Chiusure'!$B$11),  AND($B411&gt;='Festività&amp;Chiusure'!$A$12,Calendar!$B411&lt;='Festività&amp;Chiusure'!$B$12),  AND($B411&gt;='Festività&amp;Chiusure'!$A$13,Calendar!$B411&lt;='Festività&amp;Chiusure'!$B$13),  AND($B411&gt;='Festività&amp;Chiusure'!$A$14,Calendar!$B411&lt;='Festività&amp;Chiusure'!$B$14),    AND($B411&gt;='Festività&amp;Chiusure'!$A$15,Calendar!$B411&lt;='Festività&amp;Chiusure'!$B$15),  AND($B411&gt;='Festività&amp;Chiusure'!$A$16,Calendar!$B411&lt;='Festività&amp;Chiusure'!$B$16),   $H411="domenica",$H411="sabato"),0,1)</f>
        <v/>
      </c>
      <c r="K411">
        <f>B411-DATE(YEAR(B411),1,0)</f>
        <v/>
      </c>
      <c r="L411">
        <f>SUM($J$3:J411)</f>
        <v/>
      </c>
    </row>
    <row r="412">
      <c r="A412" s="4">
        <f>YEAR(B412)*10000+MONTH(B412)*100+DAY(B412)</f>
        <v/>
      </c>
      <c r="B412" s="1" t="n">
        <v>45701</v>
      </c>
      <c r="C412">
        <f>YEAR(B412)</f>
        <v/>
      </c>
      <c r="D412">
        <f>MONTH(B412)</f>
        <v/>
      </c>
      <c r="E412">
        <f>WEEKNUM(B412)</f>
        <v/>
      </c>
      <c r="F412">
        <f>WEEKDAY(B412)</f>
        <v/>
      </c>
      <c r="G412">
        <f>DAY(B412)</f>
        <v/>
      </c>
      <c r="H412">
        <f>TEXT(B412,"gggg")</f>
        <v/>
      </c>
      <c r="I412">
        <f>TEXT(B412,"mmmm")</f>
        <v/>
      </c>
      <c r="J412">
        <f>IF(OR(AND($B412&gt;='Festività&amp;Chiusure'!$A$2,Calendar!$B412&lt;='Festività&amp;Chiusure'!$B$2),  AND($B412&gt;='Festività&amp;Chiusure'!$A$3,Calendar!$B412&lt;='Festività&amp;Chiusure'!$B$3),  AND($B412&gt;='Festività&amp;Chiusure'!$A$4,Calendar!$B412&lt;='Festività&amp;Chiusure'!$B$4),  AND($B412&gt;='Festività&amp;Chiusure'!$A$5,Calendar!$B412&lt;='Festività&amp;Chiusure'!$B$5),  AND($B412&gt;='Festività&amp;Chiusure'!$A$6,Calendar!$B412&lt;='Festività&amp;Chiusure'!$B$6),  AND($B412&gt;='Festività&amp;Chiusure'!$A$7,Calendar!$B412&lt;='Festività&amp;Chiusure'!$B$7),  AND($B412&gt;='Festività&amp;Chiusure'!$A$8,Calendar!$B412&lt;='Festività&amp;Chiusure'!$B$8),  AND($B412&gt;='Festività&amp;Chiusure'!$A$9,Calendar!$B412&lt;='Festività&amp;Chiusure'!$B$9),  AND($B412&gt;='Festività&amp;Chiusure'!$A$10,Calendar!$B412&lt;='Festività&amp;Chiusure'!$B$10),  AND($B412&gt;='Festività&amp;Chiusure'!$A$11,Calendar!$B412&lt;='Festività&amp;Chiusure'!$B$11),  AND($B412&gt;='Festività&amp;Chiusure'!$A$12,Calendar!$B412&lt;='Festività&amp;Chiusure'!$B$12),  AND($B412&gt;='Festività&amp;Chiusure'!$A$13,Calendar!$B412&lt;='Festività&amp;Chiusure'!$B$13),  AND($B412&gt;='Festività&amp;Chiusure'!$A$14,Calendar!$B412&lt;='Festività&amp;Chiusure'!$B$14),    AND($B412&gt;='Festività&amp;Chiusure'!$A$15,Calendar!$B412&lt;='Festività&amp;Chiusure'!$B$15),  AND($B412&gt;='Festività&amp;Chiusure'!$A$16,Calendar!$B412&lt;='Festività&amp;Chiusure'!$B$16),   $H412="domenica",$H412="sabato"),0,1)</f>
        <v/>
      </c>
      <c r="K412">
        <f>B412-DATE(YEAR(B412),1,0)</f>
        <v/>
      </c>
      <c r="L412">
        <f>SUM($J$3:J412)</f>
        <v/>
      </c>
    </row>
    <row r="413">
      <c r="A413" s="4">
        <f>YEAR(B413)*10000+MONTH(B413)*100+DAY(B413)</f>
        <v/>
      </c>
      <c r="B413" s="1" t="n">
        <v>45702</v>
      </c>
      <c r="C413">
        <f>YEAR(B413)</f>
        <v/>
      </c>
      <c r="D413">
        <f>MONTH(B413)</f>
        <v/>
      </c>
      <c r="E413">
        <f>WEEKNUM(B413)</f>
        <v/>
      </c>
      <c r="F413">
        <f>WEEKDAY(B413)</f>
        <v/>
      </c>
      <c r="G413">
        <f>DAY(B413)</f>
        <v/>
      </c>
      <c r="H413">
        <f>TEXT(B413,"gggg")</f>
        <v/>
      </c>
      <c r="I413">
        <f>TEXT(B413,"mmmm")</f>
        <v/>
      </c>
      <c r="J413">
        <f>IF(OR(AND($B413&gt;='Festività&amp;Chiusure'!$A$2,Calendar!$B413&lt;='Festività&amp;Chiusure'!$B$2),  AND($B413&gt;='Festività&amp;Chiusure'!$A$3,Calendar!$B413&lt;='Festività&amp;Chiusure'!$B$3),  AND($B413&gt;='Festività&amp;Chiusure'!$A$4,Calendar!$B413&lt;='Festività&amp;Chiusure'!$B$4),  AND($B413&gt;='Festività&amp;Chiusure'!$A$5,Calendar!$B413&lt;='Festività&amp;Chiusure'!$B$5),  AND($B413&gt;='Festività&amp;Chiusure'!$A$6,Calendar!$B413&lt;='Festività&amp;Chiusure'!$B$6),  AND($B413&gt;='Festività&amp;Chiusure'!$A$7,Calendar!$B413&lt;='Festività&amp;Chiusure'!$B$7),  AND($B413&gt;='Festività&amp;Chiusure'!$A$8,Calendar!$B413&lt;='Festività&amp;Chiusure'!$B$8),  AND($B413&gt;='Festività&amp;Chiusure'!$A$9,Calendar!$B413&lt;='Festività&amp;Chiusure'!$B$9),  AND($B413&gt;='Festività&amp;Chiusure'!$A$10,Calendar!$B413&lt;='Festività&amp;Chiusure'!$B$10),  AND($B413&gt;='Festività&amp;Chiusure'!$A$11,Calendar!$B413&lt;='Festività&amp;Chiusure'!$B$11),  AND($B413&gt;='Festività&amp;Chiusure'!$A$12,Calendar!$B413&lt;='Festività&amp;Chiusure'!$B$12),  AND($B413&gt;='Festività&amp;Chiusure'!$A$13,Calendar!$B413&lt;='Festività&amp;Chiusure'!$B$13),  AND($B413&gt;='Festività&amp;Chiusure'!$A$14,Calendar!$B413&lt;='Festività&amp;Chiusure'!$B$14),    AND($B413&gt;='Festività&amp;Chiusure'!$A$15,Calendar!$B413&lt;='Festività&amp;Chiusure'!$B$15),  AND($B413&gt;='Festività&amp;Chiusure'!$A$16,Calendar!$B413&lt;='Festività&amp;Chiusure'!$B$16),   $H413="domenica",$H413="sabato"),0,1)</f>
        <v/>
      </c>
      <c r="K413">
        <f>B413-DATE(YEAR(B413),1,0)</f>
        <v/>
      </c>
      <c r="L413">
        <f>SUM($J$3:J413)</f>
        <v/>
      </c>
    </row>
    <row r="414">
      <c r="A414" s="4">
        <f>YEAR(B414)*10000+MONTH(B414)*100+DAY(B414)</f>
        <v/>
      </c>
      <c r="B414" s="1" t="n">
        <v>45703</v>
      </c>
      <c r="C414">
        <f>YEAR(B414)</f>
        <v/>
      </c>
      <c r="D414">
        <f>MONTH(B414)</f>
        <v/>
      </c>
      <c r="E414">
        <f>WEEKNUM(B414)</f>
        <v/>
      </c>
      <c r="F414">
        <f>WEEKDAY(B414)</f>
        <v/>
      </c>
      <c r="G414">
        <f>DAY(B414)</f>
        <v/>
      </c>
      <c r="H414">
        <f>TEXT(B414,"gggg")</f>
        <v/>
      </c>
      <c r="I414">
        <f>TEXT(B414,"mmmm")</f>
        <v/>
      </c>
      <c r="J414">
        <f>IF(OR(AND($B414&gt;='Festività&amp;Chiusure'!$A$2,Calendar!$B414&lt;='Festività&amp;Chiusure'!$B$2),  AND($B414&gt;='Festività&amp;Chiusure'!$A$3,Calendar!$B414&lt;='Festività&amp;Chiusure'!$B$3),  AND($B414&gt;='Festività&amp;Chiusure'!$A$4,Calendar!$B414&lt;='Festività&amp;Chiusure'!$B$4),  AND($B414&gt;='Festività&amp;Chiusure'!$A$5,Calendar!$B414&lt;='Festività&amp;Chiusure'!$B$5),  AND($B414&gt;='Festività&amp;Chiusure'!$A$6,Calendar!$B414&lt;='Festività&amp;Chiusure'!$B$6),  AND($B414&gt;='Festività&amp;Chiusure'!$A$7,Calendar!$B414&lt;='Festività&amp;Chiusure'!$B$7),  AND($B414&gt;='Festività&amp;Chiusure'!$A$8,Calendar!$B414&lt;='Festività&amp;Chiusure'!$B$8),  AND($B414&gt;='Festività&amp;Chiusure'!$A$9,Calendar!$B414&lt;='Festività&amp;Chiusure'!$B$9),  AND($B414&gt;='Festività&amp;Chiusure'!$A$10,Calendar!$B414&lt;='Festività&amp;Chiusure'!$B$10),  AND($B414&gt;='Festività&amp;Chiusure'!$A$11,Calendar!$B414&lt;='Festività&amp;Chiusure'!$B$11),  AND($B414&gt;='Festività&amp;Chiusure'!$A$12,Calendar!$B414&lt;='Festività&amp;Chiusure'!$B$12),  AND($B414&gt;='Festività&amp;Chiusure'!$A$13,Calendar!$B414&lt;='Festività&amp;Chiusure'!$B$13),  AND($B414&gt;='Festività&amp;Chiusure'!$A$14,Calendar!$B414&lt;='Festività&amp;Chiusure'!$B$14),    AND($B414&gt;='Festività&amp;Chiusure'!$A$15,Calendar!$B414&lt;='Festività&amp;Chiusure'!$B$15),  AND($B414&gt;='Festività&amp;Chiusure'!$A$16,Calendar!$B414&lt;='Festività&amp;Chiusure'!$B$16),   $H414="domenica",$H414="sabato"),0,1)</f>
        <v/>
      </c>
      <c r="K414">
        <f>B414-DATE(YEAR(B414),1,0)</f>
        <v/>
      </c>
      <c r="L414">
        <f>SUM($J$3:J414)</f>
        <v/>
      </c>
    </row>
    <row r="415">
      <c r="A415" s="4">
        <f>YEAR(B415)*10000+MONTH(B415)*100+DAY(B415)</f>
        <v/>
      </c>
      <c r="B415" s="1" t="n">
        <v>45704</v>
      </c>
      <c r="C415">
        <f>YEAR(B415)</f>
        <v/>
      </c>
      <c r="D415">
        <f>MONTH(B415)</f>
        <v/>
      </c>
      <c r="E415">
        <f>WEEKNUM(B415)</f>
        <v/>
      </c>
      <c r="F415">
        <f>WEEKDAY(B415)</f>
        <v/>
      </c>
      <c r="G415">
        <f>DAY(B415)</f>
        <v/>
      </c>
      <c r="H415">
        <f>TEXT(B415,"gggg")</f>
        <v/>
      </c>
      <c r="I415">
        <f>TEXT(B415,"mmmm")</f>
        <v/>
      </c>
      <c r="J415">
        <f>IF(OR(AND($B415&gt;='Festività&amp;Chiusure'!$A$2,Calendar!$B415&lt;='Festività&amp;Chiusure'!$B$2),  AND($B415&gt;='Festività&amp;Chiusure'!$A$3,Calendar!$B415&lt;='Festività&amp;Chiusure'!$B$3),  AND($B415&gt;='Festività&amp;Chiusure'!$A$4,Calendar!$B415&lt;='Festività&amp;Chiusure'!$B$4),  AND($B415&gt;='Festività&amp;Chiusure'!$A$5,Calendar!$B415&lt;='Festività&amp;Chiusure'!$B$5),  AND($B415&gt;='Festività&amp;Chiusure'!$A$6,Calendar!$B415&lt;='Festività&amp;Chiusure'!$B$6),  AND($B415&gt;='Festività&amp;Chiusure'!$A$7,Calendar!$B415&lt;='Festività&amp;Chiusure'!$B$7),  AND($B415&gt;='Festività&amp;Chiusure'!$A$8,Calendar!$B415&lt;='Festività&amp;Chiusure'!$B$8),  AND($B415&gt;='Festività&amp;Chiusure'!$A$9,Calendar!$B415&lt;='Festività&amp;Chiusure'!$B$9),  AND($B415&gt;='Festività&amp;Chiusure'!$A$10,Calendar!$B415&lt;='Festività&amp;Chiusure'!$B$10),  AND($B415&gt;='Festività&amp;Chiusure'!$A$11,Calendar!$B415&lt;='Festività&amp;Chiusure'!$B$11),  AND($B415&gt;='Festività&amp;Chiusure'!$A$12,Calendar!$B415&lt;='Festività&amp;Chiusure'!$B$12),  AND($B415&gt;='Festività&amp;Chiusure'!$A$13,Calendar!$B415&lt;='Festività&amp;Chiusure'!$B$13),  AND($B415&gt;='Festività&amp;Chiusure'!$A$14,Calendar!$B415&lt;='Festività&amp;Chiusure'!$B$14),    AND($B415&gt;='Festività&amp;Chiusure'!$A$15,Calendar!$B415&lt;='Festività&amp;Chiusure'!$B$15),  AND($B415&gt;='Festività&amp;Chiusure'!$A$16,Calendar!$B415&lt;='Festività&amp;Chiusure'!$B$16),   $H415="domenica",$H415="sabato"),0,1)</f>
        <v/>
      </c>
      <c r="K415">
        <f>B415-DATE(YEAR(B415),1,0)</f>
        <v/>
      </c>
      <c r="L415">
        <f>SUM($J$3:J415)</f>
        <v/>
      </c>
    </row>
    <row r="416">
      <c r="A416" s="4">
        <f>YEAR(B416)*10000+MONTH(B416)*100+DAY(B416)</f>
        <v/>
      </c>
      <c r="B416" s="1" t="n">
        <v>45705</v>
      </c>
      <c r="C416">
        <f>YEAR(B416)</f>
        <v/>
      </c>
      <c r="D416">
        <f>MONTH(B416)</f>
        <v/>
      </c>
      <c r="E416">
        <f>WEEKNUM(B416)</f>
        <v/>
      </c>
      <c r="F416">
        <f>WEEKDAY(B416)</f>
        <v/>
      </c>
      <c r="G416">
        <f>DAY(B416)</f>
        <v/>
      </c>
      <c r="H416">
        <f>TEXT(B416,"gggg")</f>
        <v/>
      </c>
      <c r="I416">
        <f>TEXT(B416,"mmmm")</f>
        <v/>
      </c>
      <c r="J416">
        <f>IF(OR(AND($B416&gt;='Festività&amp;Chiusure'!$A$2,Calendar!$B416&lt;='Festività&amp;Chiusure'!$B$2),  AND($B416&gt;='Festività&amp;Chiusure'!$A$3,Calendar!$B416&lt;='Festività&amp;Chiusure'!$B$3),  AND($B416&gt;='Festività&amp;Chiusure'!$A$4,Calendar!$B416&lt;='Festività&amp;Chiusure'!$B$4),  AND($B416&gt;='Festività&amp;Chiusure'!$A$5,Calendar!$B416&lt;='Festività&amp;Chiusure'!$B$5),  AND($B416&gt;='Festività&amp;Chiusure'!$A$6,Calendar!$B416&lt;='Festività&amp;Chiusure'!$B$6),  AND($B416&gt;='Festività&amp;Chiusure'!$A$7,Calendar!$B416&lt;='Festività&amp;Chiusure'!$B$7),  AND($B416&gt;='Festività&amp;Chiusure'!$A$8,Calendar!$B416&lt;='Festività&amp;Chiusure'!$B$8),  AND($B416&gt;='Festività&amp;Chiusure'!$A$9,Calendar!$B416&lt;='Festività&amp;Chiusure'!$B$9),  AND($B416&gt;='Festività&amp;Chiusure'!$A$10,Calendar!$B416&lt;='Festività&amp;Chiusure'!$B$10),  AND($B416&gt;='Festività&amp;Chiusure'!$A$11,Calendar!$B416&lt;='Festività&amp;Chiusure'!$B$11),  AND($B416&gt;='Festività&amp;Chiusure'!$A$12,Calendar!$B416&lt;='Festività&amp;Chiusure'!$B$12),  AND($B416&gt;='Festività&amp;Chiusure'!$A$13,Calendar!$B416&lt;='Festività&amp;Chiusure'!$B$13),  AND($B416&gt;='Festività&amp;Chiusure'!$A$14,Calendar!$B416&lt;='Festività&amp;Chiusure'!$B$14),    AND($B416&gt;='Festività&amp;Chiusure'!$A$15,Calendar!$B416&lt;='Festività&amp;Chiusure'!$B$15),  AND($B416&gt;='Festività&amp;Chiusure'!$A$16,Calendar!$B416&lt;='Festività&amp;Chiusure'!$B$16),   $H416="domenica",$H416="sabato"),0,1)</f>
        <v/>
      </c>
      <c r="K416">
        <f>B416-DATE(YEAR(B416),1,0)</f>
        <v/>
      </c>
      <c r="L416">
        <f>SUM($J$3:J416)</f>
        <v/>
      </c>
    </row>
    <row r="417">
      <c r="A417" s="4">
        <f>YEAR(B417)*10000+MONTH(B417)*100+DAY(B417)</f>
        <v/>
      </c>
      <c r="B417" s="1" t="n">
        <v>45706</v>
      </c>
      <c r="C417">
        <f>YEAR(B417)</f>
        <v/>
      </c>
      <c r="D417">
        <f>MONTH(B417)</f>
        <v/>
      </c>
      <c r="E417">
        <f>WEEKNUM(B417)</f>
        <v/>
      </c>
      <c r="F417">
        <f>WEEKDAY(B417)</f>
        <v/>
      </c>
      <c r="G417">
        <f>DAY(B417)</f>
        <v/>
      </c>
      <c r="H417">
        <f>TEXT(B417,"gggg")</f>
        <v/>
      </c>
      <c r="I417">
        <f>TEXT(B417,"mmmm")</f>
        <v/>
      </c>
      <c r="J417">
        <f>IF(OR(AND($B417&gt;='Festività&amp;Chiusure'!$A$2,Calendar!$B417&lt;='Festività&amp;Chiusure'!$B$2),  AND($B417&gt;='Festività&amp;Chiusure'!$A$3,Calendar!$B417&lt;='Festività&amp;Chiusure'!$B$3),  AND($B417&gt;='Festività&amp;Chiusure'!$A$4,Calendar!$B417&lt;='Festività&amp;Chiusure'!$B$4),  AND($B417&gt;='Festività&amp;Chiusure'!$A$5,Calendar!$B417&lt;='Festività&amp;Chiusure'!$B$5),  AND($B417&gt;='Festività&amp;Chiusure'!$A$6,Calendar!$B417&lt;='Festività&amp;Chiusure'!$B$6),  AND($B417&gt;='Festività&amp;Chiusure'!$A$7,Calendar!$B417&lt;='Festività&amp;Chiusure'!$B$7),  AND($B417&gt;='Festività&amp;Chiusure'!$A$8,Calendar!$B417&lt;='Festività&amp;Chiusure'!$B$8),  AND($B417&gt;='Festività&amp;Chiusure'!$A$9,Calendar!$B417&lt;='Festività&amp;Chiusure'!$B$9),  AND($B417&gt;='Festività&amp;Chiusure'!$A$10,Calendar!$B417&lt;='Festività&amp;Chiusure'!$B$10),  AND($B417&gt;='Festività&amp;Chiusure'!$A$11,Calendar!$B417&lt;='Festività&amp;Chiusure'!$B$11),  AND($B417&gt;='Festività&amp;Chiusure'!$A$12,Calendar!$B417&lt;='Festività&amp;Chiusure'!$B$12),  AND($B417&gt;='Festività&amp;Chiusure'!$A$13,Calendar!$B417&lt;='Festività&amp;Chiusure'!$B$13),  AND($B417&gt;='Festività&amp;Chiusure'!$A$14,Calendar!$B417&lt;='Festività&amp;Chiusure'!$B$14),    AND($B417&gt;='Festività&amp;Chiusure'!$A$15,Calendar!$B417&lt;='Festività&amp;Chiusure'!$B$15),  AND($B417&gt;='Festività&amp;Chiusure'!$A$16,Calendar!$B417&lt;='Festività&amp;Chiusure'!$B$16),   $H417="domenica",$H417="sabato"),0,1)</f>
        <v/>
      </c>
      <c r="K417">
        <f>B417-DATE(YEAR(B417),1,0)</f>
        <v/>
      </c>
      <c r="L417">
        <f>SUM($J$3:J417)</f>
        <v/>
      </c>
    </row>
    <row r="418">
      <c r="A418" s="4">
        <f>YEAR(B418)*10000+MONTH(B418)*100+DAY(B418)</f>
        <v/>
      </c>
      <c r="B418" s="1" t="n">
        <v>45707</v>
      </c>
      <c r="C418">
        <f>YEAR(B418)</f>
        <v/>
      </c>
      <c r="D418">
        <f>MONTH(B418)</f>
        <v/>
      </c>
      <c r="E418">
        <f>WEEKNUM(B418)</f>
        <v/>
      </c>
      <c r="F418">
        <f>WEEKDAY(B418)</f>
        <v/>
      </c>
      <c r="G418">
        <f>DAY(B418)</f>
        <v/>
      </c>
      <c r="H418">
        <f>TEXT(B418,"gggg")</f>
        <v/>
      </c>
      <c r="I418">
        <f>TEXT(B418,"mmmm")</f>
        <v/>
      </c>
      <c r="J418">
        <f>IF(OR(AND($B418&gt;='Festività&amp;Chiusure'!$A$2,Calendar!$B418&lt;='Festività&amp;Chiusure'!$B$2),  AND($B418&gt;='Festività&amp;Chiusure'!$A$3,Calendar!$B418&lt;='Festività&amp;Chiusure'!$B$3),  AND($B418&gt;='Festività&amp;Chiusure'!$A$4,Calendar!$B418&lt;='Festività&amp;Chiusure'!$B$4),  AND($B418&gt;='Festività&amp;Chiusure'!$A$5,Calendar!$B418&lt;='Festività&amp;Chiusure'!$B$5),  AND($B418&gt;='Festività&amp;Chiusure'!$A$6,Calendar!$B418&lt;='Festività&amp;Chiusure'!$B$6),  AND($B418&gt;='Festività&amp;Chiusure'!$A$7,Calendar!$B418&lt;='Festività&amp;Chiusure'!$B$7),  AND($B418&gt;='Festività&amp;Chiusure'!$A$8,Calendar!$B418&lt;='Festività&amp;Chiusure'!$B$8),  AND($B418&gt;='Festività&amp;Chiusure'!$A$9,Calendar!$B418&lt;='Festività&amp;Chiusure'!$B$9),  AND($B418&gt;='Festività&amp;Chiusure'!$A$10,Calendar!$B418&lt;='Festività&amp;Chiusure'!$B$10),  AND($B418&gt;='Festività&amp;Chiusure'!$A$11,Calendar!$B418&lt;='Festività&amp;Chiusure'!$B$11),  AND($B418&gt;='Festività&amp;Chiusure'!$A$12,Calendar!$B418&lt;='Festività&amp;Chiusure'!$B$12),  AND($B418&gt;='Festività&amp;Chiusure'!$A$13,Calendar!$B418&lt;='Festività&amp;Chiusure'!$B$13),  AND($B418&gt;='Festività&amp;Chiusure'!$A$14,Calendar!$B418&lt;='Festività&amp;Chiusure'!$B$14),    AND($B418&gt;='Festività&amp;Chiusure'!$A$15,Calendar!$B418&lt;='Festività&amp;Chiusure'!$B$15),  AND($B418&gt;='Festività&amp;Chiusure'!$A$16,Calendar!$B418&lt;='Festività&amp;Chiusure'!$B$16),   $H418="domenica",$H418="sabato"),0,1)</f>
        <v/>
      </c>
      <c r="K418">
        <f>B418-DATE(YEAR(B418),1,0)</f>
        <v/>
      </c>
      <c r="L418">
        <f>SUM($J$3:J418)</f>
        <v/>
      </c>
    </row>
    <row r="419">
      <c r="A419" s="4">
        <f>YEAR(B419)*10000+MONTH(B419)*100+DAY(B419)</f>
        <v/>
      </c>
      <c r="B419" s="1" t="n">
        <v>45708</v>
      </c>
      <c r="C419">
        <f>YEAR(B419)</f>
        <v/>
      </c>
      <c r="D419">
        <f>MONTH(B419)</f>
        <v/>
      </c>
      <c r="E419">
        <f>WEEKNUM(B419)</f>
        <v/>
      </c>
      <c r="F419">
        <f>WEEKDAY(B419)</f>
        <v/>
      </c>
      <c r="G419">
        <f>DAY(B419)</f>
        <v/>
      </c>
      <c r="H419">
        <f>TEXT(B419,"gggg")</f>
        <v/>
      </c>
      <c r="I419">
        <f>TEXT(B419,"mmmm")</f>
        <v/>
      </c>
      <c r="J419">
        <f>IF(OR(AND($B419&gt;='Festività&amp;Chiusure'!$A$2,Calendar!$B419&lt;='Festività&amp;Chiusure'!$B$2),  AND($B419&gt;='Festività&amp;Chiusure'!$A$3,Calendar!$B419&lt;='Festività&amp;Chiusure'!$B$3),  AND($B419&gt;='Festività&amp;Chiusure'!$A$4,Calendar!$B419&lt;='Festività&amp;Chiusure'!$B$4),  AND($B419&gt;='Festività&amp;Chiusure'!$A$5,Calendar!$B419&lt;='Festività&amp;Chiusure'!$B$5),  AND($B419&gt;='Festività&amp;Chiusure'!$A$6,Calendar!$B419&lt;='Festività&amp;Chiusure'!$B$6),  AND($B419&gt;='Festività&amp;Chiusure'!$A$7,Calendar!$B419&lt;='Festività&amp;Chiusure'!$B$7),  AND($B419&gt;='Festività&amp;Chiusure'!$A$8,Calendar!$B419&lt;='Festività&amp;Chiusure'!$B$8),  AND($B419&gt;='Festività&amp;Chiusure'!$A$9,Calendar!$B419&lt;='Festività&amp;Chiusure'!$B$9),  AND($B419&gt;='Festività&amp;Chiusure'!$A$10,Calendar!$B419&lt;='Festività&amp;Chiusure'!$B$10),  AND($B419&gt;='Festività&amp;Chiusure'!$A$11,Calendar!$B419&lt;='Festività&amp;Chiusure'!$B$11),  AND($B419&gt;='Festività&amp;Chiusure'!$A$12,Calendar!$B419&lt;='Festività&amp;Chiusure'!$B$12),  AND($B419&gt;='Festività&amp;Chiusure'!$A$13,Calendar!$B419&lt;='Festività&amp;Chiusure'!$B$13),  AND($B419&gt;='Festività&amp;Chiusure'!$A$14,Calendar!$B419&lt;='Festività&amp;Chiusure'!$B$14),    AND($B419&gt;='Festività&amp;Chiusure'!$A$15,Calendar!$B419&lt;='Festività&amp;Chiusure'!$B$15),  AND($B419&gt;='Festività&amp;Chiusure'!$A$16,Calendar!$B419&lt;='Festività&amp;Chiusure'!$B$16),   $H419="domenica",$H419="sabato"),0,1)</f>
        <v/>
      </c>
      <c r="K419">
        <f>B419-DATE(YEAR(B419),1,0)</f>
        <v/>
      </c>
      <c r="L419">
        <f>SUM($J$3:J419)</f>
        <v/>
      </c>
    </row>
    <row r="420">
      <c r="A420" s="4">
        <f>YEAR(B420)*10000+MONTH(B420)*100+DAY(B420)</f>
        <v/>
      </c>
      <c r="B420" s="1" t="n">
        <v>45709</v>
      </c>
      <c r="C420">
        <f>YEAR(B420)</f>
        <v/>
      </c>
      <c r="D420">
        <f>MONTH(B420)</f>
        <v/>
      </c>
      <c r="E420">
        <f>WEEKNUM(B420)</f>
        <v/>
      </c>
      <c r="F420">
        <f>WEEKDAY(B420)</f>
        <v/>
      </c>
      <c r="G420">
        <f>DAY(B420)</f>
        <v/>
      </c>
      <c r="H420">
        <f>TEXT(B420,"gggg")</f>
        <v/>
      </c>
      <c r="I420">
        <f>TEXT(B420,"mmmm")</f>
        <v/>
      </c>
      <c r="J420">
        <f>IF(OR(AND($B420&gt;='Festività&amp;Chiusure'!$A$2,Calendar!$B420&lt;='Festività&amp;Chiusure'!$B$2),  AND($B420&gt;='Festività&amp;Chiusure'!$A$3,Calendar!$B420&lt;='Festività&amp;Chiusure'!$B$3),  AND($B420&gt;='Festività&amp;Chiusure'!$A$4,Calendar!$B420&lt;='Festività&amp;Chiusure'!$B$4),  AND($B420&gt;='Festività&amp;Chiusure'!$A$5,Calendar!$B420&lt;='Festività&amp;Chiusure'!$B$5),  AND($B420&gt;='Festività&amp;Chiusure'!$A$6,Calendar!$B420&lt;='Festività&amp;Chiusure'!$B$6),  AND($B420&gt;='Festività&amp;Chiusure'!$A$7,Calendar!$B420&lt;='Festività&amp;Chiusure'!$B$7),  AND($B420&gt;='Festività&amp;Chiusure'!$A$8,Calendar!$B420&lt;='Festività&amp;Chiusure'!$B$8),  AND($B420&gt;='Festività&amp;Chiusure'!$A$9,Calendar!$B420&lt;='Festività&amp;Chiusure'!$B$9),  AND($B420&gt;='Festività&amp;Chiusure'!$A$10,Calendar!$B420&lt;='Festività&amp;Chiusure'!$B$10),  AND($B420&gt;='Festività&amp;Chiusure'!$A$11,Calendar!$B420&lt;='Festività&amp;Chiusure'!$B$11),  AND($B420&gt;='Festività&amp;Chiusure'!$A$12,Calendar!$B420&lt;='Festività&amp;Chiusure'!$B$12),  AND($B420&gt;='Festività&amp;Chiusure'!$A$13,Calendar!$B420&lt;='Festività&amp;Chiusure'!$B$13),  AND($B420&gt;='Festività&amp;Chiusure'!$A$14,Calendar!$B420&lt;='Festività&amp;Chiusure'!$B$14),    AND($B420&gt;='Festività&amp;Chiusure'!$A$15,Calendar!$B420&lt;='Festività&amp;Chiusure'!$B$15),  AND($B420&gt;='Festività&amp;Chiusure'!$A$16,Calendar!$B420&lt;='Festività&amp;Chiusure'!$B$16),   $H420="domenica",$H420="sabato"),0,1)</f>
        <v/>
      </c>
      <c r="K420">
        <f>B420-DATE(YEAR(B420),1,0)</f>
        <v/>
      </c>
      <c r="L420">
        <f>SUM($J$3:J420)</f>
        <v/>
      </c>
    </row>
  </sheetData>
  <autoFilter ref="A2:L420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D8" sqref="D8"/>
    </sheetView>
  </sheetViews>
  <sheetFormatPr baseColWidth="8" defaultColWidth="8.42578125" defaultRowHeight="14.45"/>
  <cols>
    <col width="8" bestFit="1" customWidth="1" min="1" max="1"/>
    <col width="14.42578125" bestFit="1" customWidth="1" min="2" max="2"/>
    <col width="18.42578125" bestFit="1" customWidth="1" min="3" max="3"/>
    <col width="23.42578125" bestFit="1" customWidth="1" min="4" max="4"/>
    <col width="7.42578125" bestFit="1" customWidth="1" min="7" max="7"/>
    <col width="16.42578125" bestFit="1" customWidth="1" min="8" max="8"/>
    <col width="19.42578125" bestFit="1" customWidth="1" min="9" max="9"/>
    <col width="14.42578125" customWidth="1" min="10" max="10"/>
  </cols>
  <sheetData>
    <row r="1">
      <c r="A1" s="22" t="inlineStr">
        <is>
          <t>KEY_CC</t>
        </is>
      </c>
      <c r="B1" s="22" t="inlineStr">
        <is>
          <t>RESPONSIBLE</t>
        </is>
      </c>
      <c r="C1" s="22" t="inlineStr">
        <is>
          <t>SHORT_DESCR_CC</t>
        </is>
      </c>
      <c r="D1" s="22" t="inlineStr">
        <is>
          <t>LONG_DESCR_CC</t>
        </is>
      </c>
      <c r="G1" s="22" t="inlineStr">
        <is>
          <t>KEY_CC</t>
        </is>
      </c>
      <c r="H1" s="22" t="inlineStr">
        <is>
          <t>SHORT_DESCR_CC</t>
        </is>
      </c>
      <c r="I1" s="22" t="inlineStr">
        <is>
          <t>LONG_DESCR_CC</t>
        </is>
      </c>
      <c r="J1" s="22" t="inlineStr">
        <is>
          <t>RESPONSIBLE</t>
        </is>
      </c>
    </row>
    <row r="2">
      <c r="A2" s="22" t="inlineStr">
        <is>
          <t>CC01</t>
        </is>
      </c>
      <c r="B2" s="22" t="inlineStr">
        <is>
          <t>M. PORCU</t>
        </is>
      </c>
      <c r="C2" s="22" t="inlineStr">
        <is>
          <t>WEBAPP</t>
        </is>
      </c>
      <c r="D2" s="22" t="inlineStr">
        <is>
          <t>WEB APPLICATIONS</t>
        </is>
      </c>
      <c r="G2" s="22" t="inlineStr">
        <is>
          <t>CC01</t>
        </is>
      </c>
      <c r="H2" s="22" t="inlineStr">
        <is>
          <t>WebApp</t>
        </is>
      </c>
      <c r="I2" s="22" t="inlineStr">
        <is>
          <t>Web Applications</t>
        </is>
      </c>
      <c r="J2" s="22" t="inlineStr">
        <is>
          <t>M. Porcu</t>
        </is>
      </c>
    </row>
    <row r="3">
      <c r="A3" s="22" t="inlineStr">
        <is>
          <t>CC02</t>
        </is>
      </c>
      <c r="B3" s="22" t="inlineStr">
        <is>
          <t>A. STRADA</t>
        </is>
      </c>
      <c r="C3" s="22" t="inlineStr">
        <is>
          <t>DM</t>
        </is>
      </c>
      <c r="D3" s="22" t="inlineStr">
        <is>
          <t>DATA MANAGEMENT</t>
        </is>
      </c>
      <c r="G3" s="22" t="inlineStr">
        <is>
          <t>CC02</t>
        </is>
      </c>
      <c r="H3" s="22" t="inlineStr">
        <is>
          <t>DM</t>
        </is>
      </c>
      <c r="I3" s="22" t="inlineStr">
        <is>
          <t>Data Management</t>
        </is>
      </c>
      <c r="J3" s="22" t="inlineStr">
        <is>
          <t>A. Strada</t>
        </is>
      </c>
    </row>
    <row r="4">
      <c r="A4" s="22" t="inlineStr">
        <is>
          <t>CC03</t>
        </is>
      </c>
      <c r="B4" s="22" t="inlineStr">
        <is>
          <t>A. ALBANESE</t>
        </is>
      </c>
      <c r="C4" s="22" t="inlineStr">
        <is>
          <t>EPM</t>
        </is>
      </c>
      <c r="D4" s="22" t="inlineStr">
        <is>
          <t>EPM</t>
        </is>
      </c>
      <c r="G4" s="22" t="inlineStr">
        <is>
          <t>CC03</t>
        </is>
      </c>
      <c r="H4" s="22" t="inlineStr">
        <is>
          <t>EPM</t>
        </is>
      </c>
      <c r="I4" s="22" t="inlineStr">
        <is>
          <t>EPM</t>
        </is>
      </c>
      <c r="J4" s="22" t="inlineStr">
        <is>
          <t>M. Baragioli</t>
        </is>
      </c>
    </row>
    <row r="5">
      <c r="A5" s="22" t="inlineStr">
        <is>
          <t>CC04</t>
        </is>
      </c>
      <c r="B5" s="22" t="inlineStr">
        <is>
          <t>G. SIRONI</t>
        </is>
      </c>
      <c r="C5" s="22" t="inlineStr">
        <is>
          <t>DS</t>
        </is>
      </c>
      <c r="D5" s="22" t="inlineStr">
        <is>
          <t>DATA SCIENCE</t>
        </is>
      </c>
      <c r="G5" s="22" t="inlineStr">
        <is>
          <t>CC04</t>
        </is>
      </c>
      <c r="H5" s="22" t="inlineStr">
        <is>
          <t>DS</t>
        </is>
      </c>
      <c r="I5" s="22" t="inlineStr">
        <is>
          <t>Data Science</t>
        </is>
      </c>
      <c r="J5" s="22" t="inlineStr">
        <is>
          <t>G. Sironi</t>
        </is>
      </c>
    </row>
    <row r="6">
      <c r="A6" s="22" t="inlineStr">
        <is>
          <t>CC06</t>
        </is>
      </c>
      <c r="B6" s="22" t="inlineStr">
        <is>
          <t>O. SAGAZIO</t>
        </is>
      </c>
      <c r="C6" s="22" t="inlineStr">
        <is>
          <t>OPERATION</t>
        </is>
      </c>
      <c r="D6" s="22" t="inlineStr">
        <is>
          <t>OPERATIONS</t>
        </is>
      </c>
      <c r="G6" s="22" t="inlineStr">
        <is>
          <t>CC05</t>
        </is>
      </c>
      <c r="H6" s="22" t="inlineStr">
        <is>
          <t>AI</t>
        </is>
      </c>
      <c r="I6" s="22" t="inlineStr">
        <is>
          <t>Artificial Intelligence</t>
        </is>
      </c>
      <c r="J6" s="22" t="inlineStr">
        <is>
          <t>E. Carena</t>
        </is>
      </c>
    </row>
    <row r="7">
      <c r="A7" s="22" t="inlineStr">
        <is>
          <t>CC07</t>
        </is>
      </c>
      <c r="B7" s="22" t="inlineStr">
        <is>
          <t>M. CALABRESE</t>
        </is>
      </c>
      <c r="C7" s="22" t="inlineStr">
        <is>
          <t>DELIVERY - PRJ</t>
        </is>
      </c>
      <c r="D7" s="22" t="inlineStr">
        <is>
          <t>DELIVERY PROJECTS</t>
        </is>
      </c>
      <c r="G7" s="22" t="inlineStr">
        <is>
          <t>CC06</t>
        </is>
      </c>
      <c r="H7" s="22" t="inlineStr">
        <is>
          <t>Operation</t>
        </is>
      </c>
      <c r="I7" s="22" t="inlineStr">
        <is>
          <t>Operations</t>
        </is>
      </c>
      <c r="J7" s="22" t="inlineStr">
        <is>
          <t>O. Sagazio</t>
        </is>
      </c>
    </row>
    <row r="8">
      <c r="A8" s="22" t="inlineStr">
        <is>
          <t>CC08</t>
        </is>
      </c>
      <c r="B8" s="22" t="inlineStr">
        <is>
          <t>F. PINNELLI</t>
        </is>
      </c>
      <c r="C8" s="22" t="inlineStr">
        <is>
          <t>DELIVERY - AMS</t>
        </is>
      </c>
      <c r="D8" s="22" t="inlineStr">
        <is>
          <t>DELIVERY MAINTENANCE</t>
        </is>
      </c>
      <c r="G8" s="22" t="inlineStr">
        <is>
          <t>CC07</t>
        </is>
      </c>
      <c r="H8" s="22" t="inlineStr">
        <is>
          <t>Delivery - Prj</t>
        </is>
      </c>
      <c r="I8" s="22" t="inlineStr">
        <is>
          <t>Delivery Projects</t>
        </is>
      </c>
      <c r="J8" s="22" t="inlineStr">
        <is>
          <t>M. Calabrese</t>
        </is>
      </c>
    </row>
    <row r="9">
      <c r="A9" s="22" t="inlineStr">
        <is>
          <t>CC09</t>
        </is>
      </c>
      <c r="B9" s="22" t="inlineStr">
        <is>
          <t>M. COCCHI</t>
        </is>
      </c>
      <c r="C9" s="22" t="inlineStr">
        <is>
          <t>CONSULTING</t>
        </is>
      </c>
      <c r="D9" s="22" t="inlineStr">
        <is>
          <t>CONSULTING</t>
        </is>
      </c>
      <c r="G9" s="22" t="inlineStr">
        <is>
          <t>CC08</t>
        </is>
      </c>
      <c r="H9" s="22" t="inlineStr">
        <is>
          <t>Delivery - AMS</t>
        </is>
      </c>
      <c r="I9" s="22" t="inlineStr">
        <is>
          <t>Delivery Maintenance</t>
        </is>
      </c>
      <c r="J9" s="22" t="inlineStr">
        <is>
          <t>F. Pinnelli</t>
        </is>
      </c>
    </row>
    <row r="10">
      <c r="A10" s="22" t="inlineStr">
        <is>
          <t>CC10</t>
        </is>
      </c>
      <c r="B10" s="23" t="inlineStr">
        <is>
          <t>A. MICALI</t>
        </is>
      </c>
      <c r="C10" s="22" t="inlineStr">
        <is>
          <t>CONTROLLING</t>
        </is>
      </c>
      <c r="D10" s="22" t="inlineStr">
        <is>
          <t>CONTROLLING</t>
        </is>
      </c>
      <c r="G10" s="22" t="inlineStr">
        <is>
          <t>CC09</t>
        </is>
      </c>
      <c r="H10" s="22" t="inlineStr">
        <is>
          <t>Consulting</t>
        </is>
      </c>
      <c r="I10" s="22" t="inlineStr">
        <is>
          <t>Consulting</t>
        </is>
      </c>
      <c r="J10" s="22" t="inlineStr">
        <is>
          <t>M. Cocchi</t>
        </is>
      </c>
    </row>
    <row r="11">
      <c r="A11" s="22" t="inlineStr">
        <is>
          <t>CC11</t>
        </is>
      </c>
      <c r="B11" s="22" t="inlineStr">
        <is>
          <t>L. ROBERTO</t>
        </is>
      </c>
      <c r="C11" s="22" t="inlineStr">
        <is>
          <t>HYBRIDAPP</t>
        </is>
      </c>
      <c r="D11" s="22" t="inlineStr">
        <is>
          <t>HYBRID APPLICATIONS</t>
        </is>
      </c>
      <c r="G11" s="22" t="inlineStr">
        <is>
          <t>CC10</t>
        </is>
      </c>
      <c r="H11" s="22" t="inlineStr">
        <is>
          <t>Outside DI</t>
        </is>
      </c>
      <c r="I11" s="22" t="inlineStr">
        <is>
          <t>Outside DI</t>
        </is>
      </c>
      <c r="J11" s="22" t="inlineStr">
        <is>
          <t>Not Available</t>
        </is>
      </c>
    </row>
    <row r="12">
      <c r="A12" t="inlineStr">
        <is>
          <t>XX01</t>
        </is>
      </c>
      <c r="B12" t="inlineStr">
        <is>
          <t>R. RUGGERI</t>
        </is>
      </c>
      <c r="C12" t="inlineStr">
        <is>
          <t>R&amp;D</t>
        </is>
      </c>
      <c r="D12" t="inlineStr">
        <is>
          <t>RICERCA E SVILUPPO</t>
        </is>
      </c>
      <c r="G12" s="22" t="inlineStr">
        <is>
          <t>CC11</t>
        </is>
      </c>
      <c r="H12" s="22" t="inlineStr">
        <is>
          <t>HybridApp</t>
        </is>
      </c>
      <c r="I12" s="22" t="inlineStr">
        <is>
          <t>Hybrid Applications</t>
        </is>
      </c>
      <c r="J12" s="22" t="inlineStr">
        <is>
          <t>L. Roberto</t>
        </is>
      </c>
    </row>
    <row r="13">
      <c r="A13" t="inlineStr">
        <is>
          <t>XX02</t>
        </is>
      </c>
      <c r="B13" t="inlineStr">
        <is>
          <t>M. BARAGIOLI</t>
        </is>
      </c>
      <c r="C13" t="inlineStr">
        <is>
          <t>DI</t>
        </is>
      </c>
      <c r="D13" t="inlineStr">
        <is>
          <t>DATA INTELLIGENCE</t>
        </is>
      </c>
      <c r="G13" s="22" t="inlineStr">
        <is>
          <t>CC12</t>
        </is>
      </c>
      <c r="H13" s="22" t="inlineStr">
        <is>
          <t>t.b.d.</t>
        </is>
      </c>
      <c r="I13" s="22" t="inlineStr">
        <is>
          <t>t.b.d.</t>
        </is>
      </c>
      <c r="J13" s="22" t="inlineStr">
        <is>
          <t>t.b.d.</t>
        </is>
      </c>
    </row>
    <row r="14">
      <c r="A14" t="inlineStr">
        <is>
          <t>XX03</t>
        </is>
      </c>
      <c r="B14" s="12" t="inlineStr">
        <is>
          <t>G. LAROCCA</t>
        </is>
      </c>
      <c r="C14" t="inlineStr">
        <is>
          <t>LAB MOBILE</t>
        </is>
      </c>
      <c r="D14" t="inlineStr">
        <is>
          <t>LAB MOBILE</t>
        </is>
      </c>
    </row>
    <row r="15">
      <c r="A15" t="inlineStr">
        <is>
          <t>XX04</t>
        </is>
      </c>
      <c r="B15" t="inlineStr">
        <is>
          <t>A. OLIVO</t>
        </is>
      </c>
      <c r="C15" t="inlineStr">
        <is>
          <t>ALTRA PRACTICE</t>
        </is>
      </c>
      <c r="D15" t="inlineStr">
        <is>
          <t>ALTRA PRACTICE</t>
        </is>
      </c>
    </row>
    <row r="16">
      <c r="A16" t="inlineStr">
        <is>
          <t>XX05</t>
        </is>
      </c>
      <c r="B16" s="12" t="inlineStr">
        <is>
          <t>A. DE FILIPPO</t>
        </is>
      </c>
      <c r="C16" t="inlineStr">
        <is>
          <t>ALTRA PRACTICE</t>
        </is>
      </c>
      <c r="D16" t="inlineStr">
        <is>
          <t>ALTRA PRACTICE</t>
        </is>
      </c>
    </row>
    <row r="17">
      <c r="A17" t="inlineStr">
        <is>
          <t>XX06</t>
        </is>
      </c>
      <c r="B17" s="8" t="inlineStr">
        <is>
          <t>t.b.d.</t>
        </is>
      </c>
      <c r="C17" s="8" t="inlineStr">
        <is>
          <t>t.b.d.</t>
        </is>
      </c>
      <c r="D17" s="8" t="inlineStr">
        <is>
          <t>t.b.d.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1:OL129"/>
  <sheetViews>
    <sheetView zoomScale="112" zoomScaleNormal="115" workbookViewId="0">
      <pane xSplit="5" ySplit="2" topLeftCell="F3" activePane="bottomRight" state="frozen"/>
      <selection pane="bottomRight" activeCell="H1" sqref="H1"/>
      <selection pane="bottomLeft" activeCell="A3" sqref="A3"/>
      <selection pane="topRight" activeCell="F1" sqref="F1"/>
    </sheetView>
  </sheetViews>
  <sheetFormatPr baseColWidth="8" defaultColWidth="5.42578125" defaultRowHeight="12"/>
  <cols>
    <col width="16.28515625" bestFit="1" customWidth="1" style="9" min="1" max="1"/>
    <col width="15.28515625" bestFit="1" customWidth="1" style="9" min="2" max="2"/>
    <col width="15.140625" bestFit="1" customWidth="1" style="9" min="3" max="3"/>
    <col width="19.42578125" bestFit="1" customWidth="1" style="9" min="4" max="4"/>
    <col width="20.42578125" bestFit="1" customWidth="1" style="9" min="5" max="5"/>
    <col width="7.42578125" bestFit="1" customWidth="1" style="39" min="6" max="6"/>
    <col width="7.7109375" bestFit="1" customWidth="1" style="39" min="7" max="7"/>
    <col width="8" bestFit="1" customWidth="1" style="39" min="8" max="8"/>
    <col width="7.28515625" bestFit="1" customWidth="1" style="39" min="9" max="9"/>
    <col width="7.7109375" bestFit="1" customWidth="1" style="39" min="10" max="10"/>
    <col width="7.42578125" bestFit="1" customWidth="1" style="9" min="11" max="11"/>
    <col width="8.28515625" bestFit="1" customWidth="1" style="9" min="12" max="12"/>
    <col width="7.42578125" bestFit="1" customWidth="1" style="9" min="13" max="13"/>
    <col width="7.7109375" bestFit="1" customWidth="1" style="9" min="14" max="14"/>
    <col width="8" bestFit="1" customWidth="1" style="9" min="15" max="15"/>
    <col width="7.28515625" bestFit="1" customWidth="1" style="9" min="16" max="16"/>
    <col width="7.7109375" bestFit="1" customWidth="1" style="9" min="17" max="17"/>
    <col width="7.42578125" bestFit="1" customWidth="1" style="9" min="18" max="18"/>
    <col width="8.28515625" bestFit="1" customWidth="1" style="9" min="19" max="19"/>
    <col width="7.42578125" bestFit="1" customWidth="1" style="9" min="20" max="20"/>
    <col width="7.7109375" bestFit="1" customWidth="1" style="9" min="21" max="21"/>
    <col width="8" bestFit="1" customWidth="1" style="9" min="22" max="22"/>
    <col width="7.28515625" bestFit="1" customWidth="1" style="9" min="23" max="23"/>
    <col width="7.7109375" bestFit="1" customWidth="1" style="9" min="24" max="24"/>
    <col width="7.42578125" bestFit="1" customWidth="1" style="9" min="25" max="25"/>
    <col width="8.28515625" bestFit="1" customWidth="1" style="9" min="26" max="26"/>
    <col width="7.42578125" bestFit="1" customWidth="1" style="9" min="27" max="27"/>
    <col width="7.7109375" bestFit="1" customWidth="1" style="9" min="28" max="28"/>
    <col width="8" bestFit="1" customWidth="1" style="9" min="29" max="29"/>
    <col width="7.28515625" bestFit="1" customWidth="1" style="9" min="30" max="30"/>
    <col width="7.7109375" bestFit="1" customWidth="1" style="9" min="31" max="31"/>
    <col width="7.42578125" bestFit="1" customWidth="1" style="9" min="32" max="32"/>
    <col width="8.28515625" bestFit="1" customWidth="1" style="9" min="33" max="33"/>
    <col width="7.42578125" bestFit="1" customWidth="1" style="9" min="34" max="34"/>
    <col width="7.7109375" bestFit="1" customWidth="1" style="9" min="35" max="35"/>
    <col width="8" bestFit="1" customWidth="1" style="9" min="36" max="36"/>
    <col width="7.28515625" bestFit="1" customWidth="1" style="9" min="37" max="37"/>
    <col width="7.7109375" bestFit="1" customWidth="1" style="9" min="38" max="38"/>
    <col width="7.42578125" bestFit="1" customWidth="1" style="9" min="39" max="39"/>
    <col width="8.28515625" bestFit="1" customWidth="1" style="9" min="40" max="40"/>
    <col width="7.42578125" bestFit="1" customWidth="1" style="9" min="41" max="41"/>
    <col width="7.7109375" bestFit="1" customWidth="1" style="9" min="42" max="42"/>
    <col width="8" bestFit="1" customWidth="1" style="9" min="43" max="43"/>
    <col width="7.28515625" bestFit="1" customWidth="1" style="9" min="44" max="44"/>
    <col width="7.7109375" bestFit="1" customWidth="1" style="9" min="45" max="45"/>
    <col width="7.42578125" bestFit="1" customWidth="1" style="9" min="46" max="46"/>
    <col width="8.28515625" bestFit="1" customWidth="1" style="9" min="47" max="47"/>
    <col width="7.42578125" bestFit="1" customWidth="1" style="9" min="48" max="48"/>
    <col width="7.7109375" bestFit="1" customWidth="1" style="9" min="49" max="49"/>
    <col width="8" bestFit="1" customWidth="1" style="9" min="50" max="50"/>
    <col width="7.28515625" bestFit="1" customWidth="1" style="9" min="51" max="51"/>
    <col width="7.7109375" bestFit="1" customWidth="1" style="9" min="52" max="52"/>
    <col width="7.42578125" bestFit="1" customWidth="1" style="9" min="53" max="53"/>
    <col width="8.28515625" bestFit="1" customWidth="1" style="9" min="54" max="54"/>
    <col width="7.42578125" bestFit="1" customWidth="1" style="9" min="55" max="55"/>
    <col width="7.7109375" bestFit="1" customWidth="1" style="9" min="56" max="56"/>
    <col width="8" bestFit="1" customWidth="1" style="9" min="57" max="57"/>
    <col width="7.28515625" bestFit="1" customWidth="1" style="9" min="58" max="58"/>
    <col width="7.7109375" bestFit="1" customWidth="1" style="9" min="59" max="59"/>
    <col width="7.42578125" bestFit="1" customWidth="1" style="9" min="60" max="60"/>
    <col width="8.28515625" bestFit="1" customWidth="1" style="9" min="61" max="61"/>
    <col width="7.42578125" bestFit="1" customWidth="1" style="9" min="62" max="62"/>
    <col width="7.7109375" bestFit="1" customWidth="1" style="9" min="63" max="63"/>
    <col width="8" bestFit="1" customWidth="1" style="9" min="64" max="64"/>
    <col width="7.28515625" bestFit="1" customWidth="1" style="9" min="65" max="65"/>
    <col width="7.7109375" bestFit="1" customWidth="1" style="9" min="66" max="66"/>
    <col width="7.42578125" bestFit="1" customWidth="1" style="9" min="67" max="67"/>
    <col width="8.28515625" bestFit="1" customWidth="1" style="9" min="68" max="68"/>
    <col width="7.42578125" bestFit="1" customWidth="1" style="9" min="69" max="69"/>
    <col width="7.7109375" bestFit="1" customWidth="1" style="9" min="70" max="70"/>
    <col width="8" bestFit="1" customWidth="1" style="9" min="71" max="71"/>
    <col width="7.28515625" bestFit="1" customWidth="1" style="9" min="72" max="72"/>
    <col width="7.7109375" bestFit="1" customWidth="1" style="9" min="73" max="73"/>
    <col width="7.42578125" bestFit="1" customWidth="1" style="9" min="74" max="74"/>
    <col width="8.28515625" bestFit="1" customWidth="1" style="9" min="75" max="75"/>
    <col width="7.42578125" bestFit="1" customWidth="1" style="9" min="76" max="76"/>
    <col width="7.7109375" bestFit="1" customWidth="1" style="9" min="77" max="77"/>
    <col width="8" bestFit="1" customWidth="1" style="9" min="78" max="78"/>
    <col width="7.28515625" bestFit="1" customWidth="1" style="9" min="79" max="79"/>
    <col width="7.7109375" bestFit="1" customWidth="1" style="9" min="80" max="80"/>
    <col width="7.42578125" bestFit="1" customWidth="1" style="9" min="81" max="81"/>
    <col width="8.28515625" bestFit="1" customWidth="1" style="9" min="82" max="82"/>
    <col width="7.42578125" bestFit="1" customWidth="1" style="9" min="83" max="83"/>
    <col width="7.7109375" bestFit="1" customWidth="1" style="9" min="84" max="84"/>
    <col width="8" bestFit="1" customWidth="1" style="9" min="85" max="85"/>
    <col width="7.28515625" bestFit="1" customWidth="1" style="9" min="86" max="86"/>
    <col width="7.7109375" bestFit="1" customWidth="1" style="9" min="87" max="87"/>
    <col width="7.42578125" bestFit="1" customWidth="1" style="9" min="88" max="88"/>
    <col width="8.28515625" bestFit="1" customWidth="1" style="9" min="89" max="89"/>
    <col width="7.42578125" bestFit="1" customWidth="1" style="9" min="90" max="90"/>
    <col width="7.7109375" bestFit="1" customWidth="1" style="9" min="91" max="91"/>
    <col width="8" bestFit="1" customWidth="1" style="9" min="92" max="92"/>
    <col width="7.28515625" bestFit="1" customWidth="1" style="9" min="93" max="93"/>
    <col width="7.7109375" bestFit="1" customWidth="1" style="9" min="94" max="94"/>
    <col width="7.42578125" bestFit="1" customWidth="1" style="9" min="95" max="95"/>
    <col width="8.28515625" bestFit="1" customWidth="1" style="9" min="96" max="96"/>
    <col width="7.42578125" bestFit="1" customWidth="1" style="27" min="97" max="97"/>
    <col width="7.7109375" bestFit="1" customWidth="1" style="27" min="98" max="98"/>
    <col width="8" bestFit="1" customWidth="1" style="27" min="99" max="99"/>
    <col width="7.28515625" bestFit="1" customWidth="1" style="27" min="100" max="100"/>
    <col width="7.7109375" bestFit="1" customWidth="1" style="27" min="101" max="101"/>
    <col width="7.42578125" bestFit="1" customWidth="1" style="27" min="102" max="102"/>
    <col width="8.28515625" bestFit="1" customWidth="1" style="27" min="103" max="103"/>
    <col width="7.42578125" bestFit="1" customWidth="1" style="27" min="104" max="104"/>
    <col width="7.7109375" bestFit="1" customWidth="1" style="27" min="105" max="105"/>
    <col width="8" bestFit="1" customWidth="1" style="27" min="106" max="106"/>
    <col width="7.28515625" bestFit="1" customWidth="1" style="27" min="107" max="107"/>
    <col width="7.7109375" bestFit="1" customWidth="1" style="27" min="108" max="108"/>
    <col width="7.42578125" bestFit="1" customWidth="1" style="27" min="109" max="109"/>
    <col width="8.28515625" bestFit="1" customWidth="1" style="27" min="110" max="110"/>
    <col width="7.42578125" bestFit="1" customWidth="1" style="27" min="111" max="111"/>
    <col width="7.7109375" bestFit="1" customWidth="1" style="27" min="112" max="112"/>
    <col width="8" bestFit="1" customWidth="1" style="27" min="113" max="113"/>
    <col width="7.28515625" bestFit="1" customWidth="1" style="27" min="114" max="114"/>
    <col width="7.7109375" bestFit="1" customWidth="1" style="27" min="115" max="115"/>
    <col width="7.42578125" bestFit="1" customWidth="1" style="27" min="116" max="116"/>
    <col width="8.28515625" bestFit="1" customWidth="1" style="27" min="117" max="117"/>
    <col width="7.42578125" bestFit="1" customWidth="1" style="27" min="118" max="118"/>
    <col width="7.7109375" bestFit="1" customWidth="1" style="27" min="119" max="119"/>
    <col width="8" bestFit="1" customWidth="1" style="27" min="120" max="120"/>
    <col width="7.28515625" bestFit="1" customWidth="1" style="27" min="121" max="121"/>
    <col width="7.7109375" bestFit="1" customWidth="1" style="27" min="122" max="122"/>
    <col width="7.42578125" bestFit="1" customWidth="1" style="27" min="123" max="123"/>
    <col width="8.28515625" bestFit="1" customWidth="1" style="27" min="124" max="124"/>
    <col width="7.42578125" bestFit="1" customWidth="1" style="27" min="125" max="125"/>
    <col width="7.7109375" bestFit="1" customWidth="1" style="27" min="126" max="126"/>
    <col width="8" bestFit="1" customWidth="1" style="27" min="127" max="127"/>
    <col width="7.28515625" bestFit="1" customWidth="1" style="27" min="128" max="128"/>
    <col width="7.7109375" bestFit="1" customWidth="1" style="27" min="129" max="129"/>
    <col width="7.42578125" bestFit="1" customWidth="1" style="27" min="130" max="130"/>
    <col width="8.28515625" bestFit="1" customWidth="1" style="27" min="131" max="131"/>
    <col width="7.42578125" bestFit="1" customWidth="1" style="27" min="132" max="132"/>
    <col width="7.7109375" bestFit="1" customWidth="1" style="27" min="133" max="133"/>
    <col width="8" bestFit="1" customWidth="1" style="27" min="134" max="134"/>
    <col width="7.28515625" bestFit="1" customWidth="1" style="27" min="135" max="135"/>
    <col width="7.7109375" bestFit="1" customWidth="1" style="27" min="136" max="136"/>
    <col width="7.42578125" bestFit="1" customWidth="1" style="27" min="137" max="137"/>
    <col width="8.28515625" bestFit="1" customWidth="1" style="27" min="138" max="138"/>
    <col width="7.42578125" bestFit="1" customWidth="1" style="27" min="139" max="139"/>
    <col width="7.7109375" bestFit="1" customWidth="1" style="27" min="140" max="140"/>
    <col width="8" bestFit="1" customWidth="1" style="27" min="141" max="141"/>
    <col width="7.28515625" bestFit="1" customWidth="1" style="27" min="142" max="142"/>
    <col width="7.7109375" bestFit="1" customWidth="1" style="27" min="143" max="143"/>
    <col width="7.42578125" bestFit="1" customWidth="1" style="27" min="144" max="144"/>
    <col width="8.28515625" bestFit="1" customWidth="1" style="27" min="145" max="145"/>
    <col width="7.42578125" bestFit="1" customWidth="1" style="27" min="146" max="146"/>
    <col width="7.7109375" bestFit="1" customWidth="1" style="27" min="147" max="147"/>
    <col width="8" bestFit="1" customWidth="1" style="27" min="148" max="148"/>
    <col width="7.28515625" bestFit="1" customWidth="1" style="27" min="149" max="149"/>
    <col width="7.7109375" bestFit="1" customWidth="1" style="27" min="150" max="150"/>
    <col width="7.42578125" bestFit="1" customWidth="1" style="27" min="151" max="151"/>
    <col width="8.28515625" bestFit="1" customWidth="1" style="27" min="152" max="152"/>
    <col width="7.42578125" bestFit="1" customWidth="1" style="27" min="153" max="153"/>
    <col width="7.7109375" bestFit="1" customWidth="1" style="27" min="154" max="154"/>
    <col width="8" bestFit="1" customWidth="1" style="27" min="155" max="155"/>
    <col width="7.28515625" bestFit="1" customWidth="1" style="27" min="156" max="156"/>
    <col width="7.7109375" bestFit="1" customWidth="1" style="27" min="157" max="157"/>
    <col width="7.42578125" bestFit="1" customWidth="1" style="27" min="158" max="158"/>
    <col width="8.28515625" bestFit="1" customWidth="1" style="27" min="159" max="159"/>
    <col width="7.42578125" bestFit="1" customWidth="1" style="27" min="160" max="160"/>
    <col width="7.7109375" bestFit="1" customWidth="1" style="27" min="161" max="161"/>
    <col width="8" bestFit="1" customWidth="1" style="27" min="162" max="162"/>
    <col width="7.28515625" bestFit="1" customWidth="1" style="27" min="163" max="163"/>
    <col width="7.7109375" bestFit="1" customWidth="1" style="27" min="164" max="164"/>
    <col width="7.42578125" bestFit="1" customWidth="1" style="27" min="165" max="165"/>
    <col width="8.28515625" bestFit="1" customWidth="1" style="27" min="166" max="166"/>
    <col width="7.42578125" bestFit="1" customWidth="1" style="27" min="167" max="167"/>
    <col width="7.7109375" bestFit="1" customWidth="1" style="27" min="168" max="168"/>
    <col width="8" bestFit="1" customWidth="1" style="27" min="169" max="169"/>
    <col width="7.28515625" bestFit="1" customWidth="1" style="27" min="170" max="170"/>
    <col width="7.7109375" bestFit="1" customWidth="1" style="27" min="171" max="171"/>
    <col width="7.42578125" bestFit="1" customWidth="1" style="27" min="172" max="172"/>
    <col width="8.28515625" bestFit="1" customWidth="1" style="27" min="173" max="173"/>
    <col width="7.42578125" bestFit="1" customWidth="1" style="27" min="174" max="174"/>
    <col width="7.7109375" bestFit="1" customWidth="1" style="27" min="175" max="175"/>
    <col width="8" bestFit="1" customWidth="1" style="27" min="176" max="176"/>
    <col width="7.28515625" bestFit="1" customWidth="1" style="27" min="177" max="177"/>
    <col width="7.7109375" bestFit="1" customWidth="1" style="27" min="178" max="178"/>
    <col width="7.42578125" bestFit="1" customWidth="1" style="27" min="179" max="179"/>
    <col width="8.28515625" bestFit="1" customWidth="1" style="27" min="180" max="180"/>
    <col width="7.42578125" bestFit="1" customWidth="1" style="27" min="181" max="181"/>
    <col width="7.7109375" bestFit="1" customWidth="1" style="27" min="182" max="182"/>
    <col width="8" bestFit="1" customWidth="1" style="27" min="183" max="183"/>
    <col width="7.28515625" bestFit="1" customWidth="1" style="27" min="184" max="184"/>
    <col width="7.7109375" bestFit="1" customWidth="1" style="27" min="185" max="185"/>
    <col width="7.42578125" bestFit="1" customWidth="1" style="27" min="186" max="186"/>
    <col width="8.28515625" bestFit="1" customWidth="1" style="27" min="187" max="187"/>
    <col width="7.42578125" bestFit="1" customWidth="1" style="27" min="188" max="188"/>
    <col width="7.7109375" bestFit="1" customWidth="1" style="27" min="189" max="189"/>
    <col width="8" bestFit="1" customWidth="1" style="27" min="190" max="190"/>
    <col width="7.28515625" bestFit="1" customWidth="1" style="27" min="191" max="191"/>
    <col width="7.7109375" bestFit="1" customWidth="1" style="27" min="192" max="192"/>
    <col width="7.42578125" bestFit="1" customWidth="1" style="27" min="193" max="193"/>
    <col width="8.28515625" bestFit="1" customWidth="1" style="27" min="194" max="194"/>
    <col width="7.42578125" bestFit="1" customWidth="1" style="27" min="195" max="195"/>
    <col width="7.7109375" bestFit="1" customWidth="1" style="27" min="196" max="196"/>
    <col width="8" bestFit="1" customWidth="1" style="27" min="197" max="197"/>
    <col width="7.28515625" bestFit="1" customWidth="1" style="27" min="198" max="198"/>
    <col width="7.7109375" bestFit="1" customWidth="1" style="27" min="199" max="199"/>
    <col width="7.42578125" bestFit="1" customWidth="1" style="27" min="200" max="200"/>
    <col width="8.28515625" bestFit="1" customWidth="1" style="27" min="201" max="201"/>
    <col width="7.42578125" bestFit="1" customWidth="1" style="27" min="202" max="202"/>
    <col width="7.7109375" bestFit="1" customWidth="1" style="27" min="203" max="203"/>
    <col width="8" bestFit="1" customWidth="1" style="27" min="204" max="204"/>
    <col width="7.28515625" bestFit="1" customWidth="1" style="27" min="205" max="205"/>
    <col width="7.7109375" bestFit="1" customWidth="1" style="27" min="206" max="206"/>
    <col width="7.42578125" bestFit="1" customWidth="1" style="42" min="207" max="207"/>
    <col width="8.28515625" bestFit="1" customWidth="1" style="42" min="208" max="208"/>
    <col width="7.42578125" bestFit="1" customWidth="1" style="27" min="209" max="209"/>
    <col width="7.7109375" bestFit="1" customWidth="1" style="27" min="210" max="210"/>
    <col width="8" bestFit="1" customWidth="1" style="27" min="211" max="211"/>
    <col width="7.28515625" bestFit="1" customWidth="1" style="27" min="212" max="212"/>
    <col width="7.7109375" bestFit="1" customWidth="1" style="27" min="213" max="213"/>
    <col width="7.42578125" bestFit="1" customWidth="1" style="27" min="214" max="214"/>
    <col width="8.28515625" bestFit="1" customWidth="1" style="27" min="215" max="215"/>
    <col width="7.42578125" bestFit="1" customWidth="1" style="27" min="216" max="216"/>
    <col width="7.7109375" bestFit="1" customWidth="1" style="27" min="217" max="217"/>
    <col width="8" bestFit="1" customWidth="1" style="27" min="218" max="218"/>
    <col width="7.28515625" bestFit="1" customWidth="1" style="27" min="219" max="219"/>
    <col width="7.7109375" bestFit="1" customWidth="1" style="27" min="220" max="220"/>
    <col width="7.42578125" bestFit="1" customWidth="1" style="27" min="221" max="221"/>
    <col width="8.28515625" bestFit="1" customWidth="1" style="27" min="222" max="222"/>
    <col width="7.42578125" bestFit="1" customWidth="1" style="27" min="223" max="223"/>
    <col width="7.7109375" bestFit="1" customWidth="1" style="27" min="224" max="224"/>
    <col width="8" bestFit="1" customWidth="1" style="27" min="225" max="225"/>
    <col width="7.28515625" bestFit="1" customWidth="1" style="27" min="226" max="226"/>
    <col width="7.7109375" bestFit="1" customWidth="1" style="27" min="227" max="227"/>
    <col width="7.42578125" bestFit="1" customWidth="1" style="27" min="228" max="228"/>
    <col width="8.28515625" bestFit="1" customWidth="1" style="27" min="229" max="229"/>
    <col width="7.42578125" bestFit="1" customWidth="1" style="28" min="230" max="230"/>
    <col width="7.7109375" bestFit="1" customWidth="1" style="28" min="231" max="231"/>
    <col width="8" bestFit="1" customWidth="1" style="28" min="232" max="232"/>
    <col width="7.28515625" bestFit="1" customWidth="1" style="28" min="233" max="233"/>
    <col width="7.7109375" bestFit="1" customWidth="1" style="28" min="234" max="234"/>
    <col width="7.42578125" bestFit="1" customWidth="1" style="27" min="235" max="235"/>
    <col width="8.28515625" bestFit="1" customWidth="1" style="27" min="236" max="236"/>
    <col width="7.42578125" bestFit="1" customWidth="1" style="28" min="237" max="237"/>
    <col width="7.7109375" bestFit="1" customWidth="1" style="28" min="238" max="238"/>
    <col width="8" bestFit="1" customWidth="1" style="28" min="239" max="239"/>
    <col width="7.28515625" bestFit="1" customWidth="1" style="28" min="240" max="240"/>
    <col width="7.7109375" bestFit="1" customWidth="1" style="28" min="241" max="241"/>
    <col width="7.42578125" bestFit="1" customWidth="1" style="27" min="242" max="242"/>
    <col width="8.28515625" bestFit="1" customWidth="1" style="27" min="243" max="243"/>
    <col width="7.42578125" bestFit="1" customWidth="1" style="27" min="244" max="244"/>
    <col width="7.7109375" bestFit="1" customWidth="1" style="27" min="245" max="245"/>
    <col width="8" bestFit="1" customWidth="1" style="27" min="246" max="246"/>
    <col width="7.28515625" bestFit="1" customWidth="1" style="27" min="247" max="247"/>
    <col width="7.7109375" bestFit="1" customWidth="1" style="27" min="248" max="248"/>
    <col width="7.42578125" bestFit="1" customWidth="1" style="27" min="249" max="249"/>
    <col width="8.28515625" bestFit="1" customWidth="1" style="27" min="250" max="250"/>
    <col width="7.42578125" bestFit="1" customWidth="1" style="27" min="251" max="251"/>
    <col width="7.7109375" bestFit="1" customWidth="1" style="27" min="252" max="252"/>
    <col width="8" bestFit="1" customWidth="1" style="27" min="253" max="253"/>
    <col width="7.28515625" bestFit="1" customWidth="1" style="27" min="254" max="254"/>
    <col width="7.7109375" bestFit="1" customWidth="1" style="27" min="255" max="255"/>
    <col width="7.42578125" bestFit="1" customWidth="1" style="27" min="256" max="256"/>
    <col width="8.28515625" bestFit="1" customWidth="1" style="27" min="257" max="257"/>
    <col width="7.42578125" bestFit="1" customWidth="1" style="27" min="258" max="258"/>
    <col width="7.7109375" bestFit="1" customWidth="1" style="27" min="259" max="259"/>
    <col width="8" bestFit="1" customWidth="1" style="27" min="260" max="260"/>
    <col width="7.28515625" bestFit="1" customWidth="1" style="27" min="261" max="261"/>
    <col width="7.7109375" bestFit="1" customWidth="1" style="27" min="262" max="262"/>
    <col width="7.42578125" bestFit="1" customWidth="1" style="27" min="263" max="263"/>
    <col width="8.28515625" bestFit="1" customWidth="1" style="27" min="264" max="264"/>
    <col width="7.42578125" bestFit="1" customWidth="1" style="27" min="265" max="265"/>
    <col width="7.7109375" bestFit="1" customWidth="1" style="27" min="266" max="266"/>
    <col width="8" bestFit="1" customWidth="1" style="27" min="267" max="267"/>
    <col width="7.28515625" bestFit="1" customWidth="1" style="27" min="268" max="268"/>
    <col width="7.7109375" bestFit="1" customWidth="1" style="27" min="269" max="269"/>
    <col width="7.42578125" bestFit="1" customWidth="1" style="27" min="270" max="270"/>
    <col width="8.28515625" bestFit="1" customWidth="1" style="27" min="271" max="271"/>
    <col width="7.42578125" bestFit="1" customWidth="1" style="27" min="272" max="272"/>
    <col width="7.7109375" bestFit="1" customWidth="1" style="27" min="273" max="273"/>
    <col width="8" bestFit="1" customWidth="1" style="27" min="274" max="274"/>
    <col width="7.28515625" bestFit="1" customWidth="1" style="27" min="275" max="275"/>
    <col width="7.7109375" bestFit="1" customWidth="1" style="27" min="276" max="276"/>
    <col width="7.42578125" bestFit="1" customWidth="1" style="27" min="277" max="277"/>
    <col width="8.28515625" bestFit="1" customWidth="1" style="27" min="278" max="278"/>
    <col width="7.42578125" bestFit="1" customWidth="1" style="27" min="279" max="279"/>
    <col width="7.7109375" bestFit="1" customWidth="1" style="27" min="280" max="280"/>
    <col width="8" bestFit="1" customWidth="1" style="27" min="281" max="281"/>
    <col width="7.28515625" bestFit="1" customWidth="1" style="27" min="282" max="282"/>
    <col width="7.7109375" bestFit="1" customWidth="1" style="27" min="283" max="283"/>
    <col width="7.42578125" bestFit="1" customWidth="1" style="27" min="284" max="284"/>
    <col width="8.28515625" bestFit="1" customWidth="1" style="27" min="285" max="285"/>
    <col width="7.42578125" bestFit="1" customWidth="1" style="32" min="286" max="286"/>
    <col width="7.7109375" bestFit="1" customWidth="1" style="32" min="287" max="287"/>
    <col width="8" bestFit="1" customWidth="1" style="32" min="288" max="288"/>
    <col width="7.28515625" bestFit="1" customWidth="1" style="32" min="289" max="289"/>
    <col width="7.7109375" bestFit="1" customWidth="1" style="32" min="290" max="290"/>
    <col width="7.42578125" bestFit="1" customWidth="1" style="32" min="291" max="291"/>
    <col width="8.28515625" bestFit="1" customWidth="1" style="32" min="292" max="292"/>
    <col width="7.42578125" bestFit="1" customWidth="1" style="32" min="293" max="293"/>
    <col width="7.7109375" bestFit="1" customWidth="1" style="32" min="294" max="294"/>
    <col width="8" bestFit="1" customWidth="1" style="32" min="295" max="295"/>
    <col width="7.28515625" bestFit="1" customWidth="1" style="32" min="296" max="296"/>
    <col width="7.7109375" bestFit="1" customWidth="1" style="32" min="297" max="297"/>
    <col width="7.42578125" bestFit="1" customWidth="1" style="32" min="298" max="298"/>
    <col width="8.28515625" bestFit="1" customWidth="1" style="32" min="299" max="299"/>
    <col width="7.42578125" bestFit="1" customWidth="1" style="32" min="300" max="300"/>
    <col width="7.7109375" bestFit="1" customWidth="1" style="32" min="301" max="301"/>
    <col width="8" bestFit="1" customWidth="1" style="32" min="302" max="302"/>
    <col width="7.28515625" bestFit="1" customWidth="1" style="32" min="303" max="303"/>
    <col width="7.7109375" bestFit="1" customWidth="1" style="32" min="304" max="304"/>
    <col width="7.42578125" bestFit="1" customWidth="1" style="32" min="305" max="305"/>
    <col width="8.28515625" bestFit="1" customWidth="1" style="32" min="306" max="306"/>
    <col width="7.42578125" bestFit="1" customWidth="1" style="32" min="307" max="307"/>
    <col width="7.7109375" bestFit="1" customWidth="1" style="32" min="308" max="308"/>
    <col width="8" bestFit="1" customWidth="1" style="32" min="309" max="309"/>
    <col width="7.28515625" bestFit="1" customWidth="1" style="32" min="310" max="310"/>
    <col width="7.7109375" bestFit="1" customWidth="1" style="32" min="311" max="311"/>
    <col width="7.42578125" bestFit="1" customWidth="1" style="32" min="312" max="312"/>
    <col width="8.28515625" bestFit="1" customWidth="1" style="32" min="313" max="313"/>
    <col width="7.42578125" bestFit="1" customWidth="1" style="32" min="314" max="314"/>
    <col width="7.7109375" bestFit="1" customWidth="1" style="32" min="315" max="315"/>
    <col width="8" bestFit="1" customWidth="1" style="32" min="316" max="316"/>
    <col width="7.28515625" bestFit="1" customWidth="1" style="32" min="317" max="317"/>
    <col width="7.7109375" bestFit="1" customWidth="1" style="32" min="318" max="318"/>
    <col width="7.42578125" bestFit="1" customWidth="1" style="32" min="319" max="319"/>
    <col width="8.28515625" bestFit="1" customWidth="1" style="32" min="320" max="320"/>
    <col width="7.42578125" bestFit="1" customWidth="1" style="32" min="321" max="321"/>
    <col width="7.7109375" bestFit="1" customWidth="1" style="32" min="322" max="322"/>
    <col width="8" bestFit="1" customWidth="1" style="32" min="323" max="323"/>
    <col width="7.28515625" bestFit="1" customWidth="1" style="32" min="324" max="324"/>
    <col width="7.7109375" bestFit="1" customWidth="1" style="32" min="325" max="325"/>
    <col width="7.42578125" bestFit="1" customWidth="1" style="32" min="326" max="326"/>
    <col width="8.28515625" bestFit="1" customWidth="1" style="32" min="327" max="327"/>
    <col width="7.42578125" bestFit="1" customWidth="1" style="32" min="328" max="328"/>
    <col width="7.7109375" bestFit="1" customWidth="1" style="32" min="329" max="329"/>
    <col width="8" bestFit="1" customWidth="1" style="32" min="330" max="330"/>
    <col width="7.28515625" bestFit="1" customWidth="1" style="32" min="331" max="331"/>
    <col width="7.7109375" bestFit="1" customWidth="1" style="32" min="332" max="332"/>
    <col width="7.42578125" bestFit="1" customWidth="1" style="32" min="333" max="333"/>
    <col width="8.28515625" bestFit="1" customWidth="1" style="32" min="334" max="334"/>
    <col width="7.42578125" bestFit="1" customWidth="1" style="32" min="335" max="335"/>
    <col width="7.7109375" bestFit="1" customWidth="1" style="32" min="336" max="336"/>
    <col width="8" bestFit="1" customWidth="1" style="32" min="337" max="337"/>
    <col width="7.28515625" bestFit="1" customWidth="1" style="32" min="338" max="338"/>
    <col width="7.7109375" bestFit="1" customWidth="1" style="32" min="339" max="339"/>
    <col width="7.42578125" bestFit="1" customWidth="1" style="32" min="340" max="340"/>
    <col width="8.28515625" bestFit="1" customWidth="1" style="32" min="341" max="341"/>
    <col width="7.42578125" bestFit="1" customWidth="1" style="32" min="342" max="342"/>
    <col width="7.7109375" bestFit="1" customWidth="1" style="32" min="343" max="343"/>
    <col width="8" bestFit="1" customWidth="1" style="32" min="344" max="344"/>
    <col width="7.28515625" bestFit="1" customWidth="1" style="32" min="345" max="345"/>
    <col width="7.7109375" bestFit="1" customWidth="1" style="32" min="346" max="346"/>
    <col width="7.42578125" bestFit="1" customWidth="1" style="32" min="347" max="347"/>
    <col width="8.28515625" bestFit="1" customWidth="1" style="32" min="348" max="348"/>
    <col width="7.42578125" bestFit="1" customWidth="1" style="32" min="349" max="349"/>
    <col width="7.7109375" bestFit="1" customWidth="1" style="32" min="350" max="350"/>
    <col width="8" bestFit="1" customWidth="1" style="32" min="351" max="351"/>
    <col width="7.28515625" bestFit="1" customWidth="1" style="32" min="352" max="352"/>
    <col width="7.7109375" bestFit="1" customWidth="1" style="32" min="353" max="353"/>
    <col width="7.42578125" bestFit="1" customWidth="1" style="32" min="354" max="354"/>
    <col width="8.28515625" bestFit="1" customWidth="1" style="32" min="355" max="355"/>
    <col width="7.42578125" bestFit="1" customWidth="1" style="32" min="356" max="356"/>
    <col width="7.7109375" bestFit="1" customWidth="1" style="32" min="357" max="357"/>
    <col width="8" bestFit="1" customWidth="1" style="32" min="358" max="358"/>
    <col width="7.28515625" bestFit="1" customWidth="1" style="32" min="359" max="359"/>
    <col width="7.7109375" bestFit="1" customWidth="1" style="32" min="360" max="360"/>
    <col width="7.42578125" bestFit="1" customWidth="1" style="32" min="361" max="361"/>
    <col width="8.28515625" bestFit="1" customWidth="1" style="32" min="362" max="362"/>
    <col width="7.42578125" bestFit="1" customWidth="1" style="32" min="363" max="363"/>
    <col width="7.7109375" bestFit="1" customWidth="1" style="32" min="364" max="364"/>
    <col width="8" bestFit="1" customWidth="1" style="32" min="365" max="365"/>
    <col width="7.28515625" bestFit="1" customWidth="1" style="32" min="366" max="366"/>
    <col width="7.7109375" bestFit="1" customWidth="1" style="32" min="367" max="367"/>
    <col width="7.42578125" bestFit="1" customWidth="1" style="32" min="368" max="368"/>
    <col width="8.28515625" bestFit="1" customWidth="1" style="32" min="369" max="369"/>
    <col width="7.42578125" bestFit="1" customWidth="1" style="32" min="370" max="370"/>
    <col width="7.7109375" bestFit="1" customWidth="1" style="32" min="371" max="371"/>
    <col width="8" bestFit="1" customWidth="1" style="32" min="372" max="372"/>
    <col width="7.28515625" bestFit="1" customWidth="1" style="32" min="373" max="373"/>
    <col width="7.7109375" bestFit="1" customWidth="1" style="32" min="374" max="374"/>
    <col width="7.42578125" bestFit="1" customWidth="1" style="32" min="375" max="375"/>
    <col width="8.28515625" bestFit="1" customWidth="1" style="32" min="376" max="376"/>
    <col width="7.42578125" bestFit="1" customWidth="1" style="32" min="377" max="377"/>
    <col width="7.7109375" bestFit="1" customWidth="1" style="32" min="378" max="378"/>
    <col width="8" bestFit="1" customWidth="1" style="32" min="379" max="379"/>
    <col width="7.28515625" bestFit="1" customWidth="1" style="32" min="380" max="380"/>
    <col width="7.7109375" bestFit="1" customWidth="1" style="32" min="381" max="381"/>
    <col width="7.42578125" bestFit="1" customWidth="1" style="32" min="382" max="382"/>
    <col width="8.28515625" bestFit="1" customWidth="1" style="32" min="383" max="383"/>
    <col width="7.42578125" bestFit="1" customWidth="1" style="32" min="384" max="384"/>
    <col width="7.7109375" bestFit="1" customWidth="1" style="32" min="385" max="385"/>
    <col width="8" bestFit="1" customWidth="1" style="32" min="386" max="386"/>
    <col width="7.28515625" bestFit="1" customWidth="1" style="32" min="387" max="387"/>
    <col width="7.7109375" bestFit="1" customWidth="1" style="32" min="388" max="388"/>
    <col width="7.42578125" bestFit="1" customWidth="1" style="32" min="389" max="389"/>
    <col width="8.28515625" bestFit="1" customWidth="1" style="32" min="390" max="390"/>
    <col width="7.42578125" bestFit="1" customWidth="1" style="32" min="391" max="391"/>
    <col width="7.7109375" bestFit="1" customWidth="1" style="32" min="392" max="392"/>
    <col width="8" bestFit="1" customWidth="1" style="32" min="393" max="393"/>
    <col width="7.28515625" bestFit="1" customWidth="1" style="32" min="394" max="394"/>
    <col width="7.7109375" bestFit="1" customWidth="1" style="32" min="395" max="395"/>
    <col width="7.42578125" bestFit="1" customWidth="1" style="32" min="396" max="396"/>
    <col width="8.28515625" bestFit="1" customWidth="1" style="32" min="397" max="397"/>
    <col width="7.42578125" bestFit="1" customWidth="1" style="32" min="398" max="398"/>
    <col width="7.7109375" bestFit="1" customWidth="1" style="32" min="399" max="399"/>
    <col width="8" bestFit="1" customWidth="1" style="32" min="400" max="400"/>
    <col width="7.28515625" bestFit="1" customWidth="1" style="32" min="401" max="401"/>
    <col width="7.7109375" bestFit="1" customWidth="1" style="32" min="402" max="402"/>
    <col width="5.42578125" customWidth="1" style="9" min="403" max="16384"/>
  </cols>
  <sheetData>
    <row r="1">
      <c r="A1" s="10" t="inlineStr">
        <is>
          <t>FERIE 2024</t>
        </is>
      </c>
      <c r="B1" s="10" t="n"/>
      <c r="C1" s="10" t="n"/>
      <c r="D1" s="10" t="n"/>
      <c r="E1" s="10" t="n"/>
      <c r="F1" s="26" t="n">
        <v>45292</v>
      </c>
      <c r="G1" s="26" t="n">
        <v>45293</v>
      </c>
      <c r="H1" s="26" t="n">
        <v>45294</v>
      </c>
      <c r="I1" s="26" t="n">
        <v>45295</v>
      </c>
      <c r="J1" s="26" t="n">
        <v>45296</v>
      </c>
      <c r="K1" s="25" t="n">
        <v>45297</v>
      </c>
      <c r="L1" s="25" t="n">
        <v>45298</v>
      </c>
      <c r="M1" s="25" t="n">
        <v>45299</v>
      </c>
      <c r="N1" s="25" t="n">
        <v>45300</v>
      </c>
      <c r="O1" s="25" t="n">
        <v>45301</v>
      </c>
      <c r="P1" s="25" t="n">
        <v>45302</v>
      </c>
      <c r="Q1" s="25" t="n">
        <v>45303</v>
      </c>
      <c r="R1" s="25" t="n">
        <v>45304</v>
      </c>
      <c r="S1" s="25" t="n">
        <v>45305</v>
      </c>
      <c r="T1" s="25" t="n">
        <v>45306</v>
      </c>
      <c r="U1" s="25" t="n">
        <v>45307</v>
      </c>
      <c r="V1" s="25" t="n">
        <v>45308</v>
      </c>
      <c r="W1" s="25" t="n">
        <v>45309</v>
      </c>
      <c r="X1" s="25" t="n">
        <v>45310</v>
      </c>
      <c r="Y1" s="25" t="n">
        <v>45311</v>
      </c>
      <c r="Z1" s="25" t="n">
        <v>45312</v>
      </c>
      <c r="AA1" s="25" t="n">
        <v>45313</v>
      </c>
      <c r="AB1" s="25" t="n">
        <v>45314</v>
      </c>
      <c r="AC1" s="25" t="n">
        <v>45315</v>
      </c>
      <c r="AD1" s="25" t="n">
        <v>45316</v>
      </c>
      <c r="AE1" s="25" t="n">
        <v>45317</v>
      </c>
      <c r="AF1" s="25" t="n">
        <v>45318</v>
      </c>
      <c r="AG1" s="25" t="n">
        <v>45319</v>
      </c>
      <c r="AH1" s="25" t="n">
        <v>45320</v>
      </c>
      <c r="AI1" s="25" t="n">
        <v>45321</v>
      </c>
      <c r="AJ1" s="25" t="n">
        <v>45322</v>
      </c>
      <c r="AK1" s="25" t="n">
        <v>45323</v>
      </c>
      <c r="AL1" s="25" t="n">
        <v>45324</v>
      </c>
      <c r="AM1" s="25" t="n">
        <v>45325</v>
      </c>
      <c r="AN1" s="25" t="n">
        <v>45326</v>
      </c>
      <c r="AO1" s="25" t="n">
        <v>45327</v>
      </c>
      <c r="AP1" s="25" t="n">
        <v>45328</v>
      </c>
      <c r="AQ1" s="25" t="n">
        <v>45329</v>
      </c>
      <c r="AR1" s="25" t="n">
        <v>45330</v>
      </c>
      <c r="AS1" s="25" t="n">
        <v>45331</v>
      </c>
      <c r="AT1" s="25" t="n">
        <v>45332</v>
      </c>
      <c r="AU1" s="25" t="n">
        <v>45333</v>
      </c>
      <c r="AV1" s="25" t="n">
        <v>45334</v>
      </c>
      <c r="AW1" s="25" t="n">
        <v>45335</v>
      </c>
      <c r="AX1" s="25" t="n">
        <v>45336</v>
      </c>
      <c r="AY1" s="25" t="n">
        <v>45337</v>
      </c>
      <c r="AZ1" s="25" t="n">
        <v>45338</v>
      </c>
      <c r="BA1" s="25" t="n">
        <v>45339</v>
      </c>
      <c r="BB1" s="25" t="n">
        <v>45340</v>
      </c>
      <c r="BC1" s="25" t="n">
        <v>45341</v>
      </c>
      <c r="BD1" s="25" t="n">
        <v>45342</v>
      </c>
      <c r="BE1" s="25" t="n">
        <v>45343</v>
      </c>
      <c r="BF1" s="25" t="n">
        <v>45344</v>
      </c>
      <c r="BG1" s="25" t="n">
        <v>45345</v>
      </c>
      <c r="BH1" s="25" t="n">
        <v>45346</v>
      </c>
      <c r="BI1" s="25" t="n">
        <v>45347</v>
      </c>
      <c r="BJ1" s="25" t="n">
        <v>45348</v>
      </c>
      <c r="BK1" s="25" t="n">
        <v>45349</v>
      </c>
      <c r="BL1" s="25" t="n">
        <v>45350</v>
      </c>
      <c r="BM1" s="25" t="n">
        <v>45351</v>
      </c>
      <c r="BN1" s="25" t="n">
        <v>45352</v>
      </c>
      <c r="BO1" s="25" t="n">
        <v>45353</v>
      </c>
      <c r="BP1" s="25" t="n">
        <v>45354</v>
      </c>
      <c r="BQ1" s="25" t="n">
        <v>45355</v>
      </c>
      <c r="BR1" s="25" t="n">
        <v>45356</v>
      </c>
      <c r="BS1" s="25" t="n">
        <v>45357</v>
      </c>
      <c r="BT1" s="25" t="n">
        <v>45358</v>
      </c>
      <c r="BU1" s="25" t="n">
        <v>45359</v>
      </c>
      <c r="BV1" s="25" t="n">
        <v>45360</v>
      </c>
      <c r="BW1" s="25" t="n">
        <v>45361</v>
      </c>
      <c r="BX1" s="25" t="n">
        <v>45362</v>
      </c>
      <c r="BY1" s="25" t="n">
        <v>45363</v>
      </c>
      <c r="BZ1" s="25" t="n">
        <v>45364</v>
      </c>
      <c r="CA1" s="25" t="n">
        <v>45365</v>
      </c>
      <c r="CB1" s="25" t="n">
        <v>45366</v>
      </c>
      <c r="CC1" s="25" t="n">
        <v>45367</v>
      </c>
      <c r="CD1" s="25" t="n">
        <v>45368</v>
      </c>
      <c r="CE1" s="25" t="n">
        <v>45369</v>
      </c>
      <c r="CF1" s="25" t="n">
        <v>45370</v>
      </c>
      <c r="CG1" s="25" t="n">
        <v>45371</v>
      </c>
      <c r="CH1" s="25" t="n">
        <v>45372</v>
      </c>
      <c r="CI1" s="25" t="n">
        <v>45373</v>
      </c>
      <c r="CJ1" s="25" t="n">
        <v>45374</v>
      </c>
      <c r="CK1" s="25" t="n">
        <v>45375</v>
      </c>
      <c r="CL1" s="25" t="n">
        <v>45376</v>
      </c>
      <c r="CM1" s="25" t="n">
        <v>45377</v>
      </c>
      <c r="CN1" s="25" t="n">
        <v>45378</v>
      </c>
      <c r="CO1" s="25" t="n">
        <v>45379</v>
      </c>
      <c r="CP1" s="25" t="n">
        <v>45380</v>
      </c>
      <c r="CQ1" s="25" t="n">
        <v>45381</v>
      </c>
      <c r="CR1" s="25" t="n">
        <v>45382</v>
      </c>
      <c r="CS1" s="25" t="n">
        <v>45383</v>
      </c>
      <c r="CT1" s="25" t="n">
        <v>45384</v>
      </c>
      <c r="CU1" s="25" t="n">
        <v>45385</v>
      </c>
      <c r="CV1" s="25" t="n">
        <v>45386</v>
      </c>
      <c r="CW1" s="25" t="n">
        <v>45387</v>
      </c>
      <c r="CX1" s="25" t="n">
        <v>45388</v>
      </c>
      <c r="CY1" s="25" t="n">
        <v>45389</v>
      </c>
      <c r="CZ1" s="25" t="n">
        <v>45390</v>
      </c>
      <c r="DA1" s="25" t="n">
        <v>45391</v>
      </c>
      <c r="DB1" s="25" t="n">
        <v>45392</v>
      </c>
      <c r="DC1" s="25" t="n">
        <v>45393</v>
      </c>
      <c r="DD1" s="25" t="n">
        <v>45394</v>
      </c>
      <c r="DE1" s="25" t="n">
        <v>45395</v>
      </c>
      <c r="DF1" s="25" t="n">
        <v>45396</v>
      </c>
      <c r="DG1" s="25" t="n">
        <v>45397</v>
      </c>
      <c r="DH1" s="25" t="n">
        <v>45398</v>
      </c>
      <c r="DI1" s="25" t="n">
        <v>45399</v>
      </c>
      <c r="DJ1" s="25" t="n">
        <v>45400</v>
      </c>
      <c r="DK1" s="25" t="n">
        <v>45401</v>
      </c>
      <c r="DL1" s="25" t="n">
        <v>45402</v>
      </c>
      <c r="DM1" s="25" t="n">
        <v>45403</v>
      </c>
      <c r="DN1" s="25" t="n">
        <v>45404</v>
      </c>
      <c r="DO1" s="25" t="n">
        <v>45405</v>
      </c>
      <c r="DP1" s="25" t="n">
        <v>45406</v>
      </c>
      <c r="DQ1" s="25" t="n">
        <v>45407</v>
      </c>
      <c r="DR1" s="26" t="n">
        <v>45408</v>
      </c>
      <c r="DS1" s="25" t="n">
        <v>45409</v>
      </c>
      <c r="DT1" s="25" t="n">
        <v>45410</v>
      </c>
      <c r="DU1" s="25" t="n">
        <v>45411</v>
      </c>
      <c r="DV1" s="25" t="n">
        <v>45412</v>
      </c>
      <c r="DW1" s="26" t="n">
        <v>45413</v>
      </c>
      <c r="DX1" s="26" t="n">
        <v>45414</v>
      </c>
      <c r="DY1" s="26" t="n">
        <v>45415</v>
      </c>
      <c r="DZ1" s="25" t="n">
        <v>45416</v>
      </c>
      <c r="EA1" s="25" t="n">
        <v>45417</v>
      </c>
      <c r="EB1" s="25" t="n">
        <v>45418</v>
      </c>
      <c r="EC1" s="25" t="n">
        <v>45419</v>
      </c>
      <c r="ED1" s="25" t="n">
        <v>45420</v>
      </c>
      <c r="EE1" s="25" t="n">
        <v>45421</v>
      </c>
      <c r="EF1" s="25" t="n">
        <v>45422</v>
      </c>
      <c r="EG1" s="25" t="n">
        <v>45423</v>
      </c>
      <c r="EH1" s="25" t="n">
        <v>45424</v>
      </c>
      <c r="EI1" s="25" t="n">
        <v>45425</v>
      </c>
      <c r="EJ1" s="25" t="n">
        <v>45426</v>
      </c>
      <c r="EK1" s="25" t="n">
        <v>45427</v>
      </c>
      <c r="EL1" s="25" t="n">
        <v>45428</v>
      </c>
      <c r="EM1" s="25" t="n">
        <v>45429</v>
      </c>
      <c r="EN1" s="25" t="n">
        <v>45430</v>
      </c>
      <c r="EO1" s="25" t="n">
        <v>45431</v>
      </c>
      <c r="EP1" s="25" t="n">
        <v>45432</v>
      </c>
      <c r="EQ1" s="25" t="n">
        <v>45433</v>
      </c>
      <c r="ER1" s="25" t="n">
        <v>45434</v>
      </c>
      <c r="ES1" s="25" t="n">
        <v>45435</v>
      </c>
      <c r="ET1" s="25" t="n">
        <v>45436</v>
      </c>
      <c r="EU1" s="25" t="n">
        <v>45437</v>
      </c>
      <c r="EV1" s="25" t="n">
        <v>45438</v>
      </c>
      <c r="EW1" s="25" t="n">
        <v>45439</v>
      </c>
      <c r="EX1" s="25" t="n">
        <v>45440</v>
      </c>
      <c r="EY1" s="25" t="n">
        <v>45441</v>
      </c>
      <c r="EZ1" s="25" t="n">
        <v>45442</v>
      </c>
      <c r="FA1" s="25" t="n">
        <v>45443</v>
      </c>
      <c r="FB1" s="25" t="n">
        <v>45444</v>
      </c>
      <c r="FC1" s="25" t="n">
        <v>45445</v>
      </c>
      <c r="FD1" s="25" t="n">
        <v>45446</v>
      </c>
      <c r="FE1" s="25" t="n">
        <v>45447</v>
      </c>
      <c r="FF1" s="25" t="n">
        <v>45448</v>
      </c>
      <c r="FG1" s="25" t="n">
        <v>45449</v>
      </c>
      <c r="FH1" s="25" t="n">
        <v>45450</v>
      </c>
      <c r="FI1" s="25" t="n">
        <v>45451</v>
      </c>
      <c r="FJ1" s="25" t="n">
        <v>45452</v>
      </c>
      <c r="FK1" s="25" t="n">
        <v>45453</v>
      </c>
      <c r="FL1" s="25" t="n">
        <v>45454</v>
      </c>
      <c r="FM1" s="25" t="n">
        <v>45455</v>
      </c>
      <c r="FN1" s="25" t="n">
        <v>45456</v>
      </c>
      <c r="FO1" s="25" t="n">
        <v>45457</v>
      </c>
      <c r="FP1" s="25" t="n">
        <v>45458</v>
      </c>
      <c r="FQ1" s="25" t="n">
        <v>45459</v>
      </c>
      <c r="FR1" s="25" t="n">
        <v>45460</v>
      </c>
      <c r="FS1" s="25" t="n">
        <v>45461</v>
      </c>
      <c r="FT1" s="25" t="n">
        <v>45462</v>
      </c>
      <c r="FU1" s="25" t="n">
        <v>45463</v>
      </c>
      <c r="FV1" s="25" t="n">
        <v>45464</v>
      </c>
      <c r="FW1" s="25" t="n">
        <v>45465</v>
      </c>
      <c r="FX1" s="25" t="n">
        <v>45466</v>
      </c>
      <c r="FY1" s="25" t="n">
        <v>45467</v>
      </c>
      <c r="FZ1" s="25" t="n">
        <v>45468</v>
      </c>
      <c r="GA1" s="25" t="n">
        <v>45469</v>
      </c>
      <c r="GB1" s="25" t="n">
        <v>45470</v>
      </c>
      <c r="GC1" s="25" t="n">
        <v>45471</v>
      </c>
      <c r="GD1" s="25" t="n">
        <v>45472</v>
      </c>
      <c r="GE1" s="25" t="n">
        <v>45473</v>
      </c>
      <c r="GF1" s="25" t="n">
        <v>45474</v>
      </c>
      <c r="GG1" s="25" t="n">
        <v>45475</v>
      </c>
      <c r="GH1" s="25" t="n">
        <v>45476</v>
      </c>
      <c r="GI1" s="25" t="n">
        <v>45477</v>
      </c>
      <c r="GJ1" s="25" t="n">
        <v>45478</v>
      </c>
      <c r="GK1" s="25" t="n">
        <v>45479</v>
      </c>
      <c r="GL1" s="25" t="n">
        <v>45480</v>
      </c>
      <c r="GM1" s="25" t="n">
        <v>45481</v>
      </c>
      <c r="GN1" s="25" t="n">
        <v>45482</v>
      </c>
      <c r="GO1" s="25" t="n">
        <v>45483</v>
      </c>
      <c r="GP1" s="25" t="n">
        <v>45484</v>
      </c>
      <c r="GQ1" s="25" t="n">
        <v>45485</v>
      </c>
      <c r="GR1" s="25" t="n">
        <v>45486</v>
      </c>
      <c r="GS1" s="25" t="n">
        <v>45487</v>
      </c>
      <c r="GT1" s="25" t="n">
        <v>45488</v>
      </c>
      <c r="GU1" s="25" t="n">
        <v>45489</v>
      </c>
      <c r="GV1" s="25" t="n">
        <v>45490</v>
      </c>
      <c r="GW1" s="25" t="n">
        <v>45491</v>
      </c>
      <c r="GX1" s="25" t="n">
        <v>45492</v>
      </c>
      <c r="GY1" s="41" t="n">
        <v>45493</v>
      </c>
      <c r="GZ1" s="41" t="n">
        <v>45494</v>
      </c>
      <c r="HA1" s="25" t="n">
        <v>45495</v>
      </c>
      <c r="HB1" s="25" t="n">
        <v>45496</v>
      </c>
      <c r="HC1" s="25" t="n">
        <v>45497</v>
      </c>
      <c r="HD1" s="25" t="n">
        <v>45498</v>
      </c>
      <c r="HE1" s="25" t="n">
        <v>45499</v>
      </c>
      <c r="HF1" s="25" t="n">
        <v>45500</v>
      </c>
      <c r="HG1" s="25" t="n">
        <v>45501</v>
      </c>
      <c r="HH1" s="25" t="n">
        <v>45502</v>
      </c>
      <c r="HI1" s="25" t="n">
        <v>45503</v>
      </c>
      <c r="HJ1" s="25" t="n">
        <v>45504</v>
      </c>
      <c r="HK1" s="25" t="n">
        <v>45505</v>
      </c>
      <c r="HL1" s="25" t="n">
        <v>45506</v>
      </c>
      <c r="HM1" s="25" t="n">
        <v>45507</v>
      </c>
      <c r="HN1" s="25" t="n">
        <v>45508</v>
      </c>
      <c r="HO1" s="25" t="n">
        <v>45509</v>
      </c>
      <c r="HP1" s="25" t="n">
        <v>45510</v>
      </c>
      <c r="HQ1" s="25" t="n">
        <v>45511</v>
      </c>
      <c r="HR1" s="25" t="n">
        <v>45512</v>
      </c>
      <c r="HS1" s="25" t="n">
        <v>45513</v>
      </c>
      <c r="HT1" s="25" t="n">
        <v>45514</v>
      </c>
      <c r="HU1" s="25" t="n">
        <v>45515</v>
      </c>
      <c r="HV1" s="26" t="n">
        <v>45516</v>
      </c>
      <c r="HW1" s="26" t="n">
        <v>45517</v>
      </c>
      <c r="HX1" s="26" t="n">
        <v>45518</v>
      </c>
      <c r="HY1" s="26" t="n">
        <v>45519</v>
      </c>
      <c r="HZ1" s="26" t="n">
        <v>45520</v>
      </c>
      <c r="IA1" s="25" t="n">
        <v>45521</v>
      </c>
      <c r="IB1" s="25" t="n">
        <v>45522</v>
      </c>
      <c r="IC1" s="26" t="n">
        <v>45523</v>
      </c>
      <c r="ID1" s="26" t="n">
        <v>45524</v>
      </c>
      <c r="IE1" s="26" t="n">
        <v>45525</v>
      </c>
      <c r="IF1" s="26" t="n">
        <v>45526</v>
      </c>
      <c r="IG1" s="26" t="n">
        <v>45527</v>
      </c>
      <c r="IH1" s="25" t="n">
        <v>45528</v>
      </c>
      <c r="II1" s="25" t="n">
        <v>45529</v>
      </c>
      <c r="IJ1" s="25" t="n">
        <v>45530</v>
      </c>
      <c r="IK1" s="25" t="n">
        <v>45531</v>
      </c>
      <c r="IL1" s="25" t="n">
        <v>45532</v>
      </c>
      <c r="IM1" s="25" t="n">
        <v>45533</v>
      </c>
      <c r="IN1" s="25" t="n">
        <v>45534</v>
      </c>
      <c r="IO1" s="25" t="n">
        <v>45535</v>
      </c>
      <c r="IP1" s="25" t="n">
        <v>45536</v>
      </c>
      <c r="IQ1" s="25" t="n">
        <v>45537</v>
      </c>
      <c r="IR1" s="25" t="n">
        <v>45538</v>
      </c>
      <c r="IS1" s="25" t="n">
        <v>45539</v>
      </c>
      <c r="IT1" s="25" t="n">
        <v>45540</v>
      </c>
      <c r="IU1" s="25" t="n">
        <v>45541</v>
      </c>
      <c r="IV1" s="25" t="n">
        <v>45542</v>
      </c>
      <c r="IW1" s="25" t="n">
        <v>45543</v>
      </c>
      <c r="IX1" s="25" t="n">
        <v>45544</v>
      </c>
      <c r="IY1" s="25" t="n">
        <v>45545</v>
      </c>
      <c r="IZ1" s="25" t="n">
        <v>45546</v>
      </c>
      <c r="JA1" s="25" t="n">
        <v>45547</v>
      </c>
      <c r="JB1" s="25" t="n">
        <v>45548</v>
      </c>
      <c r="JC1" s="25" t="n">
        <v>45549</v>
      </c>
      <c r="JD1" s="25" t="n">
        <v>45550</v>
      </c>
      <c r="JE1" s="25" t="n">
        <v>45551</v>
      </c>
      <c r="JF1" s="25" t="n">
        <v>45552</v>
      </c>
      <c r="JG1" s="25" t="n">
        <v>45553</v>
      </c>
      <c r="JH1" s="25" t="n">
        <v>45554</v>
      </c>
      <c r="JI1" s="25" t="n">
        <v>45555</v>
      </c>
      <c r="JJ1" s="25" t="n">
        <v>45556</v>
      </c>
      <c r="JK1" s="25" t="n">
        <v>45557</v>
      </c>
      <c r="JL1" s="25" t="n">
        <v>45558</v>
      </c>
      <c r="JM1" s="25" t="n">
        <v>45559</v>
      </c>
      <c r="JN1" s="25" t="n">
        <v>45560</v>
      </c>
      <c r="JO1" s="25" t="n">
        <v>45561</v>
      </c>
      <c r="JP1" s="25" t="n">
        <v>45562</v>
      </c>
      <c r="JQ1" s="25" t="n">
        <v>45563</v>
      </c>
      <c r="JR1" s="25" t="n">
        <v>45564</v>
      </c>
      <c r="JS1" s="25" t="n">
        <v>45565</v>
      </c>
      <c r="JT1" s="25" t="n">
        <v>45566</v>
      </c>
      <c r="JU1" s="25" t="n">
        <v>45567</v>
      </c>
      <c r="JV1" s="25" t="n">
        <v>45568</v>
      </c>
      <c r="JW1" s="25" t="n">
        <v>45569</v>
      </c>
      <c r="JX1" s="25" t="n">
        <v>45570</v>
      </c>
      <c r="JY1" s="25" t="n">
        <v>45571</v>
      </c>
      <c r="JZ1" s="30" t="n">
        <v>45572</v>
      </c>
      <c r="KA1" s="30" t="n">
        <v>45573</v>
      </c>
      <c r="KB1" s="30" t="n">
        <v>45574</v>
      </c>
      <c r="KC1" s="30" t="n">
        <v>45575</v>
      </c>
      <c r="KD1" s="30" t="n">
        <v>45576</v>
      </c>
      <c r="KE1" s="30" t="n">
        <v>45577</v>
      </c>
      <c r="KF1" s="30" t="n">
        <v>45578</v>
      </c>
      <c r="KG1" s="30" t="n">
        <v>45579</v>
      </c>
      <c r="KH1" s="30" t="n">
        <v>45580</v>
      </c>
      <c r="KI1" s="30" t="n">
        <v>45581</v>
      </c>
      <c r="KJ1" s="30" t="n">
        <v>45582</v>
      </c>
      <c r="KK1" s="30" t="n">
        <v>45583</v>
      </c>
      <c r="KL1" s="30" t="n">
        <v>45584</v>
      </c>
      <c r="KM1" s="30" t="n">
        <v>45585</v>
      </c>
      <c r="KN1" s="30" t="n">
        <v>45586</v>
      </c>
      <c r="KO1" s="30" t="n">
        <v>45587</v>
      </c>
      <c r="KP1" s="30" t="n">
        <v>45588</v>
      </c>
      <c r="KQ1" s="30" t="n">
        <v>45589</v>
      </c>
      <c r="KR1" s="30" t="n">
        <v>45590</v>
      </c>
      <c r="KS1" s="30" t="n">
        <v>45591</v>
      </c>
      <c r="KT1" s="30" t="n">
        <v>45592</v>
      </c>
      <c r="KU1" s="30" t="n">
        <v>45593</v>
      </c>
      <c r="KV1" s="30" t="n">
        <v>45594</v>
      </c>
      <c r="KW1" s="30" t="n">
        <v>45595</v>
      </c>
      <c r="KX1" s="30" t="n">
        <v>45596</v>
      </c>
      <c r="KY1" s="30" t="n">
        <v>45597</v>
      </c>
      <c r="KZ1" s="30" t="n">
        <v>45598</v>
      </c>
      <c r="LA1" s="30" t="n">
        <v>45599</v>
      </c>
      <c r="LB1" s="30" t="n">
        <v>45600</v>
      </c>
      <c r="LC1" s="30" t="n">
        <v>45601</v>
      </c>
      <c r="LD1" s="30" t="n">
        <v>45602</v>
      </c>
      <c r="LE1" s="30" t="n">
        <v>45603</v>
      </c>
      <c r="LF1" s="30" t="n">
        <v>45604</v>
      </c>
      <c r="LG1" s="30" t="n">
        <v>45605</v>
      </c>
      <c r="LH1" s="30" t="n">
        <v>45606</v>
      </c>
      <c r="LI1" s="30" t="n">
        <v>45607</v>
      </c>
      <c r="LJ1" s="30" t="n">
        <v>45608</v>
      </c>
      <c r="LK1" s="30" t="n">
        <v>45609</v>
      </c>
      <c r="LL1" s="30" t="n">
        <v>45610</v>
      </c>
      <c r="LM1" s="30" t="n">
        <v>45611</v>
      </c>
      <c r="LN1" s="30" t="n">
        <v>45612</v>
      </c>
      <c r="LO1" s="30" t="n">
        <v>45613</v>
      </c>
      <c r="LP1" s="30" t="n">
        <v>45614</v>
      </c>
      <c r="LQ1" s="30" t="n">
        <v>45615</v>
      </c>
      <c r="LR1" s="30" t="n">
        <v>45616</v>
      </c>
      <c r="LS1" s="30" t="n">
        <v>45617</v>
      </c>
      <c r="LT1" s="30" t="n">
        <v>45618</v>
      </c>
      <c r="LU1" s="30" t="n">
        <v>45619</v>
      </c>
      <c r="LV1" s="30" t="n">
        <v>45620</v>
      </c>
      <c r="LW1" s="30" t="n">
        <v>45621</v>
      </c>
      <c r="LX1" s="30" t="n">
        <v>45622</v>
      </c>
      <c r="LY1" s="30" t="n">
        <v>45623</v>
      </c>
      <c r="LZ1" s="30" t="n">
        <v>45624</v>
      </c>
      <c r="MA1" s="30" t="n">
        <v>45625</v>
      </c>
      <c r="MB1" s="30" t="n">
        <v>45626</v>
      </c>
      <c r="MC1" s="30" t="n">
        <v>45627</v>
      </c>
      <c r="MD1" s="30" t="n">
        <v>45628</v>
      </c>
      <c r="ME1" s="30" t="n">
        <v>45629</v>
      </c>
      <c r="MF1" s="30" t="n">
        <v>45630</v>
      </c>
      <c r="MG1" s="30" t="n">
        <v>45631</v>
      </c>
      <c r="MH1" s="30" t="n">
        <v>45632</v>
      </c>
      <c r="MI1" s="30" t="n">
        <v>45633</v>
      </c>
      <c r="MJ1" s="30" t="n">
        <v>45634</v>
      </c>
      <c r="MK1" s="30" t="n">
        <v>45635</v>
      </c>
      <c r="ML1" s="30" t="n">
        <v>45636</v>
      </c>
      <c r="MM1" s="30" t="n">
        <v>45637</v>
      </c>
      <c r="MN1" s="30" t="n">
        <v>45638</v>
      </c>
      <c r="MO1" s="30" t="n">
        <v>45639</v>
      </c>
      <c r="MP1" s="30" t="n">
        <v>45640</v>
      </c>
      <c r="MQ1" s="30" t="n">
        <v>45641</v>
      </c>
      <c r="MR1" s="30" t="n">
        <v>45642</v>
      </c>
      <c r="MS1" s="30" t="n">
        <v>45643</v>
      </c>
      <c r="MT1" s="30" t="n">
        <v>45644</v>
      </c>
      <c r="MU1" s="30" t="n">
        <v>45645</v>
      </c>
      <c r="MV1" s="30" t="n">
        <v>45646</v>
      </c>
      <c r="MW1" s="30" t="n">
        <v>45647</v>
      </c>
      <c r="MX1" s="30" t="n">
        <v>45648</v>
      </c>
      <c r="MY1" s="30" t="n">
        <v>45649</v>
      </c>
      <c r="MZ1" s="30" t="n">
        <v>45650</v>
      </c>
      <c r="NA1" s="31" t="n">
        <v>45651</v>
      </c>
      <c r="NB1" s="31" t="n">
        <v>45652</v>
      </c>
      <c r="NC1" s="31" t="n">
        <v>45653</v>
      </c>
      <c r="ND1" s="30" t="n">
        <v>45654</v>
      </c>
      <c r="NE1" s="30" t="n">
        <v>45655</v>
      </c>
      <c r="NF1" s="30" t="n">
        <v>45656</v>
      </c>
      <c r="NG1" s="30" t="n">
        <v>45657</v>
      </c>
      <c r="NH1" s="30" t="n">
        <v>45658</v>
      </c>
      <c r="NI1" s="30" t="n">
        <v>45659</v>
      </c>
      <c r="NJ1" s="30" t="n">
        <v>45660</v>
      </c>
      <c r="NK1" s="30" t="n">
        <v>45661</v>
      </c>
      <c r="NL1" s="30" t="n">
        <v>45662</v>
      </c>
      <c r="NM1" s="30" t="n">
        <v>45663</v>
      </c>
      <c r="NN1" s="30" t="n">
        <v>45664</v>
      </c>
      <c r="NO1" s="30" t="n">
        <v>45665</v>
      </c>
      <c r="NP1" s="30" t="n">
        <v>45666</v>
      </c>
      <c r="NQ1" s="30" t="n">
        <v>45667</v>
      </c>
      <c r="NR1" s="30" t="n">
        <v>45668</v>
      </c>
      <c r="NS1" s="30" t="n">
        <v>45669</v>
      </c>
      <c r="NT1" s="30" t="n">
        <v>45670</v>
      </c>
      <c r="NU1" s="30" t="n">
        <v>45671</v>
      </c>
      <c r="NV1" s="30" t="n">
        <v>45672</v>
      </c>
      <c r="NW1" s="30" t="n">
        <v>45673</v>
      </c>
      <c r="NX1" s="30" t="n">
        <v>45674</v>
      </c>
      <c r="NY1" s="30" t="n">
        <v>45675</v>
      </c>
      <c r="NZ1" s="30" t="n">
        <v>45676</v>
      </c>
      <c r="OA1" s="30" t="n">
        <v>45677</v>
      </c>
      <c r="OB1" s="30" t="n">
        <v>45678</v>
      </c>
      <c r="OC1" s="30" t="n">
        <v>45679</v>
      </c>
      <c r="OD1" s="30" t="n">
        <v>45680</v>
      </c>
      <c r="OE1" s="30" t="n">
        <v>45681</v>
      </c>
      <c r="OF1" s="30" t="n">
        <v>45682</v>
      </c>
      <c r="OG1" s="30" t="n">
        <v>45683</v>
      </c>
      <c r="OH1" s="30" t="n">
        <v>45684</v>
      </c>
      <c r="OI1" s="30" t="n">
        <v>45685</v>
      </c>
      <c r="OJ1" s="30" t="n">
        <v>45686</v>
      </c>
      <c r="OK1" s="30" t="n">
        <v>45687</v>
      </c>
      <c r="OL1" s="30" t="n">
        <v>45688</v>
      </c>
    </row>
    <row r="2">
      <c r="A2" s="9" t="inlineStr">
        <is>
          <t>User</t>
        </is>
      </c>
      <c r="B2" s="9" t="inlineStr">
        <is>
          <t>Practice</t>
        </is>
      </c>
      <c r="C2" s="9" t="inlineStr">
        <is>
          <t>Area</t>
        </is>
      </c>
      <c r="D2" s="9" t="inlineStr">
        <is>
          <t>CdC</t>
        </is>
      </c>
      <c r="E2" s="9" t="inlineStr">
        <is>
          <t>FLAG CHIUSURA AGOSTO</t>
        </is>
      </c>
      <c r="F2" s="26">
        <f>TEXT(F1,"ggg")</f>
        <v/>
      </c>
      <c r="G2" s="26">
        <f>TEXT(G1,"ggg")</f>
        <v/>
      </c>
      <c r="H2" s="26">
        <f>TEXT(H1,"ggg")</f>
        <v/>
      </c>
      <c r="I2" s="26">
        <f>TEXT(I1,"ggg")</f>
        <v/>
      </c>
      <c r="J2" s="26">
        <f>TEXT(J1,"ggg")</f>
        <v/>
      </c>
      <c r="K2" s="25">
        <f>TEXT(K1,"ggg")</f>
        <v/>
      </c>
      <c r="L2" s="25">
        <f>TEXT(L1,"ggg")</f>
        <v/>
      </c>
      <c r="M2" s="25">
        <f>TEXT(M1,"ggg")</f>
        <v/>
      </c>
      <c r="N2" s="25">
        <f>TEXT(N1,"ggg")</f>
        <v/>
      </c>
      <c r="O2" s="25">
        <f>TEXT(O1,"ggg")</f>
        <v/>
      </c>
      <c r="P2" s="25">
        <f>TEXT(P1,"ggg")</f>
        <v/>
      </c>
      <c r="Q2" s="25">
        <f>TEXT(Q1,"ggg")</f>
        <v/>
      </c>
      <c r="R2" s="25">
        <f>TEXT(R1,"ggg")</f>
        <v/>
      </c>
      <c r="S2" s="25">
        <f>TEXT(S1,"ggg")</f>
        <v/>
      </c>
      <c r="T2" s="25">
        <f>TEXT(T1,"ggg")</f>
        <v/>
      </c>
      <c r="U2" s="25">
        <f>TEXT(U1,"ggg")</f>
        <v/>
      </c>
      <c r="V2" s="25">
        <f>TEXT(V1,"ggg")</f>
        <v/>
      </c>
      <c r="W2" s="25">
        <f>TEXT(W1,"ggg")</f>
        <v/>
      </c>
      <c r="X2" s="25">
        <f>TEXT(X1,"ggg")</f>
        <v/>
      </c>
      <c r="Y2" s="25">
        <f>TEXT(Y1,"ggg")</f>
        <v/>
      </c>
      <c r="Z2" s="25">
        <f>TEXT(Z1,"ggg")</f>
        <v/>
      </c>
      <c r="AA2" s="25">
        <f>TEXT(AA1,"ggg")</f>
        <v/>
      </c>
      <c r="AB2" s="25">
        <f>TEXT(AB1,"ggg")</f>
        <v/>
      </c>
      <c r="AC2" s="25">
        <f>TEXT(AC1,"ggg")</f>
        <v/>
      </c>
      <c r="AD2" s="25">
        <f>TEXT(AD1,"ggg")</f>
        <v/>
      </c>
      <c r="AE2" s="25">
        <f>TEXT(AE1,"ggg")</f>
        <v/>
      </c>
      <c r="AF2" s="25">
        <f>TEXT(AF1,"ggg")</f>
        <v/>
      </c>
      <c r="AG2" s="25">
        <f>TEXT(AG1,"ggg")</f>
        <v/>
      </c>
      <c r="AH2" s="25">
        <f>TEXT(AH1,"ggg")</f>
        <v/>
      </c>
      <c r="AI2" s="25">
        <f>TEXT(AI1,"ggg")</f>
        <v/>
      </c>
      <c r="AJ2" s="25">
        <f>TEXT(AJ1,"ggg")</f>
        <v/>
      </c>
      <c r="AK2" s="25">
        <f>TEXT(AK1,"ggg")</f>
        <v/>
      </c>
      <c r="AL2" s="25">
        <f>TEXT(AL1,"ggg")</f>
        <v/>
      </c>
      <c r="AM2" s="25">
        <f>TEXT(AM1,"ggg")</f>
        <v/>
      </c>
      <c r="AN2" s="25">
        <f>TEXT(AN1,"ggg")</f>
        <v/>
      </c>
      <c r="AO2" s="25">
        <f>TEXT(AO1,"ggg")</f>
        <v/>
      </c>
      <c r="AP2" s="25">
        <f>TEXT(AP1,"ggg")</f>
        <v/>
      </c>
      <c r="AQ2" s="25">
        <f>TEXT(AQ1,"ggg")</f>
        <v/>
      </c>
      <c r="AR2" s="25">
        <f>TEXT(AR1,"ggg")</f>
        <v/>
      </c>
      <c r="AS2" s="25">
        <f>TEXT(AS1,"ggg")</f>
        <v/>
      </c>
      <c r="AT2" s="25">
        <f>TEXT(AT1,"ggg")</f>
        <v/>
      </c>
      <c r="AU2" s="25">
        <f>TEXT(AU1,"ggg")</f>
        <v/>
      </c>
      <c r="AV2" s="25">
        <f>TEXT(AV1,"ggg")</f>
        <v/>
      </c>
      <c r="AW2" s="25">
        <f>TEXT(AW1,"ggg")</f>
        <v/>
      </c>
      <c r="AX2" s="25">
        <f>TEXT(AX1,"ggg")</f>
        <v/>
      </c>
      <c r="AY2" s="25">
        <f>TEXT(AY1,"ggg")</f>
        <v/>
      </c>
      <c r="AZ2" s="25">
        <f>TEXT(AZ1,"ggg")</f>
        <v/>
      </c>
      <c r="BA2" s="25">
        <f>TEXT(BA1,"ggg")</f>
        <v/>
      </c>
      <c r="BB2" s="25">
        <f>TEXT(BB1,"ggg")</f>
        <v/>
      </c>
      <c r="BC2" s="25">
        <f>TEXT(BC1,"ggg")</f>
        <v/>
      </c>
      <c r="BD2" s="25">
        <f>TEXT(BD1,"ggg")</f>
        <v/>
      </c>
      <c r="BE2" s="25">
        <f>TEXT(BE1,"ggg")</f>
        <v/>
      </c>
      <c r="BF2" s="25">
        <f>TEXT(BF1,"ggg")</f>
        <v/>
      </c>
      <c r="BG2" s="25">
        <f>TEXT(BG1,"ggg")</f>
        <v/>
      </c>
      <c r="BH2" s="25">
        <f>TEXT(BH1,"ggg")</f>
        <v/>
      </c>
      <c r="BI2" s="25">
        <f>TEXT(BI1,"ggg")</f>
        <v/>
      </c>
      <c r="BJ2" s="25">
        <f>TEXT(BJ1,"ggg")</f>
        <v/>
      </c>
      <c r="BK2" s="25">
        <f>TEXT(BK1,"ggg")</f>
        <v/>
      </c>
      <c r="BL2" s="25">
        <f>TEXT(BL1,"ggg")</f>
        <v/>
      </c>
      <c r="BM2" s="25">
        <f>TEXT(BM1,"ggg")</f>
        <v/>
      </c>
      <c r="BN2" s="25">
        <f>TEXT(BN1,"ggg")</f>
        <v/>
      </c>
      <c r="BO2" s="25">
        <f>TEXT(BO1,"ggg")</f>
        <v/>
      </c>
      <c r="BP2" s="25">
        <f>TEXT(BP1,"ggg")</f>
        <v/>
      </c>
      <c r="BQ2" s="25">
        <f>TEXT(BQ1,"ggg")</f>
        <v/>
      </c>
      <c r="BR2" s="25">
        <f>TEXT(BR1,"ggg")</f>
        <v/>
      </c>
      <c r="BS2" s="25">
        <f>TEXT(BS1,"ggg")</f>
        <v/>
      </c>
      <c r="BT2" s="25">
        <f>TEXT(BT1,"ggg")</f>
        <v/>
      </c>
      <c r="BU2" s="25">
        <f>TEXT(BU1,"ggg")</f>
        <v/>
      </c>
      <c r="BV2" s="25">
        <f>TEXT(BV1,"ggg")</f>
        <v/>
      </c>
      <c r="BW2" s="25">
        <f>TEXT(BW1,"ggg")</f>
        <v/>
      </c>
      <c r="BX2" s="25">
        <f>TEXT(BX1,"ggg")</f>
        <v/>
      </c>
      <c r="BY2" s="25">
        <f>TEXT(BY1,"ggg")</f>
        <v/>
      </c>
      <c r="BZ2" s="25">
        <f>TEXT(BZ1,"ggg")</f>
        <v/>
      </c>
      <c r="CA2" s="25">
        <f>TEXT(CA1,"ggg")</f>
        <v/>
      </c>
      <c r="CB2" s="25">
        <f>TEXT(CB1,"ggg")</f>
        <v/>
      </c>
      <c r="CC2" s="25">
        <f>TEXT(CC1,"ggg")</f>
        <v/>
      </c>
      <c r="CD2" s="25">
        <f>TEXT(CD1,"ggg")</f>
        <v/>
      </c>
      <c r="CE2" s="25">
        <f>TEXT(CE1,"ggg")</f>
        <v/>
      </c>
      <c r="CF2" s="25">
        <f>TEXT(CF1,"ggg")</f>
        <v/>
      </c>
      <c r="CG2" s="25">
        <f>TEXT(CG1,"ggg")</f>
        <v/>
      </c>
      <c r="CH2" s="25">
        <f>TEXT(CH1,"ggg")</f>
        <v/>
      </c>
      <c r="CI2" s="25">
        <f>TEXT(CI1,"ggg")</f>
        <v/>
      </c>
      <c r="CJ2" s="25">
        <f>TEXT(CJ1,"ggg")</f>
        <v/>
      </c>
      <c r="CK2" s="25">
        <f>TEXT(CK1,"ggg")</f>
        <v/>
      </c>
      <c r="CL2" s="25">
        <f>TEXT(CL1,"ggg")</f>
        <v/>
      </c>
      <c r="CM2" s="25">
        <f>TEXT(CM1,"ggg")</f>
        <v/>
      </c>
      <c r="CN2" s="25">
        <f>TEXT(CN1,"ggg")</f>
        <v/>
      </c>
      <c r="CO2" s="25">
        <f>TEXT(CO1,"ggg")</f>
        <v/>
      </c>
      <c r="CP2" s="25">
        <f>TEXT(CP1,"ggg")</f>
        <v/>
      </c>
      <c r="CQ2" s="25">
        <f>TEXT(CQ1,"ggg")</f>
        <v/>
      </c>
      <c r="CR2" s="25">
        <f>TEXT(CR1,"ggg")</f>
        <v/>
      </c>
      <c r="CS2" s="25">
        <f>TEXT(CS1,"ggg")</f>
        <v/>
      </c>
      <c r="CT2" s="25">
        <f>TEXT(CT1,"ggg")</f>
        <v/>
      </c>
      <c r="CU2" s="25">
        <f>TEXT(CU1,"ggg")</f>
        <v/>
      </c>
      <c r="CV2" s="25">
        <f>TEXT(CV1,"ggg")</f>
        <v/>
      </c>
      <c r="CW2" s="25">
        <f>TEXT(CW1,"ggg")</f>
        <v/>
      </c>
      <c r="CX2" s="25">
        <f>TEXT(CX1,"ggg")</f>
        <v/>
      </c>
      <c r="CY2" s="25">
        <f>TEXT(CY1,"ggg")</f>
        <v/>
      </c>
      <c r="CZ2" s="25">
        <f>TEXT(CZ1,"ggg")</f>
        <v/>
      </c>
      <c r="DA2" s="25">
        <f>TEXT(DA1,"ggg")</f>
        <v/>
      </c>
      <c r="DB2" s="25">
        <f>TEXT(DB1,"ggg")</f>
        <v/>
      </c>
      <c r="DC2" s="25">
        <f>TEXT(DC1,"ggg")</f>
        <v/>
      </c>
      <c r="DD2" s="25">
        <f>TEXT(DD1,"ggg")</f>
        <v/>
      </c>
      <c r="DE2" s="25">
        <f>TEXT(DE1,"ggg")</f>
        <v/>
      </c>
      <c r="DF2" s="25">
        <f>TEXT(DF1,"ggg")</f>
        <v/>
      </c>
      <c r="DG2" s="25">
        <f>TEXT(DG1,"ggg")</f>
        <v/>
      </c>
      <c r="DH2" s="25">
        <f>TEXT(DH1,"ggg")</f>
        <v/>
      </c>
      <c r="DI2" s="25">
        <f>TEXT(DI1,"ggg")</f>
        <v/>
      </c>
      <c r="DJ2" s="25">
        <f>TEXT(DJ1,"ggg")</f>
        <v/>
      </c>
      <c r="DK2" s="25">
        <f>TEXT(DK1,"ggg")</f>
        <v/>
      </c>
      <c r="DL2" s="25">
        <f>TEXT(DL1,"ggg")</f>
        <v/>
      </c>
      <c r="DM2" s="25">
        <f>TEXT(DM1,"ggg")</f>
        <v/>
      </c>
      <c r="DN2" s="25">
        <f>TEXT(DN1,"ggg")</f>
        <v/>
      </c>
      <c r="DO2" s="25">
        <f>TEXT(DO1,"ggg")</f>
        <v/>
      </c>
      <c r="DP2" s="25">
        <f>TEXT(DP1,"ggg")</f>
        <v/>
      </c>
      <c r="DQ2" s="25">
        <f>TEXT(DQ1,"ggg")</f>
        <v/>
      </c>
      <c r="DR2" s="25">
        <f>TEXT(DR1,"ggg")</f>
        <v/>
      </c>
      <c r="DS2" s="25">
        <f>TEXT(DS1,"ggg")</f>
        <v/>
      </c>
      <c r="DT2" s="25">
        <f>TEXT(DT1,"ggg")</f>
        <v/>
      </c>
      <c r="DU2" s="25">
        <f>TEXT(DU1,"ggg")</f>
        <v/>
      </c>
      <c r="DV2" s="25">
        <f>TEXT(DV1,"ggg")</f>
        <v/>
      </c>
      <c r="DW2" s="25">
        <f>TEXT(DW1,"ggg")</f>
        <v/>
      </c>
      <c r="DX2" s="25">
        <f>TEXT(DX1,"ggg")</f>
        <v/>
      </c>
      <c r="DY2" s="25">
        <f>TEXT(DY1,"ggg")</f>
        <v/>
      </c>
      <c r="DZ2" s="25">
        <f>TEXT(DZ1,"ggg")</f>
        <v/>
      </c>
      <c r="EA2" s="25">
        <f>TEXT(EA1,"ggg")</f>
        <v/>
      </c>
      <c r="EB2" s="25">
        <f>TEXT(EB1,"ggg")</f>
        <v/>
      </c>
      <c r="EC2" s="25">
        <f>TEXT(EC1,"ggg")</f>
        <v/>
      </c>
      <c r="ED2" s="25">
        <f>TEXT(ED1,"ggg")</f>
        <v/>
      </c>
      <c r="EE2" s="25">
        <f>TEXT(EE1,"ggg")</f>
        <v/>
      </c>
      <c r="EF2" s="25">
        <f>TEXT(EF1,"ggg")</f>
        <v/>
      </c>
      <c r="EG2" s="25">
        <f>TEXT(EG1,"ggg")</f>
        <v/>
      </c>
      <c r="EH2" s="25">
        <f>TEXT(EH1,"ggg")</f>
        <v/>
      </c>
      <c r="EI2" s="25">
        <f>TEXT(EI1,"ggg")</f>
        <v/>
      </c>
      <c r="EJ2" s="25">
        <f>TEXT(EJ1,"ggg")</f>
        <v/>
      </c>
      <c r="EK2" s="25">
        <f>TEXT(EK1,"ggg")</f>
        <v/>
      </c>
      <c r="EL2" s="25">
        <f>TEXT(EL1,"ggg")</f>
        <v/>
      </c>
      <c r="EM2" s="25">
        <f>TEXT(EM1,"ggg")</f>
        <v/>
      </c>
      <c r="EN2" s="25">
        <f>TEXT(EN1,"ggg")</f>
        <v/>
      </c>
      <c r="EO2" s="25">
        <f>TEXT(EO1,"ggg")</f>
        <v/>
      </c>
      <c r="EP2" s="25">
        <f>TEXT(EP1,"ggg")</f>
        <v/>
      </c>
      <c r="EQ2" s="25">
        <f>TEXT(EQ1,"ggg")</f>
        <v/>
      </c>
      <c r="ER2" s="25">
        <f>TEXT(ER1,"ggg")</f>
        <v/>
      </c>
      <c r="ES2" s="25">
        <f>TEXT(ES1,"ggg")</f>
        <v/>
      </c>
      <c r="ET2" s="25">
        <f>TEXT(ET1,"ggg")</f>
        <v/>
      </c>
      <c r="EU2" s="25">
        <f>TEXT(EU1,"ggg")</f>
        <v/>
      </c>
      <c r="EV2" s="25">
        <f>TEXT(EV1,"ggg")</f>
        <v/>
      </c>
      <c r="EW2" s="25">
        <f>TEXT(EW1,"ggg")</f>
        <v/>
      </c>
      <c r="EX2" s="25">
        <f>TEXT(EX1,"ggg")</f>
        <v/>
      </c>
      <c r="EY2" s="25">
        <f>TEXT(EY1,"ggg")</f>
        <v/>
      </c>
      <c r="EZ2" s="25">
        <f>TEXT(EZ1,"ggg")</f>
        <v/>
      </c>
      <c r="FA2" s="25">
        <f>TEXT(FA1,"ggg")</f>
        <v/>
      </c>
      <c r="FB2" s="25">
        <f>TEXT(FB1,"ggg")</f>
        <v/>
      </c>
      <c r="FC2" s="25">
        <f>TEXT(FC1,"ggg")</f>
        <v/>
      </c>
      <c r="FD2" s="25">
        <f>TEXT(FD1,"ggg")</f>
        <v/>
      </c>
      <c r="FE2" s="25">
        <f>TEXT(FE1,"ggg")</f>
        <v/>
      </c>
      <c r="FF2" s="25">
        <f>TEXT(FF1,"ggg")</f>
        <v/>
      </c>
      <c r="FG2" s="25">
        <f>TEXT(FG1,"ggg")</f>
        <v/>
      </c>
      <c r="FH2" s="25">
        <f>TEXT(FH1,"ggg")</f>
        <v/>
      </c>
      <c r="FI2" s="25">
        <f>TEXT(FI1,"ggg")</f>
        <v/>
      </c>
      <c r="FJ2" s="25">
        <f>TEXT(FJ1,"ggg")</f>
        <v/>
      </c>
      <c r="FK2" s="25">
        <f>TEXT(FK1,"ggg")</f>
        <v/>
      </c>
      <c r="FL2" s="25">
        <f>TEXT(FL1,"ggg")</f>
        <v/>
      </c>
      <c r="FM2" s="25">
        <f>TEXT(FM1,"ggg")</f>
        <v/>
      </c>
      <c r="FN2" s="25">
        <f>TEXT(FN1,"ggg")</f>
        <v/>
      </c>
      <c r="FO2" s="25">
        <f>TEXT(FO1,"ggg")</f>
        <v/>
      </c>
      <c r="FP2" s="25">
        <f>TEXT(FP1,"ggg")</f>
        <v/>
      </c>
      <c r="FQ2" s="25">
        <f>TEXT(FQ1,"ggg")</f>
        <v/>
      </c>
      <c r="FR2" s="25">
        <f>TEXT(FR1,"ggg")</f>
        <v/>
      </c>
      <c r="FS2" s="25">
        <f>TEXT(FS1,"ggg")</f>
        <v/>
      </c>
      <c r="FT2" s="25">
        <f>TEXT(FT1,"ggg")</f>
        <v/>
      </c>
      <c r="FU2" s="25">
        <f>TEXT(FU1,"ggg")</f>
        <v/>
      </c>
      <c r="FV2" s="25">
        <f>TEXT(FV1,"ggg")</f>
        <v/>
      </c>
      <c r="FW2" s="25">
        <f>TEXT(FW1,"ggg")</f>
        <v/>
      </c>
      <c r="FX2" s="25">
        <f>TEXT(FX1,"ggg")</f>
        <v/>
      </c>
      <c r="FY2" s="25">
        <f>TEXT(FY1,"ggg")</f>
        <v/>
      </c>
      <c r="FZ2" s="25">
        <f>TEXT(FZ1,"ggg")</f>
        <v/>
      </c>
      <c r="GA2" s="25">
        <f>TEXT(GA1,"ggg")</f>
        <v/>
      </c>
      <c r="GB2" s="25">
        <f>TEXT(GB1,"ggg")</f>
        <v/>
      </c>
      <c r="GC2" s="25">
        <f>TEXT(GC1,"ggg")</f>
        <v/>
      </c>
      <c r="GD2" s="25">
        <f>TEXT(GD1,"ggg")</f>
        <v/>
      </c>
      <c r="GE2" s="25">
        <f>TEXT(GE1,"ggg")</f>
        <v/>
      </c>
      <c r="GF2" s="25">
        <f>TEXT(GF1,"ggg")</f>
        <v/>
      </c>
      <c r="GG2" s="25">
        <f>TEXT(GG1,"ggg")</f>
        <v/>
      </c>
      <c r="GH2" s="25">
        <f>TEXT(GH1,"ggg")</f>
        <v/>
      </c>
      <c r="GI2" s="25">
        <f>TEXT(GI1,"ggg")</f>
        <v/>
      </c>
      <c r="GJ2" s="25">
        <f>TEXT(GJ1,"ggg")</f>
        <v/>
      </c>
      <c r="GK2" s="25">
        <f>TEXT(GK1,"ggg")</f>
        <v/>
      </c>
      <c r="GL2" s="25">
        <f>TEXT(GL1,"ggg")</f>
        <v/>
      </c>
      <c r="GM2" s="25">
        <f>TEXT(GM1,"ggg")</f>
        <v/>
      </c>
      <c r="GN2" s="25">
        <f>TEXT(GN1,"ggg")</f>
        <v/>
      </c>
      <c r="GO2" s="25">
        <f>TEXT(GO1,"ggg")</f>
        <v/>
      </c>
      <c r="GP2" s="25">
        <f>TEXT(GP1,"ggg")</f>
        <v/>
      </c>
      <c r="GQ2" s="25">
        <f>TEXT(GQ1,"ggg")</f>
        <v/>
      </c>
      <c r="GR2" s="25">
        <f>TEXT(GR1,"ggg")</f>
        <v/>
      </c>
      <c r="GS2" s="25">
        <f>TEXT(GS1,"ggg")</f>
        <v/>
      </c>
      <c r="GT2" s="25">
        <f>TEXT(GT1,"ggg")</f>
        <v/>
      </c>
      <c r="GU2" s="25">
        <f>TEXT(GU1,"ggg")</f>
        <v/>
      </c>
      <c r="GV2" s="25">
        <f>TEXT(GV1,"ggg")</f>
        <v/>
      </c>
      <c r="GW2" s="25">
        <f>TEXT(GW1,"ggg")</f>
        <v/>
      </c>
      <c r="GX2" s="25">
        <f>TEXT(GX1,"ggg")</f>
        <v/>
      </c>
      <c r="GY2" s="25">
        <f>TEXT(GY1,"ggg")</f>
        <v/>
      </c>
      <c r="GZ2" s="25">
        <f>TEXT(GZ1,"ggg")</f>
        <v/>
      </c>
      <c r="HA2" s="25">
        <f>TEXT(HA1,"ggg")</f>
        <v/>
      </c>
      <c r="HB2" s="25">
        <f>TEXT(HB1,"ggg")</f>
        <v/>
      </c>
      <c r="HC2" s="25">
        <f>TEXT(HC1,"ggg")</f>
        <v/>
      </c>
      <c r="HD2" s="25">
        <f>TEXT(HD1,"ggg")</f>
        <v/>
      </c>
      <c r="HE2" s="25">
        <f>TEXT(HE1,"ggg")</f>
        <v/>
      </c>
      <c r="HF2" s="25">
        <f>TEXT(HF1,"ggg")</f>
        <v/>
      </c>
      <c r="HG2" s="25">
        <f>TEXT(HG1,"ggg")</f>
        <v/>
      </c>
      <c r="HH2" s="25">
        <f>TEXT(HH1,"ggg")</f>
        <v/>
      </c>
      <c r="HI2" s="25">
        <f>TEXT(HI1,"ggg")</f>
        <v/>
      </c>
      <c r="HJ2" s="25">
        <f>TEXT(HJ1,"ggg")</f>
        <v/>
      </c>
      <c r="HK2" s="25">
        <f>TEXT(HK1,"ggg")</f>
        <v/>
      </c>
      <c r="HL2" s="25">
        <f>TEXT(HL1,"ggg")</f>
        <v/>
      </c>
      <c r="HM2" s="25">
        <f>TEXT(HM1,"ggg")</f>
        <v/>
      </c>
      <c r="HN2" s="25">
        <f>TEXT(HN1,"ggg")</f>
        <v/>
      </c>
      <c r="HO2" s="25">
        <f>TEXT(HO1,"ggg")</f>
        <v/>
      </c>
      <c r="HP2" s="25">
        <f>TEXT(HP1,"ggg")</f>
        <v/>
      </c>
      <c r="HQ2" s="25">
        <f>TEXT(HQ1,"ggg")</f>
        <v/>
      </c>
      <c r="HR2" s="25">
        <f>TEXT(HR1,"ggg")</f>
        <v/>
      </c>
      <c r="HS2" s="25">
        <f>TEXT(HS1,"ggg")</f>
        <v/>
      </c>
      <c r="HT2" s="25">
        <f>TEXT(HT1,"ggg")</f>
        <v/>
      </c>
      <c r="HU2" s="25">
        <f>TEXT(HU1,"ggg")</f>
        <v/>
      </c>
      <c r="HV2" s="26">
        <f>TEXT(HV1,"ggg")</f>
        <v/>
      </c>
      <c r="HW2" s="26">
        <f>TEXT(HW1,"ggg")</f>
        <v/>
      </c>
      <c r="HX2" s="26">
        <f>TEXT(HX1,"ggg")</f>
        <v/>
      </c>
      <c r="HY2" s="26">
        <f>TEXT(HY1,"ggg")</f>
        <v/>
      </c>
      <c r="HZ2" s="26">
        <f>TEXT(HZ1,"ggg")</f>
        <v/>
      </c>
      <c r="IA2" s="25">
        <f>TEXT(IA1,"ggg")</f>
        <v/>
      </c>
      <c r="IB2" s="25">
        <f>TEXT(IB1,"ggg")</f>
        <v/>
      </c>
      <c r="IC2" s="26">
        <f>TEXT(IC1,"ggg")</f>
        <v/>
      </c>
      <c r="ID2" s="26">
        <f>TEXT(ID1,"ggg")</f>
        <v/>
      </c>
      <c r="IE2" s="26">
        <f>TEXT(IE1,"ggg")</f>
        <v/>
      </c>
      <c r="IF2" s="26">
        <f>TEXT(IF1,"ggg")</f>
        <v/>
      </c>
      <c r="IG2" s="26">
        <f>TEXT(IG1,"ggg")</f>
        <v/>
      </c>
      <c r="IH2" s="25">
        <f>TEXT(IH1,"ggg")</f>
        <v/>
      </c>
      <c r="II2" s="25">
        <f>TEXT(II1,"ggg")</f>
        <v/>
      </c>
      <c r="IJ2" s="25">
        <f>TEXT(IJ1,"ggg")</f>
        <v/>
      </c>
      <c r="IK2" s="25">
        <f>TEXT(IK1,"ggg")</f>
        <v/>
      </c>
      <c r="IL2" s="25">
        <f>TEXT(IL1,"ggg")</f>
        <v/>
      </c>
      <c r="IM2" s="25">
        <f>TEXT(IM1,"ggg")</f>
        <v/>
      </c>
      <c r="IN2" s="25">
        <f>TEXT(IN1,"ggg")</f>
        <v/>
      </c>
      <c r="IO2" s="25">
        <f>TEXT(IO1,"ggg")</f>
        <v/>
      </c>
      <c r="IP2" s="25">
        <f>TEXT(IP1,"ggg")</f>
        <v/>
      </c>
      <c r="IQ2" s="25">
        <f>TEXT(IQ1,"ggg")</f>
        <v/>
      </c>
      <c r="IR2" s="25">
        <f>TEXT(IR1,"ggg")</f>
        <v/>
      </c>
      <c r="IS2" s="25">
        <f>TEXT(IS1,"ggg")</f>
        <v/>
      </c>
      <c r="IT2" s="25">
        <f>TEXT(IT1,"ggg")</f>
        <v/>
      </c>
      <c r="IU2" s="25">
        <f>TEXT(IU1,"ggg")</f>
        <v/>
      </c>
      <c r="IV2" s="25">
        <f>TEXT(IV1,"ggg")</f>
        <v/>
      </c>
      <c r="IW2" s="25">
        <f>TEXT(IW1,"ggg")</f>
        <v/>
      </c>
      <c r="IX2" s="25">
        <f>TEXT(IX1,"ggg")</f>
        <v/>
      </c>
      <c r="IY2" s="25">
        <f>TEXT(IY1,"ggg")</f>
        <v/>
      </c>
      <c r="IZ2" s="25">
        <f>TEXT(IZ1,"ggg")</f>
        <v/>
      </c>
      <c r="JA2" s="25">
        <f>TEXT(JA1,"ggg")</f>
        <v/>
      </c>
      <c r="JB2" s="25">
        <f>TEXT(JB1,"ggg")</f>
        <v/>
      </c>
      <c r="JC2" s="25">
        <f>TEXT(JC1,"ggg")</f>
        <v/>
      </c>
      <c r="JD2" s="25">
        <f>TEXT(JD1,"ggg")</f>
        <v/>
      </c>
      <c r="JE2" s="25">
        <f>TEXT(JE1,"ggg")</f>
        <v/>
      </c>
      <c r="JF2" s="25">
        <f>TEXT(JF1,"ggg")</f>
        <v/>
      </c>
      <c r="JG2" s="25">
        <f>TEXT(JG1,"ggg")</f>
        <v/>
      </c>
      <c r="JH2" s="25">
        <f>TEXT(JH1,"ggg")</f>
        <v/>
      </c>
      <c r="JI2" s="25">
        <f>TEXT(JI1,"ggg")</f>
        <v/>
      </c>
      <c r="JJ2" s="25">
        <f>TEXT(JJ1,"ggg")</f>
        <v/>
      </c>
      <c r="JK2" s="25">
        <f>TEXT(JK1,"ggg")</f>
        <v/>
      </c>
      <c r="JL2" s="25">
        <f>TEXT(JL1,"ggg")</f>
        <v/>
      </c>
      <c r="JM2" s="25">
        <f>TEXT(JM1,"ggg")</f>
        <v/>
      </c>
      <c r="JN2" s="25">
        <f>TEXT(JN1,"ggg")</f>
        <v/>
      </c>
      <c r="JO2" s="25">
        <f>TEXT(JO1,"ggg")</f>
        <v/>
      </c>
      <c r="JP2" s="25">
        <f>TEXT(JP1,"ggg")</f>
        <v/>
      </c>
      <c r="JQ2" s="25">
        <f>TEXT(JQ1,"ggg")</f>
        <v/>
      </c>
      <c r="JR2" s="25">
        <f>TEXT(JR1,"ggg")</f>
        <v/>
      </c>
      <c r="JS2" s="25">
        <f>TEXT(JS1,"ggg")</f>
        <v/>
      </c>
      <c r="JT2" s="25">
        <f>TEXT(JT1,"ggg")</f>
        <v/>
      </c>
      <c r="JU2" s="25">
        <f>TEXT(JU1,"ggg")</f>
        <v/>
      </c>
      <c r="JV2" s="25">
        <f>TEXT(JV1,"ggg")</f>
        <v/>
      </c>
      <c r="JW2" s="25">
        <f>TEXT(JW1,"ggg")</f>
        <v/>
      </c>
      <c r="JX2" s="25">
        <f>TEXT(JX1,"ggg")</f>
        <v/>
      </c>
      <c r="JY2" s="25">
        <f>TEXT(JY1,"ggg")</f>
        <v/>
      </c>
      <c r="JZ2" s="25">
        <f>TEXT(JZ1,"ggg")</f>
        <v/>
      </c>
      <c r="KA2" s="25">
        <f>TEXT(KA1,"ggg")</f>
        <v/>
      </c>
      <c r="KB2" s="25">
        <f>TEXT(KB1,"ggg")</f>
        <v/>
      </c>
      <c r="KC2" s="25">
        <f>TEXT(KC1,"ggg")</f>
        <v/>
      </c>
      <c r="KD2" s="25">
        <f>TEXT(KD1,"ggg")</f>
        <v/>
      </c>
      <c r="KE2" s="25">
        <f>TEXT(KE1,"ggg")</f>
        <v/>
      </c>
      <c r="KF2" s="25">
        <f>TEXT(KF1,"ggg")</f>
        <v/>
      </c>
      <c r="KG2" s="25">
        <f>TEXT(KG1,"ggg")</f>
        <v/>
      </c>
      <c r="KH2" s="25">
        <f>TEXT(KH1,"ggg")</f>
        <v/>
      </c>
      <c r="KI2" s="25">
        <f>TEXT(KI1,"ggg")</f>
        <v/>
      </c>
      <c r="KJ2" s="25">
        <f>TEXT(KJ1,"ggg")</f>
        <v/>
      </c>
      <c r="KK2" s="25">
        <f>TEXT(KK1,"ggg")</f>
        <v/>
      </c>
      <c r="KL2" s="25">
        <f>TEXT(KL1,"ggg")</f>
        <v/>
      </c>
      <c r="KM2" s="25">
        <f>TEXT(KM1,"ggg")</f>
        <v/>
      </c>
      <c r="KN2" s="25">
        <f>TEXT(KN1,"ggg")</f>
        <v/>
      </c>
      <c r="KO2" s="25">
        <f>TEXT(KO1,"ggg")</f>
        <v/>
      </c>
      <c r="KP2" s="25">
        <f>TEXT(KP1,"ggg")</f>
        <v/>
      </c>
      <c r="KQ2" s="25">
        <f>TEXT(KQ1,"ggg")</f>
        <v/>
      </c>
      <c r="KR2" s="25">
        <f>TEXT(KR1,"ggg")</f>
        <v/>
      </c>
      <c r="KS2" s="25">
        <f>TEXT(KS1,"ggg")</f>
        <v/>
      </c>
      <c r="KT2" s="25">
        <f>TEXT(KT1,"ggg")</f>
        <v/>
      </c>
      <c r="KU2" s="25">
        <f>TEXT(KU1,"ggg")</f>
        <v/>
      </c>
      <c r="KV2" s="25">
        <f>TEXT(KV1,"ggg")</f>
        <v/>
      </c>
      <c r="KW2" s="25">
        <f>TEXT(KW1,"ggg")</f>
        <v/>
      </c>
      <c r="KX2" s="25">
        <f>TEXT(KX1,"ggg")</f>
        <v/>
      </c>
      <c r="KY2" s="25">
        <f>TEXT(KY1,"ggg")</f>
        <v/>
      </c>
      <c r="KZ2" s="25">
        <f>TEXT(KZ1,"ggg")</f>
        <v/>
      </c>
      <c r="LA2" s="25">
        <f>TEXT(LA1,"ggg")</f>
        <v/>
      </c>
      <c r="LB2" s="25">
        <f>TEXT(LB1,"ggg")</f>
        <v/>
      </c>
      <c r="LC2" s="25">
        <f>TEXT(LC1,"ggg")</f>
        <v/>
      </c>
      <c r="LD2" s="25">
        <f>TEXT(LD1,"ggg")</f>
        <v/>
      </c>
      <c r="LE2" s="25">
        <f>TEXT(LE1,"ggg")</f>
        <v/>
      </c>
      <c r="LF2" s="25">
        <f>TEXT(LF1,"ggg")</f>
        <v/>
      </c>
      <c r="LG2" s="25">
        <f>TEXT(LG1,"ggg")</f>
        <v/>
      </c>
      <c r="LH2" s="25">
        <f>TEXT(LH1,"ggg")</f>
        <v/>
      </c>
      <c r="LI2" s="25">
        <f>TEXT(LI1,"ggg")</f>
        <v/>
      </c>
      <c r="LJ2" s="25">
        <f>TEXT(LJ1,"ggg")</f>
        <v/>
      </c>
      <c r="LK2" s="25">
        <f>TEXT(LK1,"ggg")</f>
        <v/>
      </c>
      <c r="LL2" s="25">
        <f>TEXT(LL1,"ggg")</f>
        <v/>
      </c>
      <c r="LM2" s="25">
        <f>TEXT(LM1,"ggg")</f>
        <v/>
      </c>
      <c r="LN2" s="25">
        <f>TEXT(LN1,"ggg")</f>
        <v/>
      </c>
      <c r="LO2" s="25">
        <f>TEXT(LO1,"ggg")</f>
        <v/>
      </c>
      <c r="LP2" s="25">
        <f>TEXT(LP1,"ggg")</f>
        <v/>
      </c>
      <c r="LQ2" s="25">
        <f>TEXT(LQ1,"ggg")</f>
        <v/>
      </c>
      <c r="LR2" s="25">
        <f>TEXT(LR1,"ggg")</f>
        <v/>
      </c>
      <c r="LS2" s="25">
        <f>TEXT(LS1,"ggg")</f>
        <v/>
      </c>
      <c r="LT2" s="25">
        <f>TEXT(LT1,"ggg")</f>
        <v/>
      </c>
      <c r="LU2" s="25">
        <f>TEXT(LU1,"ggg")</f>
        <v/>
      </c>
      <c r="LV2" s="25">
        <f>TEXT(LV1,"ggg")</f>
        <v/>
      </c>
      <c r="LW2" s="25">
        <f>TEXT(LW1,"ggg")</f>
        <v/>
      </c>
      <c r="LX2" s="25">
        <f>TEXT(LX1,"ggg")</f>
        <v/>
      </c>
      <c r="LY2" s="25">
        <f>TEXT(LY1,"ggg")</f>
        <v/>
      </c>
      <c r="LZ2" s="25">
        <f>TEXT(LZ1,"ggg")</f>
        <v/>
      </c>
      <c r="MA2" s="25">
        <f>TEXT(MA1,"ggg")</f>
        <v/>
      </c>
      <c r="MB2" s="25">
        <f>TEXT(MB1,"ggg")</f>
        <v/>
      </c>
      <c r="MC2" s="25">
        <f>TEXT(MC1,"ggg")</f>
        <v/>
      </c>
      <c r="MD2" s="25">
        <f>TEXT(MD1,"ggg")</f>
        <v/>
      </c>
      <c r="ME2" s="25">
        <f>TEXT(ME1,"ggg")</f>
        <v/>
      </c>
      <c r="MF2" s="25">
        <f>TEXT(MF1,"ggg")</f>
        <v/>
      </c>
      <c r="MG2" s="25">
        <f>TEXT(MG1,"ggg")</f>
        <v/>
      </c>
      <c r="MH2" s="25">
        <f>TEXT(MH1,"ggg")</f>
        <v/>
      </c>
      <c r="MI2" s="25">
        <f>TEXT(MI1,"ggg")</f>
        <v/>
      </c>
      <c r="MJ2" s="25">
        <f>TEXT(MJ1,"ggg")</f>
        <v/>
      </c>
      <c r="MK2" s="25">
        <f>TEXT(MK1,"ggg")</f>
        <v/>
      </c>
      <c r="ML2" s="25">
        <f>TEXT(ML1,"ggg")</f>
        <v/>
      </c>
      <c r="MM2" s="25">
        <f>TEXT(MM1,"ggg")</f>
        <v/>
      </c>
      <c r="MN2" s="25">
        <f>TEXT(MN1,"ggg")</f>
        <v/>
      </c>
      <c r="MO2" s="25">
        <f>TEXT(MO1,"ggg")</f>
        <v/>
      </c>
      <c r="MP2" s="25">
        <f>TEXT(MP1,"ggg")</f>
        <v/>
      </c>
      <c r="MQ2" s="25">
        <f>TEXT(MQ1,"ggg")</f>
        <v/>
      </c>
      <c r="MR2" s="25">
        <f>TEXT(MR1,"ggg")</f>
        <v/>
      </c>
      <c r="MS2" s="25">
        <f>TEXT(MS1,"ggg")</f>
        <v/>
      </c>
      <c r="MT2" s="25">
        <f>TEXT(MT1,"ggg")</f>
        <v/>
      </c>
      <c r="MU2" s="25">
        <f>TEXT(MU1,"ggg")</f>
        <v/>
      </c>
      <c r="MV2" s="25">
        <f>TEXT(MV1,"ggg")</f>
        <v/>
      </c>
      <c r="MW2" s="25">
        <f>TEXT(MW1,"ggg")</f>
        <v/>
      </c>
      <c r="MX2" s="25">
        <f>TEXT(MX1,"ggg")</f>
        <v/>
      </c>
      <c r="MY2" s="25">
        <f>TEXT(MY1,"ggg")</f>
        <v/>
      </c>
      <c r="MZ2" s="25">
        <f>TEXT(MZ1,"ggg")</f>
        <v/>
      </c>
      <c r="NA2" s="25">
        <f>TEXT(NA1,"ggg")</f>
        <v/>
      </c>
      <c r="NB2" s="25">
        <f>TEXT(NB1,"ggg")</f>
        <v/>
      </c>
      <c r="NC2" s="25">
        <f>TEXT(NC1,"ggg")</f>
        <v/>
      </c>
      <c r="ND2" s="25">
        <f>TEXT(ND1,"ggg")</f>
        <v/>
      </c>
      <c r="NE2" s="25">
        <f>TEXT(NE1,"ggg")</f>
        <v/>
      </c>
      <c r="NF2" s="25">
        <f>TEXT(NF1,"ggg")</f>
        <v/>
      </c>
      <c r="NG2" s="25">
        <f>TEXT(NG1,"ggg")</f>
        <v/>
      </c>
      <c r="NH2" s="25">
        <f>TEXT(NH1,"ggg")</f>
        <v/>
      </c>
      <c r="NI2" s="25">
        <f>TEXT(NI1,"ggg")</f>
        <v/>
      </c>
      <c r="NJ2" s="25">
        <f>TEXT(NJ1,"ggg")</f>
        <v/>
      </c>
      <c r="NK2" s="25">
        <f>TEXT(NK1,"ggg")</f>
        <v/>
      </c>
      <c r="NL2" s="25">
        <f>TEXT(NL1,"ggg")</f>
        <v/>
      </c>
      <c r="NM2" s="25">
        <f>TEXT(NM1,"ggg")</f>
        <v/>
      </c>
      <c r="NN2" s="25">
        <f>TEXT(NN1,"ggg")</f>
        <v/>
      </c>
      <c r="NO2" s="25">
        <f>TEXT(NO1,"ggg")</f>
        <v/>
      </c>
      <c r="NP2" s="25">
        <f>TEXT(NP1,"ggg")</f>
        <v/>
      </c>
      <c r="NQ2" s="25">
        <f>TEXT(NQ1,"ggg")</f>
        <v/>
      </c>
      <c r="NR2" s="25">
        <f>TEXT(NR1,"ggg")</f>
        <v/>
      </c>
      <c r="NS2" s="25">
        <f>TEXT(NS1,"ggg")</f>
        <v/>
      </c>
      <c r="NT2" s="25">
        <f>TEXT(NT1,"ggg")</f>
        <v/>
      </c>
      <c r="NU2" s="25">
        <f>TEXT(NU1,"ggg")</f>
        <v/>
      </c>
      <c r="NV2" s="25">
        <f>TEXT(NV1,"ggg")</f>
        <v/>
      </c>
      <c r="NW2" s="25">
        <f>TEXT(NW1,"ggg")</f>
        <v/>
      </c>
      <c r="NX2" s="25">
        <f>TEXT(NX1,"ggg")</f>
        <v/>
      </c>
      <c r="NY2" s="25">
        <f>TEXT(NY1,"ggg")</f>
        <v/>
      </c>
      <c r="NZ2" s="25">
        <f>TEXT(NZ1,"ggg")</f>
        <v/>
      </c>
      <c r="OA2" s="25">
        <f>TEXT(OA1,"ggg")</f>
        <v/>
      </c>
      <c r="OB2" s="25">
        <f>TEXT(OB1,"ggg")</f>
        <v/>
      </c>
      <c r="OC2" s="25">
        <f>TEXT(OC1,"ggg")</f>
        <v/>
      </c>
      <c r="OD2" s="25">
        <f>TEXT(OD1,"ggg")</f>
        <v/>
      </c>
      <c r="OE2" s="25">
        <f>TEXT(OE1,"ggg")</f>
        <v/>
      </c>
      <c r="OF2" s="25">
        <f>TEXT(OF1,"ggg")</f>
        <v/>
      </c>
      <c r="OG2" s="25">
        <f>TEXT(OG1,"ggg")</f>
        <v/>
      </c>
      <c r="OH2" s="25">
        <f>TEXT(OH1,"ggg")</f>
        <v/>
      </c>
      <c r="OI2" s="25">
        <f>TEXT(OI1,"ggg")</f>
        <v/>
      </c>
      <c r="OJ2" s="25">
        <f>TEXT(OJ1,"ggg")</f>
        <v/>
      </c>
      <c r="OK2" s="25">
        <f>TEXT(OK1,"ggg")</f>
        <v/>
      </c>
      <c r="OL2" s="25">
        <f>TEXT(OL1,"ggg")</f>
        <v/>
      </c>
    </row>
    <row r="3" ht="14.45" customHeight="1">
      <c r="A3" t="inlineStr">
        <is>
          <t>A. ALBANESE</t>
        </is>
      </c>
      <c r="B3" t="inlineStr">
        <is>
          <t>Data Intelligence</t>
        </is>
      </c>
      <c r="C3" t="inlineStr">
        <is>
          <t>Delivery Projects</t>
        </is>
      </c>
      <c r="D3" s="12" t="inlineStr">
        <is>
          <t>Delivery Projects</t>
        </is>
      </c>
      <c r="E3" s="12">
        <f>COUNTIFS(HV3:IG3,UPPER("x"))</f>
        <v/>
      </c>
      <c r="F3" s="37" t="n"/>
      <c r="G3" s="37" t="inlineStr">
        <is>
          <t>x</t>
        </is>
      </c>
      <c r="H3" s="37" t="inlineStr">
        <is>
          <t>x</t>
        </is>
      </c>
      <c r="I3" s="37" t="inlineStr">
        <is>
          <t>x</t>
        </is>
      </c>
      <c r="J3" s="37" t="inlineStr">
        <is>
          <t>x</t>
        </is>
      </c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  <c r="BC3" s="12" t="n"/>
      <c r="BD3" s="12" t="n"/>
      <c r="BE3" s="12" t="n"/>
      <c r="BF3" s="12" t="n"/>
      <c r="BG3" s="12" t="n"/>
      <c r="BH3" s="12" t="n"/>
      <c r="BI3" s="12" t="n"/>
      <c r="BJ3" s="12" t="n"/>
      <c r="BK3" s="12" t="n"/>
      <c r="BL3" s="12" t="n"/>
      <c r="BM3" s="12" t="n"/>
      <c r="BN3" s="12" t="n"/>
      <c r="BO3" s="12" t="n"/>
      <c r="BP3" s="12" t="n"/>
      <c r="BQ3" s="12" t="n"/>
      <c r="BR3" s="12" t="n"/>
      <c r="BS3" s="12" t="n"/>
      <c r="BT3" s="12" t="n"/>
      <c r="BU3" s="12" t="n"/>
      <c r="BV3" s="12" t="n"/>
      <c r="BW3" s="12" t="n"/>
      <c r="BX3" s="12" t="n"/>
      <c r="BY3" s="12" t="n"/>
      <c r="BZ3" s="12" t="n"/>
      <c r="CA3" s="12" t="n"/>
      <c r="CB3" s="12" t="n"/>
      <c r="CC3" s="12" t="n"/>
      <c r="CD3" s="12" t="n"/>
      <c r="CE3" s="12" t="n"/>
      <c r="CF3" s="12" t="n"/>
      <c r="CG3" s="12" t="n"/>
      <c r="CH3" s="12" t="n"/>
      <c r="CI3" s="12" t="n"/>
      <c r="CJ3" s="12" t="n"/>
      <c r="CK3" s="12" t="n"/>
      <c r="CL3" s="12" t="n"/>
      <c r="CM3" s="12" t="n"/>
      <c r="CN3" s="12" t="n"/>
      <c r="CO3" s="12" t="n"/>
      <c r="CP3" s="12" t="n"/>
      <c r="CQ3" s="12" t="n"/>
      <c r="CR3" s="12" t="n"/>
      <c r="GY3" s="27" t="n"/>
      <c r="GZ3" s="27" t="n"/>
      <c r="HV3" s="28" t="inlineStr">
        <is>
          <t>x</t>
        </is>
      </c>
      <c r="HW3" s="28" t="inlineStr">
        <is>
          <t>x</t>
        </is>
      </c>
      <c r="HX3" s="28" t="inlineStr">
        <is>
          <t>x</t>
        </is>
      </c>
      <c r="HY3" s="28" t="inlineStr">
        <is>
          <t>x</t>
        </is>
      </c>
      <c r="HZ3" s="28" t="inlineStr">
        <is>
          <t>x</t>
        </is>
      </c>
      <c r="IC3" s="28" t="inlineStr">
        <is>
          <t>x</t>
        </is>
      </c>
      <c r="ID3" s="28" t="inlineStr">
        <is>
          <t>x</t>
        </is>
      </c>
      <c r="IE3" s="28" t="inlineStr">
        <is>
          <t>x</t>
        </is>
      </c>
      <c r="IF3" s="28" t="inlineStr">
        <is>
          <t>x</t>
        </is>
      </c>
      <c r="IG3" s="28" t="inlineStr">
        <is>
          <t>x</t>
        </is>
      </c>
      <c r="IJ3" s="27" t="inlineStr">
        <is>
          <t>x</t>
        </is>
      </c>
      <c r="IK3" s="27" t="inlineStr">
        <is>
          <t>x</t>
        </is>
      </c>
      <c r="IL3" s="27" t="inlineStr">
        <is>
          <t>x</t>
        </is>
      </c>
      <c r="IM3" s="27" t="inlineStr">
        <is>
          <t>x</t>
        </is>
      </c>
      <c r="IN3" s="27" t="inlineStr">
        <is>
          <t>x</t>
        </is>
      </c>
    </row>
    <row r="4" hidden="1" ht="14.45" customHeight="1">
      <c r="A4" t="inlineStr">
        <is>
          <t>A. BRANDIZZI</t>
        </is>
      </c>
      <c r="B4" t="inlineStr">
        <is>
          <t>Data Intelligence</t>
        </is>
      </c>
      <c r="C4" t="inlineStr">
        <is>
          <t>Operations</t>
        </is>
      </c>
      <c r="D4" s="12" t="inlineStr">
        <is>
          <t>Hybrid Applications</t>
        </is>
      </c>
      <c r="E4" s="12">
        <f>COUNTIFS(HV4:IG4,UPPER("x"))</f>
        <v/>
      </c>
      <c r="F4" s="37" t="n"/>
      <c r="G4" s="37" t="n"/>
      <c r="H4" s="37" t="n"/>
      <c r="I4" s="37" t="n"/>
      <c r="J4" s="37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  <c r="BC4" s="12" t="n"/>
      <c r="BD4" s="12" t="n"/>
      <c r="BE4" s="12" t="n"/>
      <c r="BF4" s="12" t="n"/>
      <c r="BG4" s="12" t="n"/>
      <c r="BH4" s="12" t="n"/>
      <c r="BI4" s="12" t="n"/>
      <c r="BJ4" s="12" t="n"/>
      <c r="BK4" s="12" t="n"/>
      <c r="BL4" s="12" t="n"/>
      <c r="BM4" s="12" t="n"/>
      <c r="BN4" s="12" t="n"/>
      <c r="BO4" s="12" t="n"/>
      <c r="BP4" s="12" t="n"/>
      <c r="BQ4" s="12" t="n"/>
      <c r="BR4" s="12" t="n"/>
      <c r="BS4" s="12" t="n"/>
      <c r="BT4" s="12" t="n"/>
      <c r="BU4" s="12" t="n"/>
      <c r="BV4" s="12" t="n"/>
      <c r="BW4" s="12" t="n"/>
      <c r="BX4" s="12" t="n"/>
      <c r="BY4" s="12" t="n"/>
      <c r="BZ4" s="12" t="n"/>
      <c r="CA4" s="12" t="n"/>
      <c r="CB4" s="12" t="n"/>
      <c r="CC4" s="12" t="n"/>
      <c r="CD4" s="12" t="n"/>
      <c r="CE4" s="12" t="n"/>
      <c r="CF4" s="12" t="n"/>
      <c r="CG4" s="12" t="n"/>
      <c r="CH4" s="12" t="n"/>
      <c r="CI4" s="12" t="n"/>
      <c r="CJ4" s="12" t="n"/>
      <c r="CK4" s="12" t="n"/>
      <c r="CL4" s="12" t="n"/>
      <c r="CM4" s="12" t="n"/>
      <c r="CN4" s="12" t="n"/>
      <c r="CO4" s="12" t="n"/>
      <c r="CP4" s="12" t="n"/>
      <c r="CQ4" s="12" t="n"/>
      <c r="CR4" s="12" t="n"/>
      <c r="GY4" s="27" t="n"/>
      <c r="GZ4" s="27" t="n"/>
      <c r="HV4" s="28" t="inlineStr">
        <is>
          <t>X</t>
        </is>
      </c>
      <c r="HW4" s="28" t="inlineStr">
        <is>
          <t>X</t>
        </is>
      </c>
      <c r="HX4" s="28" t="inlineStr">
        <is>
          <t>X</t>
        </is>
      </c>
      <c r="HY4" s="28" t="inlineStr">
        <is>
          <t>X</t>
        </is>
      </c>
      <c r="HZ4" s="28" t="inlineStr">
        <is>
          <t>X</t>
        </is>
      </c>
      <c r="IC4" s="28" t="inlineStr">
        <is>
          <t>X</t>
        </is>
      </c>
      <c r="ID4" s="28" t="inlineStr">
        <is>
          <t>X</t>
        </is>
      </c>
      <c r="IE4" s="28" t="inlineStr">
        <is>
          <t>X</t>
        </is>
      </c>
      <c r="IF4" s="28" t="inlineStr">
        <is>
          <t>X</t>
        </is>
      </c>
      <c r="IG4" s="28" t="inlineStr">
        <is>
          <t>X</t>
        </is>
      </c>
    </row>
    <row r="5" hidden="1" ht="14.45" customHeight="1">
      <c r="A5" t="inlineStr">
        <is>
          <t>A. CALDANA</t>
        </is>
      </c>
      <c r="B5" t="inlineStr">
        <is>
          <t>Data Intelligence</t>
        </is>
      </c>
      <c r="C5" t="inlineStr">
        <is>
          <t>Operations</t>
        </is>
      </c>
      <c r="D5" t="inlineStr">
        <is>
          <t>Data Management</t>
        </is>
      </c>
      <c r="E5" s="12">
        <f>COUNTIFS(HV5:IG5,UPPER("x"))</f>
        <v/>
      </c>
      <c r="F5" s="38" t="n"/>
      <c r="G5" s="38" t="n"/>
      <c r="H5" s="38" t="n"/>
      <c r="I5" s="38" t="n"/>
      <c r="J5" s="38" t="n"/>
      <c r="GY5" s="27" t="n"/>
      <c r="GZ5" s="27" t="n"/>
      <c r="HV5" s="28" t="inlineStr">
        <is>
          <t>x</t>
        </is>
      </c>
      <c r="HW5" s="28" t="inlineStr">
        <is>
          <t>x</t>
        </is>
      </c>
      <c r="HX5" s="28" t="inlineStr">
        <is>
          <t>x</t>
        </is>
      </c>
      <c r="HY5" s="28" t="inlineStr">
        <is>
          <t>x</t>
        </is>
      </c>
      <c r="HZ5" s="28" t="inlineStr">
        <is>
          <t>x</t>
        </is>
      </c>
    </row>
    <row r="6" hidden="1" ht="14.45" customHeight="1">
      <c r="A6" t="inlineStr">
        <is>
          <t>A. CAMARA</t>
        </is>
      </c>
      <c r="B6" t="inlineStr">
        <is>
          <t>SAP ECC</t>
        </is>
      </c>
      <c r="C6" t="inlineStr">
        <is>
          <t>SAP ECC</t>
        </is>
      </c>
      <c r="D6" t="inlineStr">
        <is>
          <t>Outside DI</t>
        </is>
      </c>
      <c r="E6" s="12">
        <f>COUNTIFS(HV6:IG6,UPPER("x"))</f>
        <v/>
      </c>
      <c r="F6" s="38" t="n"/>
      <c r="G6" s="38" t="n"/>
      <c r="H6" s="38" t="n"/>
      <c r="I6" s="38" t="n"/>
      <c r="J6" s="38" t="n"/>
      <c r="GY6" s="27" t="n"/>
      <c r="GZ6" s="27" t="n"/>
    </row>
    <row r="7" hidden="1" ht="14.45" customHeight="1">
      <c r="A7" t="inlineStr">
        <is>
          <t>A. Cerrato</t>
        </is>
      </c>
      <c r="B7" t="inlineStr">
        <is>
          <t>Data Intelligence</t>
        </is>
      </c>
      <c r="C7" t="inlineStr">
        <is>
          <t>Operations</t>
        </is>
      </c>
      <c r="D7" s="12" t="inlineStr">
        <is>
          <t>Data Management</t>
        </is>
      </c>
      <c r="E7" s="12">
        <f>COUNTIFS(HV7:IG7,UPPER("x"))</f>
        <v/>
      </c>
      <c r="F7" s="37" t="n"/>
      <c r="G7" s="37" t="n"/>
      <c r="H7" s="37" t="n"/>
      <c r="I7" s="37" t="n"/>
      <c r="J7" s="37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  <c r="BC7" s="12" t="n"/>
      <c r="BD7" s="12" t="n"/>
      <c r="BE7" s="12" t="n"/>
      <c r="BF7" s="12" t="n"/>
      <c r="BG7" s="12" t="n"/>
      <c r="BH7" s="12" t="n"/>
      <c r="BI7" s="12" t="n"/>
      <c r="BJ7" s="12" t="n"/>
      <c r="BK7" s="12" t="n"/>
      <c r="BL7" s="12" t="n"/>
      <c r="BM7" s="12" t="n"/>
      <c r="BN7" s="12" t="n"/>
      <c r="BO7" s="12" t="n"/>
      <c r="BP7" s="12" t="n"/>
      <c r="BQ7" s="12" t="n"/>
      <c r="BR7" s="12" t="n"/>
      <c r="BS7" s="12" t="n"/>
      <c r="BT7" s="12" t="n"/>
      <c r="BU7" s="12" t="n"/>
      <c r="BV7" s="12" t="n"/>
      <c r="BW7" s="12" t="n"/>
      <c r="BX7" s="12" t="n"/>
      <c r="BY7" s="12" t="n"/>
      <c r="BZ7" s="12" t="n"/>
      <c r="CA7" s="12" t="n"/>
      <c r="CB7" s="12" t="n"/>
      <c r="CC7" s="12" t="n"/>
      <c r="CD7" s="12" t="n"/>
      <c r="CE7" s="12" t="n"/>
      <c r="CF7" s="12" t="n"/>
      <c r="CG7" s="12" t="n"/>
      <c r="CH7" s="12" t="n"/>
      <c r="CI7" s="12" t="n"/>
      <c r="CJ7" s="12" t="n"/>
      <c r="CK7" s="12" t="n"/>
      <c r="CL7" s="12" t="n"/>
      <c r="CM7" s="12" t="n"/>
      <c r="CN7" s="12" t="n"/>
      <c r="CO7" s="12" t="n"/>
      <c r="CP7" s="12" t="n"/>
      <c r="CQ7" s="12" t="n"/>
      <c r="CR7" s="12" t="n"/>
      <c r="GY7" s="27" t="n"/>
      <c r="GZ7" s="27" t="n"/>
      <c r="HO7" s="27" t="inlineStr">
        <is>
          <t>X</t>
        </is>
      </c>
      <c r="HP7" s="27" t="inlineStr">
        <is>
          <t>X</t>
        </is>
      </c>
      <c r="HQ7" s="27" t="inlineStr">
        <is>
          <t>X</t>
        </is>
      </c>
      <c r="HR7" s="27" t="inlineStr">
        <is>
          <t>X</t>
        </is>
      </c>
      <c r="HS7" s="27" t="inlineStr">
        <is>
          <t>X</t>
        </is>
      </c>
      <c r="HV7" s="28" t="inlineStr">
        <is>
          <t>X</t>
        </is>
      </c>
      <c r="HW7" s="28" t="inlineStr">
        <is>
          <t>X</t>
        </is>
      </c>
      <c r="HX7" s="28" t="inlineStr">
        <is>
          <t>X</t>
        </is>
      </c>
      <c r="HY7" s="28" t="inlineStr">
        <is>
          <t>X</t>
        </is>
      </c>
      <c r="HZ7" s="28" t="inlineStr">
        <is>
          <t>X</t>
        </is>
      </c>
      <c r="IC7" s="28" t="inlineStr">
        <is>
          <t>X</t>
        </is>
      </c>
      <c r="ID7" s="28" t="inlineStr">
        <is>
          <t>X</t>
        </is>
      </c>
      <c r="IE7" s="28" t="inlineStr">
        <is>
          <t>X</t>
        </is>
      </c>
      <c r="IF7" s="28" t="inlineStr">
        <is>
          <t>X</t>
        </is>
      </c>
      <c r="IG7" s="28" t="inlineStr">
        <is>
          <t>X</t>
        </is>
      </c>
    </row>
    <row r="8" hidden="1" ht="14.45" customHeight="1">
      <c r="A8" t="inlineStr">
        <is>
          <t>A. CRESCIMONE</t>
        </is>
      </c>
      <c r="B8" t="inlineStr">
        <is>
          <t>Data Intelligence</t>
        </is>
      </c>
      <c r="C8" t="inlineStr">
        <is>
          <t>Operations</t>
        </is>
      </c>
      <c r="D8" s="12" t="inlineStr">
        <is>
          <t>Data Management</t>
        </is>
      </c>
      <c r="E8" s="12">
        <f>COUNTIFS(HV8:IG8,UPPER("x"))</f>
        <v/>
      </c>
      <c r="F8" s="37" t="n"/>
      <c r="G8" s="37" t="n"/>
      <c r="H8" s="37" t="n"/>
      <c r="I8" s="37" t="n"/>
      <c r="J8" s="37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  <c r="BC8" s="12" t="n"/>
      <c r="BD8" s="12" t="n"/>
      <c r="BE8" s="12" t="n"/>
      <c r="BF8" s="12" t="n"/>
      <c r="BG8" s="12" t="n"/>
      <c r="BH8" s="12" t="n"/>
      <c r="BI8" s="12" t="n"/>
      <c r="BJ8" s="12" t="n"/>
      <c r="BK8" s="12" t="n"/>
      <c r="BL8" s="12" t="n"/>
      <c r="BM8" s="12" t="n"/>
      <c r="BN8" s="12" t="n"/>
      <c r="BO8" s="12" t="n"/>
      <c r="BP8" s="12" t="n"/>
      <c r="BQ8" s="12" t="n"/>
      <c r="BR8" s="12" t="n"/>
      <c r="BS8" s="12" t="n"/>
      <c r="BT8" s="12" t="n"/>
      <c r="BU8" s="12" t="n"/>
      <c r="BV8" s="12" t="n"/>
      <c r="BW8" s="12" t="n"/>
      <c r="BX8" s="12" t="n"/>
      <c r="BY8" s="12" t="n"/>
      <c r="BZ8" s="12" t="n"/>
      <c r="CA8" s="12" t="n"/>
      <c r="CB8" s="12" t="n"/>
      <c r="CC8" s="12" t="n"/>
      <c r="CD8" s="12" t="n"/>
      <c r="CE8" s="12" t="n"/>
      <c r="CF8" s="12" t="n"/>
      <c r="CG8" s="12" t="n"/>
      <c r="CH8" s="12" t="n"/>
      <c r="CI8" s="12" t="n"/>
      <c r="CJ8" s="12" t="n"/>
      <c r="CK8" s="12" t="n"/>
      <c r="CL8" s="12" t="n"/>
      <c r="CM8" s="12" t="n"/>
      <c r="CN8" s="12" t="n"/>
      <c r="CO8" s="12" t="n"/>
      <c r="CP8" s="12" t="n"/>
      <c r="CQ8" s="12" t="n"/>
      <c r="CR8" s="12" t="n"/>
      <c r="GY8" s="27" t="n"/>
      <c r="GZ8" s="27" t="n"/>
      <c r="HV8" s="28" t="inlineStr">
        <is>
          <t>X</t>
        </is>
      </c>
      <c r="HW8" s="28" t="inlineStr">
        <is>
          <t>X</t>
        </is>
      </c>
      <c r="HX8" s="28" t="inlineStr">
        <is>
          <t>X</t>
        </is>
      </c>
      <c r="HY8" s="28" t="inlineStr">
        <is>
          <t>x</t>
        </is>
      </c>
      <c r="HZ8" s="28" t="inlineStr">
        <is>
          <t>x</t>
        </is>
      </c>
      <c r="IC8" s="28" t="inlineStr">
        <is>
          <t>X</t>
        </is>
      </c>
      <c r="ID8" s="28" t="inlineStr">
        <is>
          <t>X</t>
        </is>
      </c>
      <c r="IE8" s="28" t="inlineStr">
        <is>
          <t>X</t>
        </is>
      </c>
      <c r="IF8" s="28" t="inlineStr">
        <is>
          <t>X</t>
        </is>
      </c>
      <c r="IG8" s="28" t="inlineStr">
        <is>
          <t>X</t>
        </is>
      </c>
    </row>
    <row r="9" hidden="1" ht="14.45" customHeight="1">
      <c r="A9" t="inlineStr">
        <is>
          <t>A. CUOMO</t>
        </is>
      </c>
      <c r="B9" t="inlineStr">
        <is>
          <t>Data Intelligence</t>
        </is>
      </c>
      <c r="C9" t="inlineStr">
        <is>
          <t>Operations</t>
        </is>
      </c>
      <c r="D9" s="12" t="inlineStr">
        <is>
          <t>Data Management</t>
        </is>
      </c>
      <c r="E9" s="12">
        <f>COUNTIFS(HV9:IG9,UPPER("x"))</f>
        <v/>
      </c>
      <c r="F9" s="37" t="n"/>
      <c r="G9" s="37" t="n"/>
      <c r="H9" s="37" t="n"/>
      <c r="I9" s="37" t="n"/>
      <c r="J9" s="37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  <c r="BC9" s="12" t="n"/>
      <c r="BD9" s="12" t="n"/>
      <c r="BE9" s="12" t="n"/>
      <c r="BF9" s="12" t="n"/>
      <c r="BG9" s="12" t="n"/>
      <c r="BH9" s="12" t="n"/>
      <c r="BI9" s="12" t="n"/>
      <c r="BJ9" s="12" t="n"/>
      <c r="BK9" s="12" t="n"/>
      <c r="BL9" s="12" t="n"/>
      <c r="BM9" s="12" t="n"/>
      <c r="BN9" s="12" t="n"/>
      <c r="BO9" s="12" t="n"/>
      <c r="BP9" s="12" t="n"/>
      <c r="BQ9" s="12" t="n"/>
      <c r="BR9" s="12" t="n"/>
      <c r="BS9" s="12" t="n"/>
      <c r="BT9" s="12" t="n"/>
      <c r="BU9" s="12" t="n"/>
      <c r="BV9" s="12" t="n"/>
      <c r="BW9" s="12" t="n"/>
      <c r="BX9" s="12" t="n"/>
      <c r="BY9" s="12" t="n"/>
      <c r="BZ9" s="12" t="n"/>
      <c r="CA9" s="12" t="n"/>
      <c r="CB9" s="12" t="n"/>
      <c r="CC9" s="12" t="n"/>
      <c r="CD9" s="12" t="n"/>
      <c r="CE9" s="12" t="n"/>
      <c r="CF9" s="12" t="n"/>
      <c r="CG9" s="12" t="n"/>
      <c r="CH9" s="12" t="n"/>
      <c r="CI9" s="12" t="n"/>
      <c r="CJ9" s="12" t="n"/>
      <c r="CK9" s="12" t="n"/>
      <c r="CL9" s="12" t="n"/>
      <c r="CM9" s="12" t="n"/>
      <c r="CN9" s="12" t="n"/>
      <c r="CO9" s="12" t="n"/>
      <c r="CP9" s="12" t="n"/>
      <c r="CQ9" s="12" t="n"/>
      <c r="CR9" s="12" t="n"/>
      <c r="GY9" s="27" t="n"/>
      <c r="GZ9" s="27" t="n"/>
      <c r="HO9" s="27" t="inlineStr">
        <is>
          <t>X</t>
        </is>
      </c>
      <c r="HP9" s="27" t="inlineStr">
        <is>
          <t>X</t>
        </is>
      </c>
      <c r="HQ9" s="27" t="inlineStr">
        <is>
          <t>X</t>
        </is>
      </c>
      <c r="HR9" s="27" t="inlineStr">
        <is>
          <t>X</t>
        </is>
      </c>
      <c r="HS9" s="27" t="inlineStr">
        <is>
          <t>X</t>
        </is>
      </c>
      <c r="HV9" s="28" t="inlineStr">
        <is>
          <t>X</t>
        </is>
      </c>
      <c r="HW9" s="28" t="inlineStr">
        <is>
          <t>X</t>
        </is>
      </c>
      <c r="HX9" s="28" t="inlineStr">
        <is>
          <t>X</t>
        </is>
      </c>
      <c r="HY9" s="28" t="inlineStr">
        <is>
          <t>X</t>
        </is>
      </c>
      <c r="HZ9" s="28" t="inlineStr">
        <is>
          <t>X</t>
        </is>
      </c>
      <c r="IC9" s="28" t="inlineStr">
        <is>
          <t>X</t>
        </is>
      </c>
      <c r="ID9" s="28" t="inlineStr">
        <is>
          <t>X</t>
        </is>
      </c>
      <c r="IE9" s="28" t="inlineStr">
        <is>
          <t>X</t>
        </is>
      </c>
      <c r="IF9" s="28" t="inlineStr">
        <is>
          <t>X</t>
        </is>
      </c>
      <c r="IG9" s="28" t="inlineStr">
        <is>
          <t>X</t>
        </is>
      </c>
      <c r="JV9" s="28" t="n"/>
      <c r="JW9" s="28" t="n"/>
      <c r="LS9" s="28" t="inlineStr">
        <is>
          <t>X</t>
        </is>
      </c>
      <c r="LT9" s="28" t="inlineStr">
        <is>
          <t>X</t>
        </is>
      </c>
      <c r="LW9" s="28" t="inlineStr">
        <is>
          <t>X</t>
        </is>
      </c>
      <c r="LX9" s="28" t="inlineStr">
        <is>
          <t>X</t>
        </is>
      </c>
      <c r="LY9" s="28" t="inlineStr">
        <is>
          <t>X</t>
        </is>
      </c>
      <c r="LZ9" s="28" t="inlineStr">
        <is>
          <t>X</t>
        </is>
      </c>
      <c r="MA9" s="28" t="inlineStr">
        <is>
          <t>X</t>
        </is>
      </c>
    </row>
    <row r="10" hidden="1" ht="14.45" customHeight="1">
      <c r="A10" t="inlineStr">
        <is>
          <t>A. DE SANCTIS</t>
        </is>
      </c>
      <c r="B10" t="inlineStr">
        <is>
          <t>Data Intelligence</t>
        </is>
      </c>
      <c r="C10" t="inlineStr">
        <is>
          <t>Operations</t>
        </is>
      </c>
      <c r="D10" s="12" t="inlineStr">
        <is>
          <t>Data Management</t>
        </is>
      </c>
      <c r="E10" s="12">
        <f>COUNTIFS(HV10:IG10,UPPER("x"))</f>
        <v/>
      </c>
      <c r="F10" s="37" t="n"/>
      <c r="G10" s="37" t="n"/>
      <c r="H10" s="37" t="n"/>
      <c r="I10" s="37" t="n"/>
      <c r="J10" s="37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  <c r="BC10" s="12" t="n"/>
      <c r="BD10" s="12" t="n"/>
      <c r="BE10" s="12" t="n"/>
      <c r="BF10" s="12" t="n"/>
      <c r="BG10" s="12" t="n"/>
      <c r="BH10" s="12" t="n"/>
      <c r="BI10" s="12" t="n"/>
      <c r="BJ10" s="12" t="n"/>
      <c r="BK10" s="12" t="n"/>
      <c r="BL10" s="12" t="n"/>
      <c r="BM10" s="12" t="n"/>
      <c r="BN10" s="12" t="n"/>
      <c r="BO10" s="12" t="n"/>
      <c r="BP10" s="12" t="n"/>
      <c r="BQ10" s="12" t="n"/>
      <c r="BR10" s="12" t="n"/>
      <c r="BS10" s="12" t="n"/>
      <c r="BT10" s="12" t="n"/>
      <c r="BU10" s="12" t="n"/>
      <c r="BV10" s="12" t="n"/>
      <c r="BW10" s="12" t="n"/>
      <c r="BX10" s="12" t="n"/>
      <c r="BY10" s="12" t="n"/>
      <c r="BZ10" s="12" t="n"/>
      <c r="CA10" s="12" t="n"/>
      <c r="CB10" s="12" t="n"/>
      <c r="CC10" s="12" t="n"/>
      <c r="CD10" s="12" t="n"/>
      <c r="CE10" s="12" t="n"/>
      <c r="CF10" s="12" t="n"/>
      <c r="CG10" s="12" t="n"/>
      <c r="CH10" s="12" t="n"/>
      <c r="CI10" s="12" t="n"/>
      <c r="CJ10" s="12" t="n"/>
      <c r="CK10" s="12" t="n"/>
      <c r="CL10" s="12" t="n"/>
      <c r="CM10" s="12" t="n"/>
      <c r="CN10" s="12" t="n"/>
      <c r="CO10" s="12" t="n"/>
      <c r="CP10" s="12" t="n"/>
      <c r="CQ10" s="12" t="n"/>
      <c r="CR10" s="12" t="n"/>
      <c r="GY10" s="27" t="n"/>
      <c r="GZ10" s="27" t="n"/>
      <c r="HY10" s="28" t="inlineStr">
        <is>
          <t>x</t>
        </is>
      </c>
      <c r="IC10" s="28" t="inlineStr">
        <is>
          <t>X</t>
        </is>
      </c>
      <c r="ID10" s="28" t="inlineStr">
        <is>
          <t>X</t>
        </is>
      </c>
      <c r="IE10" s="28" t="inlineStr">
        <is>
          <t>X</t>
        </is>
      </c>
      <c r="IF10" s="28" t="inlineStr">
        <is>
          <t>X</t>
        </is>
      </c>
      <c r="IG10" s="28" t="inlineStr">
        <is>
          <t>X</t>
        </is>
      </c>
    </row>
    <row r="11" hidden="1" ht="14.45" customHeight="1">
      <c r="A11" t="inlineStr">
        <is>
          <t>A. DI PIETRO</t>
        </is>
      </c>
      <c r="B11" t="inlineStr">
        <is>
          <t>Data Intelligence</t>
        </is>
      </c>
      <c r="C11" t="inlineStr">
        <is>
          <t>Operations</t>
        </is>
      </c>
      <c r="D11" s="12" t="inlineStr">
        <is>
          <t>EPM</t>
        </is>
      </c>
      <c r="E11" s="12">
        <f>COUNTIFS(HV11:IG11,UPPER("x"))</f>
        <v/>
      </c>
      <c r="F11" s="37" t="n"/>
      <c r="G11" s="37" t="n"/>
      <c r="H11" s="37" t="n"/>
      <c r="I11" s="37" t="n"/>
      <c r="J11" s="37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  <c r="BC11" s="12" t="n"/>
      <c r="BD11" s="12" t="n"/>
      <c r="BE11" s="12" t="n"/>
      <c r="BF11" s="12" t="n"/>
      <c r="BG11" s="12" t="n"/>
      <c r="BH11" s="12" t="n"/>
      <c r="BI11" s="12" t="n"/>
      <c r="BJ11" s="12" t="n"/>
      <c r="BK11" s="12" t="n"/>
      <c r="BL11" s="12" t="n"/>
      <c r="BM11" s="12" t="n"/>
      <c r="BN11" s="12" t="n"/>
      <c r="BO11" s="12" t="n"/>
      <c r="BP11" s="12" t="n"/>
      <c r="BQ11" s="12" t="n"/>
      <c r="BR11" s="12" t="n"/>
      <c r="BS11" s="12" t="n"/>
      <c r="BT11" s="12" t="n"/>
      <c r="BU11" s="12" t="n"/>
      <c r="BV11" s="12" t="n"/>
      <c r="BW11" s="12" t="n"/>
      <c r="BX11" s="12" t="n"/>
      <c r="BY11" s="12" t="n"/>
      <c r="BZ11" s="12" t="n"/>
      <c r="CA11" s="12" t="n"/>
      <c r="CB11" s="12" t="n"/>
      <c r="CC11" s="12" t="n"/>
      <c r="CD11" s="12" t="n"/>
      <c r="CE11" s="12" t="n"/>
      <c r="CF11" s="12" t="n"/>
      <c r="CG11" s="12" t="n"/>
      <c r="CH11" s="12" t="n"/>
      <c r="CI11" s="12" t="n"/>
      <c r="CJ11" s="12" t="n"/>
      <c r="CK11" s="12" t="n"/>
      <c r="CL11" s="12" t="n"/>
      <c r="CM11" s="12" t="n"/>
      <c r="CN11" s="12" t="n"/>
      <c r="CO11" s="12" t="n"/>
      <c r="CP11" s="12" t="n"/>
      <c r="CQ11" s="12" t="n"/>
      <c r="CR11" s="12" t="n"/>
      <c r="GY11" s="27" t="n"/>
      <c r="GZ11" s="27" t="n"/>
      <c r="HV11" s="28" t="inlineStr">
        <is>
          <t>x</t>
        </is>
      </c>
      <c r="HW11" s="28" t="inlineStr">
        <is>
          <t>x</t>
        </is>
      </c>
      <c r="HX11" s="28" t="inlineStr">
        <is>
          <t>x</t>
        </is>
      </c>
      <c r="HY11" s="28" t="inlineStr">
        <is>
          <t>x</t>
        </is>
      </c>
      <c r="HZ11" s="28" t="inlineStr">
        <is>
          <t>x</t>
        </is>
      </c>
      <c r="IC11" s="28" t="inlineStr">
        <is>
          <t>x</t>
        </is>
      </c>
      <c r="ID11" s="28" t="inlineStr">
        <is>
          <t>x</t>
        </is>
      </c>
      <c r="IE11" s="28" t="inlineStr">
        <is>
          <t>x</t>
        </is>
      </c>
      <c r="IF11" s="28" t="inlineStr">
        <is>
          <t>x</t>
        </is>
      </c>
      <c r="IG11" s="28" t="inlineStr">
        <is>
          <t>x</t>
        </is>
      </c>
      <c r="IN11" s="27" t="inlineStr">
        <is>
          <t>x</t>
        </is>
      </c>
      <c r="IU11" s="27" t="inlineStr">
        <is>
          <t>x</t>
        </is>
      </c>
      <c r="JB11" s="27" t="inlineStr">
        <is>
          <t>x</t>
        </is>
      </c>
      <c r="JI11" s="27" t="inlineStr">
        <is>
          <t>x</t>
        </is>
      </c>
      <c r="JP11" s="27" t="inlineStr">
        <is>
          <t>x</t>
        </is>
      </c>
      <c r="JW11" s="27" t="inlineStr">
        <is>
          <t>x</t>
        </is>
      </c>
      <c r="KD11" s="32" t="inlineStr">
        <is>
          <t>x</t>
        </is>
      </c>
      <c r="KK11" s="32" t="inlineStr">
        <is>
          <t>x</t>
        </is>
      </c>
      <c r="KR11" s="32" t="inlineStr">
        <is>
          <t>x</t>
        </is>
      </c>
      <c r="LF11" s="32" t="inlineStr">
        <is>
          <t>x</t>
        </is>
      </c>
      <c r="LM11" s="32" t="inlineStr">
        <is>
          <t>x</t>
        </is>
      </c>
      <c r="LT11" s="32" t="inlineStr">
        <is>
          <t>x</t>
        </is>
      </c>
      <c r="NI11" s="32" t="inlineStr">
        <is>
          <t>x</t>
        </is>
      </c>
      <c r="NJ11" s="32" t="inlineStr">
        <is>
          <t>x</t>
        </is>
      </c>
    </row>
    <row r="12" hidden="1" ht="14.45" customHeight="1">
      <c r="A12" t="inlineStr">
        <is>
          <t>A. ELIA</t>
        </is>
      </c>
      <c r="B12" t="inlineStr">
        <is>
          <t>UX/UI</t>
        </is>
      </c>
      <c r="C12" t="inlineStr">
        <is>
          <t>UX/UI</t>
        </is>
      </c>
      <c r="D12" t="inlineStr">
        <is>
          <t>Outside DI</t>
        </is>
      </c>
      <c r="E12" s="12">
        <f>COUNTIFS(HV12:IG12,UPPER("x"))</f>
        <v/>
      </c>
      <c r="F12" s="38" t="n"/>
      <c r="G12" s="38" t="n"/>
      <c r="H12" s="38" t="n"/>
      <c r="I12" s="38" t="n"/>
      <c r="J12" s="38" t="n"/>
      <c r="O12" t="inlineStr">
        <is>
          <t>s</t>
        </is>
      </c>
      <c r="GY12" s="27" t="n"/>
      <c r="GZ12" s="27" t="n"/>
      <c r="HV12" s="28" t="inlineStr">
        <is>
          <t>x</t>
        </is>
      </c>
      <c r="HW12" s="28" t="inlineStr">
        <is>
          <t>x</t>
        </is>
      </c>
      <c r="HX12" s="28" t="inlineStr">
        <is>
          <t>x</t>
        </is>
      </c>
      <c r="HY12" s="28" t="inlineStr">
        <is>
          <t>x</t>
        </is>
      </c>
      <c r="HZ12" s="28" t="inlineStr">
        <is>
          <t>x</t>
        </is>
      </c>
      <c r="IC12" s="28" t="inlineStr">
        <is>
          <t>x</t>
        </is>
      </c>
      <c r="ID12" s="28" t="inlineStr">
        <is>
          <t>x</t>
        </is>
      </c>
      <c r="IE12" s="28" t="inlineStr">
        <is>
          <t>x</t>
        </is>
      </c>
      <c r="IF12" s="28" t="inlineStr">
        <is>
          <t>x</t>
        </is>
      </c>
      <c r="IG12" s="28" t="inlineStr">
        <is>
          <t>x</t>
        </is>
      </c>
    </row>
    <row r="13" hidden="1" ht="14.45" customHeight="1">
      <c r="A13" t="inlineStr">
        <is>
          <t>A. FERRARI</t>
        </is>
      </c>
      <c r="B13" t="inlineStr">
        <is>
          <t>Data Intelligence</t>
        </is>
      </c>
      <c r="C13" t="inlineStr">
        <is>
          <t>Operations</t>
        </is>
      </c>
      <c r="D13" s="12" t="inlineStr">
        <is>
          <t>Web Applications</t>
        </is>
      </c>
      <c r="E13" s="12">
        <f>COUNTIFS(HV13:IG13,UPPER("x"))</f>
        <v/>
      </c>
      <c r="F13" s="37" t="n"/>
      <c r="G13" s="37" t="n"/>
      <c r="H13" s="37" t="n"/>
      <c r="I13" s="37" t="n"/>
      <c r="J13" s="37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  <c r="BC13" s="12" t="n"/>
      <c r="BD13" s="12" t="n"/>
      <c r="BE13" s="12" t="n"/>
      <c r="BF13" s="12" t="n"/>
      <c r="BG13" s="12" t="n"/>
      <c r="BH13" s="12" t="n"/>
      <c r="BI13" s="12" t="n"/>
      <c r="BJ13" s="12" t="n"/>
      <c r="BK13" s="12" t="n"/>
      <c r="BL13" s="12" t="n"/>
      <c r="BM13" s="12" t="n"/>
      <c r="BN13" s="12" t="n"/>
      <c r="BO13" s="12" t="n"/>
      <c r="BP13" s="12" t="n"/>
      <c r="BQ13" s="12" t="n"/>
      <c r="BR13" s="12" t="n"/>
      <c r="BS13" s="12" t="n"/>
      <c r="BT13" s="12" t="n"/>
      <c r="BU13" s="12" t="n"/>
      <c r="BV13" s="12" t="n"/>
      <c r="BW13" s="12" t="n"/>
      <c r="BX13" s="12" t="n"/>
      <c r="BY13" s="12" t="n"/>
      <c r="BZ13" s="12" t="n"/>
      <c r="CA13" s="12" t="n"/>
      <c r="CB13" s="12" t="n"/>
      <c r="CC13" s="12" t="n"/>
      <c r="CD13" s="12" t="n"/>
      <c r="CE13" s="12" t="n"/>
      <c r="CF13" s="12" t="n"/>
      <c r="CG13" s="12" t="n"/>
      <c r="CH13" s="12" t="n"/>
      <c r="CI13" s="12" t="n"/>
      <c r="CJ13" s="12" t="n"/>
      <c r="CK13" s="12" t="n"/>
      <c r="CL13" s="12" t="n"/>
      <c r="CM13" s="12" t="n"/>
      <c r="CN13" s="12" t="n"/>
      <c r="CO13" s="12" t="n"/>
      <c r="CP13" s="12" t="n"/>
      <c r="CQ13" s="12" t="n"/>
      <c r="CR13" s="12" t="n"/>
      <c r="GY13" s="27" t="n"/>
      <c r="GZ13" s="27" t="n"/>
      <c r="HO13" s="27" t="inlineStr">
        <is>
          <t>X</t>
        </is>
      </c>
      <c r="HP13" s="27" t="inlineStr">
        <is>
          <t>X</t>
        </is>
      </c>
      <c r="HQ13" s="27" t="inlineStr">
        <is>
          <t>X</t>
        </is>
      </c>
      <c r="HR13" s="27" t="inlineStr">
        <is>
          <t>X</t>
        </is>
      </c>
      <c r="HS13" s="27" t="inlineStr">
        <is>
          <t>X</t>
        </is>
      </c>
      <c r="HV13" s="28" t="inlineStr">
        <is>
          <t>x</t>
        </is>
      </c>
      <c r="HW13" s="28" t="inlineStr">
        <is>
          <t>x</t>
        </is>
      </c>
      <c r="HX13" s="28" t="inlineStr">
        <is>
          <t>x</t>
        </is>
      </c>
      <c r="HY13" s="28" t="inlineStr">
        <is>
          <t>x</t>
        </is>
      </c>
      <c r="HZ13" s="28" t="inlineStr">
        <is>
          <t>x</t>
        </is>
      </c>
      <c r="IC13" s="28" t="inlineStr">
        <is>
          <t>x</t>
        </is>
      </c>
      <c r="ID13" s="28" t="inlineStr">
        <is>
          <t>x</t>
        </is>
      </c>
      <c r="IE13" s="28" t="inlineStr">
        <is>
          <t>x</t>
        </is>
      </c>
      <c r="IF13" s="28" t="inlineStr">
        <is>
          <t>x</t>
        </is>
      </c>
      <c r="IG13" s="28" t="inlineStr">
        <is>
          <t>x</t>
        </is>
      </c>
    </row>
    <row r="14" hidden="1" ht="14.45" customHeight="1">
      <c r="A14" t="inlineStr">
        <is>
          <t>A. GERMINARIO</t>
        </is>
      </c>
      <c r="B14" t="inlineStr">
        <is>
          <t>SAP ECC</t>
        </is>
      </c>
      <c r="C14" t="inlineStr">
        <is>
          <t>SAP ECC</t>
        </is>
      </c>
      <c r="D14" t="inlineStr">
        <is>
          <t>Outside DI</t>
        </is>
      </c>
      <c r="E14" s="12">
        <f>COUNTIFS(HV14:IG14,UPPER("x"))</f>
        <v/>
      </c>
      <c r="F14" s="38" t="n"/>
      <c r="G14" s="38" t="n"/>
      <c r="H14" s="38" t="n"/>
      <c r="I14" s="38" t="n"/>
      <c r="J14" s="38" t="n"/>
      <c r="GY14" s="27" t="n"/>
      <c r="GZ14" s="27" t="n"/>
      <c r="HV14" s="28" t="inlineStr">
        <is>
          <t>x</t>
        </is>
      </c>
      <c r="HW14" s="28" t="inlineStr">
        <is>
          <t>x</t>
        </is>
      </c>
      <c r="HX14" s="28" t="inlineStr">
        <is>
          <t>x</t>
        </is>
      </c>
      <c r="HY14" s="28" t="inlineStr">
        <is>
          <t>x</t>
        </is>
      </c>
      <c r="HZ14" s="28" t="inlineStr">
        <is>
          <t>x</t>
        </is>
      </c>
      <c r="IC14" s="28" t="inlineStr">
        <is>
          <t>x</t>
        </is>
      </c>
      <c r="ID14" s="28" t="inlineStr">
        <is>
          <t>x</t>
        </is>
      </c>
      <c r="IE14" s="28" t="inlineStr">
        <is>
          <t>x</t>
        </is>
      </c>
      <c r="IF14" s="28" t="inlineStr">
        <is>
          <t>x</t>
        </is>
      </c>
      <c r="IG14" s="28" t="inlineStr">
        <is>
          <t>x</t>
        </is>
      </c>
    </row>
    <row r="15" hidden="1" ht="14.45" customHeight="1">
      <c r="A15" t="inlineStr">
        <is>
          <t>A. IEMBO</t>
        </is>
      </c>
      <c r="B15" t="inlineStr">
        <is>
          <t>Data Intelligence</t>
        </is>
      </c>
      <c r="C15" t="inlineStr">
        <is>
          <t>Controlling</t>
        </is>
      </c>
      <c r="D15" t="inlineStr">
        <is>
          <t>Outside DI</t>
        </is>
      </c>
      <c r="E15" s="12">
        <f>COUNTIFS(HV15:IG15,UPPER("x"))</f>
        <v/>
      </c>
      <c r="F15" s="38" t="n"/>
      <c r="G15" s="38" t="n"/>
      <c r="H15" s="38" t="n"/>
      <c r="I15" s="38" t="n"/>
      <c r="J15" s="38" t="n"/>
      <c r="GY15" s="27" t="n"/>
      <c r="GZ15" s="27" t="n"/>
      <c r="HV15" s="28" t="inlineStr">
        <is>
          <t>x</t>
        </is>
      </c>
      <c r="HW15" s="28" t="inlineStr">
        <is>
          <t>x</t>
        </is>
      </c>
      <c r="HX15" s="28" t="inlineStr">
        <is>
          <t>x</t>
        </is>
      </c>
      <c r="HY15" s="28" t="inlineStr">
        <is>
          <t>x</t>
        </is>
      </c>
      <c r="HZ15" s="28" t="inlineStr">
        <is>
          <t>x</t>
        </is>
      </c>
      <c r="IC15" s="28" t="inlineStr">
        <is>
          <t>x</t>
        </is>
      </c>
      <c r="ID15" s="28" t="inlineStr">
        <is>
          <t>x</t>
        </is>
      </c>
      <c r="IE15" s="28" t="inlineStr">
        <is>
          <t>x</t>
        </is>
      </c>
      <c r="IF15" s="28" t="inlineStr">
        <is>
          <t>x</t>
        </is>
      </c>
      <c r="IG15" s="28" t="inlineStr">
        <is>
          <t>x</t>
        </is>
      </c>
    </row>
    <row r="16" hidden="1" ht="14.45" customHeight="1">
      <c r="A16" t="inlineStr">
        <is>
          <t>A. IMBIMBO</t>
        </is>
      </c>
      <c r="B16" t="inlineStr">
        <is>
          <t>Data Intelligence</t>
        </is>
      </c>
      <c r="C16" t="inlineStr">
        <is>
          <t>Operations</t>
        </is>
      </c>
      <c r="D16" s="12" t="inlineStr">
        <is>
          <t>Data Science</t>
        </is>
      </c>
      <c r="E16" s="12">
        <f>COUNTIFS(HV16:IG16,UPPER("x"))</f>
        <v/>
      </c>
      <c r="F16" s="37" t="n"/>
      <c r="G16" s="37" t="n"/>
      <c r="H16" s="37" t="n"/>
      <c r="I16" s="37" t="n"/>
      <c r="J16" s="37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  <c r="BC16" s="12" t="n"/>
      <c r="BD16" s="12" t="n"/>
      <c r="BE16" s="12" t="n"/>
      <c r="BF16" s="12" t="n"/>
      <c r="BG16" s="12" t="n"/>
      <c r="BH16" s="12" t="n"/>
      <c r="BI16" s="12" t="n"/>
      <c r="BJ16" s="12" t="n"/>
      <c r="BK16" s="12" t="n"/>
      <c r="BL16" s="12" t="n"/>
      <c r="BM16" s="12" t="n"/>
      <c r="BN16" s="12" t="n"/>
      <c r="BO16" s="12" t="n"/>
      <c r="BP16" s="12" t="n"/>
      <c r="BQ16" s="12" t="n"/>
      <c r="BR16" s="12" t="n"/>
      <c r="BS16" s="12" t="n"/>
      <c r="BT16" s="12" t="n"/>
      <c r="BU16" s="12" t="n"/>
      <c r="BV16" s="12" t="n"/>
      <c r="BW16" s="12" t="n"/>
      <c r="BX16" s="12" t="n"/>
      <c r="BY16" s="12" t="n"/>
      <c r="BZ16" s="12" t="n"/>
      <c r="CA16" s="12" t="n"/>
      <c r="CB16" s="12" t="n"/>
      <c r="CC16" s="12" t="n"/>
      <c r="CD16" s="12" t="n"/>
      <c r="CE16" s="12" t="n"/>
      <c r="CF16" s="12" t="n"/>
      <c r="CG16" s="12" t="n"/>
      <c r="CH16" s="12" t="n"/>
      <c r="CI16" s="12" t="n"/>
      <c r="CJ16" s="12" t="n"/>
      <c r="CK16" s="12" t="n"/>
      <c r="CL16" s="12" t="n"/>
      <c r="CM16" s="12" t="n"/>
      <c r="CN16" s="12" t="n"/>
      <c r="CO16" s="12" t="n"/>
      <c r="CP16" s="12" t="n"/>
      <c r="CQ16" s="12" t="n"/>
      <c r="CR16" s="12" t="n"/>
      <c r="GY16" s="27" t="n"/>
      <c r="GZ16" s="27" t="n"/>
      <c r="HY16" s="28" t="inlineStr">
        <is>
          <t>x</t>
        </is>
      </c>
      <c r="HZ16" s="28" t="inlineStr">
        <is>
          <t>x</t>
        </is>
      </c>
      <c r="IC16" s="28" t="inlineStr">
        <is>
          <t>x</t>
        </is>
      </c>
      <c r="ID16" s="28" t="inlineStr">
        <is>
          <t>x</t>
        </is>
      </c>
      <c r="IE16" s="28" t="inlineStr">
        <is>
          <t>x</t>
        </is>
      </c>
      <c r="IF16" s="28" t="inlineStr">
        <is>
          <t>x</t>
        </is>
      </c>
      <c r="IG16" s="28" t="inlineStr">
        <is>
          <t>x</t>
        </is>
      </c>
      <c r="IX16" s="27" t="inlineStr">
        <is>
          <t>X</t>
        </is>
      </c>
    </row>
    <row r="17" hidden="1" ht="14.45" customHeight="1">
      <c r="A17" t="inlineStr">
        <is>
          <t>A. LORENA</t>
        </is>
      </c>
      <c r="B17" t="inlineStr">
        <is>
          <t>Data Intelligence</t>
        </is>
      </c>
      <c r="C17" t="inlineStr">
        <is>
          <t>Operations</t>
        </is>
      </c>
      <c r="D17" s="12" t="inlineStr">
        <is>
          <t>Web Applications</t>
        </is>
      </c>
      <c r="E17" s="12">
        <f>COUNTIFS(HV17:IG17,UPPER("x"))</f>
        <v/>
      </c>
      <c r="F17" s="37" t="n"/>
      <c r="G17" s="37" t="n"/>
      <c r="H17" s="37" t="n"/>
      <c r="I17" s="37" t="n"/>
      <c r="J17" s="37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  <c r="BC17" s="12" t="n"/>
      <c r="BD17" s="12" t="n"/>
      <c r="BE17" s="12" t="n"/>
      <c r="BF17" s="12" t="n"/>
      <c r="BG17" s="12" t="n"/>
      <c r="BH17" s="12" t="n"/>
      <c r="BI17" s="12" t="n"/>
      <c r="BJ17" s="12" t="n"/>
      <c r="BK17" s="12" t="n"/>
      <c r="BL17" s="12" t="n"/>
      <c r="BM17" s="12" t="n"/>
      <c r="BN17" s="12" t="n"/>
      <c r="BO17" s="12" t="n"/>
      <c r="BP17" s="12" t="n"/>
      <c r="BQ17" s="12" t="n"/>
      <c r="BR17" s="12" t="n"/>
      <c r="BS17" s="12" t="n"/>
      <c r="BT17" s="12" t="n"/>
      <c r="BU17" s="12" t="n"/>
      <c r="BV17" s="12" t="n"/>
      <c r="BW17" s="12" t="n"/>
      <c r="BX17" s="12" t="n"/>
      <c r="BY17" s="12" t="n"/>
      <c r="BZ17" s="12" t="n"/>
      <c r="CA17" s="12" t="n"/>
      <c r="CB17" s="12" t="n"/>
      <c r="CC17" s="12" t="n"/>
      <c r="CD17" s="12" t="n"/>
      <c r="CE17" s="12" t="n"/>
      <c r="CF17" s="12" t="n"/>
      <c r="CG17" s="12" t="n"/>
      <c r="CH17" s="12" t="n"/>
      <c r="CI17" s="12" t="n"/>
      <c r="CJ17" s="12" t="n"/>
      <c r="CK17" s="12" t="n"/>
      <c r="CL17" s="12" t="n"/>
      <c r="CM17" s="12" t="n"/>
      <c r="CN17" s="12" t="n"/>
      <c r="CO17" s="12" t="n"/>
      <c r="CP17" s="12" t="n"/>
      <c r="CQ17" s="12" t="n"/>
      <c r="CR17" s="12" t="n"/>
      <c r="GY17" s="27" t="n"/>
      <c r="GZ17" s="27" t="n"/>
      <c r="HO17" s="27" t="inlineStr">
        <is>
          <t>X</t>
        </is>
      </c>
      <c r="HP17" s="27" t="inlineStr">
        <is>
          <t>X</t>
        </is>
      </c>
      <c r="HQ17" s="27" t="inlineStr">
        <is>
          <t>X</t>
        </is>
      </c>
      <c r="HR17" s="27" t="inlineStr">
        <is>
          <t>X</t>
        </is>
      </c>
      <c r="HS17" s="27" t="inlineStr">
        <is>
          <t>X</t>
        </is>
      </c>
      <c r="HV17" s="28" t="inlineStr">
        <is>
          <t>x</t>
        </is>
      </c>
      <c r="HW17" s="28" t="inlineStr">
        <is>
          <t>x</t>
        </is>
      </c>
      <c r="HX17" s="28" t="inlineStr">
        <is>
          <t>x</t>
        </is>
      </c>
      <c r="HY17" s="28" t="inlineStr">
        <is>
          <t>x</t>
        </is>
      </c>
      <c r="HZ17" s="28" t="inlineStr">
        <is>
          <t>x</t>
        </is>
      </c>
      <c r="IC17" s="28" t="inlineStr">
        <is>
          <t>x</t>
        </is>
      </c>
      <c r="ID17" s="28" t="inlineStr">
        <is>
          <t>x</t>
        </is>
      </c>
      <c r="IE17" s="28" t="inlineStr">
        <is>
          <t>x</t>
        </is>
      </c>
      <c r="IF17" s="28" t="inlineStr">
        <is>
          <t>x</t>
        </is>
      </c>
      <c r="IG17" s="28" t="inlineStr">
        <is>
          <t>x</t>
        </is>
      </c>
    </row>
    <row r="18" hidden="1" ht="14.45" customHeight="1">
      <c r="A18" t="inlineStr">
        <is>
          <t>A. MICALI</t>
        </is>
      </c>
      <c r="B18" t="inlineStr">
        <is>
          <t>Data Intelligence</t>
        </is>
      </c>
      <c r="C18" t="inlineStr">
        <is>
          <t>Controlling</t>
        </is>
      </c>
      <c r="D18" t="inlineStr">
        <is>
          <t>Outside DI</t>
        </is>
      </c>
      <c r="E18" s="12">
        <f>COUNTIFS(HV18:IG18,UPPER("x"))</f>
        <v/>
      </c>
      <c r="F18" s="38" t="n"/>
      <c r="G18" s="38" t="n"/>
      <c r="H18" s="38" t="n"/>
      <c r="I18" s="38" t="n"/>
      <c r="J18" s="38" t="n"/>
      <c r="GY18" s="27" t="n"/>
      <c r="GZ18" s="27" t="n"/>
      <c r="HV18" s="28" t="inlineStr">
        <is>
          <t>x</t>
        </is>
      </c>
      <c r="HW18" s="28" t="inlineStr">
        <is>
          <t>x</t>
        </is>
      </c>
      <c r="HX18" s="28" t="inlineStr">
        <is>
          <t>x</t>
        </is>
      </c>
      <c r="HY18" s="28" t="inlineStr">
        <is>
          <t>x</t>
        </is>
      </c>
      <c r="HZ18" s="28" t="inlineStr">
        <is>
          <t>x</t>
        </is>
      </c>
      <c r="IC18" s="28" t="inlineStr">
        <is>
          <t>x</t>
        </is>
      </c>
      <c r="ID18" s="28" t="inlineStr">
        <is>
          <t>x</t>
        </is>
      </c>
      <c r="IE18" s="28" t="inlineStr">
        <is>
          <t>x</t>
        </is>
      </c>
      <c r="IF18" s="28" t="inlineStr">
        <is>
          <t>x</t>
        </is>
      </c>
      <c r="IG18" s="28" t="inlineStr">
        <is>
          <t>x</t>
        </is>
      </c>
    </row>
    <row r="19" hidden="1" ht="14.45" customHeight="1">
      <c r="A19" t="inlineStr">
        <is>
          <t>A. NASTASI</t>
        </is>
      </c>
      <c r="B19" t="inlineStr">
        <is>
          <t>Data Intelligence</t>
        </is>
      </c>
      <c r="C19" t="inlineStr">
        <is>
          <t>Operations</t>
        </is>
      </c>
      <c r="D19" s="12" t="inlineStr">
        <is>
          <t>Web Applications</t>
        </is>
      </c>
      <c r="E19" s="12">
        <f>COUNTIFS(HV19:IG19,UPPER("x"))</f>
        <v/>
      </c>
      <c r="F19" s="37" t="n"/>
      <c r="G19" s="37" t="n"/>
      <c r="H19" s="37" t="n"/>
      <c r="I19" s="37" t="n"/>
      <c r="J19" s="37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  <c r="BA19" s="12" t="n"/>
      <c r="BB19" s="12" t="n"/>
      <c r="BC19" s="12" t="n"/>
      <c r="BD19" s="12" t="n"/>
      <c r="BE19" s="12" t="n"/>
      <c r="BF19" s="12" t="n"/>
      <c r="BG19" s="12" t="n"/>
      <c r="BH19" s="12" t="n"/>
      <c r="BI19" s="12" t="n"/>
      <c r="BJ19" s="12" t="n"/>
      <c r="BK19" s="12" t="n"/>
      <c r="BL19" s="12" t="n"/>
      <c r="BM19" s="12" t="n"/>
      <c r="BN19" s="12" t="n"/>
      <c r="BO19" s="12" t="n"/>
      <c r="BP19" s="12" t="n"/>
      <c r="BQ19" s="12" t="n"/>
      <c r="BR19" s="12" t="n"/>
      <c r="BS19" s="12" t="n"/>
      <c r="BT19" s="12" t="n"/>
      <c r="BU19" s="12" t="n"/>
      <c r="BV19" s="12" t="n"/>
      <c r="BW19" s="12" t="n"/>
      <c r="BX19" s="12" t="n"/>
      <c r="BY19" s="12" t="n"/>
      <c r="BZ19" s="12" t="n"/>
      <c r="CA19" s="12" t="n"/>
      <c r="CB19" s="12" t="n"/>
      <c r="CC19" s="12" t="n"/>
      <c r="CD19" s="12" t="n"/>
      <c r="CE19" s="12" t="n"/>
      <c r="CF19" s="12" t="n"/>
      <c r="CG19" s="12" t="n"/>
      <c r="CH19" s="12" t="n"/>
      <c r="CI19" s="12" t="n"/>
      <c r="CJ19" s="12" t="n"/>
      <c r="CK19" s="12" t="n"/>
      <c r="CL19" s="12" t="n"/>
      <c r="CM19" s="12" t="n"/>
      <c r="CN19" s="12" t="n"/>
      <c r="CO19" s="12" t="n"/>
      <c r="CP19" s="12" t="n"/>
      <c r="CQ19" s="12" t="n"/>
      <c r="CR19" s="12" t="n"/>
      <c r="GY19" s="27" t="n"/>
      <c r="GZ19" s="27" t="n"/>
      <c r="HV19" s="28" t="inlineStr">
        <is>
          <t>x</t>
        </is>
      </c>
      <c r="HW19" s="28" t="inlineStr">
        <is>
          <t>x</t>
        </is>
      </c>
      <c r="HX19" s="28" t="inlineStr">
        <is>
          <t>x</t>
        </is>
      </c>
      <c r="HY19" s="28" t="inlineStr">
        <is>
          <t>x</t>
        </is>
      </c>
      <c r="HZ19" s="28" t="inlineStr">
        <is>
          <t>x</t>
        </is>
      </c>
      <c r="IC19" s="28" t="inlineStr">
        <is>
          <t>x</t>
        </is>
      </c>
      <c r="ID19" s="28" t="inlineStr">
        <is>
          <t>x</t>
        </is>
      </c>
      <c r="IE19" s="28" t="inlineStr">
        <is>
          <t>x</t>
        </is>
      </c>
      <c r="IF19" s="28" t="inlineStr">
        <is>
          <t>x</t>
        </is>
      </c>
      <c r="IG19" s="28" t="inlineStr">
        <is>
          <t>x</t>
        </is>
      </c>
    </row>
    <row r="20" hidden="1" ht="14.45" customHeight="1">
      <c r="A20" t="inlineStr">
        <is>
          <t>A. PIROLA</t>
        </is>
      </c>
      <c r="B20" t="inlineStr">
        <is>
          <t>Data Intelligence</t>
        </is>
      </c>
      <c r="C20" t="inlineStr">
        <is>
          <t>Operations</t>
        </is>
      </c>
      <c r="D20" s="12" t="inlineStr">
        <is>
          <t>Web Applications</t>
        </is>
      </c>
      <c r="E20" s="12">
        <f>COUNTIFS(HV20:IG20,UPPER("x"))</f>
        <v/>
      </c>
      <c r="F20" s="37" t="n"/>
      <c r="G20" s="37" t="n"/>
      <c r="H20" s="37" t="n"/>
      <c r="I20" s="37" t="n"/>
      <c r="J20" s="37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  <c r="BA20" s="12" t="n"/>
      <c r="BB20" s="12" t="n"/>
      <c r="BC20" s="12" t="n"/>
      <c r="BD20" s="12" t="n"/>
      <c r="BE20" s="12" t="n"/>
      <c r="BF20" s="12" t="n"/>
      <c r="BG20" s="12" t="n"/>
      <c r="BH20" s="12" t="n"/>
      <c r="BI20" s="12" t="n"/>
      <c r="BJ20" s="12" t="n"/>
      <c r="BK20" s="12" t="n"/>
      <c r="BL20" s="12" t="n"/>
      <c r="BM20" s="12" t="n"/>
      <c r="BN20" s="12" t="n"/>
      <c r="BO20" s="12" t="n"/>
      <c r="BP20" s="12" t="n"/>
      <c r="BQ20" s="12" t="n"/>
      <c r="BR20" s="12" t="n"/>
      <c r="BS20" s="12" t="n"/>
      <c r="BT20" s="12" t="n"/>
      <c r="BU20" s="12" t="n"/>
      <c r="BV20" s="12" t="n"/>
      <c r="BW20" s="12" t="n"/>
      <c r="BX20" s="12" t="n"/>
      <c r="BY20" s="12" t="n"/>
      <c r="BZ20" s="12" t="n"/>
      <c r="CA20" s="12" t="n"/>
      <c r="CB20" s="12" t="n"/>
      <c r="CC20" s="12" t="n"/>
      <c r="CD20" s="12" t="n"/>
      <c r="CE20" s="12" t="n"/>
      <c r="CF20" s="12" t="n"/>
      <c r="CG20" s="12" t="n"/>
      <c r="CH20" s="12" t="n"/>
      <c r="CI20" s="12" t="n"/>
      <c r="CJ20" s="12" t="n"/>
      <c r="CK20" s="12" t="n"/>
      <c r="CL20" s="12" t="n"/>
      <c r="CM20" s="12" t="n"/>
      <c r="CN20" s="12" t="n"/>
      <c r="CO20" s="12" t="n"/>
      <c r="CP20" s="12" t="n"/>
      <c r="CQ20" s="12" t="n"/>
      <c r="CR20" s="12" t="n"/>
      <c r="GY20" s="27" t="n"/>
      <c r="GZ20" s="27" t="n"/>
      <c r="HV20" s="28" t="inlineStr">
        <is>
          <t>x</t>
        </is>
      </c>
      <c r="HW20" s="28" t="inlineStr">
        <is>
          <t>x</t>
        </is>
      </c>
      <c r="HX20" s="28" t="inlineStr">
        <is>
          <t>x</t>
        </is>
      </c>
      <c r="HY20" s="28" t="inlineStr">
        <is>
          <t>x</t>
        </is>
      </c>
      <c r="HZ20" s="28" t="inlineStr">
        <is>
          <t>x</t>
        </is>
      </c>
      <c r="IC20" s="28" t="inlineStr">
        <is>
          <t>x</t>
        </is>
      </c>
      <c r="ID20" s="28" t="inlineStr">
        <is>
          <t>x</t>
        </is>
      </c>
      <c r="IE20" s="28" t="inlineStr">
        <is>
          <t>x</t>
        </is>
      </c>
      <c r="IF20" s="28" t="inlineStr">
        <is>
          <t>x</t>
        </is>
      </c>
      <c r="IG20" s="28" t="inlineStr">
        <is>
          <t>x</t>
        </is>
      </c>
      <c r="IJ20" s="27" t="inlineStr">
        <is>
          <t>X</t>
        </is>
      </c>
    </row>
    <row r="21" hidden="1" ht="14.45" customHeight="1">
      <c r="A21" t="inlineStr">
        <is>
          <t>A. SAIJA</t>
        </is>
      </c>
      <c r="B21" t="inlineStr">
        <is>
          <t>Data Intelligence</t>
        </is>
      </c>
      <c r="C21" t="inlineStr">
        <is>
          <t>Operations</t>
        </is>
      </c>
      <c r="D21" s="12" t="inlineStr">
        <is>
          <t>Data Management</t>
        </is>
      </c>
      <c r="E21" s="12">
        <f>COUNTIFS(HV21:IG21,UPPER("x"))</f>
        <v/>
      </c>
      <c r="F21" s="37" t="n"/>
      <c r="G21" s="37" t="n"/>
      <c r="H21" s="37" t="n"/>
      <c r="I21" s="37" t="n"/>
      <c r="J21" s="37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  <c r="BA21" s="12" t="n"/>
      <c r="BB21" s="12" t="n"/>
      <c r="BC21" s="12" t="n"/>
      <c r="BD21" s="12" t="n"/>
      <c r="BE21" s="12" t="n"/>
      <c r="BF21" s="12" t="n"/>
      <c r="BG21" s="12" t="n"/>
      <c r="BH21" s="12" t="n"/>
      <c r="BI21" s="12" t="n"/>
      <c r="BJ21" s="12" t="n"/>
      <c r="BK21" s="12" t="n"/>
      <c r="BL21" s="12" t="n"/>
      <c r="BM21" s="12" t="n"/>
      <c r="BN21" s="12" t="n"/>
      <c r="BO21" s="12" t="n"/>
      <c r="BP21" s="12" t="n"/>
      <c r="BQ21" s="12" t="n"/>
      <c r="BR21" s="12" t="n"/>
      <c r="BS21" s="12" t="n"/>
      <c r="BT21" s="12" t="n"/>
      <c r="BU21" s="12" t="n"/>
      <c r="BV21" s="12" t="n"/>
      <c r="BW21" s="12" t="n"/>
      <c r="BX21" s="12" t="n"/>
      <c r="BY21" s="12" t="n"/>
      <c r="BZ21" s="12" t="n"/>
      <c r="CA21" s="12" t="n"/>
      <c r="CB21" s="12" t="n"/>
      <c r="CC21" s="12" t="n"/>
      <c r="CD21" s="12" t="n"/>
      <c r="CE21" s="12" t="n"/>
      <c r="CF21" s="12" t="n"/>
      <c r="CG21" s="12" t="n"/>
      <c r="CH21" s="12" t="n"/>
      <c r="CI21" s="12" t="n"/>
      <c r="CJ21" s="12" t="n"/>
      <c r="CK21" s="12" t="n"/>
      <c r="CL21" s="12" t="n"/>
      <c r="CM21" s="12" t="n"/>
      <c r="CN21" s="12" t="n"/>
      <c r="CO21" s="12" t="n"/>
      <c r="CP21" s="12" t="n"/>
      <c r="CQ21" s="12" t="n"/>
      <c r="CR21" s="12" t="n"/>
      <c r="DR21" s="28" t="n"/>
      <c r="DW21" s="28" t="n"/>
      <c r="DX21" s="28" t="n"/>
      <c r="DY21" s="28" t="n"/>
      <c r="GY21" s="27" t="n"/>
      <c r="GZ21" s="27" t="n"/>
      <c r="HY21" s="28" t="inlineStr">
        <is>
          <t>x</t>
        </is>
      </c>
      <c r="HZ21" s="28" t="inlineStr">
        <is>
          <t>x</t>
        </is>
      </c>
      <c r="NA21" s="33" t="n"/>
      <c r="NB21" s="33" t="n"/>
      <c r="NC21" s="33" t="n"/>
      <c r="NF21" s="33" t="n"/>
      <c r="NG21" s="33" t="n"/>
      <c r="NH21" s="32" t="inlineStr">
        <is>
          <t>x</t>
        </is>
      </c>
      <c r="NI21" s="32" t="inlineStr">
        <is>
          <t>x</t>
        </is>
      </c>
      <c r="NT21" s="32" t="inlineStr">
        <is>
          <t>x</t>
        </is>
      </c>
      <c r="NU21" s="32" t="inlineStr">
        <is>
          <t>x</t>
        </is>
      </c>
      <c r="NV21" s="32" t="inlineStr">
        <is>
          <t>x</t>
        </is>
      </c>
      <c r="NW21" s="32" t="inlineStr">
        <is>
          <t>x</t>
        </is>
      </c>
      <c r="NX21" s="32" t="inlineStr">
        <is>
          <t>x</t>
        </is>
      </c>
      <c r="OA21" s="32" t="inlineStr">
        <is>
          <t>x</t>
        </is>
      </c>
      <c r="OB21" s="32" t="inlineStr">
        <is>
          <t>x</t>
        </is>
      </c>
      <c r="OC21" s="32" t="inlineStr">
        <is>
          <t>x</t>
        </is>
      </c>
      <c r="OD21" s="32" t="inlineStr">
        <is>
          <t>x</t>
        </is>
      </c>
      <c r="OE21" s="32" t="inlineStr">
        <is>
          <t>x</t>
        </is>
      </c>
      <c r="OH21" s="32" t="inlineStr">
        <is>
          <t>x</t>
        </is>
      </c>
      <c r="OI21" s="32" t="inlineStr">
        <is>
          <t>x</t>
        </is>
      </c>
      <c r="OJ21" s="32" t="inlineStr">
        <is>
          <t>x</t>
        </is>
      </c>
    </row>
    <row r="22" hidden="1" ht="14.45" customHeight="1">
      <c r="A22" t="inlineStr">
        <is>
          <t>A. SANTORO</t>
        </is>
      </c>
      <c r="B22" t="inlineStr">
        <is>
          <t>Data Intelligence</t>
        </is>
      </c>
      <c r="C22" t="inlineStr">
        <is>
          <t>Consulting</t>
        </is>
      </c>
      <c r="D22" s="12" t="inlineStr">
        <is>
          <t>Consulting</t>
        </is>
      </c>
      <c r="E22" s="12">
        <f>COUNTIFS(HV22:IG22,UPPER("x"))</f>
        <v/>
      </c>
      <c r="F22" s="37" t="n"/>
      <c r="G22" s="37" t="n"/>
      <c r="H22" s="37" t="n"/>
      <c r="I22" s="37" t="n"/>
      <c r="J22" s="37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  <c r="BA22" s="12" t="n"/>
      <c r="BB22" s="12" t="n"/>
      <c r="BC22" s="12" t="n"/>
      <c r="BD22" s="12" t="n"/>
      <c r="BE22" s="12" t="n"/>
      <c r="BF22" s="12" t="n"/>
      <c r="BG22" s="12" t="n"/>
      <c r="BH22" s="12" t="n"/>
      <c r="BI22" s="12" t="n"/>
      <c r="BJ22" s="12" t="n"/>
      <c r="BK22" s="12" t="n"/>
      <c r="BL22" s="12" t="n"/>
      <c r="BM22" s="12" t="n"/>
      <c r="BN22" s="12" t="n"/>
      <c r="BO22" s="12" t="n"/>
      <c r="BP22" s="12" t="n"/>
      <c r="BQ22" s="12" t="n"/>
      <c r="BR22" s="12" t="n"/>
      <c r="BS22" s="12" t="n"/>
      <c r="BT22" s="12" t="n"/>
      <c r="BU22" s="12" t="n"/>
      <c r="BV22" s="12" t="n"/>
      <c r="BW22" s="12" t="n"/>
      <c r="BX22" s="12" t="n"/>
      <c r="BY22" s="12" t="n"/>
      <c r="BZ22" s="12" t="n"/>
      <c r="CA22" s="12" t="n"/>
      <c r="CB22" s="12" t="n"/>
      <c r="CC22" s="12" t="n"/>
      <c r="CD22" s="12" t="n"/>
      <c r="CE22" s="12" t="n"/>
      <c r="CF22" s="12" t="n"/>
      <c r="CG22" s="12" t="n"/>
      <c r="CH22" s="12" t="n"/>
      <c r="CI22" s="12" t="n"/>
      <c r="CJ22" s="12" t="n"/>
      <c r="CK22" s="12" t="n"/>
      <c r="CL22" s="12" t="n"/>
      <c r="CM22" s="12" t="n"/>
      <c r="CN22" s="12" t="n"/>
      <c r="CO22" s="12" t="n"/>
      <c r="CP22" s="12" t="n"/>
      <c r="CQ22" s="12" t="n"/>
      <c r="CR22" s="12" t="n"/>
      <c r="DR22" s="28" t="n"/>
      <c r="DW22" s="28" t="n"/>
      <c r="DX22" s="28" t="n"/>
      <c r="DY22" s="28" t="n"/>
      <c r="GY22" s="27" t="n"/>
      <c r="GZ22" s="27" t="n"/>
      <c r="HV22" s="28" t="inlineStr">
        <is>
          <t>x</t>
        </is>
      </c>
      <c r="HW22" s="28" t="inlineStr">
        <is>
          <t>x</t>
        </is>
      </c>
      <c r="HX22" s="28" t="inlineStr">
        <is>
          <t>x</t>
        </is>
      </c>
      <c r="HY22" s="28" t="inlineStr">
        <is>
          <t>x</t>
        </is>
      </c>
      <c r="HZ22" s="28" t="inlineStr">
        <is>
          <t>x</t>
        </is>
      </c>
      <c r="IC22" s="28" t="inlineStr">
        <is>
          <t>x</t>
        </is>
      </c>
      <c r="ID22" s="28" t="inlineStr">
        <is>
          <t>x</t>
        </is>
      </c>
      <c r="IE22" s="28" t="inlineStr">
        <is>
          <t>x</t>
        </is>
      </c>
      <c r="IF22" s="28" t="inlineStr">
        <is>
          <t>x</t>
        </is>
      </c>
      <c r="IG22" s="28" t="inlineStr">
        <is>
          <t>x</t>
        </is>
      </c>
      <c r="NA22" s="33" t="n"/>
      <c r="NB22" s="33" t="n"/>
      <c r="NC22" s="33" t="n"/>
      <c r="NF22" s="33" t="n"/>
      <c r="NG22" s="33" t="n"/>
    </row>
    <row r="23" hidden="1" ht="14.45" customHeight="1">
      <c r="A23" t="inlineStr">
        <is>
          <t>A. SIMONE</t>
        </is>
      </c>
      <c r="B23" t="inlineStr">
        <is>
          <t>Data Intelligence</t>
        </is>
      </c>
      <c r="C23" t="inlineStr">
        <is>
          <t>Controlling</t>
        </is>
      </c>
      <c r="D23" t="inlineStr">
        <is>
          <t>Outside DI</t>
        </is>
      </c>
      <c r="E23" s="12">
        <f>COUNTIFS(HV23:IG23,UPPER("x"))</f>
        <v/>
      </c>
      <c r="F23" s="38" t="n"/>
      <c r="G23" s="38" t="n"/>
      <c r="H23" s="38" t="n"/>
      <c r="I23" s="38" t="n"/>
      <c r="J23" s="38" t="n"/>
      <c r="DR23" s="28" t="n"/>
      <c r="DW23" s="28" t="n"/>
      <c r="DX23" s="28" t="n"/>
      <c r="DY23" s="28" t="n"/>
      <c r="GY23" s="27" t="n"/>
      <c r="GZ23" s="27" t="n"/>
      <c r="HV23" s="28" t="inlineStr">
        <is>
          <t>x</t>
        </is>
      </c>
      <c r="HW23" s="28" t="inlineStr">
        <is>
          <t>x</t>
        </is>
      </c>
      <c r="HX23" s="28" t="inlineStr">
        <is>
          <t>x</t>
        </is>
      </c>
      <c r="HY23" s="28" t="inlineStr">
        <is>
          <t>x</t>
        </is>
      </c>
      <c r="HZ23" s="28" t="inlineStr">
        <is>
          <t>x</t>
        </is>
      </c>
      <c r="IC23" s="28" t="inlineStr">
        <is>
          <t>x</t>
        </is>
      </c>
      <c r="ID23" s="28" t="inlineStr">
        <is>
          <t>x</t>
        </is>
      </c>
      <c r="IE23" s="28" t="inlineStr">
        <is>
          <t>x</t>
        </is>
      </c>
      <c r="IF23" s="28" t="inlineStr">
        <is>
          <t>x</t>
        </is>
      </c>
      <c r="IG23" s="28" t="inlineStr">
        <is>
          <t>x</t>
        </is>
      </c>
      <c r="NA23" s="33" t="n"/>
      <c r="NB23" s="33" t="n"/>
      <c r="NC23" s="33" t="n"/>
      <c r="NF23" s="33" t="n"/>
      <c r="NG23" s="33" t="n"/>
    </row>
    <row r="24" hidden="1" ht="14.45" customHeight="1">
      <c r="A24" t="inlineStr">
        <is>
          <t>A. STRADA</t>
        </is>
      </c>
      <c r="B24" t="inlineStr">
        <is>
          <t>Data Intelligence</t>
        </is>
      </c>
      <c r="C24" t="inlineStr">
        <is>
          <t>Operations</t>
        </is>
      </c>
      <c r="D24" s="12" t="inlineStr">
        <is>
          <t>Data Management</t>
        </is>
      </c>
      <c r="E24" s="12">
        <f>COUNTIFS(HV24:IG24,UPPER("x"))</f>
        <v/>
      </c>
      <c r="F24" s="37" t="n"/>
      <c r="G24" s="37" t="n"/>
      <c r="H24" s="37" t="n"/>
      <c r="I24" s="37" t="n"/>
      <c r="J24" s="37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  <c r="BC24" s="12" t="n"/>
      <c r="BD24" s="12" t="n"/>
      <c r="BE24" s="12" t="n"/>
      <c r="BF24" s="12" t="n"/>
      <c r="BG24" s="12" t="n"/>
      <c r="BH24" s="12" t="n"/>
      <c r="BI24" s="12" t="n"/>
      <c r="BJ24" s="12" t="n"/>
      <c r="BK24" s="12" t="n"/>
      <c r="BL24" s="12" t="n"/>
      <c r="BM24" s="12" t="n"/>
      <c r="BN24" s="12" t="n"/>
      <c r="BO24" s="12" t="n"/>
      <c r="BP24" s="12" t="n"/>
      <c r="BQ24" s="12" t="n"/>
      <c r="BR24" s="12" t="n"/>
      <c r="BS24" s="12" t="n"/>
      <c r="BT24" s="12" t="n"/>
      <c r="BU24" s="12" t="n"/>
      <c r="BV24" s="12" t="n"/>
      <c r="BW24" s="12" t="n"/>
      <c r="BX24" s="12" t="n"/>
      <c r="BY24" s="12" t="n"/>
      <c r="BZ24" s="12" t="n"/>
      <c r="CA24" s="12" t="n"/>
      <c r="CB24" s="12" t="n"/>
      <c r="CC24" s="12" t="n"/>
      <c r="CD24" s="12" t="n"/>
      <c r="CE24" s="12" t="n"/>
      <c r="CF24" s="12" t="n"/>
      <c r="CG24" s="12" t="n"/>
      <c r="CH24" s="12" t="n"/>
      <c r="CI24" s="12" t="n"/>
      <c r="CJ24" s="12" t="n"/>
      <c r="CK24" s="12" t="n"/>
      <c r="CL24" s="12" t="n"/>
      <c r="CM24" s="12" t="n"/>
      <c r="CN24" s="12" t="n"/>
      <c r="CO24" s="12" t="n"/>
      <c r="CP24" s="12" t="n"/>
      <c r="CQ24" s="12" t="n"/>
      <c r="CR24" s="12" t="n"/>
      <c r="CS24" s="29" t="n"/>
      <c r="CT24" s="29" t="n"/>
      <c r="DR24" s="28" t="n"/>
      <c r="DW24" s="28" t="n"/>
      <c r="DX24" s="28" t="n"/>
      <c r="DY24" s="28" t="n"/>
      <c r="GY24" s="27" t="n"/>
      <c r="GZ24" s="27" t="n"/>
      <c r="HV24" s="28" t="inlineStr">
        <is>
          <t>x</t>
        </is>
      </c>
      <c r="HW24" s="28" t="inlineStr">
        <is>
          <t>x</t>
        </is>
      </c>
      <c r="HX24" s="28" t="inlineStr">
        <is>
          <t>x</t>
        </is>
      </c>
      <c r="HY24" s="28" t="inlineStr">
        <is>
          <t>x</t>
        </is>
      </c>
      <c r="HZ24" s="28" t="inlineStr">
        <is>
          <t>x</t>
        </is>
      </c>
      <c r="IC24" s="28" t="inlineStr">
        <is>
          <t>x</t>
        </is>
      </c>
      <c r="ID24" s="28" t="inlineStr">
        <is>
          <t>x</t>
        </is>
      </c>
      <c r="IE24" s="28" t="inlineStr">
        <is>
          <t>x</t>
        </is>
      </c>
      <c r="IF24" s="28" t="inlineStr">
        <is>
          <t>x</t>
        </is>
      </c>
      <c r="IG24" s="28" t="inlineStr">
        <is>
          <t>x</t>
        </is>
      </c>
      <c r="NA24" s="33" t="n"/>
      <c r="NB24" s="33" t="n"/>
      <c r="NC24" s="33" t="n"/>
      <c r="NF24" s="33" t="n"/>
      <c r="NG24" s="33" t="n"/>
    </row>
    <row r="25" ht="14.45" customHeight="1">
      <c r="A25" s="9" t="inlineStr">
        <is>
          <t>A. Torone</t>
        </is>
      </c>
      <c r="B25" t="inlineStr">
        <is>
          <t>Data Intelligence</t>
        </is>
      </c>
      <c r="C25" t="inlineStr">
        <is>
          <t>Delivery Projects</t>
        </is>
      </c>
      <c r="D25" s="12" t="inlineStr">
        <is>
          <t>Delivery Projects</t>
        </is>
      </c>
      <c r="E25" s="12">
        <f>COUNTIFS(HV25:IG25,UPPER("x"))</f>
        <v/>
      </c>
      <c r="F25" s="37" t="n"/>
      <c r="G25" s="37" t="inlineStr">
        <is>
          <t>x</t>
        </is>
      </c>
      <c r="H25" s="37" t="inlineStr">
        <is>
          <t>x</t>
        </is>
      </c>
      <c r="I25" s="37" t="inlineStr">
        <is>
          <t>x</t>
        </is>
      </c>
      <c r="J25" s="37" t="inlineStr">
        <is>
          <t>x</t>
        </is>
      </c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n"/>
      <c r="AD25" s="12" t="n"/>
      <c r="AE25" s="12" t="n"/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  <c r="BC25" s="12" t="n"/>
      <c r="BD25" s="12" t="n"/>
      <c r="BE25" s="12" t="n"/>
      <c r="BF25" s="12" t="n"/>
      <c r="BG25" s="12" t="n"/>
      <c r="BH25" s="12" t="n"/>
      <c r="BI25" s="12" t="n"/>
      <c r="BJ25" s="12" t="n"/>
      <c r="BK25" s="12" t="n"/>
      <c r="BL25" s="12" t="n"/>
      <c r="BM25" s="12" t="n"/>
      <c r="BN25" s="12" t="n"/>
      <c r="BO25" s="12" t="n"/>
      <c r="BP25" s="12" t="n"/>
      <c r="BQ25" s="12" t="n"/>
      <c r="BR25" s="12" t="n"/>
      <c r="BS25" s="12" t="n"/>
      <c r="BT25" s="12" t="n"/>
      <c r="BU25" s="12" t="n"/>
      <c r="BV25" s="12" t="n"/>
      <c r="BW25" s="12" t="n"/>
      <c r="BX25" s="12" t="n"/>
      <c r="BY25" s="12" t="n"/>
      <c r="BZ25" s="12" t="n"/>
      <c r="CA25" s="12" t="n"/>
      <c r="CB25" s="12" t="n"/>
      <c r="CC25" s="12" t="n"/>
      <c r="CD25" s="12" t="n"/>
      <c r="CE25" s="12" t="n"/>
      <c r="CF25" s="12" t="n"/>
      <c r="CG25" s="12" t="n"/>
      <c r="CH25" s="12" t="n"/>
      <c r="CI25" s="12" t="n"/>
      <c r="CJ25" s="12" t="n"/>
      <c r="CK25" s="12" t="n"/>
      <c r="CL25" s="12" t="n"/>
      <c r="CM25" s="12" t="n"/>
      <c r="CN25" s="12" t="n"/>
      <c r="CO25" s="12" t="n"/>
      <c r="CP25" s="12" t="n"/>
      <c r="CQ25" s="12" t="n"/>
      <c r="CR25" s="12" t="n"/>
      <c r="GY25" s="27" t="n"/>
      <c r="GZ25" s="27" t="n"/>
      <c r="HV25" s="28" t="inlineStr">
        <is>
          <t>x</t>
        </is>
      </c>
      <c r="HW25" s="28" t="inlineStr">
        <is>
          <t>x</t>
        </is>
      </c>
      <c r="HX25" s="28" t="inlineStr">
        <is>
          <t>x</t>
        </is>
      </c>
      <c r="HY25" s="28" t="inlineStr">
        <is>
          <t>x</t>
        </is>
      </c>
      <c r="HZ25" s="28" t="inlineStr">
        <is>
          <t>x</t>
        </is>
      </c>
      <c r="IC25" s="28" t="inlineStr">
        <is>
          <t>x</t>
        </is>
      </c>
      <c r="ID25" s="28" t="inlineStr">
        <is>
          <t>x</t>
        </is>
      </c>
      <c r="IE25" s="28" t="inlineStr">
        <is>
          <t>x</t>
        </is>
      </c>
      <c r="IF25" s="28" t="inlineStr">
        <is>
          <t>x</t>
        </is>
      </c>
      <c r="IG25" s="28" t="inlineStr">
        <is>
          <t>x</t>
        </is>
      </c>
      <c r="IJ25" s="27" t="inlineStr">
        <is>
          <t>x</t>
        </is>
      </c>
      <c r="IK25" s="27" t="inlineStr">
        <is>
          <t>x</t>
        </is>
      </c>
      <c r="IL25" s="27" t="inlineStr">
        <is>
          <t>x</t>
        </is>
      </c>
      <c r="IM25" s="27" t="inlineStr">
        <is>
          <t>x</t>
        </is>
      </c>
      <c r="IN25" s="27" t="inlineStr">
        <is>
          <t>x</t>
        </is>
      </c>
    </row>
    <row r="26" hidden="1" ht="14.45" customHeight="1">
      <c r="A26" t="inlineStr">
        <is>
          <t>A. VLADI</t>
        </is>
      </c>
      <c r="B26" t="inlineStr">
        <is>
          <t>Data Intelligence</t>
        </is>
      </c>
      <c r="C26" t="inlineStr">
        <is>
          <t>Operations</t>
        </is>
      </c>
      <c r="D26" s="12" t="inlineStr">
        <is>
          <t>Web Applications</t>
        </is>
      </c>
      <c r="E26" s="12">
        <f>COUNTIFS(HV26:IG26,UPPER("x"))</f>
        <v/>
      </c>
      <c r="F26" s="37" t="n"/>
      <c r="G26" s="37" t="inlineStr">
        <is>
          <t>x</t>
        </is>
      </c>
      <c r="H26" s="37" t="inlineStr">
        <is>
          <t>x</t>
        </is>
      </c>
      <c r="I26" s="37" t="inlineStr">
        <is>
          <t>x</t>
        </is>
      </c>
      <c r="J26" s="37" t="inlineStr">
        <is>
          <t>x</t>
        </is>
      </c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  <c r="BC26" s="12" t="n"/>
      <c r="BD26" s="12" t="n"/>
      <c r="BE26" s="12" t="n"/>
      <c r="BF26" s="12" t="n"/>
      <c r="BG26" s="12" t="n"/>
      <c r="BH26" s="12" t="n"/>
      <c r="BI26" s="12" t="n"/>
      <c r="BJ26" s="12" t="n"/>
      <c r="BK26" s="12" t="n"/>
      <c r="BL26" s="12" t="n"/>
      <c r="BM26" s="12" t="n"/>
      <c r="BN26" s="12" t="n"/>
      <c r="BO26" s="12" t="n"/>
      <c r="BP26" s="12" t="n"/>
      <c r="BQ26" s="12" t="n"/>
      <c r="BR26" s="12" t="n"/>
      <c r="BS26" s="12" t="n"/>
      <c r="BT26" s="12" t="n"/>
      <c r="BU26" s="12" t="n"/>
      <c r="BV26" s="12" t="n"/>
      <c r="BW26" s="12" t="n"/>
      <c r="BX26" s="12" t="n"/>
      <c r="BY26" s="12" t="n"/>
      <c r="BZ26" s="12" t="n"/>
      <c r="CA26" s="12" t="n"/>
      <c r="CB26" s="12" t="n"/>
      <c r="CC26" s="12" t="n"/>
      <c r="CD26" s="12" t="n"/>
      <c r="CE26" s="12" t="n"/>
      <c r="CF26" s="12" t="n"/>
      <c r="CG26" s="12" t="n"/>
      <c r="CH26" s="12" t="n"/>
      <c r="CI26" s="12" t="n"/>
      <c r="CJ26" s="12" t="n"/>
      <c r="CK26" s="12" t="n"/>
      <c r="CL26" s="12" t="n"/>
      <c r="CM26" s="12" t="n"/>
      <c r="CN26" s="12" t="n"/>
      <c r="CO26" s="12" t="n"/>
      <c r="CP26" s="12" t="n"/>
      <c r="CQ26" s="12" t="n"/>
      <c r="CR26" s="12" t="n"/>
      <c r="DR26" s="28" t="n"/>
      <c r="DW26" s="28" t="n"/>
      <c r="DX26" s="28" t="n"/>
      <c r="DY26" s="28" t="n"/>
      <c r="GY26" s="27" t="n"/>
      <c r="GZ26" s="27" t="n"/>
      <c r="IJ26" s="27" t="inlineStr">
        <is>
          <t>X</t>
        </is>
      </c>
      <c r="IK26" s="27" t="inlineStr">
        <is>
          <t>X</t>
        </is>
      </c>
      <c r="IL26" s="27" t="inlineStr">
        <is>
          <t>X</t>
        </is>
      </c>
      <c r="IM26" s="27" t="inlineStr">
        <is>
          <t>X</t>
        </is>
      </c>
      <c r="IN26" s="27" t="inlineStr">
        <is>
          <t>X</t>
        </is>
      </c>
      <c r="IQ26" s="27" t="inlineStr">
        <is>
          <t>X</t>
        </is>
      </c>
      <c r="IR26" s="27" t="inlineStr">
        <is>
          <t>X</t>
        </is>
      </c>
      <c r="IS26" s="27" t="inlineStr">
        <is>
          <t>X</t>
        </is>
      </c>
      <c r="IT26" s="27" t="inlineStr">
        <is>
          <t>X</t>
        </is>
      </c>
      <c r="IU26" s="27" t="inlineStr">
        <is>
          <t>X</t>
        </is>
      </c>
      <c r="NA26" s="33" t="n"/>
      <c r="NB26" s="33" t="n"/>
      <c r="NC26" s="33" t="n"/>
      <c r="NF26" s="33" t="n"/>
      <c r="NG26" s="33" t="n"/>
    </row>
    <row r="27" hidden="1" ht="14.45" customHeight="1">
      <c r="A27" s="34" t="inlineStr">
        <is>
          <t>B. CAPOTORTO</t>
        </is>
      </c>
      <c r="B27" t="inlineStr">
        <is>
          <t>Data Intelligence</t>
        </is>
      </c>
      <c r="C27" t="inlineStr">
        <is>
          <t>Operations</t>
        </is>
      </c>
      <c r="D27" t="inlineStr">
        <is>
          <t>Data Management</t>
        </is>
      </c>
      <c r="E27" s="12">
        <f>COUNTIFS(HV27:IG27,UPPER("x"))</f>
        <v/>
      </c>
      <c r="F27" s="38" t="n"/>
      <c r="G27" s="37" t="inlineStr">
        <is>
          <t>x</t>
        </is>
      </c>
      <c r="H27" s="37" t="inlineStr">
        <is>
          <t>x</t>
        </is>
      </c>
      <c r="I27" s="37" t="inlineStr">
        <is>
          <t>x</t>
        </is>
      </c>
      <c r="J27" s="37" t="inlineStr">
        <is>
          <t>x</t>
        </is>
      </c>
      <c r="GY27" s="27" t="n"/>
      <c r="GZ27" s="27" t="n"/>
      <c r="NH27" s="32" t="inlineStr">
        <is>
          <t>x</t>
        </is>
      </c>
      <c r="NI27" s="32" t="inlineStr">
        <is>
          <t>x</t>
        </is>
      </c>
    </row>
    <row r="28" hidden="1" ht="14.45" customHeight="1">
      <c r="A28" t="inlineStr">
        <is>
          <t>C. DI LORENZO</t>
        </is>
      </c>
      <c r="B28" t="inlineStr">
        <is>
          <t>Data Intelligence</t>
        </is>
      </c>
      <c r="C28" t="inlineStr">
        <is>
          <t xml:space="preserve">Consulting </t>
        </is>
      </c>
      <c r="D28" s="12" t="inlineStr">
        <is>
          <t>Consulting</t>
        </is>
      </c>
      <c r="E28" s="12">
        <f>COUNTIFS(HV28:IG28,UPPER("x"))</f>
        <v/>
      </c>
      <c r="F28" s="37" t="n"/>
      <c r="G28" s="37" t="inlineStr">
        <is>
          <t>x</t>
        </is>
      </c>
      <c r="H28" s="37" t="inlineStr">
        <is>
          <t>x</t>
        </is>
      </c>
      <c r="I28" s="37" t="inlineStr">
        <is>
          <t>x</t>
        </is>
      </c>
      <c r="J28" s="37" t="inlineStr">
        <is>
          <t>x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  <c r="BC28" s="12" t="n"/>
      <c r="BD28" s="12" t="n"/>
      <c r="BE28" s="12" t="n"/>
      <c r="BF28" s="12" t="n"/>
      <c r="BG28" s="12" t="n"/>
      <c r="BH28" s="12" t="n"/>
      <c r="BI28" s="12" t="n"/>
      <c r="BJ28" s="12" t="n"/>
      <c r="BK28" s="12" t="n"/>
      <c r="BL28" s="12" t="n"/>
      <c r="BM28" s="12" t="n"/>
      <c r="BN28" s="12" t="n"/>
      <c r="BO28" s="12" t="n"/>
      <c r="BP28" s="12" t="n"/>
      <c r="BQ28" s="12" t="n"/>
      <c r="BR28" s="12" t="n"/>
      <c r="BS28" s="12" t="n"/>
      <c r="BT28" s="12" t="n"/>
      <c r="BU28" s="12" t="n"/>
      <c r="BV28" s="12" t="n"/>
      <c r="BW28" s="12" t="n"/>
      <c r="BX28" s="12" t="n"/>
      <c r="BY28" s="12" t="n"/>
      <c r="BZ28" s="12" t="n"/>
      <c r="CA28" s="12" t="n"/>
      <c r="CB28" s="12" t="n"/>
      <c r="CC28" s="12" t="n"/>
      <c r="CD28" s="12" t="n"/>
      <c r="CE28" s="12" t="n"/>
      <c r="CF28" s="12" t="n"/>
      <c r="CG28" s="12" t="n"/>
      <c r="CH28" s="12" t="n"/>
      <c r="CI28" s="12" t="n"/>
      <c r="CJ28" s="12" t="n"/>
      <c r="CK28" s="12" t="n"/>
      <c r="CL28" s="12" t="n"/>
      <c r="CM28" s="12" t="n"/>
      <c r="CN28" s="12" t="n"/>
      <c r="CO28" s="12" t="n"/>
      <c r="CP28" s="12" t="n"/>
      <c r="CQ28" s="12" t="n"/>
      <c r="CR28" s="12" t="n"/>
      <c r="GY28" s="27" t="n"/>
      <c r="GZ28" s="27" t="n"/>
      <c r="HV28" s="28" t="inlineStr">
        <is>
          <t>x</t>
        </is>
      </c>
      <c r="HW28" s="28" t="inlineStr">
        <is>
          <t>x</t>
        </is>
      </c>
      <c r="HX28" s="28" t="inlineStr">
        <is>
          <t>x</t>
        </is>
      </c>
      <c r="HY28" s="28" t="inlineStr">
        <is>
          <t>x</t>
        </is>
      </c>
      <c r="HZ28" s="28" t="inlineStr">
        <is>
          <t>x</t>
        </is>
      </c>
      <c r="IC28" s="28" t="inlineStr">
        <is>
          <t>x</t>
        </is>
      </c>
      <c r="ID28" s="28" t="inlineStr">
        <is>
          <t>x</t>
        </is>
      </c>
      <c r="IE28" s="28" t="inlineStr">
        <is>
          <t>x</t>
        </is>
      </c>
      <c r="IF28" s="28" t="inlineStr">
        <is>
          <t>x</t>
        </is>
      </c>
      <c r="IG28" s="28" t="inlineStr">
        <is>
          <t>x</t>
        </is>
      </c>
    </row>
    <row r="29" hidden="1" ht="14.45" customHeight="1">
      <c r="A29" t="inlineStr">
        <is>
          <t>C. ELIA</t>
        </is>
      </c>
      <c r="B29" t="inlineStr">
        <is>
          <t>Data Intelligence</t>
        </is>
      </c>
      <c r="C29" t="inlineStr">
        <is>
          <t>Operations</t>
        </is>
      </c>
      <c r="D29" s="12" t="inlineStr">
        <is>
          <t>Hybrid Applications</t>
        </is>
      </c>
      <c r="E29" s="12">
        <f>COUNTIFS(HV29:IG29,UPPER("x"))</f>
        <v/>
      </c>
      <c r="F29" s="37" t="n"/>
      <c r="G29" s="37" t="inlineStr">
        <is>
          <t>x</t>
        </is>
      </c>
      <c r="H29" s="37" t="inlineStr">
        <is>
          <t>x</t>
        </is>
      </c>
      <c r="I29" s="37" t="inlineStr">
        <is>
          <t>x</t>
        </is>
      </c>
      <c r="J29" s="37" t="inlineStr">
        <is>
          <t>x</t>
        </is>
      </c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  <c r="AA29" s="12" t="n"/>
      <c r="AB29" s="12" t="n"/>
      <c r="AC29" s="12" t="n"/>
      <c r="AD29" s="12" t="n"/>
      <c r="AE29" s="12" t="n"/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  <c r="BC29" s="12" t="n"/>
      <c r="BD29" s="12" t="n"/>
      <c r="BE29" s="12" t="n"/>
      <c r="BF29" s="12" t="n"/>
      <c r="BG29" s="12" t="n"/>
      <c r="BH29" s="12" t="n"/>
      <c r="BI29" s="12" t="n"/>
      <c r="BJ29" s="12" t="n"/>
      <c r="BK29" s="12" t="n"/>
      <c r="BL29" s="12" t="n"/>
      <c r="BM29" s="12" t="n"/>
      <c r="BN29" s="12" t="n"/>
      <c r="BO29" s="12" t="n"/>
      <c r="BP29" s="12" t="n"/>
      <c r="BQ29" s="12" t="n"/>
      <c r="BR29" s="12" t="n"/>
      <c r="BS29" s="12" t="n"/>
      <c r="BT29" s="12" t="n"/>
      <c r="BU29" s="12" t="n"/>
      <c r="BV29" s="12" t="n"/>
      <c r="BW29" s="12" t="n"/>
      <c r="BX29" s="12" t="n"/>
      <c r="BY29" s="12" t="n"/>
      <c r="BZ29" s="12" t="n"/>
      <c r="CA29" s="12" t="n"/>
      <c r="CB29" s="12" t="n"/>
      <c r="CC29" s="12" t="n"/>
      <c r="CD29" s="12" t="n"/>
      <c r="CE29" s="12" t="n"/>
      <c r="CF29" s="12" t="n"/>
      <c r="CG29" s="12" t="n"/>
      <c r="CH29" s="12" t="n"/>
      <c r="CI29" s="12" t="n"/>
      <c r="CJ29" s="12" t="n"/>
      <c r="CK29" s="12" t="n"/>
      <c r="CL29" s="12" t="n"/>
      <c r="CM29" s="12" t="n"/>
      <c r="CN29" s="12" t="n"/>
      <c r="CO29" s="12" t="n"/>
      <c r="CP29" s="12" t="n"/>
      <c r="CQ29" s="12" t="n"/>
      <c r="CR29" s="12" t="n"/>
      <c r="GY29" s="27" t="n"/>
      <c r="GZ29" s="27" t="n"/>
      <c r="HV29" s="28" t="inlineStr">
        <is>
          <t>x</t>
        </is>
      </c>
      <c r="HW29" s="28" t="inlineStr">
        <is>
          <t>x</t>
        </is>
      </c>
      <c r="HX29" s="28" t="inlineStr">
        <is>
          <t>x</t>
        </is>
      </c>
      <c r="HY29" s="28" t="inlineStr">
        <is>
          <t>x</t>
        </is>
      </c>
      <c r="HZ29" s="28" t="inlineStr">
        <is>
          <t>x</t>
        </is>
      </c>
      <c r="IC29" s="28" t="inlineStr">
        <is>
          <t>x</t>
        </is>
      </c>
      <c r="ID29" s="28" t="inlineStr">
        <is>
          <t>x</t>
        </is>
      </c>
      <c r="IE29" s="28" t="inlineStr">
        <is>
          <t>x</t>
        </is>
      </c>
      <c r="IF29" s="28" t="inlineStr">
        <is>
          <t>x</t>
        </is>
      </c>
      <c r="IG29" s="28" t="inlineStr">
        <is>
          <t>x</t>
        </is>
      </c>
      <c r="IJ29" s="27" t="inlineStr">
        <is>
          <t>X</t>
        </is>
      </c>
      <c r="IK29" s="27" t="inlineStr">
        <is>
          <t>X</t>
        </is>
      </c>
      <c r="IL29" s="27" t="inlineStr">
        <is>
          <t>X</t>
        </is>
      </c>
    </row>
    <row r="30" hidden="1" ht="14.45" customHeight="1">
      <c r="A30" t="inlineStr">
        <is>
          <t>C. ESPOSITO</t>
        </is>
      </c>
      <c r="B30" t="inlineStr">
        <is>
          <t>Data Intelligence</t>
        </is>
      </c>
      <c r="C30" t="inlineStr">
        <is>
          <t>Operations</t>
        </is>
      </c>
      <c r="D30" s="12" t="inlineStr">
        <is>
          <t>EPM</t>
        </is>
      </c>
      <c r="E30" s="12">
        <f>COUNTIFS(HV30:IG30,UPPER("x"))</f>
        <v/>
      </c>
      <c r="F30" s="37" t="n"/>
      <c r="G30" s="37" t="inlineStr">
        <is>
          <t>x</t>
        </is>
      </c>
      <c r="H30" s="37" t="inlineStr">
        <is>
          <t>x</t>
        </is>
      </c>
      <c r="I30" s="37" t="inlineStr">
        <is>
          <t>x</t>
        </is>
      </c>
      <c r="J30" s="37" t="inlineStr">
        <is>
          <t>x</t>
        </is>
      </c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  <c r="AA30" s="12" t="n"/>
      <c r="AB30" s="12" t="n"/>
      <c r="AC30" s="12" t="n"/>
      <c r="AD30" s="12" t="n"/>
      <c r="AE30" s="12" t="n"/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  <c r="BC30" s="12" t="n"/>
      <c r="BD30" s="12" t="n"/>
      <c r="BE30" s="12" t="n"/>
      <c r="BF30" s="12" t="n"/>
      <c r="BG30" s="12" t="n"/>
      <c r="BH30" s="12" t="n"/>
      <c r="BI30" s="12" t="n"/>
      <c r="BJ30" s="12" t="n"/>
      <c r="BK30" s="12" t="n"/>
      <c r="BL30" s="12" t="n"/>
      <c r="BM30" s="12" t="n"/>
      <c r="BN30" s="12" t="n"/>
      <c r="BO30" s="12" t="n"/>
      <c r="BP30" s="12" t="n"/>
      <c r="BQ30" s="12" t="n"/>
      <c r="BR30" s="12" t="n"/>
      <c r="BS30" s="12" t="n"/>
      <c r="BT30" s="12" t="n"/>
      <c r="BU30" s="12" t="n"/>
      <c r="BV30" s="12" t="n"/>
      <c r="BW30" s="12" t="n"/>
      <c r="BX30" s="12" t="n"/>
      <c r="BY30" s="12" t="n"/>
      <c r="BZ30" s="12" t="n"/>
      <c r="CA30" s="12" t="n"/>
      <c r="CB30" s="12" t="n"/>
      <c r="CC30" s="12" t="n"/>
      <c r="CD30" s="12" t="n"/>
      <c r="CE30" s="12" t="n"/>
      <c r="CF30" s="12" t="n"/>
      <c r="CG30" s="12" t="n"/>
      <c r="CH30" s="12" t="n"/>
      <c r="CI30" s="12" t="n"/>
      <c r="CJ30" s="12" t="n"/>
      <c r="CK30" s="12" t="n"/>
      <c r="CL30" s="12" t="n"/>
      <c r="CM30" s="12" t="n"/>
      <c r="CN30" s="12" t="n"/>
      <c r="CO30" s="12" t="n"/>
      <c r="CP30" s="12" t="n"/>
      <c r="CQ30" s="12" t="n"/>
      <c r="CR30" s="12" t="n"/>
      <c r="GY30" s="27" t="n"/>
      <c r="GZ30" s="27" t="n"/>
      <c r="HV30" s="28" t="inlineStr">
        <is>
          <t>x</t>
        </is>
      </c>
      <c r="HW30" s="28" t="inlineStr">
        <is>
          <t>x</t>
        </is>
      </c>
      <c r="HX30" s="28" t="inlineStr">
        <is>
          <t>x</t>
        </is>
      </c>
      <c r="HY30" s="28" t="inlineStr">
        <is>
          <t>x</t>
        </is>
      </c>
      <c r="HZ30" s="28" t="inlineStr">
        <is>
          <t>x</t>
        </is>
      </c>
      <c r="IC30" s="28" t="inlineStr">
        <is>
          <t>x</t>
        </is>
      </c>
      <c r="ID30" s="28" t="inlineStr">
        <is>
          <t>x</t>
        </is>
      </c>
      <c r="IE30" s="28" t="inlineStr">
        <is>
          <t>x</t>
        </is>
      </c>
      <c r="IF30" s="28" t="inlineStr">
        <is>
          <t>x</t>
        </is>
      </c>
      <c r="IG30" s="28" t="inlineStr">
        <is>
          <t>x</t>
        </is>
      </c>
    </row>
    <row r="31" ht="14.45" customHeight="1">
      <c r="A31" t="inlineStr">
        <is>
          <t>C. PAZ</t>
        </is>
      </c>
      <c r="B31" t="inlineStr">
        <is>
          <t>Data Intelligence</t>
        </is>
      </c>
      <c r="C31" t="inlineStr">
        <is>
          <t>Delivery Projects</t>
        </is>
      </c>
      <c r="D31" s="12" t="inlineStr">
        <is>
          <t>Delivery Projects</t>
        </is>
      </c>
      <c r="E31" s="12">
        <f>COUNTIFS(HV31:IG31,UPPER("x"))</f>
        <v/>
      </c>
      <c r="F31" s="37" t="n"/>
      <c r="G31" s="37" t="inlineStr">
        <is>
          <t>x</t>
        </is>
      </c>
      <c r="H31" s="37" t="inlineStr">
        <is>
          <t>x</t>
        </is>
      </c>
      <c r="I31" s="37" t="inlineStr">
        <is>
          <t>x</t>
        </is>
      </c>
      <c r="J31" s="37" t="inlineStr">
        <is>
          <t>x</t>
        </is>
      </c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  <c r="AA31" s="12" t="n"/>
      <c r="AB31" s="12" t="n"/>
      <c r="AC31" s="12" t="n"/>
      <c r="AD31" s="12" t="n"/>
      <c r="AE31" s="12" t="n"/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  <c r="BC31" s="12" t="n"/>
      <c r="BD31" s="12" t="n"/>
      <c r="BE31" s="12" t="n"/>
      <c r="BF31" s="12" t="n"/>
      <c r="BG31" s="12" t="n"/>
      <c r="BH31" s="12" t="n"/>
      <c r="BI31" s="12" t="n"/>
      <c r="BJ31" s="12" t="n"/>
      <c r="BK31" s="12" t="n"/>
      <c r="BL31" s="12" t="n"/>
      <c r="BM31" s="12" t="n"/>
      <c r="BN31" s="12" t="n"/>
      <c r="BO31" s="12" t="n"/>
      <c r="BP31" s="12" t="n"/>
      <c r="BQ31" s="12" t="n"/>
      <c r="BR31" s="12" t="n"/>
      <c r="BS31" s="12" t="n"/>
      <c r="BT31" s="12" t="n"/>
      <c r="BU31" s="12" t="n"/>
      <c r="BV31" s="12" t="n"/>
      <c r="BW31" s="12" t="n"/>
      <c r="BX31" s="12" t="n"/>
      <c r="BY31" s="12" t="n"/>
      <c r="BZ31" s="12" t="n"/>
      <c r="CA31" s="12" t="n"/>
      <c r="CB31" s="12" t="n"/>
      <c r="CC31" s="12" t="n"/>
      <c r="CD31" s="12" t="n"/>
      <c r="CE31" s="12" t="n"/>
      <c r="CF31" s="12" t="n"/>
      <c r="CG31" s="12" t="n"/>
      <c r="CH31" s="12" t="n"/>
      <c r="CI31" s="12" t="n"/>
      <c r="CJ31" s="12" t="n"/>
      <c r="CK31" s="12" t="n"/>
      <c r="CL31" s="12" t="n"/>
      <c r="CM31" s="12" t="n"/>
      <c r="CN31" s="12" t="n"/>
      <c r="CO31" s="12" t="n"/>
      <c r="CP31" s="12" t="n"/>
      <c r="CQ31" s="12" t="n"/>
      <c r="CR31" s="12" t="n"/>
      <c r="GY31" s="27" t="n"/>
      <c r="GZ31" s="27" t="n"/>
      <c r="HA31" s="27" t="inlineStr">
        <is>
          <t>x</t>
        </is>
      </c>
      <c r="HB31" s="27" t="inlineStr">
        <is>
          <t>x</t>
        </is>
      </c>
      <c r="HC31" s="27" t="inlineStr">
        <is>
          <t>x</t>
        </is>
      </c>
      <c r="HD31" s="27" t="inlineStr">
        <is>
          <t>x</t>
        </is>
      </c>
      <c r="HE31" s="27" t="inlineStr">
        <is>
          <t>x</t>
        </is>
      </c>
      <c r="HV31" s="28" t="inlineStr">
        <is>
          <t>x</t>
        </is>
      </c>
      <c r="HW31" s="28" t="inlineStr">
        <is>
          <t>x</t>
        </is>
      </c>
      <c r="HX31" s="28" t="inlineStr">
        <is>
          <t>x</t>
        </is>
      </c>
      <c r="HY31" s="28" t="inlineStr">
        <is>
          <t>x</t>
        </is>
      </c>
      <c r="HZ31" s="28" t="inlineStr">
        <is>
          <t>x</t>
        </is>
      </c>
      <c r="IC31" s="28" t="inlineStr">
        <is>
          <t>x</t>
        </is>
      </c>
      <c r="ID31" s="28" t="inlineStr">
        <is>
          <t>x</t>
        </is>
      </c>
      <c r="IE31" s="28" t="inlineStr">
        <is>
          <t>x</t>
        </is>
      </c>
      <c r="IF31" s="28" t="inlineStr">
        <is>
          <t>x</t>
        </is>
      </c>
      <c r="IG31" s="28" t="inlineStr">
        <is>
          <t>x</t>
        </is>
      </c>
      <c r="IZ31" s="27" t="inlineStr">
        <is>
          <t>1/2 X (P)</t>
        </is>
      </c>
      <c r="JA31" s="27" t="inlineStr">
        <is>
          <t>X</t>
        </is>
      </c>
      <c r="JB31" s="27" t="inlineStr">
        <is>
          <t>X</t>
        </is>
      </c>
      <c r="KB31" s="27" t="inlineStr">
        <is>
          <t>1/2 X (P)</t>
        </is>
      </c>
      <c r="KC31" s="27" t="inlineStr">
        <is>
          <t>X</t>
        </is>
      </c>
      <c r="KD31" s="27" t="inlineStr">
        <is>
          <t>X</t>
        </is>
      </c>
      <c r="LK31" s="27" t="inlineStr">
        <is>
          <t>1/2 X (P)</t>
        </is>
      </c>
      <c r="LL31" s="27" t="inlineStr">
        <is>
          <t>X</t>
        </is>
      </c>
      <c r="LM31" s="27" t="inlineStr">
        <is>
          <t>X</t>
        </is>
      </c>
      <c r="MM31" s="27" t="inlineStr">
        <is>
          <t>1/2 X (P)</t>
        </is>
      </c>
      <c r="MN31" s="27" t="inlineStr">
        <is>
          <t>X</t>
        </is>
      </c>
      <c r="MO31" s="27" t="inlineStr">
        <is>
          <t>X</t>
        </is>
      </c>
      <c r="OJ31" s="27" t="inlineStr">
        <is>
          <t>1/2 X (P)</t>
        </is>
      </c>
      <c r="OK31" s="27" t="inlineStr">
        <is>
          <t>X</t>
        </is>
      </c>
      <c r="OL31" s="27" t="inlineStr">
        <is>
          <t>X</t>
        </is>
      </c>
    </row>
    <row r="32" hidden="1" ht="14.45" customHeight="1">
      <c r="A32" t="inlineStr">
        <is>
          <t>C. Piraccini</t>
        </is>
      </c>
      <c r="B32" t="inlineStr">
        <is>
          <t>Data Intelligence</t>
        </is>
      </c>
      <c r="C32" t="inlineStr">
        <is>
          <t>Operations</t>
        </is>
      </c>
      <c r="D32" s="12" t="inlineStr">
        <is>
          <t>Data Management</t>
        </is>
      </c>
      <c r="E32" s="12">
        <f>COUNTIFS(HV32:IG32,UPPER("x"))</f>
        <v/>
      </c>
      <c r="F32" s="37" t="n"/>
      <c r="G32" s="37" t="inlineStr">
        <is>
          <t>x</t>
        </is>
      </c>
      <c r="H32" s="37" t="inlineStr">
        <is>
          <t>x</t>
        </is>
      </c>
      <c r="I32" s="37" t="inlineStr">
        <is>
          <t>x</t>
        </is>
      </c>
      <c r="J32" s="37" t="inlineStr">
        <is>
          <t>x</t>
        </is>
      </c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/>
      <c r="AE32" s="12" t="n"/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  <c r="BC32" s="12" t="n"/>
      <c r="BD32" s="12" t="n"/>
      <c r="BE32" s="12" t="n"/>
      <c r="BF32" s="12" t="n"/>
      <c r="BG32" s="12" t="n"/>
      <c r="BH32" s="12" t="n"/>
      <c r="BI32" s="12" t="n"/>
      <c r="BJ32" s="12" t="n"/>
      <c r="BK32" s="12" t="n"/>
      <c r="BL32" s="12" t="n"/>
      <c r="BM32" s="12" t="n"/>
      <c r="BN32" s="12" t="n"/>
      <c r="BO32" s="12" t="n"/>
      <c r="BP32" s="12" t="n"/>
      <c r="BQ32" s="12" t="n"/>
      <c r="BR32" s="12" t="n"/>
      <c r="BS32" s="12" t="n"/>
      <c r="BT32" s="12" t="n"/>
      <c r="BU32" s="12" t="n"/>
      <c r="BV32" s="12" t="n"/>
      <c r="BW32" s="12" t="n"/>
      <c r="BX32" s="12" t="n"/>
      <c r="BY32" s="12" t="n"/>
      <c r="BZ32" s="12" t="n"/>
      <c r="CA32" s="12" t="n"/>
      <c r="CB32" s="12" t="n"/>
      <c r="CC32" s="12" t="n"/>
      <c r="CD32" s="12" t="n"/>
      <c r="CE32" s="12" t="n"/>
      <c r="CF32" s="12" t="n"/>
      <c r="CG32" s="12" t="n"/>
      <c r="CH32" s="12" t="n"/>
      <c r="CI32" s="12" t="n"/>
      <c r="CJ32" s="12" t="n"/>
      <c r="CK32" s="12" t="n"/>
      <c r="CL32" s="12" t="n"/>
      <c r="CM32" s="12" t="n"/>
      <c r="CN32" s="12" t="n"/>
      <c r="CO32" s="12" t="n"/>
      <c r="CP32" s="12" t="n"/>
      <c r="CQ32" s="12" t="n"/>
      <c r="CR32" s="12" t="n"/>
      <c r="GY32" s="27" t="n"/>
      <c r="GZ32" s="27" t="n"/>
      <c r="HL32" s="27" t="inlineStr">
        <is>
          <t>X</t>
        </is>
      </c>
      <c r="HO32" s="27" t="inlineStr">
        <is>
          <t>X</t>
        </is>
      </c>
      <c r="HP32" s="27" t="inlineStr">
        <is>
          <t>X</t>
        </is>
      </c>
      <c r="HQ32" s="27" t="inlineStr">
        <is>
          <t>X</t>
        </is>
      </c>
      <c r="HR32" s="27" t="inlineStr">
        <is>
          <t>X</t>
        </is>
      </c>
      <c r="HS32" s="27" t="inlineStr">
        <is>
          <t>X</t>
        </is>
      </c>
      <c r="HV32" s="28" t="inlineStr">
        <is>
          <t>x</t>
        </is>
      </c>
      <c r="HW32" s="28" t="inlineStr">
        <is>
          <t>x</t>
        </is>
      </c>
      <c r="HX32" s="28" t="inlineStr">
        <is>
          <t>x</t>
        </is>
      </c>
      <c r="HY32" s="28" t="inlineStr">
        <is>
          <t>x</t>
        </is>
      </c>
      <c r="HZ32" s="28" t="inlineStr">
        <is>
          <t>x</t>
        </is>
      </c>
      <c r="IC32" s="28" t="inlineStr">
        <is>
          <t>x</t>
        </is>
      </c>
      <c r="ID32" s="28" t="inlineStr">
        <is>
          <t>x</t>
        </is>
      </c>
      <c r="IE32" s="28" t="inlineStr">
        <is>
          <t>x</t>
        </is>
      </c>
      <c r="IF32" s="28" t="inlineStr">
        <is>
          <t>x</t>
        </is>
      </c>
      <c r="IG32" s="28" t="inlineStr">
        <is>
          <t>x</t>
        </is>
      </c>
    </row>
    <row r="33" hidden="1" ht="14.45" customHeight="1">
      <c r="A33" t="inlineStr">
        <is>
          <t>C. TIBERTI</t>
        </is>
      </c>
      <c r="B33" t="inlineStr">
        <is>
          <t>Data Intelligence</t>
        </is>
      </c>
      <c r="C33" t="inlineStr">
        <is>
          <t>Operations</t>
        </is>
      </c>
      <c r="D33" s="12" t="inlineStr">
        <is>
          <t>EPM</t>
        </is>
      </c>
      <c r="E33" s="12">
        <f>COUNTIFS(HV33:IG33,UPPER("x"))</f>
        <v/>
      </c>
      <c r="F33" s="37" t="n"/>
      <c r="G33" s="37" t="inlineStr">
        <is>
          <t>x</t>
        </is>
      </c>
      <c r="H33" s="37" t="inlineStr">
        <is>
          <t>x</t>
        </is>
      </c>
      <c r="I33" s="37" t="inlineStr">
        <is>
          <t>x</t>
        </is>
      </c>
      <c r="J33" s="37" t="inlineStr">
        <is>
          <t>x</t>
        </is>
      </c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  <c r="AA33" s="12" t="n"/>
      <c r="AB33" s="12" t="n"/>
      <c r="AC33" s="12" t="n"/>
      <c r="AD33" s="12" t="n"/>
      <c r="AE33" s="12" t="n"/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  <c r="BA33" s="12" t="n"/>
      <c r="BB33" s="12" t="n"/>
      <c r="BC33" s="12" t="n"/>
      <c r="BD33" s="12" t="n"/>
      <c r="BE33" s="12" t="n"/>
      <c r="BF33" s="12" t="n"/>
      <c r="BG33" s="12" t="n"/>
      <c r="BH33" s="12" t="n"/>
      <c r="BI33" s="12" t="n"/>
      <c r="BJ33" s="12" t="n"/>
      <c r="BK33" s="12" t="n"/>
      <c r="BL33" s="12" t="n"/>
      <c r="BM33" s="12" t="n"/>
      <c r="BN33" s="12" t="n"/>
      <c r="BO33" s="12" t="n"/>
      <c r="BP33" s="12" t="n"/>
      <c r="BQ33" s="12" t="n"/>
      <c r="BR33" s="12" t="n"/>
      <c r="BS33" s="12" t="n"/>
      <c r="BT33" s="12" t="n"/>
      <c r="BU33" s="12" t="n"/>
      <c r="BV33" s="12" t="n"/>
      <c r="BW33" s="12" t="n"/>
      <c r="BX33" s="12" t="n"/>
      <c r="BY33" s="12" t="n"/>
      <c r="BZ33" s="12" t="n"/>
      <c r="CA33" s="12" t="n"/>
      <c r="CB33" s="12" t="n"/>
      <c r="CC33" s="12" t="n"/>
      <c r="CD33" s="12" t="n"/>
      <c r="CE33" s="12" t="n"/>
      <c r="CF33" s="12" t="n"/>
      <c r="CG33" s="12" t="n"/>
      <c r="CH33" s="12" t="n"/>
      <c r="CI33" s="12" t="n"/>
      <c r="CJ33" s="12" t="n"/>
      <c r="CK33" s="12" t="n"/>
      <c r="CL33" s="12" t="n"/>
      <c r="CM33" s="12" t="n"/>
      <c r="CN33" s="12" t="n"/>
      <c r="CO33" s="12" t="n"/>
      <c r="CP33" s="12" t="n"/>
      <c r="CQ33" s="12" t="n"/>
      <c r="CR33" s="12" t="n"/>
      <c r="DR33" s="28" t="n"/>
      <c r="DW33" s="28" t="n"/>
      <c r="DX33" s="28" t="n"/>
      <c r="DY33" s="28" t="n"/>
      <c r="GY33" s="27" t="n"/>
      <c r="GZ33" s="27" t="n"/>
      <c r="HV33" s="28" t="inlineStr">
        <is>
          <t>x</t>
        </is>
      </c>
      <c r="HW33" s="28" t="inlineStr">
        <is>
          <t>x</t>
        </is>
      </c>
      <c r="HX33" s="28" t="inlineStr">
        <is>
          <t>x</t>
        </is>
      </c>
      <c r="HY33" s="28" t="inlineStr">
        <is>
          <t>x</t>
        </is>
      </c>
      <c r="HZ33" s="28" t="inlineStr">
        <is>
          <t>x</t>
        </is>
      </c>
      <c r="IC33" s="28" t="inlineStr">
        <is>
          <t>x</t>
        </is>
      </c>
      <c r="ID33" s="28" t="inlineStr">
        <is>
          <t>x</t>
        </is>
      </c>
      <c r="IE33" s="28" t="inlineStr">
        <is>
          <t>x</t>
        </is>
      </c>
      <c r="IF33" s="28" t="inlineStr">
        <is>
          <t>x</t>
        </is>
      </c>
      <c r="IG33" s="28" t="inlineStr">
        <is>
          <t>x</t>
        </is>
      </c>
      <c r="JE33" s="28" t="inlineStr">
        <is>
          <t>x</t>
        </is>
      </c>
      <c r="JF33" s="28" t="inlineStr">
        <is>
          <t>x</t>
        </is>
      </c>
      <c r="JG33" s="28" t="inlineStr">
        <is>
          <t>x</t>
        </is>
      </c>
      <c r="JH33" s="28" t="inlineStr">
        <is>
          <t>x</t>
        </is>
      </c>
      <c r="JI33" s="28" t="inlineStr">
        <is>
          <t>x</t>
        </is>
      </c>
      <c r="NA33" s="33" t="n"/>
      <c r="NB33" s="33" t="n"/>
      <c r="NC33" s="33" t="n"/>
      <c r="NF33" s="33" t="n"/>
      <c r="NG33" s="33" t="n"/>
    </row>
    <row r="34" hidden="1" ht="14.45" customHeight="1">
      <c r="A34" t="inlineStr">
        <is>
          <t>D. MILANI</t>
        </is>
      </c>
      <c r="B34" t="inlineStr">
        <is>
          <t>CRM</t>
        </is>
      </c>
      <c r="C34" t="inlineStr">
        <is>
          <t>CRM</t>
        </is>
      </c>
      <c r="D34" t="inlineStr">
        <is>
          <t>Outside DI</t>
        </is>
      </c>
      <c r="E34" s="12">
        <f>COUNTIFS(HV34:IG34,UPPER("x"))</f>
        <v/>
      </c>
      <c r="F34" s="38" t="n"/>
      <c r="G34" s="37" t="inlineStr">
        <is>
          <t>x</t>
        </is>
      </c>
      <c r="H34" s="37" t="inlineStr">
        <is>
          <t>x</t>
        </is>
      </c>
      <c r="I34" s="37" t="inlineStr">
        <is>
          <t>x</t>
        </is>
      </c>
      <c r="J34" s="37" t="inlineStr">
        <is>
          <t>x</t>
        </is>
      </c>
      <c r="GY34" s="27" t="n"/>
      <c r="GZ34" s="27" t="n"/>
      <c r="HV34" s="28" t="inlineStr">
        <is>
          <t>x</t>
        </is>
      </c>
      <c r="HW34" s="28" t="inlineStr">
        <is>
          <t>x</t>
        </is>
      </c>
      <c r="HX34" s="28" t="inlineStr">
        <is>
          <t>x</t>
        </is>
      </c>
      <c r="HY34" s="28" t="inlineStr">
        <is>
          <t>x</t>
        </is>
      </c>
      <c r="HZ34" s="28" t="inlineStr">
        <is>
          <t>x</t>
        </is>
      </c>
      <c r="IC34" s="28" t="inlineStr">
        <is>
          <t>x</t>
        </is>
      </c>
      <c r="ID34" s="28" t="inlineStr">
        <is>
          <t>x</t>
        </is>
      </c>
      <c r="IE34" s="28" t="inlineStr">
        <is>
          <t>x</t>
        </is>
      </c>
      <c r="IF34" s="28" t="inlineStr">
        <is>
          <t>x</t>
        </is>
      </c>
      <c r="IG34" s="28" t="inlineStr">
        <is>
          <t>x</t>
        </is>
      </c>
    </row>
    <row r="35" hidden="1" ht="14.45" customHeight="1">
      <c r="A35" t="inlineStr">
        <is>
          <t>E. STORTI</t>
        </is>
      </c>
      <c r="B35" t="inlineStr">
        <is>
          <t>Data Intelligence</t>
        </is>
      </c>
      <c r="C35" t="inlineStr">
        <is>
          <t>Consulting</t>
        </is>
      </c>
      <c r="D35" s="12" t="inlineStr">
        <is>
          <t>Consulting</t>
        </is>
      </c>
      <c r="E35" s="12">
        <f>COUNTIFS(HV35:IG35,UPPER("x"))</f>
        <v/>
      </c>
      <c r="F35" s="37" t="n"/>
      <c r="G35" s="37" t="inlineStr">
        <is>
          <t>x</t>
        </is>
      </c>
      <c r="H35" s="37" t="inlineStr">
        <is>
          <t>x</t>
        </is>
      </c>
      <c r="I35" s="37" t="inlineStr">
        <is>
          <t>x</t>
        </is>
      </c>
      <c r="J35" s="37" t="inlineStr">
        <is>
          <t>x</t>
        </is>
      </c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  <c r="BA35" s="12" t="n"/>
      <c r="BB35" s="12" t="n"/>
      <c r="BC35" s="12" t="n"/>
      <c r="BD35" s="12" t="n"/>
      <c r="BE35" s="12" t="n"/>
      <c r="BF35" s="12" t="n"/>
      <c r="BG35" s="12" t="n"/>
      <c r="BH35" s="12" t="n"/>
      <c r="BI35" s="12" t="n"/>
      <c r="BJ35" s="12" t="n"/>
      <c r="BK35" s="12" t="n"/>
      <c r="BL35" s="12" t="n"/>
      <c r="BM35" s="12" t="n"/>
      <c r="BN35" s="12" t="n"/>
      <c r="BO35" s="12" t="n"/>
      <c r="BP35" s="12" t="n"/>
      <c r="BQ35" s="12" t="n"/>
      <c r="BR35" s="12" t="n"/>
      <c r="BS35" s="12" t="n"/>
      <c r="BT35" s="12" t="n"/>
      <c r="BU35" s="12" t="n"/>
      <c r="BV35" s="12" t="n"/>
      <c r="BW35" s="12" t="n"/>
      <c r="BX35" s="12" t="n"/>
      <c r="BY35" s="12" t="n"/>
      <c r="BZ35" s="12" t="n"/>
      <c r="CA35" s="12" t="n"/>
      <c r="CB35" s="12" t="n"/>
      <c r="CC35" s="12" t="n"/>
      <c r="CD35" s="12" t="n"/>
      <c r="CE35" s="12" t="n"/>
      <c r="CF35" s="12" t="n"/>
      <c r="CG35" s="12" t="n"/>
      <c r="CH35" s="12" t="n"/>
      <c r="CI35" s="12" t="n"/>
      <c r="CJ35" s="12" t="n"/>
      <c r="CK35" s="12" t="n"/>
      <c r="CL35" s="12" t="n"/>
      <c r="CM35" s="12" t="n"/>
      <c r="CN35" s="12" t="n"/>
      <c r="CO35" s="12" t="n"/>
      <c r="CP35" s="12" t="n"/>
      <c r="CQ35" s="12" t="n"/>
      <c r="CR35" s="12" t="n"/>
      <c r="CS35" s="29" t="n"/>
      <c r="CT35" s="29" t="n"/>
      <c r="DR35" s="28" t="n"/>
      <c r="DW35" s="28" t="n"/>
      <c r="DX35" s="28" t="n"/>
      <c r="DY35" s="28" t="n"/>
      <c r="GY35" s="27" t="n"/>
      <c r="GZ35" s="27" t="n"/>
      <c r="HV35" s="28" t="inlineStr">
        <is>
          <t>x</t>
        </is>
      </c>
      <c r="HW35" s="28" t="inlineStr">
        <is>
          <t>x</t>
        </is>
      </c>
      <c r="HX35" s="28" t="inlineStr">
        <is>
          <t>x</t>
        </is>
      </c>
      <c r="HY35" s="28" t="inlineStr">
        <is>
          <t>x</t>
        </is>
      </c>
      <c r="HZ35" s="28" t="inlineStr">
        <is>
          <t>x</t>
        </is>
      </c>
      <c r="IC35" s="28" t="inlineStr">
        <is>
          <t>x</t>
        </is>
      </c>
      <c r="ID35" s="28" t="inlineStr">
        <is>
          <t>x</t>
        </is>
      </c>
      <c r="IE35" s="28" t="inlineStr">
        <is>
          <t>x</t>
        </is>
      </c>
      <c r="IF35" s="28" t="inlineStr">
        <is>
          <t>x</t>
        </is>
      </c>
      <c r="IG35" s="28" t="inlineStr">
        <is>
          <t>x</t>
        </is>
      </c>
      <c r="NA35" s="33" t="n"/>
      <c r="NB35" s="33" t="n"/>
      <c r="NC35" s="33" t="n"/>
      <c r="NF35" s="33" t="n"/>
      <c r="NG35" s="33" t="n"/>
    </row>
    <row r="36" hidden="1" ht="14.45" customHeight="1">
      <c r="A36" t="inlineStr">
        <is>
          <t>E. TOSETTO</t>
        </is>
      </c>
      <c r="B36" t="inlineStr">
        <is>
          <t>Data Intelligence</t>
        </is>
      </c>
      <c r="C36" t="inlineStr">
        <is>
          <t>Operations</t>
        </is>
      </c>
      <c r="D36" s="12" t="inlineStr">
        <is>
          <t>EPM</t>
        </is>
      </c>
      <c r="E36" s="12">
        <f>COUNTIFS(HV36:IG36,UPPER("x"))</f>
        <v/>
      </c>
      <c r="F36" s="37" t="n"/>
      <c r="G36" s="37" t="inlineStr">
        <is>
          <t>x</t>
        </is>
      </c>
      <c r="H36" s="37" t="inlineStr">
        <is>
          <t>x</t>
        </is>
      </c>
      <c r="I36" s="37" t="inlineStr">
        <is>
          <t>x</t>
        </is>
      </c>
      <c r="J36" s="37" t="inlineStr">
        <is>
          <t>x</t>
        </is>
      </c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  <c r="BC36" s="12" t="n"/>
      <c r="BD36" s="12" t="n"/>
      <c r="BE36" s="12" t="n"/>
      <c r="BF36" s="12" t="n"/>
      <c r="BG36" s="12" t="n"/>
      <c r="BH36" s="12" t="n"/>
      <c r="BI36" s="12" t="n"/>
      <c r="BJ36" s="12" t="n"/>
      <c r="BK36" s="12" t="n"/>
      <c r="BL36" s="12" t="n"/>
      <c r="BM36" s="12" t="n"/>
      <c r="BN36" s="12" t="n"/>
      <c r="BO36" s="12" t="n"/>
      <c r="BP36" s="12" t="n"/>
      <c r="BQ36" s="12" t="n"/>
      <c r="BR36" s="12" t="n"/>
      <c r="BS36" s="12" t="n"/>
      <c r="BT36" s="12" t="n"/>
      <c r="BU36" s="12" t="n"/>
      <c r="BV36" s="12" t="n"/>
      <c r="BW36" s="12" t="n"/>
      <c r="BX36" s="12" t="n"/>
      <c r="BY36" s="12" t="n"/>
      <c r="BZ36" s="12" t="n"/>
      <c r="CA36" s="12" t="n"/>
      <c r="CB36" s="12" t="n"/>
      <c r="CC36" s="12" t="n"/>
      <c r="CD36" s="12" t="n"/>
      <c r="CE36" s="12" t="n"/>
      <c r="CF36" s="12" t="n"/>
      <c r="CG36" s="12" t="n"/>
      <c r="CH36" s="12" t="n"/>
      <c r="CI36" s="12" t="n"/>
      <c r="CJ36" s="12" t="n"/>
      <c r="CK36" s="12" t="n"/>
      <c r="CL36" s="12" t="n"/>
      <c r="CM36" s="12" t="n"/>
      <c r="CN36" s="12" t="n"/>
      <c r="CO36" s="12" t="n"/>
      <c r="CP36" s="12" t="n"/>
      <c r="CQ36" s="12" t="n"/>
      <c r="CR36" s="12" t="n"/>
      <c r="DR36" s="28" t="n"/>
      <c r="DW36" s="28" t="n"/>
      <c r="DX36" s="28" t="n"/>
      <c r="DY36" s="28" t="n"/>
      <c r="GY36" s="27" t="n"/>
      <c r="GZ36" s="27" t="n"/>
      <c r="HO36" s="28" t="inlineStr">
        <is>
          <t>x</t>
        </is>
      </c>
      <c r="HP36" s="28" t="inlineStr">
        <is>
          <t>x</t>
        </is>
      </c>
      <c r="HQ36" s="28" t="inlineStr">
        <is>
          <t>x</t>
        </is>
      </c>
      <c r="HR36" s="28" t="inlineStr">
        <is>
          <t>x</t>
        </is>
      </c>
      <c r="HS36" s="28" t="inlineStr">
        <is>
          <t>x</t>
        </is>
      </c>
      <c r="HV36" s="28" t="inlineStr">
        <is>
          <t>x</t>
        </is>
      </c>
      <c r="HW36" s="28" t="inlineStr">
        <is>
          <t>x</t>
        </is>
      </c>
      <c r="HX36" s="28" t="inlineStr">
        <is>
          <t>x</t>
        </is>
      </c>
      <c r="HY36" s="28" t="inlineStr">
        <is>
          <t>x</t>
        </is>
      </c>
      <c r="HZ36" s="28" t="inlineStr">
        <is>
          <t>x</t>
        </is>
      </c>
      <c r="IC36" s="28" t="inlineStr">
        <is>
          <t>x</t>
        </is>
      </c>
      <c r="ID36" s="28" t="inlineStr">
        <is>
          <t>x</t>
        </is>
      </c>
      <c r="IE36" s="28" t="inlineStr">
        <is>
          <t>x</t>
        </is>
      </c>
      <c r="IF36" s="28" t="inlineStr">
        <is>
          <t>x</t>
        </is>
      </c>
      <c r="IG36" s="28" t="inlineStr">
        <is>
          <t>x</t>
        </is>
      </c>
      <c r="NA36" s="33" t="n"/>
      <c r="NB36" s="33" t="n"/>
      <c r="NC36" s="33" t="n"/>
      <c r="NF36" s="33" t="n"/>
      <c r="NG36" s="33" t="n"/>
    </row>
    <row r="37" hidden="1" ht="14.45" customHeight="1">
      <c r="A37" t="inlineStr">
        <is>
          <t>F. ATANASIO</t>
        </is>
      </c>
      <c r="B37" t="inlineStr">
        <is>
          <t>Data Intelligence</t>
        </is>
      </c>
      <c r="C37" t="inlineStr">
        <is>
          <t>Operations</t>
        </is>
      </c>
      <c r="D37" s="12" t="inlineStr">
        <is>
          <t>EPM</t>
        </is>
      </c>
      <c r="E37" s="12">
        <f>COUNTIFS(HV37:IG37,UPPER("x"))</f>
        <v/>
      </c>
      <c r="F37" s="37" t="n"/>
      <c r="G37" s="37" t="inlineStr">
        <is>
          <t>x</t>
        </is>
      </c>
      <c r="H37" s="37" t="inlineStr">
        <is>
          <t>x</t>
        </is>
      </c>
      <c r="I37" s="37" t="inlineStr">
        <is>
          <t>x</t>
        </is>
      </c>
      <c r="J37" s="37" t="inlineStr">
        <is>
          <t>x</t>
        </is>
      </c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  <c r="AA37" s="12" t="n"/>
      <c r="AB37" s="12" t="n"/>
      <c r="AC37" s="12" t="n"/>
      <c r="AD37" s="12" t="n"/>
      <c r="AE37" s="12" t="n"/>
      <c r="AF37" s="12" t="n"/>
      <c r="AG37" s="12" t="n"/>
      <c r="AH37" s="12" t="n"/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  <c r="BC37" s="12" t="n"/>
      <c r="BD37" s="12" t="n"/>
      <c r="BE37" s="12" t="n"/>
      <c r="BF37" s="12" t="n"/>
      <c r="BG37" s="12" t="n"/>
      <c r="BH37" s="12" t="n"/>
      <c r="BI37" s="12" t="n"/>
      <c r="BJ37" s="12" t="n"/>
      <c r="BK37" s="12" t="n"/>
      <c r="BL37" s="12" t="n"/>
      <c r="BM37" s="12" t="n"/>
      <c r="BN37" s="12" t="n"/>
      <c r="BO37" s="12" t="n"/>
      <c r="BP37" s="12" t="n"/>
      <c r="BQ37" s="12" t="n"/>
      <c r="BR37" s="12" t="n"/>
      <c r="BS37" s="12" t="n"/>
      <c r="BT37" s="12" t="n"/>
      <c r="BU37" s="12" t="n"/>
      <c r="BV37" s="12" t="n"/>
      <c r="BW37" s="12" t="n"/>
      <c r="BX37" s="12" t="n"/>
      <c r="BY37" s="12" t="n"/>
      <c r="BZ37" s="12" t="n"/>
      <c r="CA37" s="12" t="n"/>
      <c r="CB37" s="12" t="n"/>
      <c r="CC37" s="12" t="n"/>
      <c r="CD37" s="12" t="n"/>
      <c r="CE37" s="12" t="n"/>
      <c r="CF37" s="12" t="n"/>
      <c r="CG37" s="12" t="n"/>
      <c r="CH37" s="12" t="n"/>
      <c r="CI37" s="12" t="n"/>
      <c r="CJ37" s="12" t="n"/>
      <c r="CK37" s="12" t="n"/>
      <c r="CL37" s="12" t="n"/>
      <c r="CM37" s="12" t="n"/>
      <c r="CN37" s="12" t="n"/>
      <c r="CO37" s="12" t="n"/>
      <c r="CP37" s="12" t="n"/>
      <c r="CQ37" s="12" t="n"/>
      <c r="CR37" s="12" t="n"/>
      <c r="GY37" s="27" t="n"/>
      <c r="GZ37" s="27" t="n"/>
      <c r="HV37" s="28" t="inlineStr">
        <is>
          <t>x</t>
        </is>
      </c>
      <c r="HW37" s="28" t="inlineStr">
        <is>
          <t>x</t>
        </is>
      </c>
      <c r="HX37" s="28" t="inlineStr">
        <is>
          <t>x</t>
        </is>
      </c>
      <c r="HY37" s="28" t="inlineStr">
        <is>
          <t>x</t>
        </is>
      </c>
      <c r="HZ37" s="28" t="inlineStr">
        <is>
          <t>x</t>
        </is>
      </c>
      <c r="IC37" s="28" t="inlineStr">
        <is>
          <t>x</t>
        </is>
      </c>
      <c r="ID37" s="28" t="inlineStr">
        <is>
          <t>x</t>
        </is>
      </c>
      <c r="IE37" s="28" t="inlineStr">
        <is>
          <t>x</t>
        </is>
      </c>
      <c r="IF37" s="28" t="inlineStr">
        <is>
          <t>x</t>
        </is>
      </c>
      <c r="IG37" s="28" t="inlineStr">
        <is>
          <t>x</t>
        </is>
      </c>
      <c r="IJ37" s="28" t="inlineStr">
        <is>
          <t>x</t>
        </is>
      </c>
      <c r="IK37" s="28" t="inlineStr">
        <is>
          <t>x</t>
        </is>
      </c>
      <c r="IL37" s="28" t="inlineStr">
        <is>
          <t>x</t>
        </is>
      </c>
    </row>
    <row r="38" hidden="1" ht="14.45" customHeight="1">
      <c r="A38" t="inlineStr">
        <is>
          <t>F. D'ALBERTO</t>
        </is>
      </c>
      <c r="B38" t="inlineStr">
        <is>
          <t>Data Intelligence</t>
        </is>
      </c>
      <c r="C38" t="inlineStr">
        <is>
          <t>Operations</t>
        </is>
      </c>
      <c r="D38" s="12" t="inlineStr">
        <is>
          <t>Web Applications</t>
        </is>
      </c>
      <c r="E38" s="12">
        <f>COUNTIFS(HV38:IG38,UPPER("x"))</f>
        <v/>
      </c>
      <c r="F38" s="37" t="n"/>
      <c r="G38" s="37" t="inlineStr">
        <is>
          <t>x</t>
        </is>
      </c>
      <c r="H38" s="37" t="inlineStr">
        <is>
          <t>x</t>
        </is>
      </c>
      <c r="I38" s="37" t="inlineStr">
        <is>
          <t>x</t>
        </is>
      </c>
      <c r="J38" s="37" t="inlineStr">
        <is>
          <t>x</t>
        </is>
      </c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  <c r="AA38" s="12" t="n"/>
      <c r="AB38" s="12" t="n"/>
      <c r="AC38" s="12" t="n"/>
      <c r="AD38" s="12" t="n"/>
      <c r="AE38" s="12" t="n"/>
      <c r="AF38" s="12" t="n"/>
      <c r="AG38" s="12" t="n"/>
      <c r="AH38" s="12" t="n"/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  <c r="BC38" s="12" t="n"/>
      <c r="BD38" s="12" t="n"/>
      <c r="BE38" s="12" t="n"/>
      <c r="BF38" s="12" t="n"/>
      <c r="BG38" s="12" t="n"/>
      <c r="BH38" s="12" t="n"/>
      <c r="BI38" s="12" t="n"/>
      <c r="BJ38" s="12" t="n"/>
      <c r="BK38" s="12" t="n"/>
      <c r="BL38" s="12" t="n"/>
      <c r="BM38" s="12" t="n"/>
      <c r="BN38" s="12" t="n"/>
      <c r="BO38" s="12" t="n"/>
      <c r="BP38" s="12" t="n"/>
      <c r="BQ38" s="12" t="n"/>
      <c r="BR38" s="12" t="n"/>
      <c r="BS38" s="12" t="n"/>
      <c r="BT38" s="12" t="n"/>
      <c r="BU38" s="12" t="n"/>
      <c r="BV38" s="12" t="n"/>
      <c r="BW38" s="12" t="n"/>
      <c r="BX38" s="12" t="n"/>
      <c r="BY38" s="12" t="n"/>
      <c r="BZ38" s="12" t="n"/>
      <c r="CA38" s="12" t="n"/>
      <c r="CB38" s="12" t="n"/>
      <c r="CC38" s="12" t="n"/>
      <c r="CD38" s="12" t="n"/>
      <c r="CE38" s="12" t="n"/>
      <c r="CF38" s="12" t="n"/>
      <c r="CG38" s="12" t="n"/>
      <c r="CH38" s="12" t="n"/>
      <c r="CI38" s="12" t="n"/>
      <c r="CJ38" s="12" t="n"/>
      <c r="CK38" s="12" t="n"/>
      <c r="CL38" s="12" t="n"/>
      <c r="CM38" s="12" t="n"/>
      <c r="CN38" s="12" t="n"/>
      <c r="CO38" s="12" t="n"/>
      <c r="CP38" s="12" t="n"/>
      <c r="CQ38" s="12" t="n"/>
      <c r="CR38" s="12" t="n"/>
      <c r="GY38" s="27" t="n"/>
      <c r="GZ38" s="27" t="n"/>
      <c r="HV38" s="28" t="inlineStr">
        <is>
          <t>x</t>
        </is>
      </c>
      <c r="HW38" s="28" t="inlineStr">
        <is>
          <t>x</t>
        </is>
      </c>
      <c r="HX38" s="28" t="inlineStr">
        <is>
          <t>x</t>
        </is>
      </c>
      <c r="HY38" s="28" t="inlineStr">
        <is>
          <t>x</t>
        </is>
      </c>
      <c r="HZ38" s="28" t="inlineStr">
        <is>
          <t>x</t>
        </is>
      </c>
      <c r="IC38" s="28" t="inlineStr">
        <is>
          <t>x</t>
        </is>
      </c>
      <c r="ID38" s="28" t="inlineStr">
        <is>
          <t>x</t>
        </is>
      </c>
      <c r="IE38" s="28" t="inlineStr">
        <is>
          <t>x</t>
        </is>
      </c>
      <c r="IF38" s="28" t="inlineStr">
        <is>
          <t>x</t>
        </is>
      </c>
      <c r="IG38" s="28" t="inlineStr">
        <is>
          <t>x</t>
        </is>
      </c>
    </row>
    <row r="39" hidden="1" ht="14.45" customHeight="1">
      <c r="A39" t="inlineStr">
        <is>
          <t>F. DE PEDIS</t>
        </is>
      </c>
      <c r="B39" t="inlineStr">
        <is>
          <t>Data Intelligence</t>
        </is>
      </c>
      <c r="C39" t="inlineStr">
        <is>
          <t>Operations</t>
        </is>
      </c>
      <c r="D39" s="12" t="inlineStr">
        <is>
          <t>EPM</t>
        </is>
      </c>
      <c r="E39" s="12">
        <f>COUNTIFS(HV39:IG39,UPPER("x"))</f>
        <v/>
      </c>
      <c r="F39" s="37" t="n"/>
      <c r="G39" s="37" t="inlineStr">
        <is>
          <t>x</t>
        </is>
      </c>
      <c r="H39" s="37" t="inlineStr">
        <is>
          <t>x</t>
        </is>
      </c>
      <c r="I39" s="37" t="inlineStr">
        <is>
          <t>x</t>
        </is>
      </c>
      <c r="J39" s="37" t="inlineStr">
        <is>
          <t>x</t>
        </is>
      </c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  <c r="AA39" s="12" t="n"/>
      <c r="AB39" s="12" t="n"/>
      <c r="AC39" s="12" t="n"/>
      <c r="AD39" s="12" t="n"/>
      <c r="AE39" s="12" t="n"/>
      <c r="AF39" s="12" t="n"/>
      <c r="AG39" s="12" t="n"/>
      <c r="AH39" s="12" t="n"/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  <c r="BC39" s="12" t="n"/>
      <c r="BD39" s="12" t="n"/>
      <c r="BE39" s="12" t="n"/>
      <c r="BF39" s="12" t="n"/>
      <c r="BG39" s="12" t="n"/>
      <c r="BH39" s="12" t="n"/>
      <c r="BI39" s="12" t="n"/>
      <c r="BJ39" s="12" t="n"/>
      <c r="BK39" s="12" t="n"/>
      <c r="BL39" s="12" t="n"/>
      <c r="BM39" s="12" t="n"/>
      <c r="BN39" s="12" t="n"/>
      <c r="BO39" s="12" t="n"/>
      <c r="BP39" s="12" t="n"/>
      <c r="BQ39" s="12" t="n"/>
      <c r="BR39" s="12" t="n"/>
      <c r="BS39" s="12" t="n"/>
      <c r="BT39" s="12" t="n"/>
      <c r="BU39" s="12" t="n"/>
      <c r="BV39" s="12" t="n"/>
      <c r="BW39" s="12" t="n"/>
      <c r="BX39" s="12" t="n"/>
      <c r="BY39" s="12" t="n"/>
      <c r="BZ39" s="12" t="n"/>
      <c r="CA39" s="12" t="n"/>
      <c r="CB39" s="12" t="n"/>
      <c r="CC39" s="12" t="n"/>
      <c r="CD39" s="12" t="n"/>
      <c r="CE39" s="12" t="n"/>
      <c r="CF39" s="12" t="n"/>
      <c r="CG39" s="12" t="n"/>
      <c r="CH39" s="12" t="n"/>
      <c r="CI39" s="12" t="n"/>
      <c r="CJ39" s="12" t="n"/>
      <c r="CK39" s="12" t="n"/>
      <c r="CL39" s="12" t="n"/>
      <c r="CM39" s="12" t="n"/>
      <c r="CN39" s="12" t="n"/>
      <c r="CO39" s="12" t="n"/>
      <c r="CP39" s="12" t="n"/>
      <c r="CQ39" s="12" t="n"/>
      <c r="CR39" s="12" t="n"/>
      <c r="GY39" s="27" t="n"/>
      <c r="GZ39" s="27" t="n"/>
      <c r="HV39" s="28" t="inlineStr">
        <is>
          <t>x</t>
        </is>
      </c>
      <c r="HW39" s="28" t="inlineStr">
        <is>
          <t>x</t>
        </is>
      </c>
      <c r="HX39" s="28" t="inlineStr">
        <is>
          <t>x</t>
        </is>
      </c>
      <c r="HY39" s="28" t="inlineStr">
        <is>
          <t>x</t>
        </is>
      </c>
      <c r="HZ39" s="28" t="inlineStr">
        <is>
          <t>x</t>
        </is>
      </c>
      <c r="IC39" s="28" t="inlineStr">
        <is>
          <t>x</t>
        </is>
      </c>
      <c r="ID39" s="28" t="inlineStr">
        <is>
          <t>x</t>
        </is>
      </c>
      <c r="IE39" s="28" t="inlineStr">
        <is>
          <t>x</t>
        </is>
      </c>
      <c r="IF39" s="28" t="inlineStr">
        <is>
          <t>x</t>
        </is>
      </c>
      <c r="IG39" s="28" t="inlineStr">
        <is>
          <t>x</t>
        </is>
      </c>
      <c r="IJ39" s="28" t="inlineStr">
        <is>
          <t>x</t>
        </is>
      </c>
      <c r="IK39" s="28" t="inlineStr">
        <is>
          <t>x</t>
        </is>
      </c>
      <c r="IL39" s="28" t="inlineStr">
        <is>
          <t>x</t>
        </is>
      </c>
      <c r="IM39" s="28" t="inlineStr">
        <is>
          <t>x</t>
        </is>
      </c>
      <c r="IN39" s="28" t="inlineStr">
        <is>
          <t>x</t>
        </is>
      </c>
    </row>
    <row r="40" hidden="1" ht="14.45" customHeight="1">
      <c r="A40" t="inlineStr">
        <is>
          <t>F. Delogu</t>
        </is>
      </c>
      <c r="B40" t="inlineStr">
        <is>
          <t>Data Intelligence</t>
        </is>
      </c>
      <c r="C40" t="inlineStr">
        <is>
          <t>Operations</t>
        </is>
      </c>
      <c r="D40" t="inlineStr">
        <is>
          <t>Web Applications</t>
        </is>
      </c>
      <c r="E40" s="12">
        <f>COUNTIFS(HV40:IG40,UPPER("x"))</f>
        <v/>
      </c>
      <c r="F40" s="38" t="n"/>
      <c r="G40" s="37" t="inlineStr">
        <is>
          <t>x</t>
        </is>
      </c>
      <c r="H40" s="37" t="inlineStr">
        <is>
          <t>x</t>
        </is>
      </c>
      <c r="I40" s="37" t="inlineStr">
        <is>
          <t>x</t>
        </is>
      </c>
      <c r="J40" s="37" t="inlineStr">
        <is>
          <t>x</t>
        </is>
      </c>
      <c r="GY40" s="27" t="n"/>
      <c r="GZ40" s="27" t="n"/>
      <c r="HV40" s="28" t="inlineStr">
        <is>
          <t>x</t>
        </is>
      </c>
      <c r="HW40" s="28" t="inlineStr">
        <is>
          <t>x</t>
        </is>
      </c>
      <c r="HX40" s="28" t="inlineStr">
        <is>
          <t>x</t>
        </is>
      </c>
      <c r="HY40" s="28" t="inlineStr">
        <is>
          <t>x</t>
        </is>
      </c>
      <c r="HZ40" s="28" t="inlineStr">
        <is>
          <t>x</t>
        </is>
      </c>
      <c r="IC40" s="28" t="inlineStr">
        <is>
          <t>x</t>
        </is>
      </c>
      <c r="ID40" s="28" t="inlineStr">
        <is>
          <t>x</t>
        </is>
      </c>
      <c r="IE40" s="28" t="inlineStr">
        <is>
          <t>x</t>
        </is>
      </c>
      <c r="IF40" s="28" t="inlineStr">
        <is>
          <t>x</t>
        </is>
      </c>
      <c r="IG40" s="28" t="inlineStr">
        <is>
          <t>x</t>
        </is>
      </c>
    </row>
    <row r="41" hidden="1" ht="14.45" customHeight="1">
      <c r="A41" t="inlineStr">
        <is>
          <t>F. IANNI</t>
        </is>
      </c>
      <c r="B41" t="inlineStr">
        <is>
          <t>SAP FIORI</t>
        </is>
      </c>
      <c r="C41" t="inlineStr">
        <is>
          <t>SAP FIORI</t>
        </is>
      </c>
      <c r="D41" t="inlineStr">
        <is>
          <t>Outside DI</t>
        </is>
      </c>
      <c r="E41" s="12">
        <f>COUNTIFS(HV41:IG41,UPPER("x"))</f>
        <v/>
      </c>
      <c r="F41" s="38" t="n"/>
      <c r="G41" s="37" t="inlineStr">
        <is>
          <t>x</t>
        </is>
      </c>
      <c r="H41" s="37" t="inlineStr">
        <is>
          <t>x</t>
        </is>
      </c>
      <c r="I41" s="37" t="inlineStr">
        <is>
          <t>x</t>
        </is>
      </c>
      <c r="J41" s="37" t="inlineStr">
        <is>
          <t>x</t>
        </is>
      </c>
      <c r="GY41" s="27" t="n"/>
      <c r="GZ41" s="27" t="n"/>
      <c r="HV41" s="28" t="inlineStr">
        <is>
          <t>x</t>
        </is>
      </c>
      <c r="HW41" s="28" t="inlineStr">
        <is>
          <t>x</t>
        </is>
      </c>
      <c r="HX41" s="28" t="inlineStr">
        <is>
          <t>x</t>
        </is>
      </c>
      <c r="HY41" s="28" t="inlineStr">
        <is>
          <t>x</t>
        </is>
      </c>
      <c r="HZ41" s="28" t="inlineStr">
        <is>
          <t>x</t>
        </is>
      </c>
      <c r="IC41" s="28" t="inlineStr">
        <is>
          <t>x</t>
        </is>
      </c>
      <c r="ID41" s="28" t="inlineStr">
        <is>
          <t>x</t>
        </is>
      </c>
      <c r="IE41" s="28" t="inlineStr">
        <is>
          <t>x</t>
        </is>
      </c>
      <c r="IF41" s="28" t="inlineStr">
        <is>
          <t>x</t>
        </is>
      </c>
      <c r="IG41" s="28" t="inlineStr">
        <is>
          <t>x</t>
        </is>
      </c>
    </row>
    <row r="42" hidden="1" ht="14.45" customHeight="1">
      <c r="A42" t="inlineStr">
        <is>
          <t>F. LOMBARDINI</t>
        </is>
      </c>
      <c r="B42" t="inlineStr">
        <is>
          <t>Data Intelligence</t>
        </is>
      </c>
      <c r="C42" t="inlineStr">
        <is>
          <t>Consulting</t>
        </is>
      </c>
      <c r="D42" s="12" t="inlineStr">
        <is>
          <t>Consulting</t>
        </is>
      </c>
      <c r="E42" s="12">
        <f>COUNTIFS(HV42:IG42,UPPER("x"))</f>
        <v/>
      </c>
      <c r="F42" s="37" t="n"/>
      <c r="G42" s="37" t="inlineStr">
        <is>
          <t>x</t>
        </is>
      </c>
      <c r="H42" s="37" t="inlineStr">
        <is>
          <t>x</t>
        </is>
      </c>
      <c r="I42" s="37" t="inlineStr">
        <is>
          <t>x</t>
        </is>
      </c>
      <c r="J42" s="37" t="inlineStr">
        <is>
          <t>x</t>
        </is>
      </c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  <c r="AA42" s="12" t="n"/>
      <c r="AB42" s="12" t="n"/>
      <c r="AC42" s="12" t="n"/>
      <c r="AD42" s="12" t="n"/>
      <c r="AE42" s="12" t="n"/>
      <c r="AF42" s="12" t="n"/>
      <c r="AG42" s="12" t="n"/>
      <c r="AH42" s="12" t="n"/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  <c r="BC42" s="12" t="n"/>
      <c r="BD42" s="12" t="n"/>
      <c r="BE42" s="12" t="n"/>
      <c r="BF42" s="12" t="n"/>
      <c r="BG42" s="12" t="n"/>
      <c r="BH42" s="12" t="n"/>
      <c r="BI42" s="12" t="n"/>
      <c r="BJ42" s="12" t="n"/>
      <c r="BK42" s="12" t="n"/>
      <c r="BL42" s="12" t="n"/>
      <c r="BM42" s="12" t="n"/>
      <c r="BN42" s="12" t="n"/>
      <c r="BO42" s="12" t="n"/>
      <c r="BP42" s="12" t="n"/>
      <c r="BQ42" s="12" t="n"/>
      <c r="BR42" s="12" t="n"/>
      <c r="BS42" s="12" t="n"/>
      <c r="BT42" s="12" t="n"/>
      <c r="BU42" s="12" t="n"/>
      <c r="BV42" s="12" t="n"/>
      <c r="BW42" s="12" t="n"/>
      <c r="BX42" s="12" t="n"/>
      <c r="BY42" s="12" t="n"/>
      <c r="BZ42" s="12" t="n"/>
      <c r="CA42" s="12" t="n"/>
      <c r="CB42" s="12" t="n"/>
      <c r="CC42" s="12" t="n"/>
      <c r="CD42" s="12" t="n"/>
      <c r="CE42" s="12" t="n"/>
      <c r="CF42" s="12" t="n"/>
      <c r="CG42" s="12" t="n"/>
      <c r="CH42" s="12" t="n"/>
      <c r="CI42" s="12" t="n"/>
      <c r="CJ42" s="12" t="n"/>
      <c r="CK42" s="12" t="n"/>
      <c r="CL42" s="12" t="n"/>
      <c r="CM42" s="12" t="n"/>
      <c r="CN42" s="12" t="n"/>
      <c r="CO42" s="12" t="n"/>
      <c r="CP42" s="12" t="n"/>
      <c r="CQ42" s="12" t="n"/>
      <c r="CR42" s="12" t="n"/>
      <c r="GY42" s="27" t="n"/>
      <c r="GZ42" s="27" t="n"/>
      <c r="HV42" s="28" t="inlineStr">
        <is>
          <t>x</t>
        </is>
      </c>
      <c r="HW42" s="28" t="inlineStr">
        <is>
          <t>x</t>
        </is>
      </c>
      <c r="HX42" s="28" t="inlineStr">
        <is>
          <t>x</t>
        </is>
      </c>
      <c r="HY42" s="28" t="inlineStr">
        <is>
          <t>x</t>
        </is>
      </c>
      <c r="HZ42" s="28" t="inlineStr">
        <is>
          <t>x</t>
        </is>
      </c>
      <c r="IC42" s="28" t="inlineStr">
        <is>
          <t>x</t>
        </is>
      </c>
      <c r="ID42" s="28" t="inlineStr">
        <is>
          <t>x</t>
        </is>
      </c>
      <c r="IE42" s="28" t="inlineStr">
        <is>
          <t>x</t>
        </is>
      </c>
      <c r="IF42" s="28" t="inlineStr">
        <is>
          <t>x</t>
        </is>
      </c>
      <c r="IG42" s="28" t="inlineStr">
        <is>
          <t>x</t>
        </is>
      </c>
    </row>
    <row r="43" hidden="1" ht="14.45" customHeight="1">
      <c r="A43" t="inlineStr">
        <is>
          <t>F. MALVEZZI</t>
        </is>
      </c>
      <c r="B43" t="inlineStr">
        <is>
          <t>Data Intelligence</t>
        </is>
      </c>
      <c r="C43" t="inlineStr">
        <is>
          <t>Operations</t>
        </is>
      </c>
      <c r="D43" s="12" t="inlineStr">
        <is>
          <t>Data Science</t>
        </is>
      </c>
      <c r="E43" s="12">
        <f>COUNTIFS(HV43:IG43,UPPER("x"))</f>
        <v/>
      </c>
      <c r="F43" s="37" t="n"/>
      <c r="G43" s="37" t="inlineStr">
        <is>
          <t>x</t>
        </is>
      </c>
      <c r="H43" s="37" t="inlineStr">
        <is>
          <t>x</t>
        </is>
      </c>
      <c r="I43" s="37" t="inlineStr">
        <is>
          <t>x</t>
        </is>
      </c>
      <c r="J43" s="37" t="inlineStr">
        <is>
          <t>x</t>
        </is>
      </c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  <c r="AA43" s="12" t="n"/>
      <c r="AB43" s="12" t="n"/>
      <c r="AC43" s="12" t="n"/>
      <c r="AD43" s="12" t="n"/>
      <c r="AE43" s="12" t="n"/>
      <c r="AF43" s="12" t="n"/>
      <c r="AG43" s="12" t="n"/>
      <c r="AH43" s="12" t="n"/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  <c r="BC43" s="12" t="n"/>
      <c r="BD43" s="12" t="n"/>
      <c r="BE43" s="12" t="n"/>
      <c r="BF43" s="12" t="n"/>
      <c r="BG43" s="12" t="n"/>
      <c r="BH43" s="12" t="n"/>
      <c r="BI43" s="12" t="n"/>
      <c r="BJ43" s="12" t="n"/>
      <c r="BK43" s="12" t="n"/>
      <c r="BL43" s="12" t="n"/>
      <c r="BM43" s="12" t="n"/>
      <c r="BN43" s="12" t="n"/>
      <c r="BO43" s="12" t="n"/>
      <c r="BP43" s="12" t="n"/>
      <c r="BQ43" s="12" t="n"/>
      <c r="BR43" s="12" t="n"/>
      <c r="BS43" s="12" t="n"/>
      <c r="BT43" s="12" t="n"/>
      <c r="BU43" s="12" t="n"/>
      <c r="BV43" s="12" t="n"/>
      <c r="BW43" s="12" t="n"/>
      <c r="BX43" s="12" t="n"/>
      <c r="BY43" s="12" t="n"/>
      <c r="BZ43" s="12" t="n"/>
      <c r="CA43" s="12" t="n"/>
      <c r="CB43" s="12" t="n"/>
      <c r="CC43" s="12" t="n"/>
      <c r="CD43" s="12" t="n"/>
      <c r="CE43" s="12" t="n"/>
      <c r="CF43" s="12" t="n"/>
      <c r="CG43" s="12" t="n"/>
      <c r="CH43" s="12" t="n"/>
      <c r="CI43" s="12" t="n"/>
      <c r="CJ43" s="12" t="n"/>
      <c r="CK43" s="12" t="n"/>
      <c r="CL43" s="12" t="n"/>
      <c r="CM43" s="12" t="n"/>
      <c r="CN43" s="12" t="n"/>
      <c r="CO43" s="12" t="n"/>
      <c r="CP43" s="12" t="n"/>
      <c r="CQ43" s="12" t="n"/>
      <c r="CR43" s="12" t="n"/>
      <c r="GY43" s="27" t="n"/>
      <c r="GZ43" s="27" t="n"/>
      <c r="HV43" s="28" t="inlineStr">
        <is>
          <t>x</t>
        </is>
      </c>
      <c r="HW43" s="28" t="inlineStr">
        <is>
          <t>x</t>
        </is>
      </c>
      <c r="HX43" s="28" t="inlineStr">
        <is>
          <t>x</t>
        </is>
      </c>
      <c r="HY43" s="28" t="inlineStr">
        <is>
          <t>x</t>
        </is>
      </c>
      <c r="HZ43" s="28" t="inlineStr">
        <is>
          <t>x</t>
        </is>
      </c>
      <c r="IC43" s="28" t="inlineStr">
        <is>
          <t>x</t>
        </is>
      </c>
      <c r="ID43" s="28" t="inlineStr">
        <is>
          <t>x</t>
        </is>
      </c>
      <c r="IE43" s="28" t="inlineStr">
        <is>
          <t>x</t>
        </is>
      </c>
      <c r="IF43" s="28" t="inlineStr">
        <is>
          <t>x</t>
        </is>
      </c>
      <c r="IG43" s="28" t="inlineStr">
        <is>
          <t>x</t>
        </is>
      </c>
    </row>
    <row r="44" hidden="1" ht="14.45" customHeight="1">
      <c r="A44" t="inlineStr">
        <is>
          <t>F. PINNELLI</t>
        </is>
      </c>
      <c r="B44" t="inlineStr">
        <is>
          <t>Data Intelligence</t>
        </is>
      </c>
      <c r="C44" t="inlineStr">
        <is>
          <t>Delivery AMS</t>
        </is>
      </c>
      <c r="D44" s="12" t="inlineStr">
        <is>
          <t>Delivery Maintenance</t>
        </is>
      </c>
      <c r="E44" s="12">
        <f>COUNTIFS(HV44:IG44,UPPER("x"))</f>
        <v/>
      </c>
      <c r="F44" s="37" t="n"/>
      <c r="G44" s="37" t="inlineStr">
        <is>
          <t>x</t>
        </is>
      </c>
      <c r="H44" s="37" t="inlineStr">
        <is>
          <t>x</t>
        </is>
      </c>
      <c r="I44" s="37" t="inlineStr">
        <is>
          <t>x</t>
        </is>
      </c>
      <c r="J44" s="37" t="inlineStr">
        <is>
          <t>x</t>
        </is>
      </c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  <c r="AA44" s="12" t="n"/>
      <c r="AB44" s="12" t="n"/>
      <c r="AC44" s="12" t="n"/>
      <c r="AD44" s="12" t="n"/>
      <c r="AE44" s="12" t="n"/>
      <c r="AF44" s="12" t="n"/>
      <c r="AG44" s="12" t="n"/>
      <c r="AH44" s="12" t="n"/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  <c r="BC44" s="12" t="n"/>
      <c r="BD44" s="12" t="n"/>
      <c r="BE44" s="12" t="n"/>
      <c r="BF44" s="12" t="n"/>
      <c r="BG44" s="12" t="n"/>
      <c r="BH44" s="12" t="n"/>
      <c r="BI44" s="12" t="n"/>
      <c r="BJ44" s="12" t="n"/>
      <c r="BK44" s="12" t="n"/>
      <c r="BL44" s="12" t="n"/>
      <c r="BM44" s="12" t="n"/>
      <c r="BN44" s="12" t="n"/>
      <c r="BO44" s="12" t="n"/>
      <c r="BP44" s="12" t="n"/>
      <c r="BQ44" s="12" t="n"/>
      <c r="BR44" s="12" t="n"/>
      <c r="BS44" s="12" t="n"/>
      <c r="BT44" s="12" t="n"/>
      <c r="BU44" s="12" t="n"/>
      <c r="BV44" s="12" t="n"/>
      <c r="BW44" s="12" t="n"/>
      <c r="BX44" s="12" t="n"/>
      <c r="BY44" s="12" t="n"/>
      <c r="BZ44" s="12" t="n"/>
      <c r="CA44" s="12" t="n"/>
      <c r="CB44" s="12" t="n"/>
      <c r="CC44" s="12" t="n"/>
      <c r="CD44" s="12" t="n"/>
      <c r="CE44" s="12" t="n"/>
      <c r="CF44" s="12" t="n"/>
      <c r="CG44" s="12" t="n"/>
      <c r="CH44" s="12" t="n"/>
      <c r="CI44" s="12" t="n"/>
      <c r="CJ44" s="12" t="n"/>
      <c r="CK44" s="12" t="n"/>
      <c r="CL44" s="12" t="n"/>
      <c r="CM44" s="12" t="n"/>
      <c r="CN44" s="12" t="n"/>
      <c r="CO44" s="12" t="n"/>
      <c r="CP44" s="12" t="n"/>
      <c r="CQ44" s="12" t="n"/>
      <c r="CR44" s="12" t="n"/>
      <c r="GY44" s="27" t="n"/>
      <c r="GZ44" s="27" t="n"/>
      <c r="IX44" s="27" t="inlineStr">
        <is>
          <t>x</t>
        </is>
      </c>
      <c r="IY44" s="27" t="inlineStr">
        <is>
          <t>x</t>
        </is>
      </c>
      <c r="IZ44" s="27" t="inlineStr">
        <is>
          <t>x</t>
        </is>
      </c>
      <c r="JA44" s="27" t="inlineStr">
        <is>
          <t>x</t>
        </is>
      </c>
      <c r="JB44" s="27" t="inlineStr">
        <is>
          <t>x</t>
        </is>
      </c>
      <c r="JE44" s="27" t="inlineStr">
        <is>
          <t>x</t>
        </is>
      </c>
      <c r="JF44" s="27" t="inlineStr">
        <is>
          <t>x</t>
        </is>
      </c>
      <c r="JG44" s="27" t="inlineStr">
        <is>
          <t>x</t>
        </is>
      </c>
      <c r="JH44" s="27" t="inlineStr">
        <is>
          <t>x</t>
        </is>
      </c>
      <c r="JI44" s="27" t="inlineStr">
        <is>
          <t>x</t>
        </is>
      </c>
    </row>
    <row r="45" hidden="1" ht="14.45" customHeight="1">
      <c r="A45" t="inlineStr">
        <is>
          <t>F. Plebani</t>
        </is>
      </c>
      <c r="B45" t="inlineStr">
        <is>
          <t>Data Intelligence</t>
        </is>
      </c>
      <c r="C45" t="inlineStr">
        <is>
          <t>Operations</t>
        </is>
      </c>
      <c r="D45" s="12" t="inlineStr">
        <is>
          <t>Data Management</t>
        </is>
      </c>
      <c r="E45" s="12">
        <f>COUNTIFS(HV45:IG45,UPPER("x"))</f>
        <v/>
      </c>
      <c r="F45" s="37" t="n"/>
      <c r="G45" s="37" t="inlineStr">
        <is>
          <t>x</t>
        </is>
      </c>
      <c r="H45" s="37" t="inlineStr">
        <is>
          <t>x</t>
        </is>
      </c>
      <c r="I45" s="37" t="inlineStr">
        <is>
          <t>x</t>
        </is>
      </c>
      <c r="J45" s="37" t="inlineStr">
        <is>
          <t>x</t>
        </is>
      </c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  <c r="AA45" s="12" t="n"/>
      <c r="AB45" s="12" t="n"/>
      <c r="AC45" s="12" t="n"/>
      <c r="AD45" s="12" t="n"/>
      <c r="AE45" s="12" t="n"/>
      <c r="AF45" s="12" t="n"/>
      <c r="AG45" s="12" t="n"/>
      <c r="AH45" s="12" t="n"/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  <c r="BC45" s="12" t="n"/>
      <c r="BD45" s="12" t="n"/>
      <c r="BE45" s="12" t="n"/>
      <c r="BF45" s="12" t="n"/>
      <c r="BG45" s="12" t="n"/>
      <c r="BH45" s="12" t="n"/>
      <c r="BI45" s="12" t="n"/>
      <c r="BJ45" s="12" t="n"/>
      <c r="BK45" s="12" t="n"/>
      <c r="BL45" s="12" t="n"/>
      <c r="BM45" s="12" t="n"/>
      <c r="BN45" s="12" t="n"/>
      <c r="BO45" s="12" t="n"/>
      <c r="BP45" s="12" t="n"/>
      <c r="BQ45" s="12" t="n"/>
      <c r="BR45" s="12" t="n"/>
      <c r="BS45" s="12" t="n"/>
      <c r="BT45" s="12" t="n"/>
      <c r="BU45" s="12" t="n"/>
      <c r="BV45" s="12" t="n"/>
      <c r="BW45" s="12" t="n"/>
      <c r="BX45" s="12" t="n"/>
      <c r="BY45" s="12" t="n"/>
      <c r="BZ45" s="12" t="n"/>
      <c r="CA45" s="12" t="n"/>
      <c r="CB45" s="12" t="n"/>
      <c r="CC45" s="12" t="n"/>
      <c r="CD45" s="12" t="n"/>
      <c r="CE45" s="12" t="n"/>
      <c r="CF45" s="12" t="n"/>
      <c r="CG45" s="12" t="n"/>
      <c r="CH45" s="12" t="n"/>
      <c r="CI45" s="12" t="n"/>
      <c r="CJ45" s="12" t="n"/>
      <c r="CK45" s="12" t="n"/>
      <c r="CL45" s="12" t="n"/>
      <c r="CM45" s="12" t="n"/>
      <c r="CN45" s="12" t="n"/>
      <c r="CO45" s="12" t="n"/>
      <c r="CP45" s="12" t="n"/>
      <c r="CQ45" s="12" t="n"/>
      <c r="CR45" s="12" t="n"/>
      <c r="GX45" s="27" t="inlineStr">
        <is>
          <t>X</t>
        </is>
      </c>
      <c r="GY45" s="27" t="n"/>
      <c r="GZ45" s="27" t="n"/>
      <c r="HA45" s="27" t="inlineStr">
        <is>
          <t>X</t>
        </is>
      </c>
      <c r="HH45" s="27" t="inlineStr">
        <is>
          <t>X</t>
        </is>
      </c>
      <c r="HI45" s="27" t="inlineStr">
        <is>
          <t>X</t>
        </is>
      </c>
      <c r="HJ45" s="27" t="inlineStr">
        <is>
          <t>X</t>
        </is>
      </c>
      <c r="HK45" s="27" t="inlineStr">
        <is>
          <t>X</t>
        </is>
      </c>
      <c r="HL45" s="27" t="inlineStr">
        <is>
          <t>X</t>
        </is>
      </c>
      <c r="HO45" s="27" t="inlineStr">
        <is>
          <t>X</t>
        </is>
      </c>
      <c r="HP45" s="27" t="inlineStr">
        <is>
          <t>X</t>
        </is>
      </c>
      <c r="HQ45" s="27" t="inlineStr">
        <is>
          <t>X</t>
        </is>
      </c>
      <c r="HR45" s="27" t="inlineStr">
        <is>
          <t>X</t>
        </is>
      </c>
      <c r="HS45" s="27" t="inlineStr">
        <is>
          <t>X</t>
        </is>
      </c>
      <c r="HV45" s="28" t="inlineStr">
        <is>
          <t>x</t>
        </is>
      </c>
      <c r="HW45" s="28" t="inlineStr">
        <is>
          <t>x</t>
        </is>
      </c>
      <c r="HX45" s="28" t="inlineStr">
        <is>
          <t>x</t>
        </is>
      </c>
      <c r="HY45" s="28" t="inlineStr">
        <is>
          <t>x</t>
        </is>
      </c>
      <c r="HZ45" s="28" t="inlineStr">
        <is>
          <t>x</t>
        </is>
      </c>
      <c r="IC45" s="28" t="inlineStr">
        <is>
          <t>x</t>
        </is>
      </c>
      <c r="ID45" s="28" t="inlineStr">
        <is>
          <t>x</t>
        </is>
      </c>
      <c r="IE45" s="28" t="inlineStr">
        <is>
          <t>x</t>
        </is>
      </c>
      <c r="IF45" s="28" t="inlineStr">
        <is>
          <t>x</t>
        </is>
      </c>
      <c r="IG45" s="28" t="inlineStr">
        <is>
          <t>x</t>
        </is>
      </c>
    </row>
    <row r="46" hidden="1" ht="14.45" customHeight="1">
      <c r="A46" t="inlineStr">
        <is>
          <t>F. REALE</t>
        </is>
      </c>
      <c r="B46" t="inlineStr">
        <is>
          <t>Data Intelligence</t>
        </is>
      </c>
      <c r="C46" t="inlineStr">
        <is>
          <t>Operations</t>
        </is>
      </c>
      <c r="D46" s="12" t="inlineStr">
        <is>
          <t>Data Management</t>
        </is>
      </c>
      <c r="E46" s="12">
        <f>COUNTIFS(HV46:IG46,UPPER("x"))</f>
        <v/>
      </c>
      <c r="F46" s="37" t="n"/>
      <c r="G46" s="37" t="inlineStr">
        <is>
          <t>x</t>
        </is>
      </c>
      <c r="H46" s="37" t="inlineStr">
        <is>
          <t>x</t>
        </is>
      </c>
      <c r="I46" s="37" t="inlineStr">
        <is>
          <t>x</t>
        </is>
      </c>
      <c r="J46" s="37" t="inlineStr">
        <is>
          <t>x</t>
        </is>
      </c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  <c r="AA46" s="12" t="n"/>
      <c r="AB46" s="12" t="n"/>
      <c r="AC46" s="12" t="n"/>
      <c r="AD46" s="12" t="n"/>
      <c r="AE46" s="12" t="n"/>
      <c r="AF46" s="12" t="n"/>
      <c r="AG46" s="12" t="n"/>
      <c r="AH46" s="12" t="n"/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  <c r="BC46" s="12" t="n"/>
      <c r="BD46" s="12" t="n"/>
      <c r="BE46" s="12" t="n"/>
      <c r="BF46" s="12" t="n"/>
      <c r="BG46" s="12" t="n"/>
      <c r="BH46" s="12" t="n"/>
      <c r="BI46" s="12" t="n"/>
      <c r="BJ46" s="12" t="n"/>
      <c r="BK46" s="12" t="n"/>
      <c r="BL46" s="12" t="n"/>
      <c r="BM46" s="12" t="n"/>
      <c r="BN46" s="12" t="n"/>
      <c r="BO46" s="12" t="n"/>
      <c r="BP46" s="12" t="n"/>
      <c r="BQ46" s="12" t="n"/>
      <c r="BR46" s="12" t="n"/>
      <c r="BS46" s="12" t="n"/>
      <c r="BT46" s="12" t="n"/>
      <c r="BU46" s="12" t="n"/>
      <c r="BV46" s="12" t="n"/>
      <c r="BW46" s="12" t="n"/>
      <c r="BX46" s="12" t="n"/>
      <c r="BY46" s="12" t="n"/>
      <c r="BZ46" s="12" t="n"/>
      <c r="CA46" s="12" t="n"/>
      <c r="CB46" s="12" t="n"/>
      <c r="CC46" s="12" t="n"/>
      <c r="CD46" s="12" t="n"/>
      <c r="CE46" s="12" t="n"/>
      <c r="CF46" s="12" t="n"/>
      <c r="CG46" s="12" t="n"/>
      <c r="CH46" s="12" t="n"/>
      <c r="CI46" s="12" t="n"/>
      <c r="CJ46" s="12" t="n"/>
      <c r="CK46" s="12" t="n"/>
      <c r="CL46" s="12" t="n"/>
      <c r="CM46" s="12" t="n"/>
      <c r="CN46" s="12" t="n"/>
      <c r="CO46" s="12" t="n"/>
      <c r="CP46" s="12" t="n"/>
      <c r="CQ46" s="12" t="n"/>
      <c r="CR46" s="12" t="n"/>
      <c r="DR46" s="28" t="n"/>
      <c r="DW46" s="28" t="n"/>
      <c r="DX46" s="28" t="n"/>
      <c r="DY46" s="28" t="n"/>
      <c r="GY46" s="27" t="n"/>
      <c r="GZ46" s="27" t="n"/>
      <c r="HV46" s="28" t="inlineStr">
        <is>
          <t>x</t>
        </is>
      </c>
      <c r="HW46" s="28" t="inlineStr">
        <is>
          <t>x</t>
        </is>
      </c>
      <c r="HX46" s="28" t="inlineStr">
        <is>
          <t>x</t>
        </is>
      </c>
      <c r="HY46" s="28" t="inlineStr">
        <is>
          <t>X</t>
        </is>
      </c>
      <c r="HZ46" s="28" t="inlineStr">
        <is>
          <t>X</t>
        </is>
      </c>
      <c r="IC46" s="28" t="inlineStr">
        <is>
          <t>x</t>
        </is>
      </c>
      <c r="ID46" s="28" t="inlineStr">
        <is>
          <t>x</t>
        </is>
      </c>
      <c r="IE46" s="28" t="inlineStr">
        <is>
          <t>x</t>
        </is>
      </c>
      <c r="IF46" s="28" t="inlineStr">
        <is>
          <t>x</t>
        </is>
      </c>
      <c r="IG46" s="28" t="inlineStr">
        <is>
          <t>x</t>
        </is>
      </c>
      <c r="NA46" s="33" t="n"/>
      <c r="NB46" s="33" t="n"/>
      <c r="NC46" s="33" t="n"/>
      <c r="NF46" s="33" t="n"/>
      <c r="NG46" s="33" t="n"/>
    </row>
    <row r="47" hidden="1" ht="14.45" customHeight="1">
      <c r="A47" t="inlineStr">
        <is>
          <t>F. SPACAGNA</t>
        </is>
      </c>
      <c r="B47" t="inlineStr">
        <is>
          <t>Data Intelligence</t>
        </is>
      </c>
      <c r="C47" t="inlineStr">
        <is>
          <t>Operations</t>
        </is>
      </c>
      <c r="D47" s="12" t="inlineStr">
        <is>
          <t>Hybrid Applications</t>
        </is>
      </c>
      <c r="E47" s="12">
        <f>COUNTIFS(HV47:IG47,UPPER("x"))</f>
        <v/>
      </c>
      <c r="F47" s="37" t="n"/>
      <c r="G47" s="37" t="inlineStr">
        <is>
          <t>x</t>
        </is>
      </c>
      <c r="H47" s="37" t="inlineStr">
        <is>
          <t>x</t>
        </is>
      </c>
      <c r="I47" s="37" t="inlineStr">
        <is>
          <t>x</t>
        </is>
      </c>
      <c r="J47" s="37" t="inlineStr">
        <is>
          <t>x</t>
        </is>
      </c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  <c r="AA47" s="12" t="n"/>
      <c r="AB47" s="12" t="n"/>
      <c r="AC47" s="12" t="n"/>
      <c r="AD47" s="12" t="n"/>
      <c r="AE47" s="12" t="n"/>
      <c r="AF47" s="12" t="n"/>
      <c r="AG47" s="12" t="n"/>
      <c r="AH47" s="12" t="n"/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  <c r="BC47" s="12" t="n"/>
      <c r="BD47" s="12" t="n"/>
      <c r="BE47" s="12" t="n"/>
      <c r="BF47" s="12" t="n"/>
      <c r="BG47" s="12" t="n"/>
      <c r="BH47" s="12" t="n"/>
      <c r="BI47" s="12" t="n"/>
      <c r="BJ47" s="12" t="n"/>
      <c r="BK47" s="12" t="n"/>
      <c r="BL47" s="12" t="n"/>
      <c r="BM47" s="12" t="n"/>
      <c r="BN47" s="12" t="n"/>
      <c r="BO47" s="12" t="n"/>
      <c r="BP47" s="12" t="n"/>
      <c r="BQ47" s="12" t="n"/>
      <c r="BR47" s="12" t="n"/>
      <c r="BS47" s="12" t="n"/>
      <c r="BT47" s="12" t="n"/>
      <c r="BU47" s="12" t="n"/>
      <c r="BV47" s="12" t="n"/>
      <c r="BW47" s="12" t="n"/>
      <c r="BX47" s="12" t="n"/>
      <c r="BY47" s="12" t="n"/>
      <c r="BZ47" s="12" t="n"/>
      <c r="CA47" s="12" t="n"/>
      <c r="CB47" s="12" t="n"/>
      <c r="CC47" s="12" t="n"/>
      <c r="CD47" s="12" t="n"/>
      <c r="CE47" s="12" t="n"/>
      <c r="CF47" s="12" t="n"/>
      <c r="CG47" s="12" t="n"/>
      <c r="CH47" s="12" t="n"/>
      <c r="CI47" s="12" t="n"/>
      <c r="CJ47" s="12" t="n"/>
      <c r="CK47" s="12" t="n"/>
      <c r="CL47" s="12" t="n"/>
      <c r="CM47" s="12" t="n"/>
      <c r="CN47" s="12" t="n"/>
      <c r="CO47" s="12" t="n"/>
      <c r="CP47" s="12" t="n"/>
      <c r="CQ47" s="12" t="n"/>
      <c r="CR47" s="12" t="n"/>
      <c r="CS47" s="29" t="n"/>
      <c r="CT47" s="29" t="n"/>
      <c r="DR47" s="28" t="n"/>
      <c r="DW47" s="28" t="n"/>
      <c r="DX47" s="28" t="n"/>
      <c r="DY47" s="28" t="n"/>
      <c r="GY47" s="27" t="n"/>
      <c r="GZ47" s="27" t="n"/>
      <c r="HV47" s="28" t="inlineStr">
        <is>
          <t>x</t>
        </is>
      </c>
      <c r="HW47" s="28" t="inlineStr">
        <is>
          <t>x</t>
        </is>
      </c>
      <c r="HX47" s="28" t="inlineStr">
        <is>
          <t>x</t>
        </is>
      </c>
      <c r="HY47" s="28" t="inlineStr">
        <is>
          <t>x</t>
        </is>
      </c>
      <c r="HZ47" s="28" t="inlineStr">
        <is>
          <t>x</t>
        </is>
      </c>
      <c r="IC47" s="28" t="inlineStr">
        <is>
          <t>x</t>
        </is>
      </c>
      <c r="ID47" s="28" t="inlineStr">
        <is>
          <t>x</t>
        </is>
      </c>
      <c r="IE47" s="28" t="inlineStr">
        <is>
          <t>x</t>
        </is>
      </c>
      <c r="IF47" s="28" t="inlineStr">
        <is>
          <t>x</t>
        </is>
      </c>
      <c r="IG47" s="28" t="inlineStr">
        <is>
          <t>x</t>
        </is>
      </c>
      <c r="NA47" s="33" t="n"/>
      <c r="NB47" s="33" t="n"/>
      <c r="NC47" s="33" t="n"/>
      <c r="NF47" s="33" t="n"/>
      <c r="NG47" s="33" t="n"/>
    </row>
    <row r="48" ht="14.45" customHeight="1">
      <c r="A48" s="9" t="inlineStr">
        <is>
          <t>F. Taita</t>
        </is>
      </c>
      <c r="B48" t="inlineStr">
        <is>
          <t>Data Intelligence</t>
        </is>
      </c>
      <c r="C48" t="inlineStr">
        <is>
          <t>Delivery Projects</t>
        </is>
      </c>
      <c r="D48" s="12" t="inlineStr">
        <is>
          <t>Delivery Projects</t>
        </is>
      </c>
      <c r="E48" s="12">
        <f>COUNTIFS(HV48:IG48,UPPER("x"))</f>
        <v/>
      </c>
      <c r="F48" s="37" t="n"/>
      <c r="G48" s="37" t="inlineStr">
        <is>
          <t>x</t>
        </is>
      </c>
      <c r="H48" s="37" t="inlineStr">
        <is>
          <t>x</t>
        </is>
      </c>
      <c r="I48" s="37" t="inlineStr">
        <is>
          <t>x</t>
        </is>
      </c>
      <c r="J48" s="37" t="inlineStr">
        <is>
          <t>x</t>
        </is>
      </c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  <c r="BC48" s="12" t="n"/>
      <c r="BD48" s="12" t="n"/>
      <c r="BE48" s="12" t="n"/>
      <c r="BF48" s="12" t="n"/>
      <c r="BG48" s="12" t="n"/>
      <c r="BH48" s="12" t="n"/>
      <c r="BI48" s="12" t="n"/>
      <c r="BJ48" s="12" t="n"/>
      <c r="BK48" s="12" t="n"/>
      <c r="BL48" s="12" t="n"/>
      <c r="BM48" s="12" t="n"/>
      <c r="BN48" s="12" t="n"/>
      <c r="BO48" s="12" t="n"/>
      <c r="BP48" s="12" t="n"/>
      <c r="BQ48" s="12" t="n"/>
      <c r="BR48" s="12" t="n"/>
      <c r="BS48" s="12" t="n"/>
      <c r="BT48" s="12" t="n"/>
      <c r="BU48" s="12" t="n"/>
      <c r="BV48" s="12" t="n"/>
      <c r="BW48" s="12" t="n"/>
      <c r="BX48" s="12" t="n"/>
      <c r="BY48" s="12" t="n"/>
      <c r="BZ48" s="12" t="n"/>
      <c r="CA48" s="12" t="n"/>
      <c r="CB48" s="12" t="n"/>
      <c r="CC48" s="12" t="n"/>
      <c r="CD48" s="12" t="n"/>
      <c r="CE48" s="12" t="n"/>
      <c r="CF48" s="12" t="n"/>
      <c r="CG48" s="12" t="n"/>
      <c r="CH48" s="12" t="n"/>
      <c r="CI48" s="12" t="n"/>
      <c r="CJ48" s="12" t="n"/>
      <c r="CK48" s="12" t="n"/>
      <c r="CL48" s="12" t="n"/>
      <c r="CM48" s="12" t="n"/>
      <c r="CN48" s="12" t="n"/>
      <c r="CO48" s="12" t="n"/>
      <c r="CP48" s="12" t="n"/>
      <c r="CQ48" s="12" t="n"/>
      <c r="CR48" s="12" t="n"/>
      <c r="EF48" s="27" t="inlineStr">
        <is>
          <t>x</t>
        </is>
      </c>
      <c r="ES48" s="27" t="inlineStr">
        <is>
          <t>x</t>
        </is>
      </c>
      <c r="FK48" s="27" t="inlineStr">
        <is>
          <t>x</t>
        </is>
      </c>
      <c r="GW48" s="27" t="inlineStr">
        <is>
          <t>x</t>
        </is>
      </c>
      <c r="GX48" s="27" t="inlineStr">
        <is>
          <t>x</t>
        </is>
      </c>
      <c r="GY48" s="27" t="n"/>
      <c r="GZ48" s="27" t="n"/>
      <c r="HS48" s="27" t="inlineStr">
        <is>
          <t>x</t>
        </is>
      </c>
      <c r="HV48" s="28" t="inlineStr">
        <is>
          <t>x</t>
        </is>
      </c>
      <c r="HW48" s="28" t="inlineStr">
        <is>
          <t>x</t>
        </is>
      </c>
      <c r="HX48" s="28" t="inlineStr">
        <is>
          <t>x</t>
        </is>
      </c>
      <c r="HY48" s="28" t="inlineStr">
        <is>
          <t>x</t>
        </is>
      </c>
      <c r="HZ48" s="28" t="inlineStr">
        <is>
          <t>x</t>
        </is>
      </c>
      <c r="IC48" s="28" t="inlineStr">
        <is>
          <t>x</t>
        </is>
      </c>
      <c r="ID48" s="28" t="inlineStr">
        <is>
          <t>x</t>
        </is>
      </c>
      <c r="IE48" s="28" t="inlineStr">
        <is>
          <t>x</t>
        </is>
      </c>
      <c r="IF48" s="28" t="inlineStr">
        <is>
          <t>x</t>
        </is>
      </c>
      <c r="IG48" s="28" t="inlineStr">
        <is>
          <t>x</t>
        </is>
      </c>
      <c r="NA48" s="32" t="inlineStr">
        <is>
          <t>x</t>
        </is>
      </c>
      <c r="NB48" s="32" t="inlineStr">
        <is>
          <t>x</t>
        </is>
      </c>
      <c r="NC48" s="32" t="inlineStr">
        <is>
          <t>x</t>
        </is>
      </c>
      <c r="ND48" s="32" t="inlineStr">
        <is>
          <t>x</t>
        </is>
      </c>
      <c r="NE48" s="32" t="inlineStr">
        <is>
          <t>x</t>
        </is>
      </c>
      <c r="NF48" s="32" t="inlineStr">
        <is>
          <t>x</t>
        </is>
      </c>
      <c r="NG48" s="32" t="inlineStr">
        <is>
          <t>x</t>
        </is>
      </c>
      <c r="NH48" s="32" t="inlineStr">
        <is>
          <t>x</t>
        </is>
      </c>
      <c r="NI48" s="32" t="inlineStr">
        <is>
          <t>x</t>
        </is>
      </c>
      <c r="NJ48" s="32" t="inlineStr">
        <is>
          <t>x</t>
        </is>
      </c>
      <c r="NK48" s="32" t="inlineStr">
        <is>
          <t>x</t>
        </is>
      </c>
      <c r="NL48" s="32" t="inlineStr">
        <is>
          <t>x</t>
        </is>
      </c>
      <c r="NM48" s="32" t="inlineStr">
        <is>
          <t>x</t>
        </is>
      </c>
      <c r="NN48" s="32" t="inlineStr">
        <is>
          <t>x</t>
        </is>
      </c>
      <c r="NO48" s="32" t="inlineStr">
        <is>
          <t>x</t>
        </is>
      </c>
      <c r="NP48" s="32" t="inlineStr">
        <is>
          <t>x</t>
        </is>
      </c>
      <c r="NQ48" s="32" t="inlineStr">
        <is>
          <t>x</t>
        </is>
      </c>
      <c r="NR48" s="32" t="inlineStr">
        <is>
          <t>x</t>
        </is>
      </c>
      <c r="NS48" s="32" t="inlineStr">
        <is>
          <t>x</t>
        </is>
      </c>
      <c r="NT48" s="32" t="inlineStr">
        <is>
          <t>x</t>
        </is>
      </c>
      <c r="NU48" s="32" t="inlineStr">
        <is>
          <t>x</t>
        </is>
      </c>
      <c r="NV48" s="32" t="inlineStr">
        <is>
          <t>x</t>
        </is>
      </c>
      <c r="NW48" s="32" t="inlineStr">
        <is>
          <t>x</t>
        </is>
      </c>
      <c r="NX48" s="32" t="inlineStr">
        <is>
          <t>x</t>
        </is>
      </c>
      <c r="NY48" s="32" t="inlineStr">
        <is>
          <t>x</t>
        </is>
      </c>
      <c r="NZ48" s="32" t="inlineStr">
        <is>
          <t>x</t>
        </is>
      </c>
      <c r="OA48" s="32" t="inlineStr">
        <is>
          <t>x</t>
        </is>
      </c>
      <c r="OB48" s="32" t="inlineStr">
        <is>
          <t>x</t>
        </is>
      </c>
    </row>
    <row r="49" hidden="1" ht="14.45" customHeight="1">
      <c r="A49" t="inlineStr">
        <is>
          <t>F. TARQUINI</t>
        </is>
      </c>
      <c r="B49" t="inlineStr">
        <is>
          <t>SAP ECC</t>
        </is>
      </c>
      <c r="C49" t="inlineStr">
        <is>
          <t>SAP ECC</t>
        </is>
      </c>
      <c r="D49" t="inlineStr">
        <is>
          <t>Outside DI</t>
        </is>
      </c>
      <c r="E49" s="12">
        <f>COUNTIFS(HV49:IG49,UPPER("x"))</f>
        <v/>
      </c>
      <c r="F49" s="38" t="n"/>
      <c r="G49" s="37" t="inlineStr">
        <is>
          <t>x</t>
        </is>
      </c>
      <c r="H49" s="37" t="inlineStr">
        <is>
          <t>x</t>
        </is>
      </c>
      <c r="I49" s="37" t="inlineStr">
        <is>
          <t>x</t>
        </is>
      </c>
      <c r="J49" s="37" t="inlineStr">
        <is>
          <t>x</t>
        </is>
      </c>
      <c r="GY49" s="27" t="n"/>
      <c r="GZ49" s="27" t="n"/>
      <c r="HV49" s="28" t="inlineStr">
        <is>
          <t>x</t>
        </is>
      </c>
      <c r="HW49" s="28" t="inlineStr">
        <is>
          <t>x</t>
        </is>
      </c>
      <c r="HX49" s="28" t="inlineStr">
        <is>
          <t>x</t>
        </is>
      </c>
      <c r="HY49" s="28" t="inlineStr">
        <is>
          <t>x</t>
        </is>
      </c>
      <c r="HZ49" s="28" t="inlineStr">
        <is>
          <t>x</t>
        </is>
      </c>
      <c r="IC49" s="28" t="inlineStr">
        <is>
          <t>x</t>
        </is>
      </c>
      <c r="ID49" s="28" t="inlineStr">
        <is>
          <t>x</t>
        </is>
      </c>
      <c r="IE49" s="28" t="inlineStr">
        <is>
          <t>x</t>
        </is>
      </c>
      <c r="IF49" s="28" t="inlineStr">
        <is>
          <t>x</t>
        </is>
      </c>
      <c r="IG49" s="28" t="inlineStr">
        <is>
          <t>x</t>
        </is>
      </c>
    </row>
    <row r="50" hidden="1" ht="14.45" customHeight="1">
      <c r="A50" t="inlineStr">
        <is>
          <t>F. VASSALLO</t>
        </is>
      </c>
      <c r="B50" t="inlineStr">
        <is>
          <t>Data Intelligence</t>
        </is>
      </c>
      <c r="C50" t="inlineStr">
        <is>
          <t>Delivery AMS</t>
        </is>
      </c>
      <c r="D50" s="12" t="inlineStr">
        <is>
          <t>Delivery Maintenance</t>
        </is>
      </c>
      <c r="E50" s="12">
        <f>COUNTIFS(HV50:IG50,UPPER("x"))</f>
        <v/>
      </c>
      <c r="F50" s="37" t="n"/>
      <c r="G50" s="37" t="inlineStr">
        <is>
          <t>x</t>
        </is>
      </c>
      <c r="H50" s="37" t="inlineStr">
        <is>
          <t>x</t>
        </is>
      </c>
      <c r="I50" s="37" t="inlineStr">
        <is>
          <t>x</t>
        </is>
      </c>
      <c r="J50" s="37" t="inlineStr">
        <is>
          <t>x</t>
        </is>
      </c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  <c r="AA50" s="12" t="n"/>
      <c r="AB50" s="12" t="n"/>
      <c r="AC50" s="12" t="n"/>
      <c r="AD50" s="12" t="n"/>
      <c r="AE50" s="12" t="n"/>
      <c r="AF50" s="12" t="n"/>
      <c r="AG50" s="12" t="n"/>
      <c r="AH50" s="12" t="n"/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  <c r="BC50" s="12" t="n"/>
      <c r="BD50" s="12" t="n"/>
      <c r="BE50" s="12" t="n"/>
      <c r="BF50" s="12" t="n"/>
      <c r="BG50" s="12" t="n"/>
      <c r="BH50" s="12" t="n"/>
      <c r="BI50" s="12" t="n"/>
      <c r="BJ50" s="12" t="n"/>
      <c r="BK50" s="12" t="n"/>
      <c r="BL50" s="12" t="n"/>
      <c r="BM50" s="12" t="n"/>
      <c r="BN50" s="12" t="n"/>
      <c r="BO50" s="12" t="n"/>
      <c r="BP50" s="12" t="n"/>
      <c r="BQ50" s="12" t="n"/>
      <c r="BR50" s="12" t="n"/>
      <c r="BS50" s="12" t="n"/>
      <c r="BT50" s="12" t="n"/>
      <c r="BU50" s="12" t="n"/>
      <c r="BV50" s="12" t="n"/>
      <c r="BW50" s="12" t="n"/>
      <c r="BX50" s="12" t="n"/>
      <c r="BY50" s="12" t="n"/>
      <c r="BZ50" s="12" t="n"/>
      <c r="CA50" s="12" t="n"/>
      <c r="CB50" s="12" t="n"/>
      <c r="CC50" s="12" t="n"/>
      <c r="CD50" s="12" t="n"/>
      <c r="CE50" s="12" t="n"/>
      <c r="CF50" s="12" t="n"/>
      <c r="CG50" s="12" t="n"/>
      <c r="CH50" s="12" t="n"/>
      <c r="CI50" s="12" t="n"/>
      <c r="CJ50" s="12" t="n"/>
      <c r="CK50" s="12" t="n"/>
      <c r="CL50" s="12" t="n"/>
      <c r="CM50" s="12" t="n"/>
      <c r="CN50" s="12" t="n"/>
      <c r="CO50" s="12" t="n"/>
      <c r="CP50" s="12" t="n"/>
      <c r="CQ50" s="12" t="n"/>
      <c r="CR50" s="12" t="n"/>
      <c r="DR50" s="28" t="n"/>
      <c r="DW50" s="28" t="n"/>
      <c r="DX50" s="28" t="n"/>
      <c r="DY50" s="28" t="n"/>
      <c r="GY50" s="27" t="n"/>
      <c r="GZ50" s="27" t="n"/>
      <c r="HV50" s="28" t="inlineStr">
        <is>
          <t>x</t>
        </is>
      </c>
      <c r="HW50" s="28" t="inlineStr">
        <is>
          <t>x</t>
        </is>
      </c>
      <c r="HX50" s="28" t="inlineStr">
        <is>
          <t>x</t>
        </is>
      </c>
      <c r="HY50" s="28" t="inlineStr">
        <is>
          <t>x</t>
        </is>
      </c>
      <c r="HZ50" s="28" t="inlineStr">
        <is>
          <t>x</t>
        </is>
      </c>
      <c r="IC50" s="28" t="inlineStr">
        <is>
          <t>x</t>
        </is>
      </c>
      <c r="ID50" s="28" t="inlineStr">
        <is>
          <t>x</t>
        </is>
      </c>
      <c r="IE50" s="28" t="inlineStr">
        <is>
          <t>x</t>
        </is>
      </c>
      <c r="IF50" s="28" t="inlineStr">
        <is>
          <t>x</t>
        </is>
      </c>
      <c r="IG50" s="28" t="inlineStr">
        <is>
          <t>x</t>
        </is>
      </c>
      <c r="NA50" s="33" t="n"/>
      <c r="NB50" s="33" t="n"/>
      <c r="NC50" s="33" t="n"/>
      <c r="NF50" s="33" t="n"/>
      <c r="NG50" s="33" t="n"/>
    </row>
    <row r="51" hidden="1" ht="14.45" customHeight="1">
      <c r="A51" t="inlineStr">
        <is>
          <t>G. Cataldo</t>
        </is>
      </c>
      <c r="B51" t="inlineStr">
        <is>
          <t>Data Intelligence</t>
        </is>
      </c>
      <c r="C51" t="inlineStr">
        <is>
          <t>Operations</t>
        </is>
      </c>
      <c r="D51" s="12" t="inlineStr">
        <is>
          <t>Data Management</t>
        </is>
      </c>
      <c r="E51" s="12">
        <f>COUNTIFS(HV51:IG51,UPPER("x"))</f>
        <v/>
      </c>
      <c r="F51" s="37" t="n"/>
      <c r="G51" s="37" t="inlineStr">
        <is>
          <t>x</t>
        </is>
      </c>
      <c r="H51" s="37" t="inlineStr">
        <is>
          <t>x</t>
        </is>
      </c>
      <c r="I51" s="37" t="inlineStr">
        <is>
          <t>x</t>
        </is>
      </c>
      <c r="J51" s="37" t="inlineStr">
        <is>
          <t>x</t>
        </is>
      </c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  <c r="AA51" s="12" t="n"/>
      <c r="AB51" s="12" t="n"/>
      <c r="AC51" s="12" t="n"/>
      <c r="AD51" s="12" t="n"/>
      <c r="AE51" s="12" t="n"/>
      <c r="AF51" s="12" t="n"/>
      <c r="AG51" s="12" t="n"/>
      <c r="AH51" s="12" t="n"/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  <c r="BC51" s="12" t="n"/>
      <c r="BD51" s="12" t="n"/>
      <c r="BE51" s="12" t="n"/>
      <c r="BF51" s="12" t="n"/>
      <c r="BG51" s="12" t="n"/>
      <c r="BH51" s="12" t="n"/>
      <c r="BI51" s="12" t="n"/>
      <c r="BJ51" s="12" t="n"/>
      <c r="BK51" s="12" t="n"/>
      <c r="BL51" s="12" t="n"/>
      <c r="BM51" s="12" t="n"/>
      <c r="BN51" s="12" t="n"/>
      <c r="BO51" s="12" t="n"/>
      <c r="BP51" s="12" t="n"/>
      <c r="BQ51" s="12" t="n"/>
      <c r="BR51" s="12" t="n"/>
      <c r="BS51" s="12" t="n"/>
      <c r="BT51" s="12" t="n"/>
      <c r="BU51" s="12" t="n"/>
      <c r="BV51" s="12" t="n"/>
      <c r="BW51" s="12" t="n"/>
      <c r="BX51" s="12" t="n"/>
      <c r="BY51" s="12" t="n"/>
      <c r="BZ51" s="12" t="n"/>
      <c r="CA51" s="12" t="n"/>
      <c r="CB51" s="12" t="n"/>
      <c r="CC51" s="12" t="n"/>
      <c r="CD51" s="12" t="n"/>
      <c r="CE51" s="12" t="n"/>
      <c r="CF51" s="12" t="n"/>
      <c r="CG51" s="12" t="n"/>
      <c r="CH51" s="12" t="n"/>
      <c r="CI51" s="12" t="n"/>
      <c r="CJ51" s="12" t="n"/>
      <c r="CK51" s="12" t="n"/>
      <c r="CL51" s="12" t="n"/>
      <c r="CM51" s="12" t="n"/>
      <c r="CN51" s="12" t="n"/>
      <c r="CO51" s="12" t="n"/>
      <c r="CP51" s="12" t="n"/>
      <c r="CQ51" s="12" t="n"/>
      <c r="CR51" s="12" t="n"/>
      <c r="FG51" s="27" t="inlineStr">
        <is>
          <t>X</t>
        </is>
      </c>
      <c r="FH51" s="27" t="inlineStr">
        <is>
          <t>X</t>
        </is>
      </c>
      <c r="FU51" s="27" t="inlineStr">
        <is>
          <t>X</t>
        </is>
      </c>
      <c r="GB51" s="27" t="inlineStr">
        <is>
          <t>X</t>
        </is>
      </c>
      <c r="GY51" s="27" t="n"/>
      <c r="GZ51" s="27" t="n"/>
      <c r="HD51" s="27" t="inlineStr">
        <is>
          <t>X</t>
        </is>
      </c>
      <c r="HJ51" s="27" t="inlineStr">
        <is>
          <t>X</t>
        </is>
      </c>
      <c r="HV51" s="28" t="inlineStr">
        <is>
          <t>x</t>
        </is>
      </c>
      <c r="HW51" s="28" t="inlineStr">
        <is>
          <t>x</t>
        </is>
      </c>
      <c r="HX51" s="28" t="inlineStr">
        <is>
          <t>x</t>
        </is>
      </c>
      <c r="HY51" s="28" t="inlineStr">
        <is>
          <t>x</t>
        </is>
      </c>
      <c r="HZ51" s="28" t="inlineStr">
        <is>
          <t>x</t>
        </is>
      </c>
      <c r="IC51" s="28" t="inlineStr">
        <is>
          <t>x</t>
        </is>
      </c>
      <c r="ID51" s="28" t="inlineStr">
        <is>
          <t>x</t>
        </is>
      </c>
      <c r="IE51" s="28" t="inlineStr">
        <is>
          <t>x</t>
        </is>
      </c>
      <c r="IF51" s="28" t="inlineStr">
        <is>
          <t>x</t>
        </is>
      </c>
      <c r="IG51" s="28" t="inlineStr">
        <is>
          <t>x</t>
        </is>
      </c>
      <c r="IJ51" s="27" t="inlineStr">
        <is>
          <t>X</t>
        </is>
      </c>
      <c r="IK51" s="27" t="inlineStr">
        <is>
          <t>X</t>
        </is>
      </c>
      <c r="IL51" s="27" t="inlineStr">
        <is>
          <t>X</t>
        </is>
      </c>
      <c r="IM51" s="27" t="inlineStr">
        <is>
          <t>X</t>
        </is>
      </c>
      <c r="IN51" s="27" t="inlineStr">
        <is>
          <t>X</t>
        </is>
      </c>
    </row>
    <row r="52" hidden="1" ht="14.45" customHeight="1">
      <c r="A52" t="inlineStr">
        <is>
          <t>G. D'AMANTI</t>
        </is>
      </c>
      <c r="B52" t="inlineStr">
        <is>
          <t>Data Intelligence</t>
        </is>
      </c>
      <c r="C52" t="inlineStr">
        <is>
          <t>Operations</t>
        </is>
      </c>
      <c r="D52" s="12" t="inlineStr">
        <is>
          <t>Data Management</t>
        </is>
      </c>
      <c r="E52" s="12">
        <f>COUNTIFS(HV52:IG52,UPPER("x"))</f>
        <v/>
      </c>
      <c r="F52" s="37" t="n"/>
      <c r="G52" s="37" t="inlineStr">
        <is>
          <t>x</t>
        </is>
      </c>
      <c r="H52" s="37" t="inlineStr">
        <is>
          <t>x</t>
        </is>
      </c>
      <c r="I52" s="37" t="inlineStr">
        <is>
          <t>x</t>
        </is>
      </c>
      <c r="J52" s="37" t="inlineStr">
        <is>
          <t>x</t>
        </is>
      </c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  <c r="AA52" s="12" t="n"/>
      <c r="AB52" s="12" t="n"/>
      <c r="AC52" s="12" t="n"/>
      <c r="AD52" s="12" t="n"/>
      <c r="AE52" s="12" t="n"/>
      <c r="AF52" s="12" t="n"/>
      <c r="AG52" s="12" t="n"/>
      <c r="AH52" s="12" t="n"/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  <c r="BC52" s="12" t="n"/>
      <c r="BD52" s="12" t="n"/>
      <c r="BE52" s="12" t="n"/>
      <c r="BF52" s="12" t="n"/>
      <c r="BG52" s="12" t="n"/>
      <c r="BH52" s="12" t="n"/>
      <c r="BI52" s="12" t="n"/>
      <c r="BJ52" s="12" t="n"/>
      <c r="BK52" s="12" t="n"/>
      <c r="BL52" s="12" t="n"/>
      <c r="BM52" s="12" t="n"/>
      <c r="BN52" s="12" t="n"/>
      <c r="BO52" s="12" t="n"/>
      <c r="BP52" s="12" t="n"/>
      <c r="BQ52" s="12" t="n"/>
      <c r="BR52" s="12" t="n"/>
      <c r="BS52" s="12" t="n"/>
      <c r="BT52" s="12" t="n"/>
      <c r="BU52" s="12" t="n"/>
      <c r="BV52" s="12" t="n"/>
      <c r="BW52" s="12" t="n"/>
      <c r="BX52" s="12" t="n"/>
      <c r="BY52" s="12" t="n"/>
      <c r="BZ52" s="12" t="n"/>
      <c r="CA52" s="12" t="n"/>
      <c r="CB52" s="12" t="n"/>
      <c r="CC52" s="12" t="n"/>
      <c r="CD52" s="12" t="n"/>
      <c r="CE52" s="12" t="n"/>
      <c r="CF52" s="12" t="n"/>
      <c r="CG52" s="12" t="n"/>
      <c r="CH52" s="12" t="n"/>
      <c r="CI52" s="12" t="n"/>
      <c r="CJ52" s="12" t="n"/>
      <c r="CK52" s="12" t="n"/>
      <c r="CL52" s="12" t="n"/>
      <c r="CM52" s="12" t="n"/>
      <c r="CN52" s="12" t="n"/>
      <c r="CO52" s="12" t="n"/>
      <c r="CP52" s="12" t="n"/>
      <c r="CQ52" s="12" t="n"/>
      <c r="CR52" s="12" t="n"/>
      <c r="GY52" s="27" t="n"/>
      <c r="GZ52" s="27" t="n"/>
      <c r="HV52" s="28" t="inlineStr">
        <is>
          <t>x</t>
        </is>
      </c>
      <c r="HW52" s="28" t="inlineStr">
        <is>
          <t>x</t>
        </is>
      </c>
      <c r="HX52" s="28" t="inlineStr">
        <is>
          <t>x</t>
        </is>
      </c>
      <c r="HY52" s="28" t="inlineStr">
        <is>
          <t>x</t>
        </is>
      </c>
      <c r="HZ52" s="28" t="inlineStr">
        <is>
          <t>x</t>
        </is>
      </c>
      <c r="IC52" s="28" t="inlineStr">
        <is>
          <t>x</t>
        </is>
      </c>
      <c r="ID52" s="28" t="inlineStr">
        <is>
          <t>x</t>
        </is>
      </c>
      <c r="IE52" s="28" t="inlineStr">
        <is>
          <t>x</t>
        </is>
      </c>
      <c r="IF52" s="28" t="inlineStr">
        <is>
          <t>x</t>
        </is>
      </c>
      <c r="IG52" s="28" t="inlineStr">
        <is>
          <t>x</t>
        </is>
      </c>
    </row>
    <row r="53" ht="14.45" customHeight="1">
      <c r="A53" t="inlineStr">
        <is>
          <t>G. DE FEO</t>
        </is>
      </c>
      <c r="B53" t="inlineStr">
        <is>
          <t>Data Intelligence</t>
        </is>
      </c>
      <c r="C53" t="inlineStr">
        <is>
          <t>Delivery Projects</t>
        </is>
      </c>
      <c r="D53" s="12" t="inlineStr">
        <is>
          <t>Delivery Projects</t>
        </is>
      </c>
      <c r="E53" s="12">
        <f>COUNTIFS(HV53:IG53,UPPER("x"))</f>
        <v/>
      </c>
      <c r="F53" s="37" t="n"/>
      <c r="G53" s="37" t="inlineStr">
        <is>
          <t>x</t>
        </is>
      </c>
      <c r="H53" s="37" t="inlineStr">
        <is>
          <t>x</t>
        </is>
      </c>
      <c r="I53" s="37" t="inlineStr">
        <is>
          <t>x</t>
        </is>
      </c>
      <c r="J53" s="37" t="inlineStr">
        <is>
          <t>x</t>
        </is>
      </c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  <c r="AA53" s="12" t="n"/>
      <c r="AB53" s="12" t="n"/>
      <c r="AC53" s="12" t="n"/>
      <c r="AD53" s="12" t="n"/>
      <c r="AE53" s="12" t="n"/>
      <c r="AF53" s="12" t="n"/>
      <c r="AG53" s="12" t="n"/>
      <c r="AH53" s="12" t="n"/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  <c r="BC53" s="12" t="n"/>
      <c r="BD53" s="12" t="n"/>
      <c r="BE53" s="12" t="n"/>
      <c r="BF53" s="12" t="n"/>
      <c r="BG53" s="12" t="n"/>
      <c r="BH53" s="12" t="n"/>
      <c r="BI53" s="12" t="n"/>
      <c r="BJ53" s="12" t="n"/>
      <c r="BK53" s="12" t="n"/>
      <c r="BL53" s="12" t="n"/>
      <c r="BM53" s="12" t="n"/>
      <c r="BN53" s="12" t="n"/>
      <c r="BO53" s="12" t="n"/>
      <c r="BP53" s="12" t="n"/>
      <c r="BQ53" s="12" t="n"/>
      <c r="BR53" s="12" t="n"/>
      <c r="BS53" s="12" t="n"/>
      <c r="BT53" s="12" t="n"/>
      <c r="BU53" s="12" t="n"/>
      <c r="BV53" s="12" t="n"/>
      <c r="BW53" s="12" t="n"/>
      <c r="BX53" s="12" t="n"/>
      <c r="BY53" s="12" t="n"/>
      <c r="BZ53" s="12" t="n"/>
      <c r="CA53" s="12" t="n"/>
      <c r="CB53" s="12" t="n"/>
      <c r="CC53" s="12" t="n"/>
      <c r="CD53" s="12" t="n"/>
      <c r="CE53" s="12" t="n"/>
      <c r="CF53" s="12" t="n"/>
      <c r="CG53" s="12" t="n"/>
      <c r="CH53" s="12" t="n"/>
      <c r="CI53" s="12" t="n"/>
      <c r="CJ53" s="12" t="n"/>
      <c r="CK53" s="12" t="n"/>
      <c r="CL53" s="12" t="n"/>
      <c r="CM53" s="12" t="n"/>
      <c r="CN53" s="12" t="n"/>
      <c r="CO53" s="12" t="n"/>
      <c r="CP53" s="12" t="n"/>
      <c r="CQ53" s="12" t="n"/>
      <c r="CR53" s="12" t="n"/>
      <c r="GY53" s="27" t="n"/>
      <c r="GZ53" s="27" t="n"/>
      <c r="HV53" s="28" t="inlineStr">
        <is>
          <t>x</t>
        </is>
      </c>
      <c r="HW53" s="28" t="inlineStr">
        <is>
          <t>x</t>
        </is>
      </c>
      <c r="HX53" s="28" t="inlineStr">
        <is>
          <t>x</t>
        </is>
      </c>
      <c r="HY53" s="28" t="inlineStr">
        <is>
          <t>x</t>
        </is>
      </c>
      <c r="HZ53" s="28" t="inlineStr">
        <is>
          <t>x</t>
        </is>
      </c>
      <c r="IC53" s="28" t="inlineStr">
        <is>
          <t>x</t>
        </is>
      </c>
      <c r="ID53" s="28" t="inlineStr">
        <is>
          <t>x</t>
        </is>
      </c>
      <c r="IE53" s="28" t="inlineStr">
        <is>
          <t>x</t>
        </is>
      </c>
      <c r="IF53" s="28" t="inlineStr">
        <is>
          <t>x</t>
        </is>
      </c>
      <c r="IG53" s="28" t="inlineStr">
        <is>
          <t>x</t>
        </is>
      </c>
    </row>
    <row r="54" hidden="1" ht="14.45" customHeight="1">
      <c r="A54" t="inlineStr">
        <is>
          <t>G. ESPOSITO</t>
        </is>
      </c>
      <c r="B54" t="inlineStr">
        <is>
          <t>R&amp;D</t>
        </is>
      </c>
      <c r="C54" t="inlineStr">
        <is>
          <t>R&amp;D</t>
        </is>
      </c>
      <c r="D54" t="inlineStr">
        <is>
          <t>Outside DI</t>
        </is>
      </c>
      <c r="E54" s="12">
        <f>COUNTIFS(HV54:IG54,UPPER("x"))</f>
        <v/>
      </c>
      <c r="F54" s="38" t="n"/>
      <c r="G54" s="38" t="n"/>
      <c r="H54" s="38" t="n"/>
      <c r="I54" s="38" t="n"/>
      <c r="J54" s="38" t="n"/>
      <c r="GY54" s="27" t="n"/>
      <c r="GZ54" s="27" t="n"/>
      <c r="HV54" s="28" t="inlineStr">
        <is>
          <t>x</t>
        </is>
      </c>
      <c r="HW54" s="28" t="inlineStr">
        <is>
          <t>x</t>
        </is>
      </c>
      <c r="HX54" s="28" t="inlineStr">
        <is>
          <t>x</t>
        </is>
      </c>
      <c r="HY54" s="28" t="inlineStr">
        <is>
          <t>x</t>
        </is>
      </c>
      <c r="HZ54" s="28" t="inlineStr">
        <is>
          <t>x</t>
        </is>
      </c>
      <c r="IC54" s="28" t="inlineStr">
        <is>
          <t>x</t>
        </is>
      </c>
      <c r="ID54" s="28" t="inlineStr">
        <is>
          <t>x</t>
        </is>
      </c>
      <c r="IE54" s="28" t="inlineStr">
        <is>
          <t>x</t>
        </is>
      </c>
      <c r="IF54" s="28" t="inlineStr">
        <is>
          <t>x</t>
        </is>
      </c>
      <c r="IG54" s="28" t="inlineStr">
        <is>
          <t>x</t>
        </is>
      </c>
    </row>
    <row r="55" hidden="1" ht="14.45" customHeight="1">
      <c r="A55" t="inlineStr">
        <is>
          <t>G. FIORENTINI</t>
        </is>
      </c>
      <c r="B55" t="inlineStr">
        <is>
          <t>Data Intelligence</t>
        </is>
      </c>
      <c r="C55" t="inlineStr">
        <is>
          <t>Operations</t>
        </is>
      </c>
      <c r="D55" s="12" t="inlineStr">
        <is>
          <t>Data Management</t>
        </is>
      </c>
      <c r="E55" s="12">
        <f>COUNTIFS(HV55:IG55,UPPER("x"))</f>
        <v/>
      </c>
      <c r="F55" s="37" t="n"/>
      <c r="G55" s="37" t="n"/>
      <c r="H55" s="37" t="n"/>
      <c r="I55" s="37" t="n"/>
      <c r="J55" s="37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  <c r="AA55" s="12" t="n"/>
      <c r="AB55" s="12" t="n"/>
      <c r="AC55" s="12" t="n"/>
      <c r="AD55" s="12" t="n"/>
      <c r="AE55" s="12" t="n"/>
      <c r="AF55" s="12" t="n"/>
      <c r="AG55" s="12" t="n"/>
      <c r="AH55" s="12" t="n"/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  <c r="BC55" s="12" t="n"/>
      <c r="BD55" s="12" t="n"/>
      <c r="BE55" s="12" t="n"/>
      <c r="BF55" s="12" t="n"/>
      <c r="BG55" s="12" t="n"/>
      <c r="BH55" s="12" t="n"/>
      <c r="BI55" s="12" t="n"/>
      <c r="BJ55" s="12" t="n"/>
      <c r="BK55" s="12" t="n"/>
      <c r="BL55" s="12" t="n"/>
      <c r="BM55" s="12" t="n"/>
      <c r="BN55" s="12" t="n"/>
      <c r="BO55" s="12" t="n"/>
      <c r="BP55" s="12" t="n"/>
      <c r="BQ55" s="12" t="n"/>
      <c r="BR55" s="12" t="n"/>
      <c r="BS55" s="12" t="n"/>
      <c r="BT55" s="12" t="n"/>
      <c r="BU55" s="12" t="n"/>
      <c r="BV55" s="12" t="n"/>
      <c r="BW55" s="12" t="n"/>
      <c r="BX55" s="12" t="n"/>
      <c r="BY55" s="12" t="n"/>
      <c r="BZ55" s="12" t="n"/>
      <c r="CA55" s="12" t="n"/>
      <c r="CB55" s="12" t="n"/>
      <c r="CC55" s="12" t="n"/>
      <c r="CD55" s="12" t="n"/>
      <c r="CE55" s="12" t="n"/>
      <c r="CF55" s="12" t="n"/>
      <c r="CG55" s="12" t="n"/>
      <c r="CH55" s="12" t="n"/>
      <c r="CI55" s="12" t="n"/>
      <c r="CJ55" s="12" t="n"/>
      <c r="CK55" s="12" t="n"/>
      <c r="CL55" s="12" t="n"/>
      <c r="CM55" s="12" t="n"/>
      <c r="CN55" s="12" t="n"/>
      <c r="CO55" s="12" t="n"/>
      <c r="CP55" s="12" t="n"/>
      <c r="CQ55" s="12" t="n"/>
      <c r="CR55" s="12" t="n"/>
      <c r="FH55" s="27" t="inlineStr">
        <is>
          <t>X</t>
        </is>
      </c>
      <c r="FR55" s="27" t="inlineStr">
        <is>
          <t>X</t>
        </is>
      </c>
      <c r="FS55" s="27" t="inlineStr">
        <is>
          <t>X</t>
        </is>
      </c>
      <c r="FT55" s="27" t="inlineStr">
        <is>
          <t>X</t>
        </is>
      </c>
      <c r="FU55" s="27" t="inlineStr">
        <is>
          <t>X</t>
        </is>
      </c>
      <c r="FV55" s="27" t="inlineStr">
        <is>
          <t>X</t>
        </is>
      </c>
      <c r="GY55" s="27" t="n"/>
      <c r="GZ55" s="27" t="n"/>
      <c r="HD55" s="27" t="inlineStr">
        <is>
          <t>X</t>
        </is>
      </c>
      <c r="HO55" s="27" t="inlineStr">
        <is>
          <t>X</t>
        </is>
      </c>
      <c r="HP55" s="27" t="inlineStr">
        <is>
          <t>X</t>
        </is>
      </c>
      <c r="HQ55" s="27" t="inlineStr">
        <is>
          <t>X</t>
        </is>
      </c>
      <c r="HR55" s="27" t="inlineStr">
        <is>
          <t>X</t>
        </is>
      </c>
      <c r="HS55" s="27" t="inlineStr">
        <is>
          <t>X</t>
        </is>
      </c>
      <c r="HV55" s="28" t="inlineStr">
        <is>
          <t>x</t>
        </is>
      </c>
      <c r="HW55" s="28" t="inlineStr">
        <is>
          <t>x</t>
        </is>
      </c>
      <c r="HX55" s="28" t="inlineStr">
        <is>
          <t>x</t>
        </is>
      </c>
      <c r="HY55" s="28" t="inlineStr">
        <is>
          <t>x</t>
        </is>
      </c>
      <c r="HZ55" s="28" t="inlineStr">
        <is>
          <t>x</t>
        </is>
      </c>
      <c r="IC55" s="28" t="inlineStr">
        <is>
          <t>x</t>
        </is>
      </c>
      <c r="ID55" s="28" t="inlineStr">
        <is>
          <t>x</t>
        </is>
      </c>
      <c r="IE55" s="28" t="inlineStr">
        <is>
          <t>x</t>
        </is>
      </c>
      <c r="IF55" s="28" t="inlineStr">
        <is>
          <t>x</t>
        </is>
      </c>
      <c r="IG55" s="28" t="inlineStr">
        <is>
          <t>x</t>
        </is>
      </c>
    </row>
    <row r="56" hidden="1" ht="14.45" customHeight="1">
      <c r="A56" t="inlineStr">
        <is>
          <t>G. FRANCHI</t>
        </is>
      </c>
      <c r="B56" t="inlineStr">
        <is>
          <t>Data Intelligence</t>
        </is>
      </c>
      <c r="C56" t="inlineStr">
        <is>
          <t>Operations</t>
        </is>
      </c>
      <c r="D56" t="inlineStr">
        <is>
          <t>Web Applications</t>
        </is>
      </c>
      <c r="E56" s="12">
        <f>COUNTIFS(HV56:IG56,UPPER("x"))</f>
        <v/>
      </c>
      <c r="F56" s="38" t="n"/>
      <c r="G56" s="38" t="n"/>
      <c r="H56" s="38" t="n"/>
      <c r="I56" s="38" t="n"/>
      <c r="J56" s="38" t="n"/>
      <c r="GY56" s="27" t="n"/>
      <c r="GZ56" s="27" t="n"/>
      <c r="HV56" s="28" t="inlineStr">
        <is>
          <t>x</t>
        </is>
      </c>
      <c r="HW56" s="28" t="inlineStr">
        <is>
          <t>x</t>
        </is>
      </c>
      <c r="HX56" s="28" t="inlineStr">
        <is>
          <t>x</t>
        </is>
      </c>
      <c r="HY56" s="28" t="inlineStr">
        <is>
          <t>x</t>
        </is>
      </c>
      <c r="HZ56" s="28" t="inlineStr">
        <is>
          <t>x</t>
        </is>
      </c>
      <c r="IC56" s="28" t="inlineStr">
        <is>
          <t>x</t>
        </is>
      </c>
      <c r="ID56" s="28" t="inlineStr">
        <is>
          <t>x</t>
        </is>
      </c>
      <c r="IE56" s="28" t="inlineStr">
        <is>
          <t>x</t>
        </is>
      </c>
      <c r="IF56" s="28" t="inlineStr">
        <is>
          <t>x</t>
        </is>
      </c>
      <c r="IG56" s="28" t="inlineStr">
        <is>
          <t>x</t>
        </is>
      </c>
    </row>
    <row r="57" hidden="1" ht="14.45" customHeight="1">
      <c r="A57" t="inlineStr">
        <is>
          <t>G. GALATI</t>
        </is>
      </c>
      <c r="B57" t="inlineStr">
        <is>
          <t>Data Intelligence</t>
        </is>
      </c>
      <c r="C57" t="inlineStr">
        <is>
          <t>Delivery AMS</t>
        </is>
      </c>
      <c r="D57" s="12" t="inlineStr">
        <is>
          <t>Delivery Maintenance</t>
        </is>
      </c>
      <c r="E57" s="12">
        <f>COUNTIFS(HV57:IG57,UPPER("x"))</f>
        <v/>
      </c>
      <c r="F57" s="37" t="n"/>
      <c r="G57" s="37" t="n"/>
      <c r="H57" s="37" t="n"/>
      <c r="I57" s="37" t="n"/>
      <c r="J57" s="37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  <c r="AA57" s="12" t="n"/>
      <c r="AB57" s="12" t="n"/>
      <c r="AC57" s="12" t="n"/>
      <c r="AD57" s="12" t="n"/>
      <c r="AE57" s="12" t="n"/>
      <c r="AF57" s="12" t="n"/>
      <c r="AG57" s="12" t="n"/>
      <c r="AH57" s="12" t="n"/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  <c r="BC57" s="12" t="n"/>
      <c r="BD57" s="12" t="n"/>
      <c r="BE57" s="12" t="n"/>
      <c r="BF57" s="12" t="n"/>
      <c r="BG57" s="12" t="n"/>
      <c r="BH57" s="12" t="n"/>
      <c r="BI57" s="12" t="n"/>
      <c r="BJ57" s="12" t="n"/>
      <c r="BK57" s="12" t="n"/>
      <c r="BL57" s="12" t="n"/>
      <c r="BM57" s="12" t="n"/>
      <c r="BN57" s="12" t="n"/>
      <c r="BO57" s="12" t="n"/>
      <c r="BP57" s="12" t="n"/>
      <c r="BQ57" s="12" t="n"/>
      <c r="BR57" s="12" t="n"/>
      <c r="BS57" s="12" t="n"/>
      <c r="BT57" s="12" t="n"/>
      <c r="BU57" s="12" t="n"/>
      <c r="BV57" s="12" t="n"/>
      <c r="BW57" s="12" t="n"/>
      <c r="BX57" s="12" t="n"/>
      <c r="BY57" s="12" t="n"/>
      <c r="BZ57" s="12" t="n"/>
      <c r="CA57" s="12" t="n"/>
      <c r="CB57" s="12" t="n"/>
      <c r="CC57" s="12" t="n"/>
      <c r="CD57" s="12" t="n"/>
      <c r="CE57" s="12" t="n"/>
      <c r="CF57" s="12" t="n"/>
      <c r="CG57" s="12" t="n"/>
      <c r="CH57" s="12" t="n"/>
      <c r="CI57" s="12" t="n"/>
      <c r="CJ57" s="12" t="n"/>
      <c r="CK57" s="12" t="n"/>
      <c r="CL57" s="12" t="n"/>
      <c r="CM57" s="12" t="n"/>
      <c r="CN57" s="12" t="n"/>
      <c r="CO57" s="12" t="n"/>
      <c r="CP57" s="12" t="n"/>
      <c r="CQ57" s="12" t="n"/>
      <c r="CR57" s="12" t="n"/>
      <c r="GY57" s="27" t="n"/>
      <c r="GZ57" s="27" t="n"/>
      <c r="HV57" s="28" t="inlineStr">
        <is>
          <t>x</t>
        </is>
      </c>
      <c r="HW57" s="28" t="inlineStr">
        <is>
          <t>x</t>
        </is>
      </c>
      <c r="HX57" s="28" t="inlineStr">
        <is>
          <t>x</t>
        </is>
      </c>
      <c r="HY57" s="28" t="inlineStr">
        <is>
          <t>x</t>
        </is>
      </c>
      <c r="HZ57" s="28" t="inlineStr">
        <is>
          <t>x</t>
        </is>
      </c>
      <c r="IC57" s="28" t="inlineStr">
        <is>
          <t>x</t>
        </is>
      </c>
      <c r="ID57" s="28" t="inlineStr">
        <is>
          <t>x</t>
        </is>
      </c>
      <c r="IE57" s="28" t="inlineStr">
        <is>
          <t>x</t>
        </is>
      </c>
      <c r="IF57" s="28" t="inlineStr">
        <is>
          <t>x</t>
        </is>
      </c>
      <c r="IG57" s="28" t="inlineStr">
        <is>
          <t>x</t>
        </is>
      </c>
    </row>
    <row r="58" hidden="1" ht="14.45" customHeight="1">
      <c r="A58" t="inlineStr">
        <is>
          <t>G. LOPEZ</t>
        </is>
      </c>
      <c r="B58" t="inlineStr">
        <is>
          <t>Data Intelligence</t>
        </is>
      </c>
      <c r="C58" t="inlineStr">
        <is>
          <t>Operations</t>
        </is>
      </c>
      <c r="D58" s="12" t="inlineStr">
        <is>
          <t>Web Applications</t>
        </is>
      </c>
      <c r="E58" s="12">
        <f>COUNTIFS(HV58:IG58,UPPER("x"))</f>
        <v/>
      </c>
      <c r="F58" s="37" t="n"/>
      <c r="G58" s="37" t="n"/>
      <c r="H58" s="37" t="n"/>
      <c r="I58" s="37" t="n"/>
      <c r="J58" s="37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  <c r="AA58" s="12" t="n"/>
      <c r="AB58" s="12" t="n"/>
      <c r="AC58" s="12" t="n"/>
      <c r="AD58" s="12" t="n"/>
      <c r="AE58" s="12" t="n"/>
      <c r="AF58" s="12" t="n"/>
      <c r="AG58" s="12" t="n"/>
      <c r="AH58" s="12" t="n"/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  <c r="BC58" s="12" t="n"/>
      <c r="BD58" s="12" t="n"/>
      <c r="BE58" s="12" t="n"/>
      <c r="BF58" s="12" t="n"/>
      <c r="BG58" s="12" t="n"/>
      <c r="BH58" s="12" t="n"/>
      <c r="BI58" s="12" t="n"/>
      <c r="BJ58" s="12" t="n"/>
      <c r="BK58" s="12" t="n"/>
      <c r="BL58" s="12" t="n"/>
      <c r="BM58" s="12" t="n"/>
      <c r="BN58" s="12" t="n"/>
      <c r="BO58" s="12" t="n"/>
      <c r="BP58" s="12" t="n"/>
      <c r="BQ58" s="12" t="n"/>
      <c r="BR58" s="12" t="n"/>
      <c r="BS58" s="12" t="n"/>
      <c r="BT58" s="12" t="n"/>
      <c r="BU58" s="12" t="n"/>
      <c r="BV58" s="12" t="n"/>
      <c r="BW58" s="12" t="n"/>
      <c r="BX58" s="12" t="n"/>
      <c r="BY58" s="12" t="n"/>
      <c r="BZ58" s="12" t="n"/>
      <c r="CA58" s="12" t="n"/>
      <c r="CB58" s="12" t="n"/>
      <c r="CC58" s="12" t="n"/>
      <c r="CD58" s="12" t="n"/>
      <c r="CE58" s="12" t="n"/>
      <c r="CF58" s="12" t="n"/>
      <c r="CG58" s="12" t="n"/>
      <c r="CH58" s="12" t="n"/>
      <c r="CI58" s="12" t="n"/>
      <c r="CJ58" s="12" t="n"/>
      <c r="CK58" s="12" t="n"/>
      <c r="CL58" s="12" t="n"/>
      <c r="CM58" s="12" t="n"/>
      <c r="CN58" s="12" t="n"/>
      <c r="CO58" s="12" t="n"/>
      <c r="CP58" s="12" t="n"/>
      <c r="CQ58" s="12" t="n"/>
      <c r="CR58" s="12" t="n"/>
      <c r="GY58" s="27" t="n"/>
      <c r="GZ58" s="27" t="n"/>
      <c r="HV58" s="28" t="inlineStr">
        <is>
          <t>x</t>
        </is>
      </c>
      <c r="HW58" s="28" t="inlineStr">
        <is>
          <t>x</t>
        </is>
      </c>
      <c r="HX58" s="28" t="inlineStr">
        <is>
          <t>x</t>
        </is>
      </c>
      <c r="HY58" s="28" t="inlineStr">
        <is>
          <t>x</t>
        </is>
      </c>
      <c r="HZ58" s="28" t="inlineStr">
        <is>
          <t>x</t>
        </is>
      </c>
      <c r="IC58" s="28" t="inlineStr">
        <is>
          <t>x</t>
        </is>
      </c>
      <c r="ID58" s="28" t="inlineStr">
        <is>
          <t>x</t>
        </is>
      </c>
      <c r="IE58" s="28" t="inlineStr">
        <is>
          <t>x</t>
        </is>
      </c>
      <c r="IF58" s="28" t="inlineStr">
        <is>
          <t>x</t>
        </is>
      </c>
      <c r="IG58" s="28" t="inlineStr">
        <is>
          <t>x</t>
        </is>
      </c>
    </row>
    <row r="59" hidden="1" ht="14.45" customHeight="1">
      <c r="A59" t="inlineStr">
        <is>
          <t>G. LUONGO</t>
        </is>
      </c>
      <c r="B59" t="inlineStr">
        <is>
          <t>Data Intelligence</t>
        </is>
      </c>
      <c r="C59" t="inlineStr">
        <is>
          <t>Delivery AMS</t>
        </is>
      </c>
      <c r="D59" s="12" t="inlineStr">
        <is>
          <t>Delivery Maintenance</t>
        </is>
      </c>
      <c r="E59" s="12">
        <f>COUNTIFS(HV59:IG59,UPPER("x"))</f>
        <v/>
      </c>
      <c r="F59" s="37" t="n"/>
      <c r="G59" s="37" t="n"/>
      <c r="H59" s="37" t="n"/>
      <c r="I59" s="37" t="n"/>
      <c r="J59" s="37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  <c r="AA59" s="12" t="n"/>
      <c r="AB59" s="12" t="n"/>
      <c r="AC59" s="12" t="n"/>
      <c r="AD59" s="12" t="n"/>
      <c r="AE59" s="12" t="n"/>
      <c r="AF59" s="12" t="n"/>
      <c r="AG59" s="12" t="n"/>
      <c r="AH59" s="12" t="n"/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  <c r="BC59" s="12" t="n"/>
      <c r="BD59" s="12" t="n"/>
      <c r="BE59" s="12" t="n"/>
      <c r="BF59" s="12" t="n"/>
      <c r="BG59" s="12" t="n"/>
      <c r="BH59" s="12" t="n"/>
      <c r="BI59" s="12" t="n"/>
      <c r="BJ59" s="12" t="n"/>
      <c r="BK59" s="12" t="n"/>
      <c r="BL59" s="12" t="n"/>
      <c r="BM59" s="12" t="n"/>
      <c r="BN59" s="12" t="n"/>
      <c r="BO59" s="12" t="n"/>
      <c r="BP59" s="12" t="n"/>
      <c r="BQ59" s="12" t="n"/>
      <c r="BR59" s="12" t="n"/>
      <c r="BS59" s="12" t="n"/>
      <c r="BT59" s="12" t="n"/>
      <c r="BU59" s="12" t="n"/>
      <c r="BV59" s="12" t="n"/>
      <c r="BW59" s="12" t="n"/>
      <c r="BX59" s="12" t="n"/>
      <c r="BY59" s="12" t="n"/>
      <c r="BZ59" s="12" t="n"/>
      <c r="CA59" s="12" t="n"/>
      <c r="CB59" s="12" t="n"/>
      <c r="CC59" s="12" t="n"/>
      <c r="CD59" s="12" t="n"/>
      <c r="CE59" s="12" t="n"/>
      <c r="CF59" s="12" t="n"/>
      <c r="CG59" s="12" t="n"/>
      <c r="CH59" s="12" t="n"/>
      <c r="CI59" s="12" t="n"/>
      <c r="CJ59" s="12" t="n"/>
      <c r="CK59" s="12" t="n"/>
      <c r="CL59" s="12" t="n"/>
      <c r="CM59" s="12" t="n"/>
      <c r="CN59" s="12" t="n"/>
      <c r="CO59" s="12" t="n"/>
      <c r="CP59" s="12" t="n"/>
      <c r="CQ59" s="12" t="n"/>
      <c r="CR59" s="12" t="n"/>
      <c r="DR59" s="28" t="n"/>
      <c r="DV59" s="27" t="inlineStr">
        <is>
          <t>x</t>
        </is>
      </c>
      <c r="DW59" s="28" t="n"/>
      <c r="DX59" s="28" t="n"/>
      <c r="DY59" s="28" t="n"/>
      <c r="GH59" s="27" t="inlineStr">
        <is>
          <t>X</t>
        </is>
      </c>
      <c r="GY59" s="27" t="n"/>
      <c r="GZ59" s="27" t="n"/>
      <c r="HH59" s="27" t="inlineStr">
        <is>
          <t>x</t>
        </is>
      </c>
      <c r="HI59" s="27" t="inlineStr">
        <is>
          <t>x</t>
        </is>
      </c>
      <c r="HJ59" s="27" t="inlineStr">
        <is>
          <t>x</t>
        </is>
      </c>
      <c r="HK59" s="27" t="inlineStr">
        <is>
          <t>x</t>
        </is>
      </c>
      <c r="HL59" s="27" t="inlineStr">
        <is>
          <t>x</t>
        </is>
      </c>
      <c r="HO59" s="27" t="inlineStr">
        <is>
          <t>x</t>
        </is>
      </c>
      <c r="HP59" s="27" t="inlineStr">
        <is>
          <t>x</t>
        </is>
      </c>
      <c r="HQ59" s="27" t="inlineStr">
        <is>
          <t>x</t>
        </is>
      </c>
      <c r="HR59" s="27" t="inlineStr">
        <is>
          <t>x</t>
        </is>
      </c>
      <c r="HS59" s="27" t="inlineStr">
        <is>
          <t>x</t>
        </is>
      </c>
      <c r="HY59" s="28" t="inlineStr">
        <is>
          <t>x</t>
        </is>
      </c>
      <c r="NA59" s="33" t="n"/>
      <c r="NB59" s="33" t="n"/>
      <c r="NC59" s="33" t="n"/>
      <c r="NF59" s="33" t="n"/>
      <c r="NG59" s="33" t="n"/>
    </row>
    <row r="60" hidden="1" ht="14.45" customHeight="1">
      <c r="A60" t="inlineStr">
        <is>
          <t>G. MINERVINI</t>
        </is>
      </c>
      <c r="B60" t="inlineStr">
        <is>
          <t>Data Intelligence</t>
        </is>
      </c>
      <c r="C60" t="inlineStr">
        <is>
          <t>Operations</t>
        </is>
      </c>
      <c r="D60" s="12" t="inlineStr">
        <is>
          <t>EPM</t>
        </is>
      </c>
      <c r="E60" s="12">
        <f>COUNTIFS(HV60:IG60,UPPER("x"))</f>
        <v/>
      </c>
      <c r="F60" s="37" t="n"/>
      <c r="G60" s="37" t="n"/>
      <c r="H60" s="37" t="n"/>
      <c r="I60" s="37" t="n"/>
      <c r="J60" s="37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  <c r="AA60" s="12" t="n"/>
      <c r="AB60" s="12" t="n"/>
      <c r="AC60" s="12" t="n"/>
      <c r="AD60" s="12" t="n"/>
      <c r="AE60" s="12" t="n"/>
      <c r="AF60" s="12" t="n"/>
      <c r="AG60" s="12" t="n"/>
      <c r="AH60" s="12" t="n"/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  <c r="BC60" s="12" t="n"/>
      <c r="BD60" s="12" t="n"/>
      <c r="BE60" s="12" t="n"/>
      <c r="BF60" s="12" t="n"/>
      <c r="BG60" s="12" t="n"/>
      <c r="BH60" s="12" t="n"/>
      <c r="BI60" s="12" t="n"/>
      <c r="BJ60" s="12" t="n"/>
      <c r="BK60" s="12" t="n"/>
      <c r="BL60" s="12" t="n"/>
      <c r="BM60" s="12" t="n"/>
      <c r="BN60" s="12" t="n"/>
      <c r="BO60" s="12" t="n"/>
      <c r="BP60" s="12" t="n"/>
      <c r="BQ60" s="12" t="n"/>
      <c r="BR60" s="12" t="n"/>
      <c r="BS60" s="12" t="n"/>
      <c r="BT60" s="12" t="n"/>
      <c r="BU60" s="12" t="n"/>
      <c r="BV60" s="12" t="n"/>
      <c r="BW60" s="12" t="n"/>
      <c r="BX60" s="12" t="n"/>
      <c r="BY60" s="12" t="n"/>
      <c r="BZ60" s="12" t="n"/>
      <c r="CA60" s="12" t="n"/>
      <c r="CB60" s="12" t="n"/>
      <c r="CC60" s="12" t="n"/>
      <c r="CD60" s="12" t="n"/>
      <c r="CE60" s="12" t="n"/>
      <c r="CF60" s="12" t="n"/>
      <c r="CG60" s="12" t="n"/>
      <c r="CH60" s="12" t="n"/>
      <c r="CI60" s="12" t="n"/>
      <c r="CJ60" s="12" t="n"/>
      <c r="CK60" s="12" t="n"/>
      <c r="CL60" s="12" t="n"/>
      <c r="CM60" s="12" t="n"/>
      <c r="CN60" s="12" t="n"/>
      <c r="CO60" s="12" t="n"/>
      <c r="CP60" s="12" t="n"/>
      <c r="CQ60" s="12" t="n"/>
      <c r="CR60" s="12" t="n"/>
      <c r="GY60" s="27" t="n"/>
      <c r="GZ60" s="27" t="n"/>
      <c r="HV60" s="28" t="inlineStr">
        <is>
          <t>x</t>
        </is>
      </c>
      <c r="HW60" s="28" t="inlineStr">
        <is>
          <t>x</t>
        </is>
      </c>
      <c r="HX60" s="28" t="inlineStr">
        <is>
          <t>x</t>
        </is>
      </c>
      <c r="HY60" s="28" t="inlineStr">
        <is>
          <t>x</t>
        </is>
      </c>
      <c r="HZ60" s="28" t="inlineStr">
        <is>
          <t>x</t>
        </is>
      </c>
      <c r="IC60" s="28" t="inlineStr">
        <is>
          <t>x</t>
        </is>
      </c>
      <c r="ID60" s="28" t="inlineStr">
        <is>
          <t>x</t>
        </is>
      </c>
      <c r="IE60" s="28" t="inlineStr">
        <is>
          <t>x</t>
        </is>
      </c>
      <c r="IF60" s="28" t="inlineStr">
        <is>
          <t>x</t>
        </is>
      </c>
      <c r="IG60" s="28" t="inlineStr">
        <is>
          <t>x</t>
        </is>
      </c>
      <c r="IJ60" s="28" t="inlineStr">
        <is>
          <t>x</t>
        </is>
      </c>
      <c r="IX60" s="28" t="inlineStr">
        <is>
          <t>x</t>
        </is>
      </c>
      <c r="MZ60" s="32" t="inlineStr">
        <is>
          <t>x</t>
        </is>
      </c>
      <c r="NC60" s="32" t="inlineStr">
        <is>
          <t>x</t>
        </is>
      </c>
      <c r="NF60" s="32" t="inlineStr">
        <is>
          <t>x</t>
        </is>
      </c>
      <c r="NG60" s="32" t="inlineStr">
        <is>
          <t>x</t>
        </is>
      </c>
      <c r="NI60" s="32" t="inlineStr">
        <is>
          <t>x</t>
        </is>
      </c>
      <c r="NJ60" s="32" t="inlineStr">
        <is>
          <t>x</t>
        </is>
      </c>
    </row>
    <row r="61" hidden="1" ht="14.45" customHeight="1">
      <c r="A61" t="inlineStr">
        <is>
          <t>G. PAOLO</t>
        </is>
      </c>
      <c r="B61" t="inlineStr">
        <is>
          <t>Data Intelligence</t>
        </is>
      </c>
      <c r="C61" t="inlineStr">
        <is>
          <t>Consulting</t>
        </is>
      </c>
      <c r="D61" t="inlineStr">
        <is>
          <t>Outside DI</t>
        </is>
      </c>
      <c r="E61" s="12">
        <f>COUNTIFS(HV61:IG61,UPPER("x"))</f>
        <v/>
      </c>
      <c r="F61" s="38" t="n"/>
      <c r="G61" s="38" t="n"/>
      <c r="H61" s="38" t="n"/>
      <c r="I61" s="38" t="n"/>
      <c r="J61" s="38" t="n"/>
      <c r="GY61" s="27" t="n"/>
      <c r="GZ61" s="27" t="n"/>
      <c r="HV61" s="28" t="inlineStr">
        <is>
          <t>x</t>
        </is>
      </c>
      <c r="HW61" s="28" t="inlineStr">
        <is>
          <t>x</t>
        </is>
      </c>
      <c r="HX61" s="28" t="inlineStr">
        <is>
          <t>x</t>
        </is>
      </c>
      <c r="HY61" s="28" t="inlineStr">
        <is>
          <t>x</t>
        </is>
      </c>
      <c r="HZ61" s="28" t="inlineStr">
        <is>
          <t>x</t>
        </is>
      </c>
      <c r="IC61" s="28" t="inlineStr">
        <is>
          <t>x</t>
        </is>
      </c>
      <c r="ID61" s="28" t="inlineStr">
        <is>
          <t>x</t>
        </is>
      </c>
      <c r="IE61" s="28" t="inlineStr">
        <is>
          <t>x</t>
        </is>
      </c>
      <c r="IF61" s="28" t="inlineStr">
        <is>
          <t>x</t>
        </is>
      </c>
      <c r="IG61" s="28" t="inlineStr">
        <is>
          <t>x</t>
        </is>
      </c>
    </row>
    <row r="62" hidden="1" ht="14.45" customHeight="1">
      <c r="A62" t="inlineStr">
        <is>
          <t>G. PICERNO</t>
        </is>
      </c>
      <c r="B62" t="inlineStr">
        <is>
          <t>Data Intelligence</t>
        </is>
      </c>
      <c r="C62" t="inlineStr">
        <is>
          <t>Consulting</t>
        </is>
      </c>
      <c r="D62" s="12" t="inlineStr">
        <is>
          <t>Consulting</t>
        </is>
      </c>
      <c r="E62" s="12">
        <f>COUNTIFS(HV62:IG62,UPPER("x"))</f>
        <v/>
      </c>
      <c r="F62" s="37" t="n"/>
      <c r="G62" s="37" t="n"/>
      <c r="H62" s="37" t="n"/>
      <c r="I62" s="37" t="n"/>
      <c r="J62" s="37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12" t="n"/>
      <c r="AT62" s="12" t="n"/>
      <c r="AU62" s="12" t="n"/>
      <c r="AV62" s="12" t="n"/>
      <c r="AW62" s="12" t="n"/>
      <c r="AX62" s="12" t="n"/>
      <c r="AY62" s="12" t="n"/>
      <c r="AZ62" s="12" t="n"/>
      <c r="BA62" s="12" t="n"/>
      <c r="BB62" s="12" t="n"/>
      <c r="BC62" s="12" t="n"/>
      <c r="BD62" s="12" t="n"/>
      <c r="BE62" s="12" t="n"/>
      <c r="BF62" s="12" t="n"/>
      <c r="BG62" s="12" t="n"/>
      <c r="BH62" s="12" t="n"/>
      <c r="BI62" s="12" t="n"/>
      <c r="BJ62" s="12" t="n"/>
      <c r="BK62" s="12" t="n"/>
      <c r="BL62" s="12" t="n"/>
      <c r="BM62" s="12" t="n"/>
      <c r="BN62" s="12" t="n"/>
      <c r="BO62" s="12" t="n"/>
      <c r="BP62" s="12" t="n"/>
      <c r="BQ62" s="12" t="n"/>
      <c r="BR62" s="12" t="n"/>
      <c r="BS62" s="12" t="n"/>
      <c r="BT62" s="12" t="n"/>
      <c r="BU62" s="12" t="n"/>
      <c r="BV62" s="12" t="n"/>
      <c r="BW62" s="12" t="n"/>
      <c r="BX62" s="12" t="n"/>
      <c r="BY62" s="12" t="n"/>
      <c r="BZ62" s="12" t="n"/>
      <c r="CA62" s="12" t="n"/>
      <c r="CB62" s="12" t="n"/>
      <c r="CC62" s="12" t="n"/>
      <c r="CD62" s="12" t="n"/>
      <c r="CE62" s="12" t="n"/>
      <c r="CF62" s="12" t="n"/>
      <c r="CG62" s="12" t="n"/>
      <c r="CH62" s="12" t="n"/>
      <c r="CI62" s="12" t="n"/>
      <c r="CJ62" s="12" t="n"/>
      <c r="CK62" s="12" t="n"/>
      <c r="CL62" s="12" t="n"/>
      <c r="CM62" s="12" t="n"/>
      <c r="CN62" s="12" t="n"/>
      <c r="CO62" s="12" t="n"/>
      <c r="CP62" s="12" t="n"/>
      <c r="CQ62" s="12" t="n"/>
      <c r="CR62" s="12" t="n"/>
      <c r="GY62" s="27" t="n"/>
      <c r="GZ62" s="27" t="n"/>
      <c r="HV62" s="28" t="inlineStr">
        <is>
          <t>x</t>
        </is>
      </c>
      <c r="HW62" s="28" t="inlineStr">
        <is>
          <t>x</t>
        </is>
      </c>
      <c r="HX62" s="28" t="inlineStr">
        <is>
          <t>x</t>
        </is>
      </c>
      <c r="HY62" s="28" t="inlineStr">
        <is>
          <t>x</t>
        </is>
      </c>
      <c r="HZ62" s="28" t="inlineStr">
        <is>
          <t>x</t>
        </is>
      </c>
      <c r="IC62" s="28" t="inlineStr">
        <is>
          <t>x</t>
        </is>
      </c>
      <c r="ID62" s="28" t="inlineStr">
        <is>
          <t>x</t>
        </is>
      </c>
      <c r="IE62" s="28" t="inlineStr">
        <is>
          <t>x</t>
        </is>
      </c>
      <c r="IF62" s="28" t="inlineStr">
        <is>
          <t>x</t>
        </is>
      </c>
      <c r="IG62" s="28" t="inlineStr">
        <is>
          <t>x</t>
        </is>
      </c>
    </row>
    <row r="63" hidden="1" ht="14.45" customHeight="1">
      <c r="A63" s="9" t="inlineStr">
        <is>
          <t>G. Sabbatini</t>
        </is>
      </c>
      <c r="B63" t="inlineStr">
        <is>
          <t>Data Intelligence</t>
        </is>
      </c>
      <c r="C63" s="9" t="inlineStr">
        <is>
          <t>Operations</t>
        </is>
      </c>
      <c r="D63" s="9" t="inlineStr">
        <is>
          <t>Data Science</t>
        </is>
      </c>
      <c r="E63" s="12">
        <f>COUNTIFS(HV63:IG63,UPPER("x"))</f>
        <v/>
      </c>
      <c r="DR63" s="28" t="n"/>
      <c r="DW63" s="28" t="n"/>
      <c r="DX63" s="28" t="n"/>
      <c r="DY63" s="28" t="n"/>
      <c r="GF63" s="27" t="inlineStr">
        <is>
          <t>X</t>
        </is>
      </c>
      <c r="GG63" s="27" t="inlineStr">
        <is>
          <t>X</t>
        </is>
      </c>
      <c r="GH63" s="27" t="inlineStr">
        <is>
          <t>X</t>
        </is>
      </c>
      <c r="GI63" s="27" t="inlineStr">
        <is>
          <t>X</t>
        </is>
      </c>
      <c r="GJ63" s="27" t="inlineStr">
        <is>
          <t>X</t>
        </is>
      </c>
      <c r="GY63" s="27" t="n"/>
      <c r="GZ63" s="27" t="n"/>
      <c r="HV63" s="28" t="inlineStr">
        <is>
          <t>x</t>
        </is>
      </c>
      <c r="HW63" s="28" t="inlineStr">
        <is>
          <t>x</t>
        </is>
      </c>
      <c r="HX63" s="28" t="inlineStr">
        <is>
          <t>x</t>
        </is>
      </c>
      <c r="HY63" s="28" t="inlineStr">
        <is>
          <t>x</t>
        </is>
      </c>
      <c r="HZ63" s="28" t="inlineStr">
        <is>
          <t>x</t>
        </is>
      </c>
      <c r="IC63" s="28" t="inlineStr">
        <is>
          <t>x</t>
        </is>
      </c>
      <c r="ID63" s="28" t="inlineStr">
        <is>
          <t>x</t>
        </is>
      </c>
      <c r="IE63" s="28" t="inlineStr">
        <is>
          <t>x</t>
        </is>
      </c>
      <c r="IF63" s="28" t="inlineStr">
        <is>
          <t>x</t>
        </is>
      </c>
      <c r="IG63" s="28" t="inlineStr">
        <is>
          <t>x</t>
        </is>
      </c>
      <c r="NA63" s="33" t="n"/>
      <c r="NB63" s="33" t="n"/>
      <c r="NC63" s="33" t="n"/>
      <c r="NF63" s="33" t="n"/>
      <c r="NG63" s="33" t="n"/>
    </row>
    <row r="64" hidden="1" ht="14.45" customHeight="1">
      <c r="A64" t="inlineStr">
        <is>
          <t>G. SIRONI</t>
        </is>
      </c>
      <c r="B64" t="inlineStr">
        <is>
          <t>Data Intelligence</t>
        </is>
      </c>
      <c r="C64" t="inlineStr">
        <is>
          <t>Operations</t>
        </is>
      </c>
      <c r="D64" s="12" t="inlineStr">
        <is>
          <t>Data Science</t>
        </is>
      </c>
      <c r="E64" s="12">
        <f>COUNTIFS(HV64:IG64,UPPER("x"))</f>
        <v/>
      </c>
      <c r="F64" s="37" t="n"/>
      <c r="G64" s="37" t="n"/>
      <c r="H64" s="37" t="n"/>
      <c r="I64" s="37" t="n"/>
      <c r="J64" s="37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  <c r="AA64" s="12" t="n"/>
      <c r="AB64" s="12" t="n"/>
      <c r="AC64" s="12" t="n"/>
      <c r="AD64" s="12" t="n"/>
      <c r="AE64" s="12" t="n"/>
      <c r="AF64" s="12" t="n"/>
      <c r="AG64" s="12" t="n"/>
      <c r="AH64" s="12" t="n"/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  <c r="BC64" s="12" t="n"/>
      <c r="BD64" s="12" t="n"/>
      <c r="BE64" s="12" t="n"/>
      <c r="BF64" s="12" t="n"/>
      <c r="BG64" s="12" t="n"/>
      <c r="BH64" s="12" t="n"/>
      <c r="BI64" s="12" t="n"/>
      <c r="BJ64" s="12" t="n"/>
      <c r="BK64" s="12" t="n"/>
      <c r="BL64" s="12" t="n"/>
      <c r="BM64" s="12" t="n"/>
      <c r="BN64" s="12" t="n"/>
      <c r="BO64" s="12" t="n"/>
      <c r="BP64" s="12" t="n"/>
      <c r="BQ64" s="12" t="n"/>
      <c r="BR64" s="12" t="n"/>
      <c r="BS64" s="12" t="n"/>
      <c r="BT64" s="12" t="n"/>
      <c r="BU64" s="12" t="n"/>
      <c r="BV64" s="12" t="n"/>
      <c r="BW64" s="12" t="n"/>
      <c r="BX64" s="12" t="n"/>
      <c r="BY64" s="12" t="n"/>
      <c r="BZ64" s="12" t="n"/>
      <c r="CA64" s="12" t="n"/>
      <c r="CB64" s="12" t="n"/>
      <c r="CC64" s="12" t="n"/>
      <c r="CD64" s="12" t="n"/>
      <c r="CE64" s="12" t="n"/>
      <c r="CF64" s="12" t="n"/>
      <c r="CG64" s="12" t="n"/>
      <c r="CH64" s="12" t="n"/>
      <c r="CI64" s="12" t="n"/>
      <c r="CJ64" s="12" t="n"/>
      <c r="CK64" s="12" t="n"/>
      <c r="CL64" s="12" t="n"/>
      <c r="CM64" s="12" t="n"/>
      <c r="CN64" s="12" t="n"/>
      <c r="CO64" s="12" t="n"/>
      <c r="CP64" s="12" t="n"/>
      <c r="CQ64" s="12" t="n"/>
      <c r="CR64" s="12" t="n"/>
      <c r="DR64" s="28" t="n"/>
      <c r="DW64" s="28" t="n"/>
      <c r="DX64" s="28" t="n"/>
      <c r="DY64" s="28" t="n"/>
      <c r="GY64" s="27" t="n"/>
      <c r="GZ64" s="27" t="n"/>
      <c r="HA64" s="27" t="inlineStr">
        <is>
          <t>X</t>
        </is>
      </c>
      <c r="HV64" s="28" t="inlineStr">
        <is>
          <t>x</t>
        </is>
      </c>
      <c r="HW64" s="28" t="inlineStr">
        <is>
          <t>x</t>
        </is>
      </c>
      <c r="HX64" s="28" t="inlineStr">
        <is>
          <t>x</t>
        </is>
      </c>
      <c r="HY64" s="28" t="inlineStr">
        <is>
          <t>x</t>
        </is>
      </c>
      <c r="HZ64" s="28" t="inlineStr">
        <is>
          <t>x</t>
        </is>
      </c>
      <c r="IC64" s="28" t="inlineStr">
        <is>
          <t>x</t>
        </is>
      </c>
      <c r="ID64" s="28" t="inlineStr">
        <is>
          <t>x</t>
        </is>
      </c>
      <c r="IE64" s="28" t="inlineStr">
        <is>
          <t>x</t>
        </is>
      </c>
      <c r="IF64" s="28" t="inlineStr">
        <is>
          <t>x</t>
        </is>
      </c>
      <c r="IG64" s="28" t="inlineStr">
        <is>
          <t>x</t>
        </is>
      </c>
      <c r="IJ64" s="27" t="inlineStr">
        <is>
          <t>X</t>
        </is>
      </c>
      <c r="IK64" s="27" t="inlineStr">
        <is>
          <t>X</t>
        </is>
      </c>
      <c r="IL64" s="27" t="inlineStr">
        <is>
          <t>X</t>
        </is>
      </c>
      <c r="IM64" s="27" t="inlineStr">
        <is>
          <t>X</t>
        </is>
      </c>
      <c r="IN64" s="27" t="inlineStr">
        <is>
          <t>X</t>
        </is>
      </c>
      <c r="NA64" s="33" t="n"/>
      <c r="NB64" s="33" t="n"/>
      <c r="NC64" s="33" t="n"/>
      <c r="NF64" s="33" t="n"/>
      <c r="NG64" s="33" t="n"/>
    </row>
    <row r="65" hidden="1" ht="14.45" customHeight="1">
      <c r="A65" t="inlineStr">
        <is>
          <t>G. TARTAGLIA</t>
        </is>
      </c>
      <c r="B65" t="inlineStr">
        <is>
          <t>Data Intelligence</t>
        </is>
      </c>
      <c r="C65" t="inlineStr">
        <is>
          <t>Operations</t>
        </is>
      </c>
      <c r="D65" s="12" t="inlineStr">
        <is>
          <t>Web Applications</t>
        </is>
      </c>
      <c r="E65" s="12">
        <f>COUNTIFS(HV65:IG65,UPPER("x"))</f>
        <v/>
      </c>
      <c r="F65" s="37" t="n"/>
      <c r="G65" s="37" t="n"/>
      <c r="H65" s="37" t="n"/>
      <c r="I65" s="37" t="n"/>
      <c r="J65" s="37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  <c r="AA65" s="12" t="n"/>
      <c r="AB65" s="12" t="n"/>
      <c r="AC65" s="12" t="n"/>
      <c r="AD65" s="12" t="n"/>
      <c r="AE65" s="12" t="n"/>
      <c r="AF65" s="12" t="n"/>
      <c r="AG65" s="12" t="n"/>
      <c r="AH65" s="12" t="n"/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  <c r="BC65" s="12" t="n"/>
      <c r="BD65" s="12" t="n"/>
      <c r="BE65" s="12" t="n"/>
      <c r="BF65" s="12" t="n"/>
      <c r="BG65" s="12" t="n"/>
      <c r="BH65" s="12" t="n"/>
      <c r="BI65" s="12" t="n"/>
      <c r="BJ65" s="12" t="n"/>
      <c r="BK65" s="12" t="n"/>
      <c r="BL65" s="12" t="n"/>
      <c r="BM65" s="12" t="n"/>
      <c r="BN65" s="12" t="n"/>
      <c r="BO65" s="12" t="n"/>
      <c r="BP65" s="12" t="n"/>
      <c r="BQ65" s="12" t="n"/>
      <c r="BR65" s="12" t="n"/>
      <c r="BS65" s="12" t="n"/>
      <c r="BT65" s="12" t="n"/>
      <c r="BU65" s="12" t="n"/>
      <c r="BV65" s="12" t="n"/>
      <c r="BW65" s="12" t="n"/>
      <c r="BX65" s="12" t="n"/>
      <c r="BY65" s="12" t="n"/>
      <c r="BZ65" s="12" t="n"/>
      <c r="CA65" s="12" t="n"/>
      <c r="CB65" s="12" t="n"/>
      <c r="CC65" s="12" t="n"/>
      <c r="CD65" s="12" t="n"/>
      <c r="CE65" s="12" t="n"/>
      <c r="CF65" s="12" t="n"/>
      <c r="CG65" s="12" t="n"/>
      <c r="CH65" s="12" t="n"/>
      <c r="CI65" s="12" t="n"/>
      <c r="CJ65" s="12" t="n"/>
      <c r="CK65" s="12" t="n"/>
      <c r="CL65" s="12" t="n"/>
      <c r="CM65" s="12" t="n"/>
      <c r="CN65" s="12" t="n"/>
      <c r="CO65" s="12" t="n"/>
      <c r="CP65" s="12" t="n"/>
      <c r="CQ65" s="12" t="n"/>
      <c r="CR65" s="12" t="n"/>
      <c r="DR65" s="28" t="n"/>
      <c r="DW65" s="28" t="n"/>
      <c r="DX65" s="28" t="n"/>
      <c r="DY65" s="28" t="n"/>
      <c r="GY65" s="27" t="n"/>
      <c r="GZ65" s="27" t="n"/>
      <c r="HV65" s="28" t="inlineStr">
        <is>
          <t>x</t>
        </is>
      </c>
      <c r="HW65" s="28" t="inlineStr">
        <is>
          <t>x</t>
        </is>
      </c>
      <c r="HX65" s="28" t="inlineStr">
        <is>
          <t>x</t>
        </is>
      </c>
      <c r="HY65" s="28" t="inlineStr">
        <is>
          <t>x</t>
        </is>
      </c>
      <c r="HZ65" s="28" t="inlineStr">
        <is>
          <t>x</t>
        </is>
      </c>
      <c r="IC65" s="28" t="inlineStr">
        <is>
          <t>x</t>
        </is>
      </c>
      <c r="ID65" s="28" t="inlineStr">
        <is>
          <t>x</t>
        </is>
      </c>
      <c r="IE65" s="28" t="inlineStr">
        <is>
          <t>x</t>
        </is>
      </c>
      <c r="IF65" s="28" t="inlineStr">
        <is>
          <t>x</t>
        </is>
      </c>
      <c r="IG65" s="28" t="inlineStr">
        <is>
          <t>x</t>
        </is>
      </c>
      <c r="NA65" s="33" t="n"/>
      <c r="NB65" s="33" t="n"/>
      <c r="NC65" s="33" t="n"/>
      <c r="NF65" s="33" t="n"/>
      <c r="NG65" s="33" t="n"/>
    </row>
    <row r="66" hidden="1" ht="14.45" customHeight="1">
      <c r="A66" t="inlineStr">
        <is>
          <t>I. BRESSAN</t>
        </is>
      </c>
      <c r="B66" t="inlineStr">
        <is>
          <t>Data Intelligence</t>
        </is>
      </c>
      <c r="C66" t="inlineStr">
        <is>
          <t>Operations</t>
        </is>
      </c>
      <c r="D66" s="12" t="inlineStr">
        <is>
          <t>EPM</t>
        </is>
      </c>
      <c r="E66" s="12">
        <f>COUNTIFS(HV66:IG66,UPPER("x"))</f>
        <v/>
      </c>
      <c r="F66" s="37" t="n"/>
      <c r="G66" s="37" t="n"/>
      <c r="H66" s="37" t="n"/>
      <c r="I66" s="37" t="n"/>
      <c r="J66" s="37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  <c r="AA66" s="12" t="n"/>
      <c r="AB66" s="12" t="n"/>
      <c r="AC66" s="12" t="n"/>
      <c r="AD66" s="12" t="n"/>
      <c r="AE66" s="12" t="n"/>
      <c r="AF66" s="12" t="n"/>
      <c r="AG66" s="12" t="n"/>
      <c r="AH66" s="12" t="n"/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  <c r="BC66" s="12" t="n"/>
      <c r="BD66" s="12" t="n"/>
      <c r="BE66" s="12" t="n"/>
      <c r="BF66" s="12" t="n"/>
      <c r="BG66" s="12" t="n"/>
      <c r="BH66" s="12" t="n"/>
      <c r="BI66" s="12" t="n"/>
      <c r="BJ66" s="12" t="n"/>
      <c r="BK66" s="12" t="n"/>
      <c r="BL66" s="12" t="n"/>
      <c r="BM66" s="12" t="n"/>
      <c r="BN66" s="12" t="n"/>
      <c r="BO66" s="12" t="n"/>
      <c r="BP66" s="12" t="n"/>
      <c r="BQ66" s="12" t="n"/>
      <c r="BR66" s="12" t="n"/>
      <c r="BS66" s="12" t="n"/>
      <c r="BT66" s="12" t="n"/>
      <c r="BU66" s="12" t="n"/>
      <c r="BV66" s="12" t="n"/>
      <c r="BW66" s="12" t="n"/>
      <c r="BX66" s="12" t="n"/>
      <c r="BY66" s="12" t="n"/>
      <c r="BZ66" s="12" t="n"/>
      <c r="CA66" s="12" t="n"/>
      <c r="CB66" s="12" t="n"/>
      <c r="CC66" s="12" t="n"/>
      <c r="CD66" s="12" t="n"/>
      <c r="CE66" s="12" t="n"/>
      <c r="CF66" s="12" t="n"/>
      <c r="CG66" s="12" t="n"/>
      <c r="CH66" s="12" t="n"/>
      <c r="CI66" s="12" t="n"/>
      <c r="CJ66" s="12" t="n"/>
      <c r="CK66" s="12" t="n"/>
      <c r="CL66" s="12" t="n"/>
      <c r="CM66" s="12" t="n"/>
      <c r="CN66" s="12" t="n"/>
      <c r="CO66" s="12" t="n"/>
      <c r="CP66" s="12" t="n"/>
      <c r="CQ66" s="12" t="n"/>
      <c r="CR66" s="12" t="n"/>
      <c r="GY66" s="27" t="n"/>
      <c r="GZ66" s="27" t="n"/>
      <c r="HA66" s="28" t="n"/>
      <c r="HB66" s="28" t="n"/>
      <c r="HC66" s="28" t="n"/>
      <c r="HD66" s="28" t="n"/>
      <c r="HE66" s="28" t="n"/>
      <c r="HV66" s="28" t="inlineStr">
        <is>
          <t>x</t>
        </is>
      </c>
      <c r="HW66" s="28" t="inlineStr">
        <is>
          <t>x</t>
        </is>
      </c>
      <c r="HX66" s="28" t="inlineStr">
        <is>
          <t>x</t>
        </is>
      </c>
      <c r="HY66" s="28" t="inlineStr">
        <is>
          <t>x</t>
        </is>
      </c>
      <c r="HZ66" s="28" t="inlineStr">
        <is>
          <t>x</t>
        </is>
      </c>
      <c r="IC66" s="28" t="inlineStr">
        <is>
          <t>x</t>
        </is>
      </c>
      <c r="ID66" s="28" t="inlineStr">
        <is>
          <t>x</t>
        </is>
      </c>
      <c r="IE66" s="28" t="inlineStr">
        <is>
          <t>x</t>
        </is>
      </c>
      <c r="IF66" s="28" t="inlineStr">
        <is>
          <t>x</t>
        </is>
      </c>
      <c r="IG66" s="28" t="inlineStr">
        <is>
          <t>x</t>
        </is>
      </c>
    </row>
    <row r="67" hidden="1" ht="14.45" customHeight="1">
      <c r="A67" t="inlineStr">
        <is>
          <t>J. DACI</t>
        </is>
      </c>
      <c r="B67" t="inlineStr">
        <is>
          <t>Data Intelligence</t>
        </is>
      </c>
      <c r="C67" t="inlineStr">
        <is>
          <t>Operations</t>
        </is>
      </c>
      <c r="D67" s="12" t="inlineStr">
        <is>
          <t>Data Management</t>
        </is>
      </c>
      <c r="E67" s="12">
        <f>COUNTIFS(HV67:IG67,UPPER("x"))</f>
        <v/>
      </c>
      <c r="F67" s="37" t="n"/>
      <c r="G67" s="37" t="n"/>
      <c r="H67" s="37" t="n"/>
      <c r="I67" s="37" t="n"/>
      <c r="J67" s="37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  <c r="AA67" s="12" t="n"/>
      <c r="AB67" s="12" t="n"/>
      <c r="AC67" s="12" t="n"/>
      <c r="AD67" s="12" t="n"/>
      <c r="AE67" s="12" t="n"/>
      <c r="AF67" s="12" t="n"/>
      <c r="AG67" s="12" t="n"/>
      <c r="AH67" s="12" t="n"/>
      <c r="AI67" s="12" t="n"/>
      <c r="AJ67" s="12" t="n"/>
      <c r="AK67" s="12" t="n"/>
      <c r="AL67" s="12" t="n"/>
      <c r="AM67" s="12" t="n"/>
      <c r="AN67" s="12" t="n"/>
      <c r="AO67" s="12" t="n"/>
      <c r="AP67" s="12" t="n"/>
      <c r="AQ67" s="12" t="n"/>
      <c r="AR67" s="12" t="n"/>
      <c r="AS67" s="12" t="n"/>
      <c r="AT67" s="12" t="n"/>
      <c r="AU67" s="12" t="n"/>
      <c r="AV67" s="12" t="n"/>
      <c r="AW67" s="12" t="n"/>
      <c r="AX67" s="12" t="n"/>
      <c r="AY67" s="12" t="n"/>
      <c r="AZ67" s="12" t="n"/>
      <c r="BA67" s="12" t="n"/>
      <c r="BB67" s="12" t="n"/>
      <c r="BC67" s="12" t="n"/>
      <c r="BD67" s="12" t="n"/>
      <c r="BE67" s="12" t="n"/>
      <c r="BF67" s="12" t="n"/>
      <c r="BG67" s="12" t="n"/>
      <c r="BH67" s="12" t="n"/>
      <c r="BI67" s="12" t="n"/>
      <c r="BJ67" s="12" t="n"/>
      <c r="BK67" s="12" t="n"/>
      <c r="BL67" s="12" t="n"/>
      <c r="BM67" s="12" t="n"/>
      <c r="BN67" s="12" t="n"/>
      <c r="BO67" s="12" t="n"/>
      <c r="BP67" s="12" t="n"/>
      <c r="BQ67" s="12" t="n"/>
      <c r="BR67" s="12" t="n"/>
      <c r="BS67" s="12" t="n"/>
      <c r="BT67" s="12" t="n"/>
      <c r="BU67" s="12" t="n"/>
      <c r="BV67" s="12" t="n"/>
      <c r="BW67" s="12" t="n"/>
      <c r="BX67" s="12" t="n"/>
      <c r="BY67" s="12" t="n"/>
      <c r="BZ67" s="12" t="n"/>
      <c r="CA67" s="12" t="n"/>
      <c r="CB67" s="12" t="n"/>
      <c r="CC67" s="12" t="n"/>
      <c r="CD67" s="12" t="n"/>
      <c r="CE67" s="12" t="n"/>
      <c r="CF67" s="12" t="n"/>
      <c r="CG67" s="12" t="n"/>
      <c r="CH67" s="12" t="n"/>
      <c r="CI67" s="12" t="n"/>
      <c r="CJ67" s="12" t="n"/>
      <c r="CK67" s="12" t="n"/>
      <c r="CL67" s="12" t="n"/>
      <c r="CM67" s="12" t="n"/>
      <c r="CN67" s="12" t="n"/>
      <c r="CO67" s="12" t="n"/>
      <c r="CP67" s="12" t="n"/>
      <c r="CQ67" s="12" t="n"/>
      <c r="CR67" s="12" t="n"/>
      <c r="GY67" s="27" t="n"/>
      <c r="GZ67" s="27" t="n"/>
      <c r="HV67" s="28" t="inlineStr">
        <is>
          <t>x</t>
        </is>
      </c>
      <c r="HW67" s="28" t="inlineStr">
        <is>
          <t>x</t>
        </is>
      </c>
      <c r="HX67" s="28" t="inlineStr">
        <is>
          <t>x</t>
        </is>
      </c>
      <c r="HY67" s="28" t="inlineStr">
        <is>
          <t>x</t>
        </is>
      </c>
      <c r="HZ67" s="28" t="inlineStr">
        <is>
          <t>x</t>
        </is>
      </c>
      <c r="IC67" s="28" t="inlineStr">
        <is>
          <t>x</t>
        </is>
      </c>
      <c r="ID67" s="28" t="inlineStr">
        <is>
          <t>x</t>
        </is>
      </c>
      <c r="IE67" s="28" t="inlineStr">
        <is>
          <t>x</t>
        </is>
      </c>
      <c r="IF67" s="28" t="inlineStr">
        <is>
          <t>x</t>
        </is>
      </c>
      <c r="IG67" s="28" t="inlineStr">
        <is>
          <t>x</t>
        </is>
      </c>
    </row>
    <row r="68" ht="14.45" customHeight="1">
      <c r="A68" t="inlineStr">
        <is>
          <t>L. BARIANI</t>
        </is>
      </c>
      <c r="B68" t="inlineStr">
        <is>
          <t>Data Intelligence</t>
        </is>
      </c>
      <c r="C68" t="inlineStr">
        <is>
          <t>Delivery Projects</t>
        </is>
      </c>
      <c r="D68" s="12" t="inlineStr">
        <is>
          <t>Delivery Projects</t>
        </is>
      </c>
      <c r="E68" s="12" t="n"/>
      <c r="F68" s="37" t="n"/>
      <c r="G68" s="37" t="inlineStr">
        <is>
          <t>m</t>
        </is>
      </c>
      <c r="H68" s="37" t="inlineStr">
        <is>
          <t>m</t>
        </is>
      </c>
      <c r="I68" s="37" t="inlineStr">
        <is>
          <t>m</t>
        </is>
      </c>
      <c r="J68" s="37" t="inlineStr">
        <is>
          <t>m</t>
        </is>
      </c>
      <c r="K68" s="12" t="n"/>
      <c r="L68" s="12" t="n"/>
      <c r="M68" s="12" t="inlineStr">
        <is>
          <t>m</t>
        </is>
      </c>
      <c r="N68" s="12" t="inlineStr">
        <is>
          <t>m</t>
        </is>
      </c>
      <c r="O68" s="12" t="inlineStr">
        <is>
          <t>m</t>
        </is>
      </c>
      <c r="P68" s="12" t="inlineStr">
        <is>
          <t>m</t>
        </is>
      </c>
      <c r="Q68" s="12" t="inlineStr">
        <is>
          <t>m</t>
        </is>
      </c>
      <c r="R68" s="12" t="n"/>
      <c r="S68" s="12" t="n"/>
      <c r="T68" s="12" t="inlineStr">
        <is>
          <t>m</t>
        </is>
      </c>
      <c r="U68" s="12" t="inlineStr">
        <is>
          <t>m</t>
        </is>
      </c>
      <c r="V68" s="12" t="inlineStr">
        <is>
          <t>m</t>
        </is>
      </c>
      <c r="W68" s="12" t="inlineStr">
        <is>
          <t>m</t>
        </is>
      </c>
      <c r="X68" s="12" t="inlineStr">
        <is>
          <t>m</t>
        </is>
      </c>
      <c r="Y68" s="12" t="n"/>
      <c r="Z68" s="12" t="n"/>
      <c r="AA68" s="12" t="inlineStr">
        <is>
          <t>m</t>
        </is>
      </c>
      <c r="AB68" s="12" t="inlineStr">
        <is>
          <t>m</t>
        </is>
      </c>
      <c r="AC68" s="12" t="inlineStr">
        <is>
          <t>m</t>
        </is>
      </c>
      <c r="AD68" s="12" t="inlineStr">
        <is>
          <t>m</t>
        </is>
      </c>
      <c r="AE68" s="12" t="inlineStr">
        <is>
          <t>m</t>
        </is>
      </c>
      <c r="AF68" s="12" t="n"/>
      <c r="AG68" s="12" t="n"/>
      <c r="AH68" s="12" t="inlineStr">
        <is>
          <t>m</t>
        </is>
      </c>
      <c r="AI68" s="12" t="inlineStr">
        <is>
          <t>m</t>
        </is>
      </c>
      <c r="AJ68" s="12" t="inlineStr">
        <is>
          <t>m</t>
        </is>
      </c>
      <c r="AK68" s="12" t="inlineStr">
        <is>
          <t>m</t>
        </is>
      </c>
      <c r="AL68" s="12" t="inlineStr">
        <is>
          <t>m</t>
        </is>
      </c>
      <c r="AM68" s="12" t="n"/>
      <c r="AN68" s="12" t="n"/>
      <c r="AO68" s="12" t="inlineStr">
        <is>
          <t>m</t>
        </is>
      </c>
      <c r="AP68" s="12" t="inlineStr">
        <is>
          <t>m</t>
        </is>
      </c>
      <c r="AQ68" s="12" t="inlineStr">
        <is>
          <t>m</t>
        </is>
      </c>
      <c r="AR68" s="12" t="inlineStr">
        <is>
          <t>m</t>
        </is>
      </c>
      <c r="AS68" s="12" t="inlineStr">
        <is>
          <t>m</t>
        </is>
      </c>
      <c r="AT68" s="12" t="n"/>
      <c r="AU68" s="12" t="n"/>
      <c r="AV68" s="12" t="inlineStr">
        <is>
          <t>m</t>
        </is>
      </c>
      <c r="AW68" s="12" t="inlineStr">
        <is>
          <t>m</t>
        </is>
      </c>
      <c r="AX68" s="12" t="inlineStr">
        <is>
          <t>m</t>
        </is>
      </c>
      <c r="AY68" s="12" t="inlineStr">
        <is>
          <t>m</t>
        </is>
      </c>
      <c r="AZ68" s="12" t="inlineStr">
        <is>
          <t>m</t>
        </is>
      </c>
      <c r="BA68" s="12" t="n"/>
      <c r="BB68" s="12" t="n"/>
      <c r="BC68" s="12" t="inlineStr">
        <is>
          <t>m</t>
        </is>
      </c>
      <c r="BD68" s="12" t="inlineStr">
        <is>
          <t>m</t>
        </is>
      </c>
      <c r="BE68" s="12" t="inlineStr">
        <is>
          <t>m</t>
        </is>
      </c>
      <c r="BF68" s="12" t="inlineStr">
        <is>
          <t>m</t>
        </is>
      </c>
      <c r="BG68" s="12" t="inlineStr">
        <is>
          <t>m</t>
        </is>
      </c>
      <c r="BH68" s="12" t="n"/>
      <c r="BI68" s="12" t="n"/>
      <c r="BJ68" s="12" t="inlineStr">
        <is>
          <t>m</t>
        </is>
      </c>
      <c r="BK68" s="12" t="inlineStr">
        <is>
          <t>m</t>
        </is>
      </c>
      <c r="BL68" s="12" t="inlineStr">
        <is>
          <t>m</t>
        </is>
      </c>
      <c r="BM68" s="12" t="inlineStr">
        <is>
          <t>m</t>
        </is>
      </c>
      <c r="BN68" s="12" t="inlineStr">
        <is>
          <t>m</t>
        </is>
      </c>
      <c r="BO68" s="12" t="n"/>
      <c r="BP68" s="12" t="n"/>
      <c r="BQ68" s="12" t="inlineStr">
        <is>
          <t>m</t>
        </is>
      </c>
      <c r="BR68" s="12" t="inlineStr">
        <is>
          <t>m</t>
        </is>
      </c>
      <c r="BS68" s="12" t="inlineStr">
        <is>
          <t>m</t>
        </is>
      </c>
      <c r="BT68" s="12" t="inlineStr">
        <is>
          <t>m</t>
        </is>
      </c>
      <c r="BU68" s="12" t="inlineStr">
        <is>
          <t>m</t>
        </is>
      </c>
      <c r="BV68" s="12" t="n"/>
      <c r="BW68" s="12" t="n"/>
      <c r="BX68" s="12" t="inlineStr">
        <is>
          <t>m</t>
        </is>
      </c>
      <c r="BY68" s="12" t="inlineStr">
        <is>
          <t>m</t>
        </is>
      </c>
      <c r="BZ68" s="12" t="inlineStr">
        <is>
          <t>m</t>
        </is>
      </c>
      <c r="CA68" s="12" t="inlineStr">
        <is>
          <t>m</t>
        </is>
      </c>
      <c r="CB68" s="12" t="inlineStr">
        <is>
          <t>m</t>
        </is>
      </c>
      <c r="CC68" s="12" t="n"/>
      <c r="CD68" s="12" t="n"/>
      <c r="CE68" s="12" t="inlineStr">
        <is>
          <t>m</t>
        </is>
      </c>
      <c r="CF68" s="12" t="inlineStr">
        <is>
          <t>m</t>
        </is>
      </c>
      <c r="CG68" s="12" t="inlineStr">
        <is>
          <t>m</t>
        </is>
      </c>
      <c r="CH68" s="12" t="inlineStr">
        <is>
          <t>m</t>
        </is>
      </c>
      <c r="CI68" s="12" t="inlineStr">
        <is>
          <t>m</t>
        </is>
      </c>
      <c r="CJ68" s="12" t="n"/>
      <c r="CK68" s="12" t="n"/>
      <c r="CL68" s="12" t="inlineStr">
        <is>
          <t>m</t>
        </is>
      </c>
      <c r="CM68" s="12" t="inlineStr">
        <is>
          <t>m</t>
        </is>
      </c>
      <c r="CN68" s="12" t="inlineStr">
        <is>
          <t>m</t>
        </is>
      </c>
      <c r="CO68" s="12" t="inlineStr">
        <is>
          <t>m</t>
        </is>
      </c>
      <c r="CP68" s="12" t="inlineStr">
        <is>
          <t>m</t>
        </is>
      </c>
      <c r="CQ68" s="12" t="n"/>
      <c r="CR68" s="12" t="n"/>
      <c r="CS68" s="12" t="inlineStr">
        <is>
          <t>m</t>
        </is>
      </c>
      <c r="CT68" s="12" t="inlineStr">
        <is>
          <t>m</t>
        </is>
      </c>
      <c r="CU68" s="12" t="inlineStr">
        <is>
          <t>m</t>
        </is>
      </c>
      <c r="CV68" s="12" t="inlineStr">
        <is>
          <t>m</t>
        </is>
      </c>
      <c r="CW68" s="12" t="inlineStr">
        <is>
          <t>m</t>
        </is>
      </c>
      <c r="CX68" s="12" t="n"/>
      <c r="CY68" s="12" t="n"/>
      <c r="CZ68" s="12" t="inlineStr">
        <is>
          <t>m</t>
        </is>
      </c>
      <c r="DA68" s="12" t="inlineStr">
        <is>
          <t>m</t>
        </is>
      </c>
      <c r="DB68" s="12" t="inlineStr">
        <is>
          <t>m</t>
        </is>
      </c>
      <c r="DC68" s="12" t="inlineStr">
        <is>
          <t>m</t>
        </is>
      </c>
      <c r="DD68" s="12" t="inlineStr">
        <is>
          <t>m</t>
        </is>
      </c>
      <c r="DE68" s="12" t="n"/>
      <c r="DF68" s="12" t="n"/>
      <c r="DG68" s="12" t="inlineStr">
        <is>
          <t>m</t>
        </is>
      </c>
      <c r="DH68" s="12" t="inlineStr">
        <is>
          <t>m</t>
        </is>
      </c>
      <c r="DI68" s="12" t="inlineStr">
        <is>
          <t>m</t>
        </is>
      </c>
      <c r="DJ68" s="12" t="inlineStr">
        <is>
          <t>m</t>
        </is>
      </c>
      <c r="DK68" s="12" t="inlineStr">
        <is>
          <t>m</t>
        </is>
      </c>
      <c r="DL68" s="12" t="n"/>
      <c r="DM68" s="12" t="n"/>
      <c r="DN68" s="12" t="inlineStr">
        <is>
          <t>m</t>
        </is>
      </c>
      <c r="DO68" s="12" t="inlineStr">
        <is>
          <t>m</t>
        </is>
      </c>
      <c r="DP68" s="12" t="inlineStr">
        <is>
          <t>m</t>
        </is>
      </c>
      <c r="DQ68" s="12" t="inlineStr">
        <is>
          <t>m</t>
        </is>
      </c>
      <c r="DR68" s="12" t="inlineStr">
        <is>
          <t>m</t>
        </is>
      </c>
      <c r="DS68" s="12" t="n"/>
      <c r="DT68" s="12" t="n"/>
      <c r="DU68" s="12" t="inlineStr">
        <is>
          <t>m</t>
        </is>
      </c>
      <c r="DV68" s="12" t="inlineStr">
        <is>
          <t>m</t>
        </is>
      </c>
      <c r="DW68" s="12" t="inlineStr">
        <is>
          <t>m</t>
        </is>
      </c>
      <c r="DX68" s="12" t="inlineStr">
        <is>
          <t>m</t>
        </is>
      </c>
      <c r="DY68" s="12" t="inlineStr">
        <is>
          <t>m</t>
        </is>
      </c>
      <c r="EB68" s="12" t="inlineStr">
        <is>
          <t>m</t>
        </is>
      </c>
      <c r="EC68" s="12" t="inlineStr">
        <is>
          <t>m</t>
        </is>
      </c>
      <c r="ED68" s="12" t="inlineStr">
        <is>
          <t>m</t>
        </is>
      </c>
      <c r="EE68" s="12" t="inlineStr">
        <is>
          <t>m</t>
        </is>
      </c>
      <c r="EF68" s="12" t="inlineStr">
        <is>
          <t>m</t>
        </is>
      </c>
      <c r="EG68" s="12" t="n"/>
      <c r="EH68" s="12" t="n"/>
      <c r="EI68" s="12" t="inlineStr">
        <is>
          <t>m</t>
        </is>
      </c>
      <c r="EJ68" s="12" t="inlineStr">
        <is>
          <t>m</t>
        </is>
      </c>
      <c r="EK68" s="12" t="inlineStr">
        <is>
          <t>m</t>
        </is>
      </c>
      <c r="EL68" s="12" t="inlineStr">
        <is>
          <t>m</t>
        </is>
      </c>
      <c r="EM68" s="12" t="inlineStr">
        <is>
          <t>m</t>
        </is>
      </c>
      <c r="EN68" s="12" t="n"/>
      <c r="EO68" s="12" t="n"/>
      <c r="EP68" s="12" t="inlineStr">
        <is>
          <t>m</t>
        </is>
      </c>
      <c r="EQ68" s="12" t="inlineStr">
        <is>
          <t>m</t>
        </is>
      </c>
      <c r="ER68" s="12" t="inlineStr">
        <is>
          <t>m</t>
        </is>
      </c>
      <c r="ES68" s="12" t="inlineStr">
        <is>
          <t>m</t>
        </is>
      </c>
      <c r="ET68" s="12" t="inlineStr">
        <is>
          <t>m</t>
        </is>
      </c>
      <c r="EU68" s="12" t="n"/>
      <c r="EV68" s="12" t="n"/>
      <c r="EW68" s="12" t="inlineStr">
        <is>
          <t>m</t>
        </is>
      </c>
      <c r="EX68" s="12" t="inlineStr">
        <is>
          <t>m</t>
        </is>
      </c>
      <c r="EY68" s="12" t="inlineStr">
        <is>
          <t>m</t>
        </is>
      </c>
      <c r="EZ68" s="12" t="inlineStr">
        <is>
          <t>m</t>
        </is>
      </c>
      <c r="FA68" s="12" t="inlineStr">
        <is>
          <t>m</t>
        </is>
      </c>
      <c r="FB68" s="12" t="n"/>
      <c r="FC68" s="12" t="n"/>
      <c r="FD68" s="12" t="inlineStr">
        <is>
          <t>m</t>
        </is>
      </c>
      <c r="FE68" s="12" t="inlineStr">
        <is>
          <t>m</t>
        </is>
      </c>
      <c r="FF68" s="12" t="inlineStr">
        <is>
          <t>m</t>
        </is>
      </c>
      <c r="FG68" s="12" t="inlineStr">
        <is>
          <t>m</t>
        </is>
      </c>
      <c r="FH68" s="12" t="inlineStr">
        <is>
          <t>m</t>
        </is>
      </c>
      <c r="FK68" s="12" t="inlineStr">
        <is>
          <t>m</t>
        </is>
      </c>
      <c r="FL68" s="12" t="inlineStr">
        <is>
          <t>m</t>
        </is>
      </c>
      <c r="FM68" s="12" t="inlineStr">
        <is>
          <t>m</t>
        </is>
      </c>
      <c r="FN68" s="12" t="inlineStr">
        <is>
          <t>m</t>
        </is>
      </c>
      <c r="FO68" s="12" t="inlineStr">
        <is>
          <t>m</t>
        </is>
      </c>
      <c r="FP68" s="12" t="n"/>
      <c r="FQ68" s="12" t="n"/>
      <c r="FR68" s="12" t="inlineStr">
        <is>
          <t>m</t>
        </is>
      </c>
      <c r="FS68" s="12" t="inlineStr">
        <is>
          <t>m</t>
        </is>
      </c>
      <c r="FT68" s="12" t="inlineStr">
        <is>
          <t>m</t>
        </is>
      </c>
      <c r="FU68" s="12" t="inlineStr">
        <is>
          <t>m</t>
        </is>
      </c>
      <c r="FV68" s="12" t="inlineStr">
        <is>
          <t>m</t>
        </is>
      </c>
      <c r="FW68" s="12" t="n"/>
      <c r="FX68" s="12" t="n"/>
      <c r="FY68" s="12" t="inlineStr">
        <is>
          <t>m</t>
        </is>
      </c>
      <c r="FZ68" s="12" t="inlineStr">
        <is>
          <t>m</t>
        </is>
      </c>
      <c r="GA68" s="12" t="inlineStr">
        <is>
          <t>m</t>
        </is>
      </c>
      <c r="GB68" s="12" t="inlineStr">
        <is>
          <t>m</t>
        </is>
      </c>
      <c r="GC68" s="12" t="inlineStr">
        <is>
          <t>m</t>
        </is>
      </c>
      <c r="GD68" s="12" t="n"/>
      <c r="GE68" s="12" t="n"/>
      <c r="GF68" s="12" t="inlineStr">
        <is>
          <t>m</t>
        </is>
      </c>
      <c r="GG68" s="12" t="inlineStr">
        <is>
          <t>m</t>
        </is>
      </c>
      <c r="GH68" s="12" t="inlineStr">
        <is>
          <t>m</t>
        </is>
      </c>
      <c r="GI68" s="12" t="inlineStr">
        <is>
          <t>m</t>
        </is>
      </c>
      <c r="GJ68" s="12" t="inlineStr">
        <is>
          <t>m</t>
        </is>
      </c>
      <c r="GK68" s="12" t="n"/>
      <c r="GL68" s="12" t="n"/>
      <c r="GM68" s="12" t="inlineStr">
        <is>
          <t>m</t>
        </is>
      </c>
      <c r="GN68" s="12" t="inlineStr">
        <is>
          <t>m</t>
        </is>
      </c>
      <c r="GO68" s="12" t="inlineStr">
        <is>
          <t>m</t>
        </is>
      </c>
      <c r="GP68" s="12" t="inlineStr">
        <is>
          <t>m</t>
        </is>
      </c>
      <c r="GQ68" s="12" t="inlineStr">
        <is>
          <t>m</t>
        </is>
      </c>
      <c r="GT68" s="12" t="inlineStr">
        <is>
          <t>m</t>
        </is>
      </c>
      <c r="GU68" s="12" t="inlineStr">
        <is>
          <t>m</t>
        </is>
      </c>
      <c r="GV68" s="12" t="inlineStr">
        <is>
          <t>m</t>
        </is>
      </c>
      <c r="GW68" s="12" t="inlineStr">
        <is>
          <t>m</t>
        </is>
      </c>
      <c r="GX68" s="12" t="inlineStr">
        <is>
          <t>m</t>
        </is>
      </c>
      <c r="GY68" s="12" t="n"/>
      <c r="GZ68" s="12" t="n"/>
      <c r="HA68" s="12" t="inlineStr">
        <is>
          <t>m</t>
        </is>
      </c>
      <c r="HB68" s="12" t="inlineStr">
        <is>
          <t>m</t>
        </is>
      </c>
      <c r="HC68" s="12" t="inlineStr">
        <is>
          <t>m</t>
        </is>
      </c>
      <c r="HD68" s="12" t="inlineStr">
        <is>
          <t>m</t>
        </is>
      </c>
      <c r="HE68" s="12" t="inlineStr">
        <is>
          <t>m</t>
        </is>
      </c>
      <c r="HF68" s="12" t="n"/>
      <c r="HG68" s="12" t="n"/>
      <c r="HH68" s="12" t="inlineStr">
        <is>
          <t>m</t>
        </is>
      </c>
      <c r="HI68" s="12" t="inlineStr">
        <is>
          <t>m</t>
        </is>
      </c>
      <c r="HJ68" s="12" t="inlineStr">
        <is>
          <t>m</t>
        </is>
      </c>
      <c r="HK68" s="12" t="inlineStr">
        <is>
          <t>m</t>
        </is>
      </c>
      <c r="HL68" s="12" t="inlineStr">
        <is>
          <t>m</t>
        </is>
      </c>
      <c r="HM68" s="12" t="n"/>
      <c r="HN68" s="12" t="n"/>
      <c r="HO68" s="12" t="inlineStr">
        <is>
          <t>m</t>
        </is>
      </c>
      <c r="HP68" s="12" t="inlineStr">
        <is>
          <t>m</t>
        </is>
      </c>
      <c r="HQ68" s="12" t="inlineStr">
        <is>
          <t>m</t>
        </is>
      </c>
      <c r="HR68" s="12" t="inlineStr">
        <is>
          <t>m</t>
        </is>
      </c>
      <c r="HS68" s="12" t="inlineStr">
        <is>
          <t>m</t>
        </is>
      </c>
      <c r="HT68" s="12" t="n"/>
      <c r="HU68" s="12" t="n"/>
      <c r="HV68" s="28" t="inlineStr">
        <is>
          <t>m</t>
        </is>
      </c>
      <c r="HW68" s="28" t="inlineStr">
        <is>
          <t>m</t>
        </is>
      </c>
      <c r="HX68" s="28" t="inlineStr">
        <is>
          <t>m</t>
        </is>
      </c>
      <c r="HY68" s="28" t="inlineStr">
        <is>
          <t>m</t>
        </is>
      </c>
      <c r="HZ68" s="28" t="inlineStr">
        <is>
          <t>m</t>
        </is>
      </c>
      <c r="IC68" s="28" t="inlineStr">
        <is>
          <t>m</t>
        </is>
      </c>
      <c r="ID68" s="28" t="inlineStr">
        <is>
          <t>m</t>
        </is>
      </c>
      <c r="IE68" s="28" t="inlineStr">
        <is>
          <t>m</t>
        </is>
      </c>
      <c r="IF68" s="28" t="inlineStr">
        <is>
          <t>m</t>
        </is>
      </c>
      <c r="IG68" s="28" t="inlineStr">
        <is>
          <t>m</t>
        </is>
      </c>
      <c r="IJ68" s="27" t="inlineStr">
        <is>
          <t>m</t>
        </is>
      </c>
      <c r="IK68" s="27" t="inlineStr">
        <is>
          <t>m</t>
        </is>
      </c>
      <c r="IL68" s="27" t="inlineStr">
        <is>
          <t>m</t>
        </is>
      </c>
      <c r="IM68" s="27" t="inlineStr">
        <is>
          <t>m</t>
        </is>
      </c>
      <c r="IN68" s="27" t="inlineStr">
        <is>
          <t>m</t>
        </is>
      </c>
    </row>
    <row r="69" hidden="1" ht="14.45" customHeight="1">
      <c r="A69" t="inlineStr">
        <is>
          <t>L. CARIGLIA</t>
        </is>
      </c>
      <c r="B69" t="inlineStr">
        <is>
          <t>Data Intelligence</t>
        </is>
      </c>
      <c r="C69" t="inlineStr">
        <is>
          <t>Operations</t>
        </is>
      </c>
      <c r="D69" s="12" t="inlineStr">
        <is>
          <t>Data Management</t>
        </is>
      </c>
      <c r="E69" s="12">
        <f>COUNTIFS(HV69:IG69,UPPER("x"))</f>
        <v/>
      </c>
      <c r="F69" s="37" t="n"/>
      <c r="G69" s="37" t="n"/>
      <c r="H69" s="37" t="n"/>
      <c r="I69" s="37" t="n"/>
      <c r="J69" s="37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  <c r="AA69" s="12" t="n"/>
      <c r="AB69" s="12" t="n"/>
      <c r="AC69" s="12" t="n"/>
      <c r="AD69" s="12" t="n"/>
      <c r="AE69" s="12" t="n"/>
      <c r="AF69" s="12" t="n"/>
      <c r="AG69" s="12" t="n"/>
      <c r="AH69" s="12" t="n"/>
      <c r="AI69" s="12" t="n"/>
      <c r="AJ69" s="12" t="n"/>
      <c r="AK69" s="12" t="n"/>
      <c r="AL69" s="12" t="n"/>
      <c r="AM69" s="12" t="n"/>
      <c r="AN69" s="12" t="n"/>
      <c r="AO69" s="12" t="n"/>
      <c r="AP69" s="12" t="n"/>
      <c r="AQ69" s="12" t="n"/>
      <c r="AR69" s="12" t="n"/>
      <c r="AS69" s="12" t="n"/>
      <c r="AT69" s="12" t="n"/>
      <c r="AU69" s="12" t="n"/>
      <c r="AV69" s="12" t="n"/>
      <c r="AW69" s="12" t="n"/>
      <c r="AX69" s="12" t="n"/>
      <c r="AY69" s="12" t="n"/>
      <c r="AZ69" s="12" t="n"/>
      <c r="BA69" s="12" t="n"/>
      <c r="BB69" s="12" t="n"/>
      <c r="BC69" s="12" t="n"/>
      <c r="BD69" s="12" t="n"/>
      <c r="BE69" s="12" t="n"/>
      <c r="BF69" s="12" t="n"/>
      <c r="BG69" s="12" t="n"/>
      <c r="BH69" s="12" t="n"/>
      <c r="BI69" s="12" t="n"/>
      <c r="BJ69" s="12" t="n"/>
      <c r="BK69" s="12" t="n"/>
      <c r="BL69" s="12" t="n"/>
      <c r="BM69" s="12" t="n"/>
      <c r="BN69" s="12" t="n"/>
      <c r="BO69" s="12" t="n"/>
      <c r="BP69" s="12" t="n"/>
      <c r="BQ69" s="12" t="n"/>
      <c r="BR69" s="12" t="n"/>
      <c r="BS69" s="12" t="n"/>
      <c r="BT69" s="12" t="n"/>
      <c r="BU69" s="12" t="n"/>
      <c r="BV69" s="12" t="n"/>
      <c r="BW69" s="12" t="n"/>
      <c r="BX69" s="12" t="n"/>
      <c r="BY69" s="12" t="n"/>
      <c r="BZ69" s="12" t="n"/>
      <c r="CA69" s="12" t="n"/>
      <c r="CB69" s="12" t="n"/>
      <c r="CC69" s="12" t="n"/>
      <c r="CD69" s="12" t="n"/>
      <c r="CE69" s="12" t="n"/>
      <c r="CF69" s="12" t="n"/>
      <c r="CG69" s="12" t="n"/>
      <c r="CH69" s="12" t="n"/>
      <c r="CI69" s="12" t="n"/>
      <c r="CJ69" s="12" t="n"/>
      <c r="CK69" s="12" t="n"/>
      <c r="CL69" s="12" t="n"/>
      <c r="CM69" s="12" t="n"/>
      <c r="CN69" s="12" t="n"/>
      <c r="CO69" s="12" t="n"/>
      <c r="CP69" s="12" t="n"/>
      <c r="CQ69" s="12" t="n"/>
      <c r="CR69" s="12" t="n"/>
      <c r="GY69" s="27" t="n"/>
      <c r="GZ69" s="27" t="n"/>
      <c r="HO69" s="27" t="inlineStr">
        <is>
          <t>X</t>
        </is>
      </c>
      <c r="HP69" s="27" t="inlineStr">
        <is>
          <t>X</t>
        </is>
      </c>
      <c r="HQ69" s="27" t="inlineStr">
        <is>
          <t>X</t>
        </is>
      </c>
      <c r="HR69" s="27" t="inlineStr">
        <is>
          <t>X</t>
        </is>
      </c>
      <c r="HS69" s="27" t="inlineStr">
        <is>
          <t>X</t>
        </is>
      </c>
      <c r="HV69" s="28" t="inlineStr">
        <is>
          <t>x</t>
        </is>
      </c>
      <c r="HW69" s="28" t="inlineStr">
        <is>
          <t>x</t>
        </is>
      </c>
      <c r="HX69" s="28" t="inlineStr">
        <is>
          <t>x</t>
        </is>
      </c>
      <c r="HY69" s="28" t="inlineStr">
        <is>
          <t>x</t>
        </is>
      </c>
      <c r="HZ69" s="28" t="inlineStr">
        <is>
          <t>x</t>
        </is>
      </c>
      <c r="IC69" s="28" t="inlineStr">
        <is>
          <t>x</t>
        </is>
      </c>
      <c r="ID69" s="28" t="inlineStr">
        <is>
          <t>x</t>
        </is>
      </c>
      <c r="IE69" s="28" t="inlineStr">
        <is>
          <t>x</t>
        </is>
      </c>
      <c r="IF69" s="28" t="inlineStr">
        <is>
          <t>x</t>
        </is>
      </c>
      <c r="IG69" s="28" t="inlineStr">
        <is>
          <t>x</t>
        </is>
      </c>
    </row>
    <row r="70" ht="14.45" customHeight="1">
      <c r="A70" t="inlineStr">
        <is>
          <t>L. Franceschini</t>
        </is>
      </c>
      <c r="B70" t="inlineStr">
        <is>
          <t>Data Intelligence</t>
        </is>
      </c>
      <c r="C70" t="inlineStr">
        <is>
          <t>Delivery Projects</t>
        </is>
      </c>
      <c r="D70" s="12" t="inlineStr">
        <is>
          <t>Delivery Projects</t>
        </is>
      </c>
      <c r="E70" s="12">
        <f>COUNTIFS(HV70:IG70,UPPER("x"))</f>
        <v/>
      </c>
      <c r="F70" s="37" t="n"/>
      <c r="G70" s="37" t="inlineStr">
        <is>
          <t>x</t>
        </is>
      </c>
      <c r="H70" s="37" t="inlineStr">
        <is>
          <t>x</t>
        </is>
      </c>
      <c r="I70" s="37" t="inlineStr">
        <is>
          <t>x</t>
        </is>
      </c>
      <c r="J70" s="37" t="inlineStr">
        <is>
          <t>x</t>
        </is>
      </c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  <c r="AA70" s="12" t="n"/>
      <c r="AB70" s="12" t="n"/>
      <c r="AC70" s="12" t="n"/>
      <c r="AD70" s="12" t="n"/>
      <c r="AE70" s="12" t="n"/>
      <c r="AF70" s="12" t="n"/>
      <c r="AG70" s="12" t="n"/>
      <c r="AH70" s="12" t="n"/>
      <c r="AI70" s="12" t="n"/>
      <c r="AJ70" s="12" t="n"/>
      <c r="AK70" s="12" t="n"/>
      <c r="AL70" s="12" t="n"/>
      <c r="AM70" s="12" t="n"/>
      <c r="AN70" s="12" t="n"/>
      <c r="AO70" s="12" t="n"/>
      <c r="AP70" s="12" t="n"/>
      <c r="AQ70" s="12" t="n"/>
      <c r="AR70" s="12" t="n"/>
      <c r="AS70" s="12" t="n"/>
      <c r="AT70" s="12" t="n"/>
      <c r="AU70" s="12" t="n"/>
      <c r="AV70" s="12" t="n"/>
      <c r="AW70" s="12" t="n"/>
      <c r="AX70" s="12" t="n"/>
      <c r="AY70" s="12" t="n"/>
      <c r="AZ70" s="12" t="n"/>
      <c r="BA70" s="12" t="n"/>
      <c r="BB70" s="12" t="n"/>
      <c r="BC70" s="12" t="n"/>
      <c r="BD70" s="12" t="n"/>
      <c r="BE70" s="12" t="n"/>
      <c r="BF70" s="12" t="n"/>
      <c r="BG70" s="12" t="n"/>
      <c r="BH70" s="12" t="n"/>
      <c r="BI70" s="12" t="n"/>
      <c r="BJ70" s="12" t="n"/>
      <c r="BK70" s="12" t="n"/>
      <c r="BL70" s="12" t="n"/>
      <c r="BM70" s="12" t="n"/>
      <c r="BN70" s="12" t="n"/>
      <c r="BO70" s="12" t="n"/>
      <c r="BP70" s="12" t="n"/>
      <c r="BQ70" s="12" t="n"/>
      <c r="BR70" s="12" t="n"/>
      <c r="BS70" s="12" t="n"/>
      <c r="BT70" s="12" t="n"/>
      <c r="BU70" s="12" t="n"/>
      <c r="BV70" s="12" t="n"/>
      <c r="BW70" s="12" t="n"/>
      <c r="BX70" s="12" t="n"/>
      <c r="BY70" s="12" t="n"/>
      <c r="BZ70" s="12" t="n"/>
      <c r="CA70" s="12" t="n"/>
      <c r="CB70" s="12" t="n"/>
      <c r="CC70" s="12" t="n"/>
      <c r="CD70" s="12" t="n"/>
      <c r="CE70" s="12" t="n"/>
      <c r="CF70" s="12" t="n"/>
      <c r="CG70" s="12" t="n"/>
      <c r="CH70" s="12" t="n"/>
      <c r="CI70" s="12" t="n"/>
      <c r="CJ70" s="12" t="n"/>
      <c r="CK70" s="12" t="n"/>
      <c r="CL70" s="12" t="n"/>
      <c r="CM70" s="12" t="n"/>
      <c r="CN70" s="12" t="n"/>
      <c r="CO70" s="12" t="n"/>
      <c r="CP70" s="12" t="n"/>
      <c r="CQ70" s="12" t="n"/>
      <c r="CR70" s="12" t="n"/>
      <c r="DN70" s="27" t="inlineStr">
        <is>
          <t>x</t>
        </is>
      </c>
      <c r="DO70" s="27" t="inlineStr">
        <is>
          <t>x</t>
        </is>
      </c>
      <c r="GY70" s="27" t="n"/>
      <c r="GZ70" s="27" t="n"/>
      <c r="IC70" s="28" t="inlineStr">
        <is>
          <t>x</t>
        </is>
      </c>
      <c r="ID70" s="28" t="inlineStr">
        <is>
          <t>x</t>
        </is>
      </c>
      <c r="IE70" s="28" t="inlineStr">
        <is>
          <t>x</t>
        </is>
      </c>
      <c r="IF70" s="28" t="inlineStr">
        <is>
          <t>x</t>
        </is>
      </c>
      <c r="IG70" s="28" t="inlineStr">
        <is>
          <t>x</t>
        </is>
      </c>
      <c r="IJ70" s="27" t="inlineStr">
        <is>
          <t>x</t>
        </is>
      </c>
      <c r="IK70" s="27" t="inlineStr">
        <is>
          <t>x</t>
        </is>
      </c>
      <c r="IL70" s="27" t="inlineStr">
        <is>
          <t>x</t>
        </is>
      </c>
      <c r="IM70" s="27" t="inlineStr">
        <is>
          <t>x</t>
        </is>
      </c>
      <c r="IN70" s="27" t="inlineStr">
        <is>
          <t>x</t>
        </is>
      </c>
    </row>
    <row r="71" hidden="1" ht="14.45" customHeight="1">
      <c r="A71" t="inlineStr">
        <is>
          <t>L. FRANCO</t>
        </is>
      </c>
      <c r="B71" t="inlineStr">
        <is>
          <t>Data Intelligence</t>
        </is>
      </c>
      <c r="C71" t="inlineStr">
        <is>
          <t>Operations</t>
        </is>
      </c>
      <c r="D71" s="12" t="inlineStr">
        <is>
          <t>EPM</t>
        </is>
      </c>
      <c r="E71" s="12">
        <f>COUNTIFS(HV71:IG71,UPPER("x"))</f>
        <v/>
      </c>
      <c r="F71" s="37" t="n"/>
      <c r="G71" s="37" t="inlineStr">
        <is>
          <t>x</t>
        </is>
      </c>
      <c r="H71" s="37" t="inlineStr">
        <is>
          <t>x</t>
        </is>
      </c>
      <c r="I71" s="37" t="inlineStr">
        <is>
          <t>x</t>
        </is>
      </c>
      <c r="J71" s="37" t="inlineStr">
        <is>
          <t>x</t>
        </is>
      </c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  <c r="AA71" s="12" t="n"/>
      <c r="AB71" s="12" t="n"/>
      <c r="AC71" s="12" t="n"/>
      <c r="AD71" s="12" t="n"/>
      <c r="AE71" s="12" t="n"/>
      <c r="AF71" s="12" t="n"/>
      <c r="AG71" s="12" t="n"/>
      <c r="AH71" s="12" t="n"/>
      <c r="AI71" s="12" t="n"/>
      <c r="AJ71" s="12" t="n"/>
      <c r="AK71" s="12" t="n"/>
      <c r="AL71" s="12" t="n"/>
      <c r="AM71" s="12" t="n"/>
      <c r="AN71" s="12" t="n"/>
      <c r="AO71" s="12" t="n"/>
      <c r="AP71" s="12" t="n"/>
      <c r="AQ71" s="12" t="n"/>
      <c r="AR71" s="12" t="n"/>
      <c r="AS71" s="12" t="n"/>
      <c r="AT71" s="12" t="n"/>
      <c r="AU71" s="12" t="n"/>
      <c r="AV71" s="12" t="n"/>
      <c r="AW71" s="12" t="n"/>
      <c r="AX71" s="12" t="n"/>
      <c r="AY71" s="12" t="n"/>
      <c r="AZ71" s="12" t="n"/>
      <c r="BA71" s="12" t="n"/>
      <c r="BB71" s="12" t="n"/>
      <c r="BC71" s="12" t="n"/>
      <c r="BD71" s="12" t="n"/>
      <c r="BE71" s="12" t="n"/>
      <c r="BF71" s="12" t="n"/>
      <c r="BG71" s="12" t="n"/>
      <c r="BH71" s="12" t="n"/>
      <c r="BI71" s="12" t="n"/>
      <c r="BJ71" s="12" t="n"/>
      <c r="BK71" s="12" t="n"/>
      <c r="BL71" s="12" t="n"/>
      <c r="BM71" s="12" t="n"/>
      <c r="BN71" s="12" t="n"/>
      <c r="BO71" s="12" t="n"/>
      <c r="BP71" s="12" t="n"/>
      <c r="BQ71" s="12" t="n"/>
      <c r="BR71" s="12" t="n"/>
      <c r="BS71" s="12" t="n"/>
      <c r="BT71" s="12" t="n"/>
      <c r="BU71" s="12" t="n"/>
      <c r="BV71" s="12" t="n"/>
      <c r="BW71" s="12" t="n"/>
      <c r="BX71" s="12" t="n"/>
      <c r="BY71" s="12" t="n"/>
      <c r="BZ71" s="12" t="n"/>
      <c r="CA71" s="12" t="n"/>
      <c r="CB71" s="12" t="n"/>
      <c r="CC71" s="12" t="n"/>
      <c r="CD71" s="12" t="n"/>
      <c r="CE71" s="12" t="n"/>
      <c r="CF71" s="12" t="n"/>
      <c r="CG71" s="12" t="n"/>
      <c r="CH71" s="12" t="n"/>
      <c r="CI71" s="12" t="n"/>
      <c r="CJ71" s="12" t="n"/>
      <c r="CK71" s="12" t="n"/>
      <c r="CL71" s="12" t="n"/>
      <c r="CM71" s="12" t="n"/>
      <c r="CN71" s="12" t="n"/>
      <c r="CO71" s="12" t="n"/>
      <c r="CP71" s="12" t="n"/>
      <c r="CQ71" s="12" t="n"/>
      <c r="CR71" s="12" t="n"/>
      <c r="GY71" s="27" t="n"/>
      <c r="GZ71" s="27" t="n"/>
      <c r="HV71" s="28" t="inlineStr">
        <is>
          <t>x</t>
        </is>
      </c>
      <c r="HW71" s="28" t="inlineStr">
        <is>
          <t>x</t>
        </is>
      </c>
      <c r="HX71" s="28" t="inlineStr">
        <is>
          <t>x</t>
        </is>
      </c>
      <c r="HY71" s="28" t="inlineStr">
        <is>
          <t>x</t>
        </is>
      </c>
      <c r="HZ71" s="28" t="inlineStr">
        <is>
          <t>x</t>
        </is>
      </c>
      <c r="IC71" s="28" t="inlineStr">
        <is>
          <t>x</t>
        </is>
      </c>
      <c r="ID71" s="28" t="inlineStr">
        <is>
          <t>x</t>
        </is>
      </c>
      <c r="IE71" s="28" t="inlineStr">
        <is>
          <t>x</t>
        </is>
      </c>
      <c r="IF71" s="28" t="inlineStr">
        <is>
          <t>x</t>
        </is>
      </c>
      <c r="IG71" s="28" t="inlineStr">
        <is>
          <t>x</t>
        </is>
      </c>
      <c r="IJ71" s="28" t="inlineStr">
        <is>
          <t>x</t>
        </is>
      </c>
      <c r="IK71" s="28" t="inlineStr">
        <is>
          <t>x</t>
        </is>
      </c>
      <c r="IL71" s="28" t="inlineStr">
        <is>
          <t>x</t>
        </is>
      </c>
      <c r="IM71" s="28" t="inlineStr">
        <is>
          <t>x</t>
        </is>
      </c>
      <c r="IN71" s="28" t="inlineStr">
        <is>
          <t>x</t>
        </is>
      </c>
      <c r="IQ71" s="28" t="inlineStr">
        <is>
          <t>x</t>
        </is>
      </c>
      <c r="IR71" s="28" t="inlineStr">
        <is>
          <t>x</t>
        </is>
      </c>
      <c r="IS71" s="28" t="inlineStr">
        <is>
          <t>x</t>
        </is>
      </c>
    </row>
    <row r="72" hidden="1" ht="14.45" customHeight="1">
      <c r="A72" t="inlineStr">
        <is>
          <t>L. GULLOTTO</t>
        </is>
      </c>
      <c r="B72" t="inlineStr">
        <is>
          <t>Data Intelligence</t>
        </is>
      </c>
      <c r="C72" t="inlineStr">
        <is>
          <t>Operations</t>
        </is>
      </c>
      <c r="D72" s="12" t="inlineStr">
        <is>
          <t>Data Management</t>
        </is>
      </c>
      <c r="E72" s="12">
        <f>COUNTIFS(HV72:IG72,UPPER("x"))</f>
        <v/>
      </c>
      <c r="F72" s="37" t="n"/>
      <c r="G72" s="37" t="inlineStr">
        <is>
          <t>x</t>
        </is>
      </c>
      <c r="H72" s="37" t="inlineStr">
        <is>
          <t>x</t>
        </is>
      </c>
      <c r="I72" s="37" t="inlineStr">
        <is>
          <t>x</t>
        </is>
      </c>
      <c r="J72" s="37" t="inlineStr">
        <is>
          <t>x</t>
        </is>
      </c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  <c r="AA72" s="12" t="n"/>
      <c r="AB72" s="12" t="n"/>
      <c r="AC72" s="12" t="n"/>
      <c r="AD72" s="12" t="n"/>
      <c r="AE72" s="12" t="n"/>
      <c r="AF72" s="12" t="n"/>
      <c r="AG72" s="12" t="n"/>
      <c r="AH72" s="12" t="n"/>
      <c r="AI72" s="12" t="n"/>
      <c r="AJ72" s="12" t="n"/>
      <c r="AK72" s="12" t="n"/>
      <c r="AL72" s="12" t="n"/>
      <c r="AM72" s="12" t="n"/>
      <c r="AN72" s="12" t="n"/>
      <c r="AO72" s="12" t="n"/>
      <c r="AP72" s="12" t="n"/>
      <c r="AQ72" s="12" t="n"/>
      <c r="AR72" s="12" t="n"/>
      <c r="AS72" s="12" t="n"/>
      <c r="AT72" s="12" t="n"/>
      <c r="AU72" s="12" t="n"/>
      <c r="AV72" s="12" t="n"/>
      <c r="AW72" s="12" t="n"/>
      <c r="AX72" s="12" t="n"/>
      <c r="AY72" s="12" t="n"/>
      <c r="AZ72" s="12" t="n"/>
      <c r="BA72" s="12" t="n"/>
      <c r="BB72" s="12" t="n"/>
      <c r="BC72" s="12" t="n"/>
      <c r="BD72" s="12" t="n"/>
      <c r="BE72" s="12" t="n"/>
      <c r="BF72" s="12" t="n"/>
      <c r="BG72" s="12" t="n"/>
      <c r="BH72" s="12" t="n"/>
      <c r="BI72" s="12" t="n"/>
      <c r="BJ72" s="12" t="n"/>
      <c r="BK72" s="12" t="n"/>
      <c r="BL72" s="12" t="n"/>
      <c r="BM72" s="12" t="n"/>
      <c r="BN72" s="12" t="n"/>
      <c r="BO72" s="12" t="n"/>
      <c r="BP72" s="12" t="n"/>
      <c r="BQ72" s="12" t="n"/>
      <c r="BR72" s="12" t="n"/>
      <c r="BS72" s="12" t="n"/>
      <c r="BT72" s="12" t="n"/>
      <c r="BU72" s="12" t="n"/>
      <c r="BV72" s="12" t="n"/>
      <c r="BW72" s="12" t="n"/>
      <c r="BX72" s="12" t="n"/>
      <c r="BY72" s="12" t="n"/>
      <c r="BZ72" s="12" t="n"/>
      <c r="CA72" s="12" t="n"/>
      <c r="CB72" s="12" t="n"/>
      <c r="CC72" s="12" t="n"/>
      <c r="CD72" s="12" t="n"/>
      <c r="CE72" s="12" t="n"/>
      <c r="CF72" s="12" t="n"/>
      <c r="CG72" s="12" t="n"/>
      <c r="CH72" s="12" t="n"/>
      <c r="CI72" s="12" t="n"/>
      <c r="CJ72" s="12" t="n"/>
      <c r="CK72" s="12" t="n"/>
      <c r="CL72" s="12" t="n"/>
      <c r="CM72" s="12" t="n"/>
      <c r="CN72" s="12" t="n"/>
      <c r="CO72" s="12" t="n"/>
      <c r="CP72" s="12" t="n"/>
      <c r="CQ72" s="12" t="n"/>
      <c r="CR72" s="12" t="n"/>
      <c r="GY72" s="27" t="n"/>
      <c r="GZ72" s="27" t="n"/>
      <c r="HV72" s="28" t="inlineStr">
        <is>
          <t>x</t>
        </is>
      </c>
      <c r="HW72" s="28" t="inlineStr">
        <is>
          <t>x</t>
        </is>
      </c>
      <c r="HX72" s="28" t="inlineStr">
        <is>
          <t>x</t>
        </is>
      </c>
      <c r="HY72" s="28" t="inlineStr">
        <is>
          <t>x</t>
        </is>
      </c>
      <c r="HZ72" s="28" t="inlineStr">
        <is>
          <t>x</t>
        </is>
      </c>
      <c r="IC72" s="28" t="inlineStr">
        <is>
          <t>x</t>
        </is>
      </c>
      <c r="ID72" s="28" t="inlineStr">
        <is>
          <t>x</t>
        </is>
      </c>
      <c r="IE72" s="28" t="inlineStr">
        <is>
          <t>x</t>
        </is>
      </c>
      <c r="IF72" s="28" t="inlineStr">
        <is>
          <t>x</t>
        </is>
      </c>
      <c r="IG72" s="28" t="inlineStr">
        <is>
          <t>x</t>
        </is>
      </c>
      <c r="NH72" s="32" t="inlineStr">
        <is>
          <t>x</t>
        </is>
      </c>
      <c r="NI72" s="32" t="inlineStr">
        <is>
          <t>x</t>
        </is>
      </c>
    </row>
    <row r="73" hidden="1" ht="14.45" customHeight="1">
      <c r="A73" t="inlineStr">
        <is>
          <t>L. MANGILI</t>
        </is>
      </c>
      <c r="B73" t="inlineStr">
        <is>
          <t>Data Intelligence</t>
        </is>
      </c>
      <c r="C73" t="inlineStr">
        <is>
          <t>Operations</t>
        </is>
      </c>
      <c r="D73" s="12" t="inlineStr">
        <is>
          <t>EPM</t>
        </is>
      </c>
      <c r="E73" s="12">
        <f>COUNTIFS(HV73:IG73,UPPER("x"))</f>
        <v/>
      </c>
      <c r="F73" s="37" t="n"/>
      <c r="G73" s="37" t="inlineStr">
        <is>
          <t>x</t>
        </is>
      </c>
      <c r="H73" s="37" t="inlineStr">
        <is>
          <t>x</t>
        </is>
      </c>
      <c r="I73" s="37" t="inlineStr">
        <is>
          <t>x</t>
        </is>
      </c>
      <c r="J73" s="37" t="inlineStr">
        <is>
          <t>x</t>
        </is>
      </c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  <c r="AJ73" s="12" t="n"/>
      <c r="AK73" s="12" t="n"/>
      <c r="AL73" s="12" t="n"/>
      <c r="AM73" s="12" t="n"/>
      <c r="AN73" s="12" t="n"/>
      <c r="AO73" s="12" t="n"/>
      <c r="AP73" s="12" t="n"/>
      <c r="AQ73" s="12" t="n"/>
      <c r="AR73" s="12" t="n"/>
      <c r="AS73" s="12" t="n"/>
      <c r="AT73" s="12" t="n"/>
      <c r="AU73" s="12" t="n"/>
      <c r="AV73" s="12" t="n"/>
      <c r="AW73" s="12" t="n"/>
      <c r="AX73" s="12" t="n"/>
      <c r="AY73" s="12" t="n"/>
      <c r="AZ73" s="12" t="n"/>
      <c r="BA73" s="12" t="n"/>
      <c r="BB73" s="12" t="n"/>
      <c r="BC73" s="12" t="n"/>
      <c r="BD73" s="12" t="n"/>
      <c r="BE73" s="12" t="n"/>
      <c r="BF73" s="12" t="n"/>
      <c r="BG73" s="12" t="n"/>
      <c r="BH73" s="12" t="n"/>
      <c r="BI73" s="12" t="n"/>
      <c r="BJ73" s="12" t="n"/>
      <c r="BK73" s="12" t="n"/>
      <c r="BL73" s="12" t="n"/>
      <c r="BM73" s="12" t="n"/>
      <c r="BN73" s="12" t="n"/>
      <c r="BO73" s="12" t="n"/>
      <c r="BP73" s="12" t="n"/>
      <c r="BQ73" s="12" t="n"/>
      <c r="BR73" s="12" t="n"/>
      <c r="BS73" s="12" t="n"/>
      <c r="BT73" s="12" t="n"/>
      <c r="BU73" s="12" t="n"/>
      <c r="BV73" s="12" t="n"/>
      <c r="BW73" s="12" t="n"/>
      <c r="BX73" s="12" t="n"/>
      <c r="BY73" s="12" t="n"/>
      <c r="BZ73" s="12" t="n"/>
      <c r="CA73" s="12" t="n"/>
      <c r="CB73" s="12" t="n"/>
      <c r="CC73" s="12" t="n"/>
      <c r="CD73" s="12" t="n"/>
      <c r="CE73" s="12" t="n"/>
      <c r="CF73" s="12" t="n"/>
      <c r="CG73" s="12" t="n"/>
      <c r="CH73" s="12" t="n"/>
      <c r="CI73" s="12" t="n"/>
      <c r="CJ73" s="12" t="n"/>
      <c r="CK73" s="12" t="n"/>
      <c r="CL73" s="12" t="n"/>
      <c r="CM73" s="12" t="n"/>
      <c r="CN73" s="12" t="n"/>
      <c r="CO73" s="12" t="n"/>
      <c r="CP73" s="12" t="n"/>
      <c r="CQ73" s="12" t="n"/>
      <c r="CR73" s="12" t="n"/>
      <c r="GY73" s="27" t="n"/>
      <c r="GZ73" s="27" t="n"/>
      <c r="HV73" s="28" t="inlineStr">
        <is>
          <t>x</t>
        </is>
      </c>
      <c r="HW73" s="28" t="inlineStr">
        <is>
          <t>x</t>
        </is>
      </c>
      <c r="HX73" s="28" t="inlineStr">
        <is>
          <t>x</t>
        </is>
      </c>
      <c r="HY73" s="28" t="inlineStr">
        <is>
          <t>x</t>
        </is>
      </c>
      <c r="HZ73" s="28" t="inlineStr">
        <is>
          <t>x</t>
        </is>
      </c>
      <c r="IC73" s="28" t="inlineStr">
        <is>
          <t>x</t>
        </is>
      </c>
      <c r="ID73" s="28" t="inlineStr">
        <is>
          <t>x</t>
        </is>
      </c>
      <c r="IE73" s="28" t="inlineStr">
        <is>
          <t>x</t>
        </is>
      </c>
      <c r="IF73" s="28" t="inlineStr">
        <is>
          <t>x</t>
        </is>
      </c>
      <c r="IG73" s="28" t="inlineStr">
        <is>
          <t>x</t>
        </is>
      </c>
    </row>
    <row r="74" hidden="1" ht="14.45" customHeight="1">
      <c r="A74" t="inlineStr">
        <is>
          <t>L. PIGAZZINI</t>
        </is>
      </c>
      <c r="B74" t="inlineStr">
        <is>
          <t>Data Intelligence</t>
        </is>
      </c>
      <c r="C74" t="inlineStr">
        <is>
          <t>Operations</t>
        </is>
      </c>
      <c r="D74" s="12" t="inlineStr">
        <is>
          <t>EPM</t>
        </is>
      </c>
      <c r="E74" s="12">
        <f>COUNTIFS(HV74:IG74,UPPER("x"))</f>
        <v/>
      </c>
      <c r="F74" s="37" t="n"/>
      <c r="G74" s="37" t="inlineStr">
        <is>
          <t>x</t>
        </is>
      </c>
      <c r="H74" s="37" t="inlineStr">
        <is>
          <t>x</t>
        </is>
      </c>
      <c r="I74" s="37" t="inlineStr">
        <is>
          <t>x</t>
        </is>
      </c>
      <c r="J74" s="37" t="inlineStr">
        <is>
          <t>x</t>
        </is>
      </c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  <c r="AA74" s="12" t="n"/>
      <c r="AB74" s="12" t="n"/>
      <c r="AC74" s="12" t="n"/>
      <c r="AD74" s="12" t="n"/>
      <c r="AE74" s="12" t="n"/>
      <c r="AF74" s="12" t="n"/>
      <c r="AG74" s="12" t="n"/>
      <c r="AH74" s="12" t="n"/>
      <c r="AI74" s="12" t="n"/>
      <c r="AJ74" s="12" t="n"/>
      <c r="AK74" s="12" t="n"/>
      <c r="AL74" s="12" t="n"/>
      <c r="AM74" s="12" t="n"/>
      <c r="AN74" s="12" t="n"/>
      <c r="AO74" s="12" t="n"/>
      <c r="AP74" s="12" t="n"/>
      <c r="AQ74" s="12" t="n"/>
      <c r="AR74" s="12" t="n"/>
      <c r="AS74" s="12" t="n"/>
      <c r="AT74" s="12" t="n"/>
      <c r="AU74" s="12" t="n"/>
      <c r="AV74" s="12" t="n"/>
      <c r="AW74" s="12" t="n"/>
      <c r="AX74" s="12" t="n"/>
      <c r="AY74" s="12" t="n"/>
      <c r="AZ74" s="12" t="n"/>
      <c r="BA74" s="12" t="n"/>
      <c r="BB74" s="12" t="n"/>
      <c r="BC74" s="12" t="n"/>
      <c r="BD74" s="12" t="n"/>
      <c r="BE74" s="12" t="n"/>
      <c r="BF74" s="12" t="n"/>
      <c r="BG74" s="12" t="n"/>
      <c r="BH74" s="12" t="n"/>
      <c r="BI74" s="12" t="n"/>
      <c r="BJ74" s="12" t="n"/>
      <c r="BK74" s="12" t="n"/>
      <c r="BL74" s="12" t="n"/>
      <c r="BM74" s="12" t="n"/>
      <c r="BN74" s="12" t="n"/>
      <c r="BO74" s="12" t="n"/>
      <c r="BP74" s="12" t="n"/>
      <c r="BQ74" s="12" t="n"/>
      <c r="BR74" s="12" t="n"/>
      <c r="BS74" s="12" t="n"/>
      <c r="BT74" s="12" t="n"/>
      <c r="BU74" s="12" t="n"/>
      <c r="BV74" s="12" t="n"/>
      <c r="BW74" s="12" t="n"/>
      <c r="BX74" s="12" t="n"/>
      <c r="BY74" s="12" t="n"/>
      <c r="BZ74" s="12" t="n"/>
      <c r="CA74" s="12" t="n"/>
      <c r="CB74" s="12" t="n"/>
      <c r="CC74" s="12" t="n"/>
      <c r="CD74" s="12" t="n"/>
      <c r="CE74" s="12" t="n"/>
      <c r="CF74" s="12" t="n"/>
      <c r="CG74" s="12" t="n"/>
      <c r="CH74" s="12" t="n"/>
      <c r="CI74" s="12" t="n"/>
      <c r="CJ74" s="12" t="n"/>
      <c r="CK74" s="12" t="n"/>
      <c r="CL74" s="12" t="n"/>
      <c r="CM74" s="12" t="n"/>
      <c r="CN74" s="12" t="n"/>
      <c r="CO74" s="12" t="n"/>
      <c r="CP74" s="12" t="n"/>
      <c r="CQ74" s="12" t="n"/>
      <c r="CR74" s="12" t="n"/>
      <c r="GY74" s="27" t="n"/>
      <c r="GZ74" s="27" t="n"/>
      <c r="HS74" s="28" t="inlineStr">
        <is>
          <t>x</t>
        </is>
      </c>
      <c r="HV74" s="28" t="inlineStr">
        <is>
          <t>x</t>
        </is>
      </c>
      <c r="HW74" s="28" t="inlineStr">
        <is>
          <t>x</t>
        </is>
      </c>
      <c r="HX74" s="28" t="inlineStr">
        <is>
          <t>x</t>
        </is>
      </c>
      <c r="HY74" s="28" t="inlineStr">
        <is>
          <t>x</t>
        </is>
      </c>
      <c r="HZ74" s="28" t="inlineStr">
        <is>
          <t>x</t>
        </is>
      </c>
      <c r="IC74" s="28" t="inlineStr">
        <is>
          <t>x</t>
        </is>
      </c>
      <c r="ID74" s="28" t="inlineStr">
        <is>
          <t>x</t>
        </is>
      </c>
      <c r="IL74" s="28" t="inlineStr">
        <is>
          <t>x</t>
        </is>
      </c>
      <c r="IM74" s="28" t="inlineStr">
        <is>
          <t>x</t>
        </is>
      </c>
    </row>
    <row r="75" hidden="1" ht="14.45" customHeight="1">
      <c r="A75" t="inlineStr">
        <is>
          <t>L. ROBERTO</t>
        </is>
      </c>
      <c r="B75" t="inlineStr">
        <is>
          <t>Data Intelligence</t>
        </is>
      </c>
      <c r="C75" t="inlineStr">
        <is>
          <t>Operations</t>
        </is>
      </c>
      <c r="D75" s="12" t="inlineStr">
        <is>
          <t>Hybrid Applications</t>
        </is>
      </c>
      <c r="E75" s="12">
        <f>COUNTIFS(HV75:IG75,UPPER("x"))</f>
        <v/>
      </c>
      <c r="F75" s="37" t="n"/>
      <c r="G75" s="37" t="inlineStr">
        <is>
          <t>x</t>
        </is>
      </c>
      <c r="H75" s="37" t="inlineStr">
        <is>
          <t>x</t>
        </is>
      </c>
      <c r="I75" s="37" t="inlineStr">
        <is>
          <t>x</t>
        </is>
      </c>
      <c r="J75" s="37" t="inlineStr">
        <is>
          <t>x</t>
        </is>
      </c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  <c r="AJ75" s="12" t="n"/>
      <c r="AK75" s="12" t="n"/>
      <c r="AL75" s="12" t="n"/>
      <c r="AM75" s="12" t="n"/>
      <c r="AN75" s="12" t="n"/>
      <c r="AO75" s="12" t="n"/>
      <c r="AP75" s="12" t="n"/>
      <c r="AQ75" s="12" t="n"/>
      <c r="AR75" s="12" t="n"/>
      <c r="AS75" s="12" t="n"/>
      <c r="AT75" s="12" t="n"/>
      <c r="AU75" s="12" t="n"/>
      <c r="AV75" s="12" t="n"/>
      <c r="AW75" s="12" t="n"/>
      <c r="AX75" s="12" t="n"/>
      <c r="AY75" s="12" t="n"/>
      <c r="AZ75" s="12" t="n"/>
      <c r="BA75" s="12" t="n"/>
      <c r="BB75" s="12" t="n"/>
      <c r="BC75" s="12" t="n"/>
      <c r="BD75" s="12" t="n"/>
      <c r="BE75" s="12" t="n"/>
      <c r="BF75" s="12" t="n"/>
      <c r="BG75" s="12" t="n"/>
      <c r="BH75" s="12" t="n"/>
      <c r="BI75" s="12" t="n"/>
      <c r="BJ75" s="12" t="n"/>
      <c r="BK75" s="12" t="n"/>
      <c r="BL75" s="12" t="n"/>
      <c r="BM75" s="12" t="n"/>
      <c r="BN75" s="12" t="n"/>
      <c r="BO75" s="12" t="n"/>
      <c r="BP75" s="12" t="n"/>
      <c r="BQ75" s="12" t="n"/>
      <c r="BR75" s="12" t="n"/>
      <c r="BS75" s="12" t="n"/>
      <c r="BT75" s="12" t="n"/>
      <c r="BU75" s="12" t="n"/>
      <c r="BV75" s="12" t="n"/>
      <c r="BW75" s="12" t="n"/>
      <c r="BX75" s="12" t="n"/>
      <c r="BY75" s="12" t="n"/>
      <c r="BZ75" s="12" t="n"/>
      <c r="CA75" s="12" t="n"/>
      <c r="CB75" s="12" t="n"/>
      <c r="CC75" s="12" t="n"/>
      <c r="CD75" s="12" t="n"/>
      <c r="CE75" s="12" t="n"/>
      <c r="CF75" s="12" t="n"/>
      <c r="CG75" s="12" t="n"/>
      <c r="CH75" s="12" t="n"/>
      <c r="CI75" s="12" t="n"/>
      <c r="CJ75" s="12" t="n"/>
      <c r="CK75" s="12" t="n"/>
      <c r="CL75" s="12" t="n"/>
      <c r="CM75" s="12" t="n"/>
      <c r="CN75" s="12" t="n"/>
      <c r="CO75" s="12" t="n"/>
      <c r="CP75" s="12" t="n"/>
      <c r="CQ75" s="12" t="n"/>
      <c r="CR75" s="12" t="n"/>
      <c r="DR75" s="28" t="n"/>
      <c r="DW75" s="28" t="n"/>
      <c r="DX75" s="28" t="n"/>
      <c r="DY75" s="28" t="n"/>
      <c r="GY75" s="27" t="n"/>
      <c r="GZ75" s="27" t="n"/>
      <c r="HV75" s="28" t="inlineStr">
        <is>
          <t>x</t>
        </is>
      </c>
      <c r="HW75" s="28" t="inlineStr">
        <is>
          <t>x</t>
        </is>
      </c>
      <c r="HX75" s="28" t="inlineStr">
        <is>
          <t>x</t>
        </is>
      </c>
      <c r="HY75" s="28" t="inlineStr">
        <is>
          <t>x</t>
        </is>
      </c>
      <c r="HZ75" s="28" t="inlineStr">
        <is>
          <t>x</t>
        </is>
      </c>
      <c r="IC75" s="28" t="inlineStr">
        <is>
          <t>x</t>
        </is>
      </c>
      <c r="ID75" s="28" t="inlineStr">
        <is>
          <t>x</t>
        </is>
      </c>
      <c r="IE75" s="28" t="inlineStr">
        <is>
          <t>x</t>
        </is>
      </c>
      <c r="IF75" s="28" t="inlineStr">
        <is>
          <t>x</t>
        </is>
      </c>
      <c r="IG75" s="28" t="inlineStr">
        <is>
          <t>x</t>
        </is>
      </c>
      <c r="NA75" s="33" t="n"/>
      <c r="NB75" s="33" t="n"/>
      <c r="NC75" s="33" t="n"/>
      <c r="NF75" s="33" t="n"/>
      <c r="NG75" s="33" t="n"/>
    </row>
    <row r="76" hidden="1" ht="14.45" customHeight="1">
      <c r="A76" t="inlineStr">
        <is>
          <t>L. Stroppa</t>
        </is>
      </c>
      <c r="B76" t="inlineStr">
        <is>
          <t>Data Intelligence</t>
        </is>
      </c>
      <c r="C76" t="inlineStr">
        <is>
          <t>Operations</t>
        </is>
      </c>
      <c r="D76" s="12" t="inlineStr">
        <is>
          <t>Data Management</t>
        </is>
      </c>
      <c r="E76" s="12">
        <f>COUNTIFS(HV76:IG76,UPPER("x"))</f>
        <v/>
      </c>
      <c r="F76" s="37" t="n"/>
      <c r="G76" s="37" t="inlineStr">
        <is>
          <t>x</t>
        </is>
      </c>
      <c r="H76" s="37" t="inlineStr">
        <is>
          <t>x</t>
        </is>
      </c>
      <c r="I76" s="37" t="inlineStr">
        <is>
          <t>x</t>
        </is>
      </c>
      <c r="J76" s="37" t="inlineStr">
        <is>
          <t>x</t>
        </is>
      </c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  <c r="AJ76" s="12" t="n"/>
      <c r="AK76" s="12" t="n"/>
      <c r="AL76" s="12" t="n"/>
      <c r="AM76" s="12" t="n"/>
      <c r="AN76" s="12" t="n"/>
      <c r="AO76" s="12" t="n"/>
      <c r="AP76" s="12" t="n"/>
      <c r="AQ76" s="12" t="n"/>
      <c r="AR76" s="12" t="n"/>
      <c r="AS76" s="12" t="n"/>
      <c r="AT76" s="12" t="n"/>
      <c r="AU76" s="12" t="n"/>
      <c r="AV76" s="12" t="n"/>
      <c r="AW76" s="12" t="n"/>
      <c r="AX76" s="12" t="n"/>
      <c r="AY76" s="12" t="n"/>
      <c r="AZ76" s="12" t="n"/>
      <c r="BA76" s="12" t="n"/>
      <c r="BB76" s="12" t="n"/>
      <c r="BC76" s="12" t="n"/>
      <c r="BD76" s="12" t="n"/>
      <c r="BE76" s="12" t="n"/>
      <c r="BF76" s="12" t="n"/>
      <c r="BG76" s="12" t="n"/>
      <c r="BH76" s="12" t="n"/>
      <c r="BI76" s="12" t="n"/>
      <c r="BJ76" s="12" t="n"/>
      <c r="BK76" s="12" t="n"/>
      <c r="BL76" s="12" t="n"/>
      <c r="BM76" s="12" t="n"/>
      <c r="BN76" s="12" t="n"/>
      <c r="BO76" s="12" t="n"/>
      <c r="BP76" s="12" t="n"/>
      <c r="BQ76" s="12" t="n"/>
      <c r="BR76" s="12" t="n"/>
      <c r="BS76" s="12" t="n"/>
      <c r="BT76" s="12" t="n"/>
      <c r="BU76" s="12" t="n"/>
      <c r="BV76" s="12" t="n"/>
      <c r="BW76" s="12" t="n"/>
      <c r="BX76" s="12" t="n"/>
      <c r="BY76" s="12" t="n"/>
      <c r="BZ76" s="12" t="n"/>
      <c r="CA76" s="12" t="n"/>
      <c r="CB76" s="12" t="n"/>
      <c r="CC76" s="12" t="n"/>
      <c r="CD76" s="12" t="n"/>
      <c r="CE76" s="12" t="n"/>
      <c r="CF76" s="12" t="n"/>
      <c r="CG76" s="12" t="n"/>
      <c r="CH76" s="12" t="n"/>
      <c r="CI76" s="12" t="n"/>
      <c r="CJ76" s="12" t="n"/>
      <c r="CK76" s="12" t="n"/>
      <c r="CL76" s="12" t="n"/>
      <c r="CM76" s="12" t="n"/>
      <c r="CN76" s="12" t="n"/>
      <c r="CO76" s="12" t="n"/>
      <c r="CP76" s="12" t="n"/>
      <c r="CQ76" s="12" t="n"/>
      <c r="CR76" s="12" t="n"/>
      <c r="GY76" s="27" t="n"/>
      <c r="GZ76" s="27" t="n"/>
      <c r="HO76" s="27" t="inlineStr">
        <is>
          <t>X</t>
        </is>
      </c>
      <c r="HP76" s="27" t="inlineStr">
        <is>
          <t>X</t>
        </is>
      </c>
      <c r="HQ76" s="27" t="inlineStr">
        <is>
          <t>X</t>
        </is>
      </c>
      <c r="HR76" s="27" t="inlineStr">
        <is>
          <t>X</t>
        </is>
      </c>
      <c r="HS76" s="27" t="inlineStr">
        <is>
          <t>X</t>
        </is>
      </c>
      <c r="HV76" s="28" t="inlineStr">
        <is>
          <t>x</t>
        </is>
      </c>
      <c r="HW76" s="28" t="inlineStr">
        <is>
          <t>x</t>
        </is>
      </c>
      <c r="HX76" s="28" t="inlineStr">
        <is>
          <t>x</t>
        </is>
      </c>
      <c r="HY76" s="28" t="inlineStr">
        <is>
          <t>x</t>
        </is>
      </c>
      <c r="HZ76" s="28" t="inlineStr">
        <is>
          <t>x</t>
        </is>
      </c>
      <c r="IC76" s="28" t="inlineStr">
        <is>
          <t>X</t>
        </is>
      </c>
      <c r="ID76" s="28" t="inlineStr">
        <is>
          <t>X</t>
        </is>
      </c>
      <c r="IE76" s="28" t="inlineStr">
        <is>
          <t>X</t>
        </is>
      </c>
      <c r="IF76" s="28" t="inlineStr">
        <is>
          <t>X</t>
        </is>
      </c>
      <c r="IG76" s="28" t="inlineStr">
        <is>
          <t>X</t>
        </is>
      </c>
      <c r="IJ76" s="27" t="inlineStr">
        <is>
          <t>X</t>
        </is>
      </c>
      <c r="IK76" s="27" t="inlineStr">
        <is>
          <t>X</t>
        </is>
      </c>
      <c r="IL76" s="27" t="inlineStr">
        <is>
          <t>X</t>
        </is>
      </c>
      <c r="IM76" s="27" t="inlineStr">
        <is>
          <t>X</t>
        </is>
      </c>
      <c r="IN76" s="27" t="inlineStr">
        <is>
          <t>X</t>
        </is>
      </c>
      <c r="MY76" s="32" t="inlineStr">
        <is>
          <t>x</t>
        </is>
      </c>
      <c r="MZ76" s="32" t="inlineStr">
        <is>
          <t>x</t>
        </is>
      </c>
      <c r="NA76" s="32" t="inlineStr">
        <is>
          <t>x</t>
        </is>
      </c>
      <c r="NB76" s="32" t="inlineStr">
        <is>
          <t>x</t>
        </is>
      </c>
      <c r="NC76" s="32" t="inlineStr">
        <is>
          <t>x</t>
        </is>
      </c>
      <c r="ND76" s="32" t="inlineStr">
        <is>
          <t>x</t>
        </is>
      </c>
      <c r="NE76" s="32" t="inlineStr">
        <is>
          <t>x</t>
        </is>
      </c>
      <c r="NF76" s="32" t="inlineStr">
        <is>
          <t>x</t>
        </is>
      </c>
      <c r="NG76" s="32" t="inlineStr">
        <is>
          <t>x</t>
        </is>
      </c>
      <c r="NH76" s="32" t="inlineStr">
        <is>
          <t>x</t>
        </is>
      </c>
      <c r="NI76" s="32" t="inlineStr">
        <is>
          <t>x</t>
        </is>
      </c>
      <c r="NJ76" s="32" t="inlineStr">
        <is>
          <t>x</t>
        </is>
      </c>
      <c r="NK76" s="32" t="inlineStr">
        <is>
          <t>x</t>
        </is>
      </c>
      <c r="NL76" s="32" t="inlineStr">
        <is>
          <t>x</t>
        </is>
      </c>
      <c r="NM76" s="32" t="inlineStr">
        <is>
          <t>x</t>
        </is>
      </c>
      <c r="NN76" s="32" t="inlineStr">
        <is>
          <t>x</t>
        </is>
      </c>
    </row>
    <row r="77" hidden="1" ht="14.45" customHeight="1">
      <c r="A77" t="inlineStr">
        <is>
          <t>M. ATTANASIO</t>
        </is>
      </c>
      <c r="B77" t="inlineStr">
        <is>
          <t>R&amp;D</t>
        </is>
      </c>
      <c r="C77" t="inlineStr">
        <is>
          <t>R&amp;D</t>
        </is>
      </c>
      <c r="D77" t="inlineStr">
        <is>
          <t>Outside DI</t>
        </is>
      </c>
      <c r="E77" s="12">
        <f>COUNTIFS(HV77:IG77,UPPER("x"))</f>
        <v/>
      </c>
      <c r="F77" s="38" t="n"/>
      <c r="G77" s="37" t="inlineStr">
        <is>
          <t>x</t>
        </is>
      </c>
      <c r="H77" s="37" t="inlineStr">
        <is>
          <t>x</t>
        </is>
      </c>
      <c r="I77" s="37" t="inlineStr">
        <is>
          <t>x</t>
        </is>
      </c>
      <c r="J77" s="37" t="inlineStr">
        <is>
          <t>x</t>
        </is>
      </c>
      <c r="GY77" s="27" t="n"/>
      <c r="GZ77" s="27" t="n"/>
      <c r="HV77" s="28" t="inlineStr">
        <is>
          <t>x</t>
        </is>
      </c>
      <c r="HW77" s="28" t="inlineStr">
        <is>
          <t>x</t>
        </is>
      </c>
      <c r="HX77" s="28" t="inlineStr">
        <is>
          <t>x</t>
        </is>
      </c>
      <c r="HY77" s="28" t="inlineStr">
        <is>
          <t>x</t>
        </is>
      </c>
      <c r="HZ77" s="28" t="inlineStr">
        <is>
          <t>x</t>
        </is>
      </c>
    </row>
    <row r="78" ht="14.45" customHeight="1">
      <c r="A78" t="inlineStr">
        <is>
          <t>M. CALABRESE</t>
        </is>
      </c>
      <c r="B78" t="inlineStr">
        <is>
          <t>Data Intelligence</t>
        </is>
      </c>
      <c r="C78" t="inlineStr">
        <is>
          <t>Delivery Projects</t>
        </is>
      </c>
      <c r="D78" s="12" t="inlineStr">
        <is>
          <t>Delivery Projects</t>
        </is>
      </c>
      <c r="E78" s="12">
        <f>COUNTIFS(HV78:IG78,UPPER("x"))</f>
        <v/>
      </c>
      <c r="F78" s="37" t="n"/>
      <c r="G78" s="37" t="inlineStr">
        <is>
          <t>x</t>
        </is>
      </c>
      <c r="H78" s="37" t="inlineStr">
        <is>
          <t>x</t>
        </is>
      </c>
      <c r="I78" s="37" t="inlineStr">
        <is>
          <t>x</t>
        </is>
      </c>
      <c r="J78" s="37" t="inlineStr">
        <is>
          <t>x</t>
        </is>
      </c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  <c r="AA78" s="12" t="n"/>
      <c r="AB78" s="12" t="n"/>
      <c r="AC78" s="12" t="n"/>
      <c r="AD78" s="12" t="n"/>
      <c r="AE78" s="12" t="n"/>
      <c r="AF78" s="12" t="n"/>
      <c r="AG78" s="12" t="n"/>
      <c r="AH78" s="12" t="n"/>
      <c r="AI78" s="12" t="n"/>
      <c r="AJ78" s="12" t="n"/>
      <c r="AK78" s="12" t="n"/>
      <c r="AL78" s="12" t="n"/>
      <c r="AM78" s="12" t="n"/>
      <c r="AN78" s="12" t="n"/>
      <c r="AO78" s="12" t="n"/>
      <c r="AP78" s="12" t="n"/>
      <c r="AQ78" s="12" t="n"/>
      <c r="AR78" s="12" t="n"/>
      <c r="AS78" s="12" t="n"/>
      <c r="AT78" s="12" t="n"/>
      <c r="AU78" s="12" t="n"/>
      <c r="AV78" s="12" t="n"/>
      <c r="AW78" s="12" t="n"/>
      <c r="AX78" s="12" t="n"/>
      <c r="AY78" s="12" t="n"/>
      <c r="AZ78" s="12" t="n"/>
      <c r="BA78" s="12" t="n"/>
      <c r="BB78" s="12" t="n"/>
      <c r="BC78" s="12" t="n"/>
      <c r="BD78" s="12" t="n"/>
      <c r="BE78" s="12" t="n"/>
      <c r="BF78" s="12" t="n"/>
      <c r="BG78" s="12" t="n"/>
      <c r="BH78" s="12" t="n"/>
      <c r="BI78" s="12" t="n"/>
      <c r="BJ78" s="12" t="n"/>
      <c r="BK78" s="12" t="n"/>
      <c r="BL78" s="12" t="n"/>
      <c r="BM78" s="12" t="n"/>
      <c r="BN78" s="12" t="n"/>
      <c r="BO78" s="12" t="n"/>
      <c r="BP78" s="12" t="n"/>
      <c r="BQ78" s="12" t="n"/>
      <c r="BR78" s="12" t="n"/>
      <c r="BS78" s="12" t="n"/>
      <c r="BT78" s="12" t="n"/>
      <c r="BU78" s="12" t="n"/>
      <c r="BV78" s="12" t="n"/>
      <c r="BW78" s="12" t="n"/>
      <c r="BX78" s="12" t="n"/>
      <c r="BY78" s="12" t="n"/>
      <c r="BZ78" s="12" t="n"/>
      <c r="CA78" s="12" t="n"/>
      <c r="CB78" s="12" t="n"/>
      <c r="CC78" s="12" t="n"/>
      <c r="CD78" s="12" t="n"/>
      <c r="CE78" s="12" t="n"/>
      <c r="CF78" s="12" t="n"/>
      <c r="CG78" s="12" t="n"/>
      <c r="CH78" s="12" t="n"/>
      <c r="CI78" s="12" t="n"/>
      <c r="CJ78" s="12" t="n"/>
      <c r="CK78" s="12" t="n"/>
      <c r="CL78" s="12" t="n"/>
      <c r="CM78" s="12" t="n"/>
      <c r="CN78" s="12" t="n"/>
      <c r="CO78" s="12" t="n"/>
      <c r="CP78" s="12" t="n"/>
      <c r="CQ78" s="12" t="n"/>
      <c r="CR78" s="12" t="n"/>
      <c r="FY78" s="27" t="inlineStr">
        <is>
          <t>X</t>
        </is>
      </c>
      <c r="GC78" s="27" t="inlineStr">
        <is>
          <t>X</t>
        </is>
      </c>
      <c r="GE78" s="27" t="inlineStr">
        <is>
          <t>X</t>
        </is>
      </c>
      <c r="GQ78" s="27" t="inlineStr">
        <is>
          <t>X</t>
        </is>
      </c>
      <c r="GY78" s="27" t="n"/>
      <c r="GZ78" s="27" t="n"/>
      <c r="HO78" s="27" t="inlineStr">
        <is>
          <t>X</t>
        </is>
      </c>
      <c r="HP78" s="27" t="inlineStr">
        <is>
          <t>X</t>
        </is>
      </c>
      <c r="HQ78" s="27" t="inlineStr">
        <is>
          <t>X</t>
        </is>
      </c>
      <c r="HR78" s="27" t="inlineStr">
        <is>
          <t>X</t>
        </is>
      </c>
      <c r="HS78" s="27" t="inlineStr">
        <is>
          <t>X</t>
        </is>
      </c>
      <c r="HV78" s="28" t="inlineStr">
        <is>
          <t>x</t>
        </is>
      </c>
      <c r="HW78" s="28" t="inlineStr">
        <is>
          <t>x</t>
        </is>
      </c>
      <c r="HX78" s="28" t="inlineStr">
        <is>
          <t>x</t>
        </is>
      </c>
      <c r="HY78" s="28" t="inlineStr">
        <is>
          <t>x</t>
        </is>
      </c>
      <c r="HZ78" s="28" t="inlineStr">
        <is>
          <t>x</t>
        </is>
      </c>
      <c r="IC78" s="28" t="inlineStr">
        <is>
          <t>X</t>
        </is>
      </c>
      <c r="ID78" s="28" t="inlineStr">
        <is>
          <t>X</t>
        </is>
      </c>
      <c r="IE78" s="28" t="inlineStr">
        <is>
          <t>X</t>
        </is>
      </c>
      <c r="IF78" s="28" t="inlineStr">
        <is>
          <t>X</t>
        </is>
      </c>
      <c r="IG78" s="28" t="inlineStr">
        <is>
          <t>X</t>
        </is>
      </c>
    </row>
    <row r="79" hidden="1" ht="14.45" customHeight="1">
      <c r="A79" t="inlineStr">
        <is>
          <t>M. COCCHI</t>
        </is>
      </c>
      <c r="B79" t="inlineStr">
        <is>
          <t>Data Intelligence</t>
        </is>
      </c>
      <c r="C79" t="inlineStr">
        <is>
          <t>Consulting</t>
        </is>
      </c>
      <c r="D79" s="12" t="inlineStr">
        <is>
          <t>Consulting</t>
        </is>
      </c>
      <c r="E79" s="12">
        <f>COUNTIFS(HV79:IG79,UPPER("x"))</f>
        <v/>
      </c>
      <c r="F79" s="37" t="n"/>
      <c r="G79" s="37" t="n"/>
      <c r="H79" s="37" t="n"/>
      <c r="I79" s="37" t="n"/>
      <c r="J79" s="37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  <c r="AA79" s="12" t="n"/>
      <c r="AB79" s="12" t="n"/>
      <c r="AC79" s="12" t="n"/>
      <c r="AD79" s="12" t="n"/>
      <c r="AE79" s="12" t="n"/>
      <c r="AF79" s="12" t="n"/>
      <c r="AG79" s="12" t="n"/>
      <c r="AH79" s="12" t="n"/>
      <c r="AI79" s="12" t="n"/>
      <c r="AJ79" s="12" t="n"/>
      <c r="AK79" s="12" t="n"/>
      <c r="AL79" s="12" t="n"/>
      <c r="AM79" s="12" t="n"/>
      <c r="AN79" s="12" t="n"/>
      <c r="AO79" s="12" t="n"/>
      <c r="AP79" s="12" t="n"/>
      <c r="AQ79" s="12" t="n"/>
      <c r="AR79" s="12" t="n"/>
      <c r="AS79" s="12" t="n"/>
      <c r="AT79" s="12" t="n"/>
      <c r="AU79" s="12" t="n"/>
      <c r="AV79" s="12" t="n"/>
      <c r="AW79" s="12" t="n"/>
      <c r="AX79" s="12" t="n"/>
      <c r="AY79" s="12" t="n"/>
      <c r="AZ79" s="12" t="n"/>
      <c r="BA79" s="12" t="n"/>
      <c r="BB79" s="12" t="n"/>
      <c r="BC79" s="12" t="n"/>
      <c r="BD79" s="12" t="n"/>
      <c r="BE79" s="12" t="n"/>
      <c r="BF79" s="12" t="n"/>
      <c r="BG79" s="12" t="n"/>
      <c r="BH79" s="12" t="n"/>
      <c r="BI79" s="12" t="n"/>
      <c r="BJ79" s="12" t="n"/>
      <c r="BK79" s="12" t="n"/>
      <c r="BL79" s="12" t="n"/>
      <c r="BM79" s="12" t="n"/>
      <c r="BN79" s="12" t="n"/>
      <c r="BO79" s="12" t="n"/>
      <c r="BP79" s="12" t="n"/>
      <c r="BQ79" s="12" t="n"/>
      <c r="BR79" s="12" t="n"/>
      <c r="BS79" s="12" t="n"/>
      <c r="BT79" s="12" t="n"/>
      <c r="BU79" s="12" t="n"/>
      <c r="BV79" s="12" t="n"/>
      <c r="BW79" s="12" t="n"/>
      <c r="BX79" s="12" t="n"/>
      <c r="BY79" s="12" t="n"/>
      <c r="BZ79" s="12" t="n"/>
      <c r="CA79" s="12" t="n"/>
      <c r="CB79" s="12" t="n"/>
      <c r="CC79" s="12" t="n"/>
      <c r="CD79" s="12" t="n"/>
      <c r="CE79" s="12" t="n"/>
      <c r="CF79" s="12" t="n"/>
      <c r="CG79" s="12" t="n"/>
      <c r="CH79" s="12" t="n"/>
      <c r="CI79" s="12" t="n"/>
      <c r="CJ79" s="12" t="n"/>
      <c r="CK79" s="12" t="n"/>
      <c r="CL79" s="12" t="n"/>
      <c r="CM79" s="12" t="n"/>
      <c r="CN79" s="12" t="n"/>
      <c r="CO79" s="12" t="n"/>
      <c r="CP79" s="12" t="n"/>
      <c r="CQ79" s="12" t="n"/>
      <c r="CR79" s="12" t="n"/>
      <c r="GY79" s="27" t="n"/>
      <c r="GZ79" s="27" t="n"/>
      <c r="HV79" s="28" t="inlineStr">
        <is>
          <t>x</t>
        </is>
      </c>
      <c r="HW79" s="28" t="inlineStr">
        <is>
          <t>x</t>
        </is>
      </c>
      <c r="HX79" s="28" t="inlineStr">
        <is>
          <t>x</t>
        </is>
      </c>
      <c r="HY79" s="28" t="inlineStr">
        <is>
          <t>x</t>
        </is>
      </c>
      <c r="HZ79" s="28" t="inlineStr">
        <is>
          <t>x</t>
        </is>
      </c>
    </row>
    <row r="80" hidden="1" ht="14.45" customHeight="1">
      <c r="A80" t="inlineStr">
        <is>
          <t>M. FAVALLI</t>
        </is>
      </c>
      <c r="B80" t="inlineStr">
        <is>
          <t>Data Intelligence</t>
        </is>
      </c>
      <c r="C80" t="inlineStr">
        <is>
          <t>Operations</t>
        </is>
      </c>
      <c r="D80" s="12" t="inlineStr">
        <is>
          <t>EPM</t>
        </is>
      </c>
      <c r="E80" s="12">
        <f>COUNTIFS(HV80:IG80,UPPER("x"))</f>
        <v/>
      </c>
      <c r="F80" s="37" t="n"/>
      <c r="G80" s="37" t="n"/>
      <c r="H80" s="37" t="n"/>
      <c r="I80" s="37" t="n"/>
      <c r="J80" s="37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  <c r="AA80" s="12" t="n"/>
      <c r="AB80" s="12" t="n"/>
      <c r="AC80" s="12" t="n"/>
      <c r="AD80" s="12" t="n"/>
      <c r="AE80" s="12" t="n"/>
      <c r="AF80" s="12" t="n"/>
      <c r="AG80" s="12" t="n"/>
      <c r="AH80" s="12" t="n"/>
      <c r="AI80" s="12" t="n"/>
      <c r="AJ80" s="12" t="n"/>
      <c r="AK80" s="12" t="n"/>
      <c r="AL80" s="12" t="n"/>
      <c r="AM80" s="12" t="n"/>
      <c r="AN80" s="12" t="n"/>
      <c r="AO80" s="12" t="n"/>
      <c r="AP80" s="12" t="n"/>
      <c r="AQ80" s="12" t="n"/>
      <c r="AR80" s="12" t="n"/>
      <c r="AS80" s="12" t="n"/>
      <c r="AT80" s="12" t="n"/>
      <c r="AU80" s="12" t="n"/>
      <c r="AV80" s="12" t="n"/>
      <c r="AW80" s="12" t="n"/>
      <c r="AX80" s="12" t="n"/>
      <c r="AY80" s="12" t="n"/>
      <c r="AZ80" s="12" t="n"/>
      <c r="BA80" s="12" t="n"/>
      <c r="BB80" s="12" t="n"/>
      <c r="BC80" s="12" t="n"/>
      <c r="BD80" s="12" t="n"/>
      <c r="BE80" s="12" t="n"/>
      <c r="BF80" s="12" t="n"/>
      <c r="BG80" s="12" t="n"/>
      <c r="BH80" s="12" t="n"/>
      <c r="BI80" s="12" t="n"/>
      <c r="BJ80" s="12" t="n"/>
      <c r="BK80" s="12" t="n"/>
      <c r="BL80" s="12" t="n"/>
      <c r="BM80" s="12" t="n"/>
      <c r="BN80" s="12" t="n"/>
      <c r="BO80" s="12" t="n"/>
      <c r="BP80" s="12" t="n"/>
      <c r="BQ80" s="12" t="n"/>
      <c r="BR80" s="12" t="n"/>
      <c r="BS80" s="12" t="n"/>
      <c r="BT80" s="12" t="n"/>
      <c r="BU80" s="12" t="n"/>
      <c r="BV80" s="12" t="n"/>
      <c r="BW80" s="12" t="n"/>
      <c r="BX80" s="12" t="n"/>
      <c r="BY80" s="12" t="n"/>
      <c r="BZ80" s="12" t="n"/>
      <c r="CA80" s="12" t="n"/>
      <c r="CB80" s="12" t="n"/>
      <c r="CC80" s="12" t="n"/>
      <c r="CD80" s="12" t="n"/>
      <c r="CE80" s="12" t="n"/>
      <c r="CF80" s="12" t="n"/>
      <c r="CG80" s="12" t="n"/>
      <c r="CH80" s="12" t="n"/>
      <c r="CI80" s="12" t="n"/>
      <c r="CJ80" s="12" t="n"/>
      <c r="CK80" s="12" t="n"/>
      <c r="CL80" s="12" t="n"/>
      <c r="CM80" s="12" t="n"/>
      <c r="CN80" s="12" t="n"/>
      <c r="CO80" s="12" t="n"/>
      <c r="CP80" s="12" t="n"/>
      <c r="CQ80" s="12" t="n"/>
      <c r="CR80" s="12" t="n"/>
      <c r="GY80" s="27" t="n"/>
      <c r="GZ80" s="27" t="n"/>
      <c r="HS80" s="28" t="inlineStr">
        <is>
          <t>x</t>
        </is>
      </c>
      <c r="HV80" s="28" t="inlineStr">
        <is>
          <t>x</t>
        </is>
      </c>
      <c r="HW80" s="28" t="inlineStr">
        <is>
          <t>x</t>
        </is>
      </c>
      <c r="HX80" s="28" t="inlineStr">
        <is>
          <t>x</t>
        </is>
      </c>
      <c r="HY80" s="28" t="inlineStr">
        <is>
          <t>x</t>
        </is>
      </c>
      <c r="HZ80" s="28" t="inlineStr">
        <is>
          <t>x</t>
        </is>
      </c>
      <c r="IC80" s="28" t="inlineStr">
        <is>
          <t>x</t>
        </is>
      </c>
      <c r="ID80" s="28" t="inlineStr">
        <is>
          <t>x</t>
        </is>
      </c>
      <c r="IE80" s="28" t="inlineStr">
        <is>
          <t>x</t>
        </is>
      </c>
      <c r="IF80" s="28" t="inlineStr">
        <is>
          <t>x</t>
        </is>
      </c>
      <c r="IG80" s="28" t="inlineStr">
        <is>
          <t>x</t>
        </is>
      </c>
    </row>
    <row r="81" hidden="1" ht="14.45" customHeight="1">
      <c r="A81" t="inlineStr">
        <is>
          <t>M. GOMITONI</t>
        </is>
      </c>
      <c r="B81" t="inlineStr">
        <is>
          <t>Data Intelligence</t>
        </is>
      </c>
      <c r="C81" t="inlineStr">
        <is>
          <t>Operations</t>
        </is>
      </c>
      <c r="D81" s="12" t="inlineStr">
        <is>
          <t>Data Science</t>
        </is>
      </c>
      <c r="E81" s="12">
        <f>COUNTIFS(HV81:IG81,UPPER("x"))</f>
        <v/>
      </c>
      <c r="F81" s="37" t="n"/>
      <c r="G81" s="37" t="n"/>
      <c r="H81" s="37" t="n"/>
      <c r="I81" s="37" t="n"/>
      <c r="J81" s="37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  <c r="AA81" s="12" t="n"/>
      <c r="AB81" s="12" t="n"/>
      <c r="AC81" s="12" t="n"/>
      <c r="AD81" s="12" t="n"/>
      <c r="AE81" s="12" t="n"/>
      <c r="AF81" s="12" t="n"/>
      <c r="AG81" s="12" t="n"/>
      <c r="AH81" s="12" t="n"/>
      <c r="AI81" s="12" t="n"/>
      <c r="AJ81" s="12" t="n"/>
      <c r="AK81" s="12" t="n"/>
      <c r="AL81" s="12" t="n"/>
      <c r="AM81" s="12" t="n"/>
      <c r="AN81" s="12" t="n"/>
      <c r="AO81" s="12" t="n"/>
      <c r="AP81" s="12" t="n"/>
      <c r="AQ81" s="12" t="n"/>
      <c r="AR81" s="12" t="n"/>
      <c r="AS81" s="12" t="n"/>
      <c r="AT81" s="12" t="n"/>
      <c r="AU81" s="12" t="n"/>
      <c r="AV81" s="12" t="n"/>
      <c r="AW81" s="12" t="n"/>
      <c r="AX81" s="12" t="n"/>
      <c r="AY81" s="12" t="n"/>
      <c r="AZ81" s="12" t="n"/>
      <c r="BA81" s="12" t="n"/>
      <c r="BB81" s="12" t="n"/>
      <c r="BC81" s="12" t="n"/>
      <c r="BD81" s="12" t="n"/>
      <c r="BE81" s="12" t="n"/>
      <c r="BF81" s="12" t="n"/>
      <c r="BG81" s="12" t="n"/>
      <c r="BH81" s="12" t="n"/>
      <c r="BI81" s="12" t="n"/>
      <c r="BJ81" s="12" t="n"/>
      <c r="BK81" s="12" t="n"/>
      <c r="BL81" s="12" t="n"/>
      <c r="BM81" s="12" t="n"/>
      <c r="BN81" s="12" t="n"/>
      <c r="BO81" s="12" t="n"/>
      <c r="BP81" s="12" t="n"/>
      <c r="BQ81" s="12" t="n"/>
      <c r="BR81" s="12" t="n"/>
      <c r="BS81" s="12" t="n"/>
      <c r="BT81" s="12" t="n"/>
      <c r="BU81" s="12" t="n"/>
      <c r="BV81" s="12" t="n"/>
      <c r="BW81" s="12" t="n"/>
      <c r="BX81" s="12" t="n"/>
      <c r="BY81" s="12" t="n"/>
      <c r="BZ81" s="12" t="n"/>
      <c r="CA81" s="12" t="n"/>
      <c r="CB81" s="12" t="n"/>
      <c r="CC81" s="12" t="n"/>
      <c r="CD81" s="12" t="n"/>
      <c r="CE81" s="12" t="n"/>
      <c r="CF81" s="12" t="n"/>
      <c r="CG81" s="12" t="n"/>
      <c r="CH81" s="12" t="n"/>
      <c r="CI81" s="12" t="n"/>
      <c r="CJ81" s="12" t="n"/>
      <c r="CK81" s="12" t="n"/>
      <c r="CL81" s="12" t="n"/>
      <c r="CM81" s="12" t="n"/>
      <c r="CN81" s="12" t="n"/>
      <c r="CO81" s="12" t="n"/>
      <c r="CP81" s="12" t="n"/>
      <c r="CQ81" s="12" t="n"/>
      <c r="CR81" s="12" t="n"/>
      <c r="GY81" s="27" t="n"/>
      <c r="GZ81" s="27" t="n"/>
      <c r="HV81" s="28" t="inlineStr">
        <is>
          <t>x</t>
        </is>
      </c>
      <c r="HW81" s="28" t="inlineStr">
        <is>
          <t>x</t>
        </is>
      </c>
      <c r="HX81" s="28" t="inlineStr">
        <is>
          <t>x</t>
        </is>
      </c>
      <c r="HY81" s="28" t="inlineStr">
        <is>
          <t>x</t>
        </is>
      </c>
      <c r="HZ81" s="28" t="inlineStr">
        <is>
          <t>x</t>
        </is>
      </c>
      <c r="IC81" s="28" t="inlineStr">
        <is>
          <t>x</t>
        </is>
      </c>
      <c r="ID81" s="28" t="inlineStr">
        <is>
          <t>x</t>
        </is>
      </c>
      <c r="IE81" s="28" t="inlineStr">
        <is>
          <t>x</t>
        </is>
      </c>
      <c r="IF81" s="28" t="inlineStr">
        <is>
          <t>x</t>
        </is>
      </c>
      <c r="IG81" s="28" t="inlineStr">
        <is>
          <t>x</t>
        </is>
      </c>
    </row>
    <row r="82" hidden="1" ht="14.45" customHeight="1">
      <c r="A82" t="inlineStr">
        <is>
          <t>M. MANNARINO</t>
        </is>
      </c>
      <c r="B82" t="inlineStr">
        <is>
          <t>Data Intelligence</t>
        </is>
      </c>
      <c r="C82" t="inlineStr">
        <is>
          <t>Operations</t>
        </is>
      </c>
      <c r="D82" s="12" t="inlineStr">
        <is>
          <t>Web Applications</t>
        </is>
      </c>
      <c r="E82" s="12">
        <f>COUNTIFS(HV82:IG82,UPPER("x"))</f>
        <v/>
      </c>
      <c r="F82" s="37" t="n"/>
      <c r="G82" s="37" t="n"/>
      <c r="H82" s="37" t="n"/>
      <c r="I82" s="37" t="n"/>
      <c r="J82" s="37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  <c r="AA82" s="12" t="n"/>
      <c r="AB82" s="12" t="n"/>
      <c r="AC82" s="12" t="n"/>
      <c r="AD82" s="12" t="n"/>
      <c r="AE82" s="12" t="n"/>
      <c r="AF82" s="12" t="n"/>
      <c r="AG82" s="12" t="n"/>
      <c r="AH82" s="12" t="n"/>
      <c r="AI82" s="12" t="n"/>
      <c r="AJ82" s="12" t="n"/>
      <c r="AK82" s="12" t="n"/>
      <c r="AL82" s="12" t="n"/>
      <c r="AM82" s="12" t="n"/>
      <c r="AN82" s="12" t="n"/>
      <c r="AO82" s="12" t="n"/>
      <c r="AP82" s="12" t="n"/>
      <c r="AQ82" s="12" t="n"/>
      <c r="AR82" s="12" t="n"/>
      <c r="AS82" s="12" t="n"/>
      <c r="AT82" s="12" t="n"/>
      <c r="AU82" s="12" t="n"/>
      <c r="AV82" s="12" t="n"/>
      <c r="AW82" s="12" t="n"/>
      <c r="AX82" s="12" t="n"/>
      <c r="AY82" s="12" t="n"/>
      <c r="AZ82" s="12" t="n"/>
      <c r="BA82" s="12" t="n"/>
      <c r="BB82" s="12" t="n"/>
      <c r="BC82" s="12" t="n"/>
      <c r="BD82" s="12" t="n"/>
      <c r="BE82" s="12" t="n"/>
      <c r="BF82" s="12" t="n"/>
      <c r="BG82" s="12" t="n"/>
      <c r="BH82" s="12" t="n"/>
      <c r="BI82" s="12" t="n"/>
      <c r="BJ82" s="12" t="n"/>
      <c r="BK82" s="12" t="n"/>
      <c r="BL82" s="12" t="n"/>
      <c r="BM82" s="12" t="n"/>
      <c r="BN82" s="12" t="n"/>
      <c r="BO82" s="12" t="n"/>
      <c r="BP82" s="12" t="n"/>
      <c r="BQ82" s="12" t="n"/>
      <c r="BR82" s="12" t="n"/>
      <c r="BS82" s="12" t="n"/>
      <c r="BT82" s="12" t="n"/>
      <c r="BU82" s="12" t="n"/>
      <c r="BV82" s="12" t="n"/>
      <c r="BW82" s="12" t="n"/>
      <c r="BX82" s="12" t="n"/>
      <c r="BY82" s="12" t="n"/>
      <c r="BZ82" s="12" t="n"/>
      <c r="CA82" s="12" t="n"/>
      <c r="CB82" s="12" t="n"/>
      <c r="CC82" s="12" t="n"/>
      <c r="CD82" s="12" t="n"/>
      <c r="CE82" s="12" t="n"/>
      <c r="CF82" s="12" t="n"/>
      <c r="CG82" s="12" t="n"/>
      <c r="CH82" s="12" t="n"/>
      <c r="CI82" s="12" t="n"/>
      <c r="CJ82" s="12" t="n"/>
      <c r="CK82" s="12" t="n"/>
      <c r="CL82" s="12" t="n"/>
      <c r="CM82" s="12" t="n"/>
      <c r="CN82" s="12" t="n"/>
      <c r="CO82" s="12" t="n"/>
      <c r="CP82" s="12" t="n"/>
      <c r="CQ82" s="12" t="n"/>
      <c r="CR82" s="12" t="n"/>
      <c r="GY82" s="27" t="n"/>
      <c r="GZ82" s="27" t="n"/>
      <c r="HV82" s="28" t="inlineStr">
        <is>
          <t>x</t>
        </is>
      </c>
      <c r="HW82" s="28" t="inlineStr">
        <is>
          <t>x</t>
        </is>
      </c>
      <c r="HX82" s="28" t="inlineStr">
        <is>
          <t>x</t>
        </is>
      </c>
      <c r="HY82" s="28" t="inlineStr">
        <is>
          <t>x</t>
        </is>
      </c>
      <c r="HZ82" s="28" t="inlineStr">
        <is>
          <t>x</t>
        </is>
      </c>
      <c r="IC82" s="28" t="inlineStr">
        <is>
          <t>x</t>
        </is>
      </c>
      <c r="ID82" s="28" t="inlineStr">
        <is>
          <t>x</t>
        </is>
      </c>
      <c r="IE82" s="28" t="inlineStr">
        <is>
          <t>x</t>
        </is>
      </c>
      <c r="IF82" s="28" t="inlineStr">
        <is>
          <t>x</t>
        </is>
      </c>
      <c r="IG82" s="28" t="inlineStr">
        <is>
          <t>x</t>
        </is>
      </c>
    </row>
    <row r="83" hidden="1" ht="14.45" customHeight="1">
      <c r="A83" t="inlineStr">
        <is>
          <t>M. MIGLIORATI</t>
        </is>
      </c>
      <c r="B83" t="inlineStr">
        <is>
          <t>Data Intelligence</t>
        </is>
      </c>
      <c r="C83" t="inlineStr">
        <is>
          <t>Operations</t>
        </is>
      </c>
      <c r="D83" s="12" t="inlineStr">
        <is>
          <t>Data Management</t>
        </is>
      </c>
      <c r="E83" s="12">
        <f>COUNTIFS(HV83:IG83,UPPER("x"))</f>
        <v/>
      </c>
      <c r="F83" s="37" t="n"/>
      <c r="G83" s="37" t="n"/>
      <c r="H83" s="37" t="n"/>
      <c r="I83" s="37" t="n"/>
      <c r="J83" s="37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  <c r="AA83" s="12" t="n"/>
      <c r="AB83" s="12" t="n"/>
      <c r="AC83" s="12" t="n"/>
      <c r="AD83" s="12" t="n"/>
      <c r="AE83" s="12" t="n"/>
      <c r="AF83" s="12" t="n"/>
      <c r="AG83" s="12" t="n"/>
      <c r="AH83" s="12" t="n"/>
      <c r="AI83" s="12" t="n"/>
      <c r="AJ83" s="12" t="n"/>
      <c r="AK83" s="12" t="n"/>
      <c r="AL83" s="12" t="n"/>
      <c r="AM83" s="12" t="n"/>
      <c r="AN83" s="12" t="n"/>
      <c r="AO83" s="12" t="n"/>
      <c r="AP83" s="12" t="n"/>
      <c r="AQ83" s="12" t="n"/>
      <c r="AR83" s="12" t="n"/>
      <c r="AS83" s="12" t="n"/>
      <c r="AT83" s="12" t="n"/>
      <c r="AU83" s="12" t="n"/>
      <c r="AV83" s="12" t="n"/>
      <c r="AW83" s="12" t="n"/>
      <c r="AX83" s="12" t="n"/>
      <c r="AY83" s="12" t="n"/>
      <c r="AZ83" s="12" t="n"/>
      <c r="BA83" s="12" t="n"/>
      <c r="BB83" s="12" t="n"/>
      <c r="BC83" s="12" t="n"/>
      <c r="BD83" s="12" t="n"/>
      <c r="BE83" s="12" t="n"/>
      <c r="BF83" s="12" t="n"/>
      <c r="BG83" s="12" t="n"/>
      <c r="BH83" s="12" t="n"/>
      <c r="BI83" s="12" t="n"/>
      <c r="BJ83" s="12" t="n"/>
      <c r="BK83" s="12" t="n"/>
      <c r="BL83" s="12" t="n"/>
      <c r="BM83" s="12" t="n"/>
      <c r="BN83" s="12" t="n"/>
      <c r="BO83" s="12" t="n"/>
      <c r="BP83" s="12" t="n"/>
      <c r="BQ83" s="12" t="n"/>
      <c r="BR83" s="12" t="n"/>
      <c r="BS83" s="12" t="n"/>
      <c r="BT83" s="12" t="n"/>
      <c r="BU83" s="12" t="n"/>
      <c r="BV83" s="12" t="n"/>
      <c r="BW83" s="12" t="n"/>
      <c r="BX83" s="12" t="n"/>
      <c r="BY83" s="12" t="n"/>
      <c r="BZ83" s="12" t="n"/>
      <c r="CA83" s="12" t="n"/>
      <c r="CB83" s="12" t="n"/>
      <c r="CC83" s="12" t="n"/>
      <c r="CD83" s="12" t="n"/>
      <c r="CE83" s="12" t="n"/>
      <c r="CF83" s="12" t="n"/>
      <c r="CG83" s="12" t="n"/>
      <c r="CH83" s="12" t="n"/>
      <c r="CI83" s="12" t="n"/>
      <c r="CJ83" s="12" t="n"/>
      <c r="CK83" s="12" t="n"/>
      <c r="CL83" s="12" t="n"/>
      <c r="CM83" s="12" t="n"/>
      <c r="CN83" s="12" t="n"/>
      <c r="CO83" s="12" t="n"/>
      <c r="CP83" s="12" t="n"/>
      <c r="CQ83" s="12" t="n"/>
      <c r="CR83" s="12" t="n"/>
      <c r="GF83" s="27" t="inlineStr">
        <is>
          <t>X</t>
        </is>
      </c>
      <c r="GG83" s="27" t="inlineStr">
        <is>
          <t>X</t>
        </is>
      </c>
      <c r="GH83" s="27" t="inlineStr">
        <is>
          <t>X</t>
        </is>
      </c>
      <c r="GI83" s="27" t="inlineStr">
        <is>
          <t>X</t>
        </is>
      </c>
      <c r="GJ83" s="27" t="inlineStr">
        <is>
          <t>X</t>
        </is>
      </c>
      <c r="GY83" s="27" t="n"/>
      <c r="GZ83" s="27" t="n"/>
      <c r="HY83" s="28" t="inlineStr">
        <is>
          <t>x</t>
        </is>
      </c>
    </row>
    <row r="84" hidden="1" ht="14.45" customHeight="1">
      <c r="A84" t="inlineStr">
        <is>
          <t>M. Piazza</t>
        </is>
      </c>
      <c r="B84" t="inlineStr">
        <is>
          <t>SAP ECC</t>
        </is>
      </c>
      <c r="C84" t="inlineStr">
        <is>
          <t>SAP ECC</t>
        </is>
      </c>
      <c r="D84" t="inlineStr">
        <is>
          <t>Outside DI</t>
        </is>
      </c>
      <c r="E84" s="12">
        <f>COUNTIFS(HV84:IG84,UPPER("x"))</f>
        <v/>
      </c>
      <c r="F84" s="38" t="n"/>
      <c r="G84" s="38" t="n"/>
      <c r="H84" s="38" t="n"/>
      <c r="I84" s="38" t="n"/>
      <c r="J84" s="38" t="n"/>
      <c r="GY84" s="27" t="n"/>
      <c r="GZ84" s="27" t="n"/>
      <c r="HV84" s="28" t="inlineStr">
        <is>
          <t>x</t>
        </is>
      </c>
      <c r="HW84" s="28" t="inlineStr">
        <is>
          <t>x</t>
        </is>
      </c>
      <c r="HX84" s="28" t="inlineStr">
        <is>
          <t>x</t>
        </is>
      </c>
      <c r="HY84" s="28" t="inlineStr">
        <is>
          <t>x</t>
        </is>
      </c>
      <c r="HZ84" s="28" t="inlineStr">
        <is>
          <t>x</t>
        </is>
      </c>
      <c r="IC84" s="28" t="inlineStr">
        <is>
          <t>x</t>
        </is>
      </c>
      <c r="ID84" s="28" t="inlineStr">
        <is>
          <t>x</t>
        </is>
      </c>
      <c r="IE84" s="28" t="inlineStr">
        <is>
          <t>x</t>
        </is>
      </c>
      <c r="IF84" s="28" t="inlineStr">
        <is>
          <t>x</t>
        </is>
      </c>
      <c r="IG84" s="28" t="inlineStr">
        <is>
          <t>x</t>
        </is>
      </c>
    </row>
    <row r="85" hidden="1" ht="14.45" customHeight="1">
      <c r="A85" t="inlineStr">
        <is>
          <t>M. PORCU</t>
        </is>
      </c>
      <c r="B85" t="inlineStr">
        <is>
          <t>Data Intelligence</t>
        </is>
      </c>
      <c r="C85" t="inlineStr">
        <is>
          <t>Operations</t>
        </is>
      </c>
      <c r="D85" s="12" t="inlineStr">
        <is>
          <t>Web Applications</t>
        </is>
      </c>
      <c r="E85" s="12">
        <f>COUNTIFS(HV85:IG85,UPPER("x"))</f>
        <v/>
      </c>
      <c r="F85" s="37" t="n"/>
      <c r="G85" s="37" t="n"/>
      <c r="H85" s="37" t="n"/>
      <c r="I85" s="37" t="n"/>
      <c r="J85" s="37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  <c r="AA85" s="12" t="n"/>
      <c r="AB85" s="12" t="n"/>
      <c r="AC85" s="12" t="n"/>
      <c r="AD85" s="12" t="n"/>
      <c r="AE85" s="12" t="n"/>
      <c r="AF85" s="12" t="n"/>
      <c r="AG85" s="12" t="n"/>
      <c r="AH85" s="12" t="n"/>
      <c r="AI85" s="12" t="n"/>
      <c r="AJ85" s="12" t="n"/>
      <c r="AK85" s="12" t="n"/>
      <c r="AL85" s="12" t="n"/>
      <c r="AM85" s="12" t="n"/>
      <c r="AN85" s="12" t="n"/>
      <c r="AO85" s="12" t="n"/>
      <c r="AP85" s="12" t="n"/>
      <c r="AQ85" s="12" t="n"/>
      <c r="AR85" s="12" t="n"/>
      <c r="AS85" s="12" t="n"/>
      <c r="AT85" s="12" t="n"/>
      <c r="AU85" s="12" t="n"/>
      <c r="AV85" s="12" t="n"/>
      <c r="AW85" s="12" t="n"/>
      <c r="AX85" s="12" t="n"/>
      <c r="AY85" s="12" t="n"/>
      <c r="AZ85" s="12" t="n"/>
      <c r="BA85" s="12" t="n"/>
      <c r="BB85" s="12" t="n"/>
      <c r="BC85" s="12" t="n"/>
      <c r="BD85" s="12" t="n"/>
      <c r="BE85" s="12" t="n"/>
      <c r="BF85" s="12" t="n"/>
      <c r="BG85" s="12" t="n"/>
      <c r="BH85" s="12" t="n"/>
      <c r="BI85" s="12" t="n"/>
      <c r="BJ85" s="12" t="n"/>
      <c r="BK85" s="12" t="n"/>
      <c r="BL85" s="12" t="n"/>
      <c r="BM85" s="12" t="n"/>
      <c r="BN85" s="12" t="n"/>
      <c r="BO85" s="12" t="n"/>
      <c r="BP85" s="12" t="n"/>
      <c r="BQ85" s="12" t="n"/>
      <c r="BR85" s="12" t="n"/>
      <c r="BS85" s="12" t="n"/>
      <c r="BT85" s="12" t="n"/>
      <c r="BU85" s="12" t="n"/>
      <c r="BV85" s="12" t="n"/>
      <c r="BW85" s="12" t="n"/>
      <c r="BX85" s="12" t="n"/>
      <c r="BY85" s="12" t="n"/>
      <c r="BZ85" s="12" t="n"/>
      <c r="CA85" s="12" t="n"/>
      <c r="CB85" s="12" t="n"/>
      <c r="CC85" s="12" t="n"/>
      <c r="CD85" s="12" t="n"/>
      <c r="CE85" s="12" t="n"/>
      <c r="CF85" s="12" t="n"/>
      <c r="CG85" s="12" t="n"/>
      <c r="CH85" s="12" t="n"/>
      <c r="CI85" s="12" t="n"/>
      <c r="CJ85" s="12" t="n"/>
      <c r="CK85" s="12" t="n"/>
      <c r="CL85" s="12" t="n"/>
      <c r="CM85" s="12" t="n"/>
      <c r="CN85" s="12" t="n"/>
      <c r="CO85" s="12" t="n"/>
      <c r="CP85" s="12" t="n"/>
      <c r="CQ85" s="12" t="n"/>
      <c r="CR85" s="12" t="n"/>
      <c r="DR85" s="28" t="n"/>
      <c r="DW85" s="28" t="n"/>
      <c r="DX85" s="28" t="n"/>
      <c r="DY85" s="28" t="n"/>
      <c r="GY85" s="27" t="n"/>
      <c r="GZ85" s="27" t="n"/>
      <c r="HY85" s="28" t="inlineStr">
        <is>
          <t>x</t>
        </is>
      </c>
      <c r="HZ85" s="28" t="inlineStr">
        <is>
          <t>x</t>
        </is>
      </c>
      <c r="IE85" s="28" t="inlineStr">
        <is>
          <t>x</t>
        </is>
      </c>
      <c r="IF85" s="28" t="inlineStr">
        <is>
          <t>x</t>
        </is>
      </c>
      <c r="IG85" s="28" t="inlineStr">
        <is>
          <t>x</t>
        </is>
      </c>
      <c r="IX85" s="27" t="inlineStr">
        <is>
          <t>X</t>
        </is>
      </c>
      <c r="IY85" s="27" t="inlineStr">
        <is>
          <t>X</t>
        </is>
      </c>
      <c r="IZ85" s="27" t="inlineStr">
        <is>
          <t>X</t>
        </is>
      </c>
      <c r="JA85" s="27" t="inlineStr">
        <is>
          <t>X</t>
        </is>
      </c>
      <c r="JB85" s="27" t="inlineStr">
        <is>
          <t>X</t>
        </is>
      </c>
      <c r="NA85" s="33" t="n"/>
      <c r="NB85" s="33" t="n"/>
      <c r="NC85" s="33" t="n"/>
      <c r="NF85" s="33" t="n"/>
      <c r="NG85" s="33" t="n"/>
    </row>
    <row r="86" hidden="1" ht="14.45" customHeight="1">
      <c r="A86" t="inlineStr">
        <is>
          <t>M. Regini</t>
        </is>
      </c>
      <c r="B86" t="inlineStr">
        <is>
          <t>Data Intelligence</t>
        </is>
      </c>
      <c r="C86" t="inlineStr">
        <is>
          <t>Operations</t>
        </is>
      </c>
      <c r="D86" s="12" t="inlineStr">
        <is>
          <t>Data Management</t>
        </is>
      </c>
      <c r="E86" s="12">
        <f>COUNTIFS(HV86:IG86,UPPER("x"))</f>
        <v/>
      </c>
      <c r="F86" s="37" t="n"/>
      <c r="G86" s="37" t="n"/>
      <c r="H86" s="37" t="n"/>
      <c r="I86" s="37" t="n"/>
      <c r="J86" s="37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  <c r="AJ86" s="12" t="n"/>
      <c r="AK86" s="12" t="n"/>
      <c r="AL86" s="12" t="n"/>
      <c r="AM86" s="12" t="n"/>
      <c r="AN86" s="12" t="n"/>
      <c r="AO86" s="12" t="n"/>
      <c r="AP86" s="12" t="n"/>
      <c r="AQ86" s="12" t="n"/>
      <c r="AR86" s="12" t="n"/>
      <c r="AS86" s="12" t="n"/>
      <c r="AT86" s="12" t="n"/>
      <c r="AU86" s="12" t="n"/>
      <c r="AV86" s="12" t="n"/>
      <c r="AW86" s="12" t="n"/>
      <c r="AX86" s="12" t="n"/>
      <c r="AY86" s="12" t="n"/>
      <c r="AZ86" s="12" t="n"/>
      <c r="BA86" s="12" t="n"/>
      <c r="BB86" s="12" t="n"/>
      <c r="BC86" s="12" t="n"/>
      <c r="BD86" s="12" t="n"/>
      <c r="BE86" s="12" t="n"/>
      <c r="BF86" s="12" t="n"/>
      <c r="BG86" s="12" t="n"/>
      <c r="BH86" s="12" t="n"/>
      <c r="BI86" s="12" t="n"/>
      <c r="BJ86" s="12" t="n"/>
      <c r="BK86" s="12" t="n"/>
      <c r="BL86" s="12" t="n"/>
      <c r="BM86" s="12" t="n"/>
      <c r="BN86" s="12" t="n"/>
      <c r="BO86" s="12" t="n"/>
      <c r="BP86" s="12" t="n"/>
      <c r="BQ86" s="12" t="n"/>
      <c r="BR86" s="12" t="n"/>
      <c r="BS86" s="12" t="n"/>
      <c r="BT86" s="12" t="n"/>
      <c r="BU86" s="12" t="n"/>
      <c r="BV86" s="12" t="n"/>
      <c r="BW86" s="12" t="n"/>
      <c r="BX86" s="12" t="n"/>
      <c r="BY86" s="12" t="n"/>
      <c r="BZ86" s="12" t="n"/>
      <c r="CA86" s="12" t="n"/>
      <c r="CB86" s="12" t="n"/>
      <c r="CC86" s="12" t="n"/>
      <c r="CD86" s="12" t="n"/>
      <c r="CE86" s="12" t="n"/>
      <c r="CF86" s="12" t="n"/>
      <c r="CG86" s="12" t="n"/>
      <c r="CH86" s="12" t="n"/>
      <c r="CI86" s="12" t="n"/>
      <c r="CJ86" s="12" t="n"/>
      <c r="CK86" s="12" t="n"/>
      <c r="CL86" s="12" t="n"/>
      <c r="CM86" s="12" t="n"/>
      <c r="CN86" s="12" t="n"/>
      <c r="CO86" s="12" t="n"/>
      <c r="CP86" s="12" t="n"/>
      <c r="CQ86" s="12" t="n"/>
      <c r="CR86" s="12" t="n"/>
      <c r="GY86" s="27" t="n"/>
      <c r="GZ86" s="27" t="n"/>
      <c r="HO86" s="27" t="inlineStr">
        <is>
          <t>X</t>
        </is>
      </c>
      <c r="HP86" s="27" t="inlineStr">
        <is>
          <t>X</t>
        </is>
      </c>
      <c r="HQ86" s="27" t="inlineStr">
        <is>
          <t>X</t>
        </is>
      </c>
      <c r="HR86" s="27" t="inlineStr">
        <is>
          <t>X</t>
        </is>
      </c>
      <c r="HS86" s="27" t="inlineStr">
        <is>
          <t>X</t>
        </is>
      </c>
      <c r="HV86" s="28" t="inlineStr">
        <is>
          <t>x</t>
        </is>
      </c>
      <c r="HW86" s="28" t="inlineStr">
        <is>
          <t>x</t>
        </is>
      </c>
      <c r="HX86" s="28" t="inlineStr">
        <is>
          <t>x</t>
        </is>
      </c>
      <c r="HY86" s="28" t="inlineStr">
        <is>
          <t>x</t>
        </is>
      </c>
      <c r="HZ86" s="28" t="inlineStr">
        <is>
          <t>x</t>
        </is>
      </c>
      <c r="IC86" s="28" t="inlineStr">
        <is>
          <t>x</t>
        </is>
      </c>
      <c r="ID86" s="28" t="inlineStr">
        <is>
          <t>x</t>
        </is>
      </c>
      <c r="IE86" s="28" t="inlineStr">
        <is>
          <t>x</t>
        </is>
      </c>
      <c r="IF86" s="28" t="inlineStr">
        <is>
          <t>x</t>
        </is>
      </c>
      <c r="IG86" s="28" t="inlineStr">
        <is>
          <t>x</t>
        </is>
      </c>
    </row>
    <row r="87" hidden="1" ht="14.45" customHeight="1">
      <c r="A87" s="9" t="inlineStr">
        <is>
          <t>M. Sabarese</t>
        </is>
      </c>
      <c r="B87" s="9" t="inlineStr">
        <is>
          <t>DIGITAL</t>
        </is>
      </c>
      <c r="C87" t="inlineStr">
        <is>
          <t>SAP FIORI</t>
        </is>
      </c>
      <c r="D87" t="inlineStr">
        <is>
          <t>Outside DI</t>
        </is>
      </c>
      <c r="E87" s="12">
        <f>COUNTIFS(HV87:IG87,UPPER("x"))</f>
        <v/>
      </c>
      <c r="F87" s="38" t="n"/>
      <c r="G87" s="38" t="n"/>
      <c r="H87" s="38" t="n"/>
      <c r="I87" s="38" t="n"/>
      <c r="J87" s="38" t="n"/>
      <c r="DR87" s="28" t="n"/>
      <c r="DW87" s="28" t="n"/>
      <c r="DX87" s="28" t="n"/>
      <c r="DY87" s="28" t="n"/>
      <c r="ES87" s="27" t="inlineStr">
        <is>
          <t>x</t>
        </is>
      </c>
      <c r="ET87" s="27" t="inlineStr">
        <is>
          <t>x</t>
        </is>
      </c>
      <c r="EU87" s="27" t="inlineStr">
        <is>
          <t>x</t>
        </is>
      </c>
      <c r="EV87" s="27" t="inlineStr">
        <is>
          <t>x</t>
        </is>
      </c>
      <c r="EW87" s="27" t="inlineStr">
        <is>
          <t>x</t>
        </is>
      </c>
      <c r="EX87" s="27" t="inlineStr">
        <is>
          <t>x</t>
        </is>
      </c>
      <c r="EY87" s="27" t="inlineStr">
        <is>
          <t>x</t>
        </is>
      </c>
      <c r="EZ87" s="27" t="inlineStr">
        <is>
          <t>x</t>
        </is>
      </c>
      <c r="FA87" s="27" t="inlineStr">
        <is>
          <t>x</t>
        </is>
      </c>
      <c r="FB87" s="27" t="inlineStr">
        <is>
          <t>x</t>
        </is>
      </c>
      <c r="FC87" s="27" t="inlineStr">
        <is>
          <t>x</t>
        </is>
      </c>
      <c r="FD87" s="27" t="inlineStr">
        <is>
          <t>x</t>
        </is>
      </c>
      <c r="FE87" s="27" t="inlineStr">
        <is>
          <t>x</t>
        </is>
      </c>
      <c r="FF87" s="27" t="inlineStr">
        <is>
          <t>x</t>
        </is>
      </c>
      <c r="FG87" s="27" t="inlineStr">
        <is>
          <t>x</t>
        </is>
      </c>
      <c r="FH87" s="27" t="inlineStr">
        <is>
          <t>x</t>
        </is>
      </c>
      <c r="GY87" s="27" t="n"/>
      <c r="GZ87" s="27" t="n"/>
      <c r="HV87" s="28" t="inlineStr">
        <is>
          <t>x</t>
        </is>
      </c>
      <c r="HW87" s="28" t="inlineStr">
        <is>
          <t>x</t>
        </is>
      </c>
      <c r="HX87" s="28" t="inlineStr">
        <is>
          <t>x</t>
        </is>
      </c>
      <c r="HY87" s="28" t="inlineStr">
        <is>
          <t>x</t>
        </is>
      </c>
      <c r="HZ87" s="28" t="inlineStr">
        <is>
          <t>x</t>
        </is>
      </c>
      <c r="IC87" s="28" t="inlineStr">
        <is>
          <t>x</t>
        </is>
      </c>
      <c r="ID87" s="28" t="inlineStr">
        <is>
          <t>x</t>
        </is>
      </c>
      <c r="IE87" s="28" t="inlineStr">
        <is>
          <t>x</t>
        </is>
      </c>
      <c r="IF87" s="28" t="inlineStr">
        <is>
          <t>x</t>
        </is>
      </c>
      <c r="IG87" s="28" t="inlineStr">
        <is>
          <t>x</t>
        </is>
      </c>
      <c r="NA87" s="33" t="n"/>
      <c r="NB87" s="33" t="n"/>
      <c r="NC87" s="33" t="n"/>
      <c r="NF87" s="33" t="n"/>
      <c r="NG87" s="33" t="n"/>
    </row>
    <row r="88" hidden="1" ht="14.45" customHeight="1">
      <c r="A88" t="inlineStr">
        <is>
          <t>M. SALCINI</t>
        </is>
      </c>
      <c r="B88" t="inlineStr">
        <is>
          <t>Data Intelligence</t>
        </is>
      </c>
      <c r="C88" t="inlineStr">
        <is>
          <t>Consulting</t>
        </is>
      </c>
      <c r="D88" s="12" t="inlineStr">
        <is>
          <t>Consulting</t>
        </is>
      </c>
      <c r="E88" s="12">
        <f>COUNTIFS(HV88:IG88,UPPER("x"))</f>
        <v/>
      </c>
      <c r="F88" s="37" t="n"/>
      <c r="G88" s="37" t="n"/>
      <c r="H88" s="37" t="n"/>
      <c r="I88" s="37" t="n"/>
      <c r="J88" s="37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  <c r="AJ88" s="12" t="n"/>
      <c r="AK88" s="12" t="n"/>
      <c r="AL88" s="12" t="n"/>
      <c r="AM88" s="12" t="n"/>
      <c r="AN88" s="12" t="n"/>
      <c r="AO88" s="12" t="n"/>
      <c r="AP88" s="12" t="n"/>
      <c r="AQ88" s="12" t="n"/>
      <c r="AR88" s="12" t="n"/>
      <c r="AS88" s="12" t="n"/>
      <c r="AT88" s="12" t="n"/>
      <c r="AU88" s="12" t="n"/>
      <c r="AV88" s="12" t="n"/>
      <c r="AW88" s="12" t="n"/>
      <c r="AX88" s="12" t="n"/>
      <c r="AY88" s="12" t="n"/>
      <c r="AZ88" s="12" t="n"/>
      <c r="BA88" s="12" t="n"/>
      <c r="BB88" s="12" t="n"/>
      <c r="BC88" s="12" t="n"/>
      <c r="BD88" s="12" t="n"/>
      <c r="BE88" s="12" t="n"/>
      <c r="BF88" s="12" t="n"/>
      <c r="BG88" s="12" t="n"/>
      <c r="BH88" s="12" t="n"/>
      <c r="BI88" s="12" t="n"/>
      <c r="BJ88" s="12" t="n"/>
      <c r="BK88" s="12" t="n"/>
      <c r="BL88" s="12" t="n"/>
      <c r="BM88" s="12" t="n"/>
      <c r="BN88" s="12" t="n"/>
      <c r="BO88" s="12" t="n"/>
      <c r="BP88" s="12" t="n"/>
      <c r="BQ88" s="12" t="n"/>
      <c r="BR88" s="12" t="n"/>
      <c r="BS88" s="12" t="n"/>
      <c r="BT88" s="12" t="n"/>
      <c r="BU88" s="12" t="n"/>
      <c r="BV88" s="12" t="n"/>
      <c r="BW88" s="12" t="n"/>
      <c r="BX88" s="12" t="n"/>
      <c r="BY88" s="12" t="n"/>
      <c r="BZ88" s="12" t="n"/>
      <c r="CA88" s="12" t="n"/>
      <c r="CB88" s="12" t="n"/>
      <c r="CC88" s="12" t="n"/>
      <c r="CD88" s="12" t="n"/>
      <c r="CE88" s="12" t="n"/>
      <c r="CF88" s="12" t="n"/>
      <c r="CG88" s="12" t="n"/>
      <c r="CH88" s="12" t="n"/>
      <c r="CI88" s="12" t="n"/>
      <c r="CJ88" s="12" t="n"/>
      <c r="CK88" s="12" t="n"/>
      <c r="CL88" s="12" t="n"/>
      <c r="CM88" s="12" t="n"/>
      <c r="CN88" s="12" t="n"/>
      <c r="CO88" s="12" t="n"/>
      <c r="CP88" s="12" t="n"/>
      <c r="CQ88" s="12" t="n"/>
      <c r="CR88" s="12" t="n"/>
      <c r="DR88" s="28" t="n"/>
      <c r="DW88" s="28" t="n"/>
      <c r="DX88" s="28" t="n"/>
      <c r="DY88" s="28" t="n"/>
      <c r="GY88" s="27" t="n"/>
      <c r="GZ88" s="27" t="n"/>
      <c r="HV88" s="28" t="inlineStr">
        <is>
          <t>x</t>
        </is>
      </c>
      <c r="HW88" s="28" t="inlineStr">
        <is>
          <t>x</t>
        </is>
      </c>
      <c r="HX88" s="28" t="inlineStr">
        <is>
          <t>x</t>
        </is>
      </c>
      <c r="HY88" s="28" t="inlineStr">
        <is>
          <t>x</t>
        </is>
      </c>
      <c r="HZ88" s="28" t="inlineStr">
        <is>
          <t>x</t>
        </is>
      </c>
      <c r="IE88" s="28" t="inlineStr">
        <is>
          <t>x</t>
        </is>
      </c>
      <c r="IF88" s="28" t="inlineStr">
        <is>
          <t>x</t>
        </is>
      </c>
      <c r="IG88" s="28" t="inlineStr">
        <is>
          <t>x</t>
        </is>
      </c>
      <c r="NA88" s="33" t="n"/>
      <c r="NB88" s="33" t="n"/>
      <c r="NC88" s="33" t="n"/>
      <c r="NF88" s="33" t="n"/>
      <c r="NG88" s="33" t="n"/>
    </row>
    <row r="89" hidden="1" ht="14.45" customHeight="1">
      <c r="A89" t="inlineStr">
        <is>
          <t>M. SIMEONE</t>
        </is>
      </c>
      <c r="B89" t="inlineStr">
        <is>
          <t>Data Intelligence</t>
        </is>
      </c>
      <c r="C89" t="inlineStr">
        <is>
          <t>Operations</t>
        </is>
      </c>
      <c r="D89" s="12" t="inlineStr">
        <is>
          <t>Hybrid Applications</t>
        </is>
      </c>
      <c r="E89" s="12">
        <f>COUNTIFS(HV89:IG89,UPPER("x"))</f>
        <v/>
      </c>
      <c r="F89" s="37" t="n"/>
      <c r="G89" s="37" t="n"/>
      <c r="H89" s="37" t="n"/>
      <c r="I89" s="37" t="n"/>
      <c r="J89" s="37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  <c r="AJ89" s="12" t="n"/>
      <c r="AK89" s="12" t="n"/>
      <c r="AL89" s="12" t="n"/>
      <c r="AM89" s="12" t="n"/>
      <c r="AN89" s="12" t="n"/>
      <c r="AO89" s="12" t="n"/>
      <c r="AP89" s="12" t="n"/>
      <c r="AQ89" s="12" t="n"/>
      <c r="AR89" s="12" t="n"/>
      <c r="AS89" s="12" t="n"/>
      <c r="AT89" s="12" t="n"/>
      <c r="AU89" s="12" t="n"/>
      <c r="AV89" s="12" t="n"/>
      <c r="AW89" s="12" t="n"/>
      <c r="AX89" s="12" t="n"/>
      <c r="AY89" s="12" t="n"/>
      <c r="AZ89" s="12" t="n"/>
      <c r="BA89" s="12" t="n"/>
      <c r="BB89" s="12" t="n"/>
      <c r="BC89" s="12" t="n"/>
      <c r="BD89" s="12" t="n"/>
      <c r="BE89" s="12" t="n"/>
      <c r="BF89" s="12" t="n"/>
      <c r="BG89" s="12" t="n"/>
      <c r="BH89" s="12" t="n"/>
      <c r="BI89" s="12" t="n"/>
      <c r="BJ89" s="12" t="n"/>
      <c r="BK89" s="12" t="n"/>
      <c r="BL89" s="12" t="n"/>
      <c r="BM89" s="12" t="n"/>
      <c r="BN89" s="12" t="n"/>
      <c r="BO89" s="12" t="n"/>
      <c r="BP89" s="12" t="n"/>
      <c r="BQ89" s="12" t="n"/>
      <c r="BR89" s="12" t="n"/>
      <c r="BS89" s="12" t="n"/>
      <c r="BT89" s="12" t="n"/>
      <c r="BU89" s="12" t="n"/>
      <c r="BV89" s="12" t="n"/>
      <c r="BW89" s="12" t="n"/>
      <c r="BX89" s="12" t="n"/>
      <c r="BY89" s="12" t="n"/>
      <c r="BZ89" s="12" t="n"/>
      <c r="CA89" s="12" t="n"/>
      <c r="CB89" s="12" t="n"/>
      <c r="CC89" s="12" t="n"/>
      <c r="CD89" s="12" t="n"/>
      <c r="CE89" s="12" t="n"/>
      <c r="CF89" s="12" t="n"/>
      <c r="CG89" s="12" t="n"/>
      <c r="CH89" s="12" t="n"/>
      <c r="CI89" s="12" t="n"/>
      <c r="CJ89" s="12" t="n"/>
      <c r="CK89" s="12" t="n"/>
      <c r="CL89" s="12" t="n"/>
      <c r="CM89" s="12" t="n"/>
      <c r="CN89" s="12" t="n"/>
      <c r="CO89" s="12" t="n"/>
      <c r="CP89" s="12" t="n"/>
      <c r="CQ89" s="12" t="n"/>
      <c r="CR89" s="12" t="n"/>
      <c r="GY89" s="27" t="n"/>
      <c r="GZ89" s="27" t="n"/>
      <c r="HV89" s="28" t="inlineStr">
        <is>
          <t>x</t>
        </is>
      </c>
      <c r="HW89" s="28" t="inlineStr">
        <is>
          <t>x</t>
        </is>
      </c>
      <c r="HX89" s="28" t="inlineStr">
        <is>
          <t>x</t>
        </is>
      </c>
      <c r="HY89" s="28" t="inlineStr">
        <is>
          <t>x</t>
        </is>
      </c>
      <c r="HZ89" s="28" t="inlineStr">
        <is>
          <t>x</t>
        </is>
      </c>
      <c r="IC89" s="28" t="inlineStr">
        <is>
          <t>x</t>
        </is>
      </c>
      <c r="ID89" s="28" t="inlineStr">
        <is>
          <t>x</t>
        </is>
      </c>
      <c r="IE89" s="28" t="inlineStr">
        <is>
          <t>x</t>
        </is>
      </c>
      <c r="IF89" s="28" t="inlineStr">
        <is>
          <t>x</t>
        </is>
      </c>
      <c r="IG89" s="28" t="inlineStr">
        <is>
          <t>x</t>
        </is>
      </c>
    </row>
    <row r="90" hidden="1" ht="14.45" customHeight="1">
      <c r="A90" t="inlineStr">
        <is>
          <t>M. SORRENTINO</t>
        </is>
      </c>
      <c r="B90" t="inlineStr">
        <is>
          <t>Data Intelligence</t>
        </is>
      </c>
      <c r="C90" t="inlineStr">
        <is>
          <t>Operations</t>
        </is>
      </c>
      <c r="D90" s="12" t="inlineStr">
        <is>
          <t>EPM</t>
        </is>
      </c>
      <c r="E90" s="12">
        <f>COUNTIFS(HV90:IG90,UPPER("x"))</f>
        <v/>
      </c>
      <c r="F90" s="37" t="n"/>
      <c r="G90" s="37" t="n"/>
      <c r="H90" s="37" t="n"/>
      <c r="I90" s="37" t="n"/>
      <c r="J90" s="37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  <c r="AJ90" s="12" t="n"/>
      <c r="AK90" s="12" t="n"/>
      <c r="AL90" s="12" t="n"/>
      <c r="AM90" s="12" t="n"/>
      <c r="AN90" s="12" t="n"/>
      <c r="AO90" s="12" t="n"/>
      <c r="AP90" s="12" t="n"/>
      <c r="AQ90" s="12" t="n"/>
      <c r="AR90" s="12" t="n"/>
      <c r="AS90" s="12" t="n"/>
      <c r="AT90" s="12" t="n"/>
      <c r="AU90" s="12" t="n"/>
      <c r="AV90" s="12" t="n"/>
      <c r="AW90" s="12" t="n"/>
      <c r="AX90" s="12" t="n"/>
      <c r="AY90" s="12" t="n"/>
      <c r="AZ90" s="12" t="n"/>
      <c r="BA90" s="12" t="n"/>
      <c r="BB90" s="12" t="n"/>
      <c r="BC90" s="12" t="n"/>
      <c r="BD90" s="12" t="n"/>
      <c r="BE90" s="12" t="n"/>
      <c r="BF90" s="12" t="n"/>
      <c r="BG90" s="12" t="n"/>
      <c r="BH90" s="12" t="n"/>
      <c r="BI90" s="12" t="n"/>
      <c r="BJ90" s="12" t="n"/>
      <c r="BK90" s="12" t="n"/>
      <c r="BL90" s="12" t="n"/>
      <c r="BM90" s="12" t="n"/>
      <c r="BN90" s="12" t="n"/>
      <c r="BO90" s="12" t="n"/>
      <c r="BP90" s="12" t="n"/>
      <c r="BQ90" s="12" t="n"/>
      <c r="BR90" s="12" t="n"/>
      <c r="BS90" s="12" t="n"/>
      <c r="BT90" s="12" t="n"/>
      <c r="BU90" s="12" t="n"/>
      <c r="BV90" s="12" t="n"/>
      <c r="BW90" s="12" t="n"/>
      <c r="BX90" s="12" t="n"/>
      <c r="BY90" s="12" t="n"/>
      <c r="BZ90" s="12" t="n"/>
      <c r="CA90" s="12" t="n"/>
      <c r="CB90" s="12" t="n"/>
      <c r="CC90" s="12" t="n"/>
      <c r="CD90" s="12" t="n"/>
      <c r="CE90" s="12" t="n"/>
      <c r="CF90" s="12" t="n"/>
      <c r="CG90" s="12" t="n"/>
      <c r="CH90" s="12" t="n"/>
      <c r="CI90" s="12" t="n"/>
      <c r="CJ90" s="12" t="n"/>
      <c r="CK90" s="12" t="n"/>
      <c r="CL90" s="12" t="n"/>
      <c r="CM90" s="12" t="n"/>
      <c r="CN90" s="12" t="n"/>
      <c r="CO90" s="12" t="n"/>
      <c r="CP90" s="12" t="n"/>
      <c r="CQ90" s="12" t="n"/>
      <c r="CR90" s="12" t="n"/>
      <c r="DR90" s="28" t="n"/>
      <c r="DW90" s="28" t="n"/>
      <c r="DX90" s="28" t="n"/>
      <c r="DY90" s="28" t="n"/>
      <c r="GY90" s="27" t="n"/>
      <c r="GZ90" s="27" t="n"/>
      <c r="HO90" s="45" t="inlineStr">
        <is>
          <t>x</t>
        </is>
      </c>
      <c r="HP90" s="45" t="inlineStr">
        <is>
          <t>x</t>
        </is>
      </c>
      <c r="HQ90" s="45" t="inlineStr">
        <is>
          <t>x</t>
        </is>
      </c>
      <c r="HR90" s="45" t="inlineStr">
        <is>
          <t>x</t>
        </is>
      </c>
      <c r="HS90" s="45" t="inlineStr">
        <is>
          <t>x</t>
        </is>
      </c>
      <c r="HV90" s="28" t="inlineStr">
        <is>
          <t>x</t>
        </is>
      </c>
      <c r="HW90" s="28" t="inlineStr">
        <is>
          <t>x</t>
        </is>
      </c>
      <c r="HX90" s="28" t="inlineStr">
        <is>
          <t>x</t>
        </is>
      </c>
      <c r="HY90" s="28" t="inlineStr">
        <is>
          <t>x</t>
        </is>
      </c>
      <c r="HZ90" s="28" t="inlineStr">
        <is>
          <t>x</t>
        </is>
      </c>
      <c r="IC90" s="28" t="inlineStr">
        <is>
          <t>x</t>
        </is>
      </c>
      <c r="ID90" s="28" t="inlineStr">
        <is>
          <t>x</t>
        </is>
      </c>
      <c r="IE90" s="28" t="inlineStr">
        <is>
          <t>x</t>
        </is>
      </c>
      <c r="IF90" s="28" t="inlineStr">
        <is>
          <t>x</t>
        </is>
      </c>
      <c r="IG90" s="28" t="inlineStr">
        <is>
          <t>x</t>
        </is>
      </c>
      <c r="NA90" s="33" t="n"/>
      <c r="NB90" s="33" t="n"/>
      <c r="NC90" s="33" t="n"/>
      <c r="NF90" s="33" t="n"/>
      <c r="NG90" s="33" t="n"/>
    </row>
    <row r="91" hidden="1" ht="14.45" customHeight="1">
      <c r="A91" t="inlineStr">
        <is>
          <t>M. TOCI</t>
        </is>
      </c>
      <c r="B91" t="inlineStr">
        <is>
          <t>Data Intelligence</t>
        </is>
      </c>
      <c r="C91" t="inlineStr">
        <is>
          <t>Operations</t>
        </is>
      </c>
      <c r="D91" s="12" t="inlineStr">
        <is>
          <t>Web Applications</t>
        </is>
      </c>
      <c r="E91" s="12">
        <f>COUNTIFS(HV91:IG91,UPPER("x"))</f>
        <v/>
      </c>
      <c r="F91" s="37" t="n"/>
      <c r="G91" s="37" t="n"/>
      <c r="H91" s="37" t="n"/>
      <c r="I91" s="37" t="n"/>
      <c r="J91" s="37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  <c r="AJ91" s="12" t="n"/>
      <c r="AK91" s="12" t="n"/>
      <c r="AL91" s="12" t="n"/>
      <c r="AM91" s="12" t="n"/>
      <c r="AN91" s="12" t="n"/>
      <c r="AO91" s="12" t="n"/>
      <c r="AP91" s="12" t="n"/>
      <c r="AQ91" s="12" t="n"/>
      <c r="AR91" s="12" t="n"/>
      <c r="AS91" s="12" t="n"/>
      <c r="AT91" s="12" t="n"/>
      <c r="AU91" s="12" t="n"/>
      <c r="AV91" s="12" t="n"/>
      <c r="AW91" s="12" t="n"/>
      <c r="AX91" s="12" t="n"/>
      <c r="AY91" s="12" t="n"/>
      <c r="AZ91" s="12" t="n"/>
      <c r="BA91" s="12" t="n"/>
      <c r="BB91" s="12" t="n"/>
      <c r="BC91" s="12" t="n"/>
      <c r="BD91" s="12" t="n"/>
      <c r="BE91" s="12" t="n"/>
      <c r="BF91" s="12" t="n"/>
      <c r="BG91" s="12" t="n"/>
      <c r="BH91" s="12" t="n"/>
      <c r="BI91" s="12" t="n"/>
      <c r="BJ91" s="12" t="n"/>
      <c r="BK91" s="12" t="n"/>
      <c r="BL91" s="12" t="n"/>
      <c r="BM91" s="12" t="n"/>
      <c r="BN91" s="12" t="n"/>
      <c r="BO91" s="12" t="n"/>
      <c r="BP91" s="12" t="n"/>
      <c r="BQ91" s="12" t="n"/>
      <c r="BR91" s="12" t="n"/>
      <c r="BS91" s="12" t="n"/>
      <c r="BT91" s="12" t="n"/>
      <c r="BU91" s="12" t="n"/>
      <c r="BV91" s="12" t="n"/>
      <c r="BW91" s="12" t="n"/>
      <c r="BX91" s="12" t="n"/>
      <c r="BY91" s="12" t="n"/>
      <c r="BZ91" s="12" t="n"/>
      <c r="CA91" s="12" t="n"/>
      <c r="CB91" s="12" t="n"/>
      <c r="CC91" s="12" t="n"/>
      <c r="CD91" s="12" t="n"/>
      <c r="CE91" s="12" t="n"/>
      <c r="CF91" s="12" t="n"/>
      <c r="CG91" s="12" t="n"/>
      <c r="CH91" s="12" t="n"/>
      <c r="CI91" s="12" t="n"/>
      <c r="CJ91" s="12" t="n"/>
      <c r="CK91" s="12" t="n"/>
      <c r="CL91" s="12" t="n"/>
      <c r="CM91" s="12" t="n"/>
      <c r="CN91" s="12" t="n"/>
      <c r="CO91" s="12" t="n"/>
      <c r="CP91" s="12" t="n"/>
      <c r="CQ91" s="12" t="n"/>
      <c r="CR91" s="12" t="n"/>
      <c r="DR91" s="28" t="n"/>
      <c r="DW91" s="28" t="n"/>
      <c r="DX91" s="28" t="n"/>
      <c r="DY91" s="28" t="n"/>
      <c r="GY91" s="27" t="n"/>
      <c r="GZ91" s="27" t="n"/>
      <c r="HV91" s="28" t="inlineStr">
        <is>
          <t>x</t>
        </is>
      </c>
      <c r="HW91" s="28" t="inlineStr">
        <is>
          <t>x</t>
        </is>
      </c>
      <c r="HX91" s="28" t="inlineStr">
        <is>
          <t>x</t>
        </is>
      </c>
      <c r="HY91" s="28" t="inlineStr">
        <is>
          <t>x</t>
        </is>
      </c>
      <c r="HZ91" s="28" t="inlineStr">
        <is>
          <t>x</t>
        </is>
      </c>
      <c r="IC91" s="28" t="inlineStr">
        <is>
          <t>x</t>
        </is>
      </c>
      <c r="ID91" s="28" t="inlineStr">
        <is>
          <t>x</t>
        </is>
      </c>
      <c r="IE91" s="28" t="inlineStr">
        <is>
          <t>x</t>
        </is>
      </c>
      <c r="IF91" s="28" t="inlineStr">
        <is>
          <t>x</t>
        </is>
      </c>
      <c r="IG91" s="28" t="inlineStr">
        <is>
          <t>x</t>
        </is>
      </c>
      <c r="NA91" s="33" t="n"/>
      <c r="NB91" s="33" t="n"/>
      <c r="NC91" s="33" t="n"/>
      <c r="NF91" s="33" t="n"/>
      <c r="NG91" s="33" t="n"/>
    </row>
    <row r="92" hidden="1" ht="14.45" customHeight="1">
      <c r="A92" t="inlineStr">
        <is>
          <t>M. VIANELLI</t>
        </is>
      </c>
      <c r="B92" t="inlineStr">
        <is>
          <t>Data Intelligence</t>
        </is>
      </c>
      <c r="C92" t="inlineStr">
        <is>
          <t>Consulting</t>
        </is>
      </c>
      <c r="D92" s="12" t="inlineStr">
        <is>
          <t>Consulting</t>
        </is>
      </c>
      <c r="E92" s="12">
        <f>COUNTIFS(HV92:IG92,UPPER("x"))</f>
        <v/>
      </c>
      <c r="F92" s="37" t="n"/>
      <c r="G92" s="37" t="n"/>
      <c r="H92" s="37" t="n"/>
      <c r="I92" s="37" t="n"/>
      <c r="J92" s="37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  <c r="AJ92" s="12" t="n"/>
      <c r="AK92" s="12" t="n"/>
      <c r="AL92" s="12" t="n"/>
      <c r="AM92" s="12" t="n"/>
      <c r="AN92" s="12" t="n"/>
      <c r="AO92" s="12" t="n"/>
      <c r="AP92" s="12" t="n"/>
      <c r="AQ92" s="12" t="n"/>
      <c r="AR92" s="12" t="n"/>
      <c r="AS92" s="12" t="n"/>
      <c r="AT92" s="12" t="n"/>
      <c r="AU92" s="12" t="n"/>
      <c r="AV92" s="12" t="n"/>
      <c r="AW92" s="12" t="n"/>
      <c r="AX92" s="12" t="n"/>
      <c r="AY92" s="12" t="n"/>
      <c r="AZ92" s="12" t="n"/>
      <c r="BA92" s="12" t="n"/>
      <c r="BB92" s="12" t="n"/>
      <c r="BC92" s="12" t="n"/>
      <c r="BD92" s="12" t="n"/>
      <c r="BE92" s="12" t="n"/>
      <c r="BF92" s="12" t="n"/>
      <c r="BG92" s="12" t="n"/>
      <c r="BH92" s="12" t="n"/>
      <c r="BI92" s="12" t="n"/>
      <c r="BJ92" s="12" t="n"/>
      <c r="BK92" s="12" t="n"/>
      <c r="BL92" s="12" t="n"/>
      <c r="BM92" s="12" t="n"/>
      <c r="BN92" s="12" t="n"/>
      <c r="BO92" s="12" t="n"/>
      <c r="BP92" s="12" t="n"/>
      <c r="BQ92" s="12" t="n"/>
      <c r="BR92" s="12" t="n"/>
      <c r="BS92" s="12" t="n"/>
      <c r="BT92" s="12" t="n"/>
      <c r="BU92" s="12" t="n"/>
      <c r="BV92" s="12" t="n"/>
      <c r="BW92" s="12" t="n"/>
      <c r="BX92" s="12" t="n"/>
      <c r="BY92" s="12" t="n"/>
      <c r="BZ92" s="12" t="n"/>
      <c r="CA92" s="12" t="n"/>
      <c r="CB92" s="12" t="n"/>
      <c r="CC92" s="12" t="n"/>
      <c r="CD92" s="12" t="n"/>
      <c r="CE92" s="12" t="n"/>
      <c r="CF92" s="12" t="n"/>
      <c r="CG92" s="12" t="n"/>
      <c r="CH92" s="12" t="n"/>
      <c r="CI92" s="12" t="n"/>
      <c r="CJ92" s="12" t="n"/>
      <c r="CK92" s="12" t="n"/>
      <c r="CL92" s="12" t="n"/>
      <c r="CM92" s="12" t="n"/>
      <c r="CN92" s="12" t="n"/>
      <c r="CO92" s="12" t="n"/>
      <c r="CP92" s="12" t="n"/>
      <c r="CQ92" s="12" t="n"/>
      <c r="CR92" s="12" t="n"/>
      <c r="DR92" s="28" t="n"/>
      <c r="DW92" s="28" t="n"/>
      <c r="DX92" s="28" t="n"/>
      <c r="DY92" s="28" t="n"/>
      <c r="GY92" s="27" t="n"/>
      <c r="GZ92" s="27" t="n"/>
      <c r="HV92" s="28" t="inlineStr">
        <is>
          <t>x</t>
        </is>
      </c>
      <c r="HW92" s="28" t="inlineStr">
        <is>
          <t>x</t>
        </is>
      </c>
      <c r="HX92" s="28" t="inlineStr">
        <is>
          <t>x</t>
        </is>
      </c>
      <c r="HY92" s="28" t="inlineStr">
        <is>
          <t>x</t>
        </is>
      </c>
      <c r="HZ92" s="28" t="inlineStr">
        <is>
          <t>x</t>
        </is>
      </c>
      <c r="IC92" s="28" t="inlineStr">
        <is>
          <t>x</t>
        </is>
      </c>
      <c r="ID92" s="28" t="inlineStr">
        <is>
          <t>x</t>
        </is>
      </c>
      <c r="IE92" s="28" t="inlineStr">
        <is>
          <t>x</t>
        </is>
      </c>
      <c r="IF92" s="28" t="inlineStr">
        <is>
          <t>x</t>
        </is>
      </c>
      <c r="IG92" s="28" t="inlineStr">
        <is>
          <t>x</t>
        </is>
      </c>
      <c r="NA92" s="33" t="n"/>
      <c r="NB92" s="33" t="n"/>
      <c r="NC92" s="33" t="n"/>
      <c r="NF92" s="33" t="n"/>
      <c r="NG92" s="33" t="n"/>
    </row>
    <row r="93" hidden="1" ht="14.45" customHeight="1">
      <c r="A93" t="inlineStr">
        <is>
          <t>M. VIMERCATI</t>
        </is>
      </c>
      <c r="B93" t="inlineStr">
        <is>
          <t>Data Intelligence</t>
        </is>
      </c>
      <c r="C93" t="inlineStr">
        <is>
          <t>Operations</t>
        </is>
      </c>
      <c r="D93" s="12" t="inlineStr">
        <is>
          <t>Data Management</t>
        </is>
      </c>
      <c r="E93" s="12">
        <f>COUNTIFS(HV93:IG93,UPPER("x"))</f>
        <v/>
      </c>
      <c r="F93" s="37" t="n"/>
      <c r="G93" s="37" t="n"/>
      <c r="H93" s="37" t="n"/>
      <c r="I93" s="37" t="n"/>
      <c r="J93" s="37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  <c r="AJ93" s="12" t="n"/>
      <c r="AK93" s="12" t="n"/>
      <c r="AL93" s="12" t="n"/>
      <c r="AM93" s="12" t="n"/>
      <c r="AN93" s="12" t="n"/>
      <c r="AO93" s="12" t="n"/>
      <c r="AP93" s="12" t="n"/>
      <c r="AQ93" s="12" t="n"/>
      <c r="AR93" s="12" t="n"/>
      <c r="AS93" s="12" t="n"/>
      <c r="AT93" s="12" t="n"/>
      <c r="AU93" s="12" t="n"/>
      <c r="AV93" s="12" t="n"/>
      <c r="AW93" s="12" t="n"/>
      <c r="AX93" s="12" t="n"/>
      <c r="AY93" s="12" t="n"/>
      <c r="AZ93" s="12" t="n"/>
      <c r="BA93" s="12" t="n"/>
      <c r="BB93" s="12" t="n"/>
      <c r="BC93" s="12" t="n"/>
      <c r="BD93" s="12" t="n"/>
      <c r="BE93" s="12" t="n"/>
      <c r="BF93" s="12" t="n"/>
      <c r="BG93" s="12" t="n"/>
      <c r="BH93" s="12" t="n"/>
      <c r="BI93" s="12" t="n"/>
      <c r="BJ93" s="12" t="n"/>
      <c r="BK93" s="12" t="n"/>
      <c r="BL93" s="12" t="n"/>
      <c r="BM93" s="12" t="n"/>
      <c r="BN93" s="12" t="n"/>
      <c r="BO93" s="12" t="n"/>
      <c r="BP93" s="12" t="n"/>
      <c r="BQ93" s="12" t="n"/>
      <c r="BR93" s="12" t="n"/>
      <c r="BS93" s="12" t="n"/>
      <c r="BT93" s="12" t="n"/>
      <c r="BU93" s="12" t="n"/>
      <c r="BV93" s="12" t="n"/>
      <c r="BW93" s="12" t="n"/>
      <c r="BX93" s="12" t="n"/>
      <c r="BY93" s="12" t="n"/>
      <c r="BZ93" s="12" t="n"/>
      <c r="CA93" s="12" t="n"/>
      <c r="CB93" s="12" t="n"/>
      <c r="CC93" s="12" t="n"/>
      <c r="CD93" s="12" t="n"/>
      <c r="CE93" s="12" t="n"/>
      <c r="CF93" s="12" t="n"/>
      <c r="CG93" s="12" t="n"/>
      <c r="CH93" s="12" t="n"/>
      <c r="CI93" s="12" t="n"/>
      <c r="CJ93" s="12" t="n"/>
      <c r="CK93" s="12" t="n"/>
      <c r="CL93" s="12" t="n"/>
      <c r="CM93" s="12" t="n"/>
      <c r="CN93" s="12" t="n"/>
      <c r="CO93" s="12" t="n"/>
      <c r="CP93" s="12" t="n"/>
      <c r="CQ93" s="12" t="n"/>
      <c r="CR93" s="12" t="n"/>
      <c r="DR93" s="28" t="n"/>
      <c r="DW93" s="28" t="n"/>
      <c r="DX93" s="28" t="n"/>
      <c r="DY93" s="28" t="n"/>
      <c r="GY93" s="27" t="n"/>
      <c r="GZ93" s="27" t="n"/>
      <c r="HV93" s="28" t="inlineStr">
        <is>
          <t>x</t>
        </is>
      </c>
      <c r="HW93" s="28" t="inlineStr">
        <is>
          <t>x</t>
        </is>
      </c>
      <c r="HX93" s="28" t="inlineStr">
        <is>
          <t>x</t>
        </is>
      </c>
      <c r="HY93" s="28" t="inlineStr">
        <is>
          <t>x</t>
        </is>
      </c>
      <c r="HZ93" s="28" t="inlineStr">
        <is>
          <t>x</t>
        </is>
      </c>
      <c r="IC93" s="28" t="inlineStr">
        <is>
          <t>x</t>
        </is>
      </c>
      <c r="ID93" s="28" t="inlineStr">
        <is>
          <t>x</t>
        </is>
      </c>
      <c r="IE93" s="28" t="inlineStr">
        <is>
          <t>x</t>
        </is>
      </c>
      <c r="IF93" s="28" t="inlineStr">
        <is>
          <t>x</t>
        </is>
      </c>
      <c r="IG93" s="28" t="inlineStr">
        <is>
          <t>x</t>
        </is>
      </c>
      <c r="NA93" s="33" t="n"/>
      <c r="NB93" s="33" t="n"/>
      <c r="NC93" s="33" t="n"/>
      <c r="NF93" s="33" t="n"/>
      <c r="NG93" s="33" t="n"/>
    </row>
    <row r="94" hidden="1" ht="14.45" customHeight="1">
      <c r="A94" t="inlineStr">
        <is>
          <t>N. FRAGALE</t>
        </is>
      </c>
      <c r="B94" t="inlineStr">
        <is>
          <t>Data Intelligence</t>
        </is>
      </c>
      <c r="C94" t="inlineStr">
        <is>
          <t>Operations</t>
        </is>
      </c>
      <c r="D94" s="12" t="inlineStr">
        <is>
          <t>EPM</t>
        </is>
      </c>
      <c r="E94" s="12">
        <f>COUNTIFS(HV94:IG94,UPPER("x"))</f>
        <v/>
      </c>
      <c r="F94" s="37" t="n"/>
      <c r="G94" s="37" t="n"/>
      <c r="H94" s="37" t="n"/>
      <c r="I94" s="37" t="n"/>
      <c r="J94" s="37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  <c r="AJ94" s="12" t="n"/>
      <c r="AK94" s="12" t="n"/>
      <c r="AL94" s="12" t="n"/>
      <c r="AM94" s="12" t="n"/>
      <c r="AN94" s="12" t="n"/>
      <c r="AO94" s="12" t="n"/>
      <c r="AP94" s="12" t="n"/>
      <c r="AQ94" s="12" t="n"/>
      <c r="AR94" s="12" t="n"/>
      <c r="AS94" s="12" t="n"/>
      <c r="AT94" s="12" t="n"/>
      <c r="AU94" s="12" t="n"/>
      <c r="AV94" s="12" t="n"/>
      <c r="AW94" s="12" t="n"/>
      <c r="AX94" s="12" t="n"/>
      <c r="AY94" s="12" t="n"/>
      <c r="AZ94" s="12" t="n"/>
      <c r="BA94" s="12" t="n"/>
      <c r="BB94" s="12" t="n"/>
      <c r="BC94" s="12" t="n"/>
      <c r="BD94" s="12" t="n"/>
      <c r="BE94" s="12" t="n"/>
      <c r="BF94" s="12" t="n"/>
      <c r="BG94" s="12" t="n"/>
      <c r="BH94" s="12" t="n"/>
      <c r="BI94" s="12" t="n"/>
      <c r="BJ94" s="12" t="n"/>
      <c r="BK94" s="12" t="n"/>
      <c r="BL94" s="12" t="n"/>
      <c r="BM94" s="12" t="n"/>
      <c r="BN94" s="12" t="n"/>
      <c r="BO94" s="12" t="n"/>
      <c r="BP94" s="12" t="n"/>
      <c r="BQ94" s="12" t="n"/>
      <c r="BR94" s="12" t="n"/>
      <c r="BS94" s="12" t="n"/>
      <c r="BT94" s="12" t="n"/>
      <c r="BU94" s="12" t="n"/>
      <c r="BV94" s="12" t="n"/>
      <c r="BW94" s="12" t="n"/>
      <c r="BX94" s="12" t="n"/>
      <c r="BY94" s="12" t="n"/>
      <c r="BZ94" s="12" t="n"/>
      <c r="CA94" s="12" t="n"/>
      <c r="CB94" s="12" t="n"/>
      <c r="CC94" s="12" t="n"/>
      <c r="CD94" s="12" t="n"/>
      <c r="CE94" s="12" t="n"/>
      <c r="CF94" s="12" t="n"/>
      <c r="CG94" s="12" t="n"/>
      <c r="CH94" s="12" t="n"/>
      <c r="CI94" s="12" t="n"/>
      <c r="CJ94" s="12" t="n"/>
      <c r="CK94" s="12" t="n"/>
      <c r="CL94" s="12" t="n"/>
      <c r="CM94" s="12" t="n"/>
      <c r="CN94" s="12" t="n"/>
      <c r="CO94" s="12" t="n"/>
      <c r="CP94" s="12" t="n"/>
      <c r="CQ94" s="12" t="n"/>
      <c r="CR94" s="12" t="n"/>
      <c r="GY94" s="27" t="n"/>
      <c r="GZ94" s="27" t="n"/>
      <c r="HV94" s="28" t="inlineStr">
        <is>
          <t>x</t>
        </is>
      </c>
      <c r="HW94" s="28" t="inlineStr">
        <is>
          <t>x</t>
        </is>
      </c>
      <c r="HX94" s="28" t="inlineStr">
        <is>
          <t>x</t>
        </is>
      </c>
      <c r="HY94" s="28" t="inlineStr">
        <is>
          <t>x</t>
        </is>
      </c>
      <c r="HZ94" s="28" t="inlineStr">
        <is>
          <t>x</t>
        </is>
      </c>
      <c r="IC94" s="28" t="inlineStr">
        <is>
          <t>x</t>
        </is>
      </c>
      <c r="ID94" s="28" t="inlineStr">
        <is>
          <t>x</t>
        </is>
      </c>
      <c r="IE94" s="28" t="inlineStr">
        <is>
          <t>x</t>
        </is>
      </c>
      <c r="IF94" s="28" t="inlineStr">
        <is>
          <t>x</t>
        </is>
      </c>
      <c r="IG94" s="28" t="inlineStr">
        <is>
          <t>x</t>
        </is>
      </c>
      <c r="NH94" s="32" t="inlineStr">
        <is>
          <t>x</t>
        </is>
      </c>
      <c r="NI94" s="32" t="inlineStr">
        <is>
          <t>x</t>
        </is>
      </c>
      <c r="NJ94" s="32" t="inlineStr">
        <is>
          <t>x</t>
        </is>
      </c>
    </row>
    <row r="95" hidden="1" ht="14.45" customHeight="1">
      <c r="A95" t="inlineStr">
        <is>
          <t>N. GUERRERO</t>
        </is>
      </c>
      <c r="B95" t="inlineStr">
        <is>
          <t>Data Intelligence</t>
        </is>
      </c>
      <c r="C95" t="inlineStr">
        <is>
          <t>Delivery AMS</t>
        </is>
      </c>
      <c r="D95" s="12" t="inlineStr">
        <is>
          <t>Delivery Maintenance</t>
        </is>
      </c>
      <c r="E95" s="12">
        <f>COUNTIFS(HV95:IG95,UPPER("x"))</f>
        <v/>
      </c>
      <c r="F95" s="37" t="n"/>
      <c r="G95" s="37" t="n"/>
      <c r="H95" s="37" t="n"/>
      <c r="I95" s="37" t="n"/>
      <c r="J95" s="37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  <c r="AJ95" s="12" t="n"/>
      <c r="AK95" s="12" t="n"/>
      <c r="AL95" s="12" t="n"/>
      <c r="AM95" s="12" t="n"/>
      <c r="AN95" s="12" t="n"/>
      <c r="AO95" s="12" t="n"/>
      <c r="AP95" s="12" t="n"/>
      <c r="AQ95" s="12" t="n"/>
      <c r="AR95" s="12" t="n"/>
      <c r="AS95" s="12" t="n"/>
      <c r="AT95" s="12" t="n"/>
      <c r="AU95" s="12" t="n"/>
      <c r="AV95" s="12" t="n"/>
      <c r="AW95" s="12" t="n"/>
      <c r="AX95" s="12" t="n"/>
      <c r="AY95" s="12" t="n"/>
      <c r="AZ95" s="12" t="n"/>
      <c r="BA95" s="12" t="n"/>
      <c r="BB95" s="12" t="n"/>
      <c r="BC95" s="12" t="n"/>
      <c r="BD95" s="12" t="n"/>
      <c r="BE95" s="12" t="n"/>
      <c r="BF95" s="12" t="n"/>
      <c r="BG95" s="12" t="n"/>
      <c r="BH95" s="12" t="n"/>
      <c r="BI95" s="12" t="n"/>
      <c r="BJ95" s="12" t="n"/>
      <c r="BK95" s="12" t="n"/>
      <c r="BL95" s="12" t="n"/>
      <c r="BM95" s="12" t="n"/>
      <c r="BN95" s="12" t="n"/>
      <c r="BO95" s="12" t="n"/>
      <c r="BP95" s="12" t="n"/>
      <c r="BQ95" s="12" t="n"/>
      <c r="BR95" s="12" t="n"/>
      <c r="BS95" s="12" t="n"/>
      <c r="BT95" s="12" t="n"/>
      <c r="BU95" s="12" t="n"/>
      <c r="BV95" s="12" t="n"/>
      <c r="BW95" s="12" t="n"/>
      <c r="BX95" s="12" t="n"/>
      <c r="BY95" s="12" t="n"/>
      <c r="BZ95" s="12" t="n"/>
      <c r="CA95" s="12" t="n"/>
      <c r="CB95" s="12" t="n"/>
      <c r="CC95" s="12" t="n"/>
      <c r="CD95" s="12" t="n"/>
      <c r="CE95" s="12" t="n"/>
      <c r="CF95" s="12" t="n"/>
      <c r="CG95" s="12" t="n"/>
      <c r="CH95" s="12" t="n"/>
      <c r="CI95" s="12" t="n"/>
      <c r="CJ95" s="12" t="n"/>
      <c r="CK95" s="12" t="n"/>
      <c r="CL95" s="12" t="n"/>
      <c r="CM95" s="12" t="n"/>
      <c r="CN95" s="12" t="n"/>
      <c r="CO95" s="12" t="n"/>
      <c r="CP95" s="12" t="n"/>
      <c r="CQ95" s="12" t="n"/>
      <c r="CR95" s="12" t="n"/>
      <c r="GY95" s="27" t="n"/>
      <c r="GZ95" s="27" t="n"/>
      <c r="HV95" s="28" t="inlineStr">
        <is>
          <t>x</t>
        </is>
      </c>
      <c r="HW95" s="28" t="inlineStr">
        <is>
          <t>x</t>
        </is>
      </c>
      <c r="HX95" s="28" t="inlineStr">
        <is>
          <t>x</t>
        </is>
      </c>
      <c r="HY95" s="28" t="inlineStr">
        <is>
          <t>x</t>
        </is>
      </c>
      <c r="HZ95" s="28" t="inlineStr">
        <is>
          <t>x</t>
        </is>
      </c>
      <c r="IC95" s="28" t="inlineStr">
        <is>
          <t>x</t>
        </is>
      </c>
      <c r="ID95" s="28" t="inlineStr">
        <is>
          <t>x</t>
        </is>
      </c>
      <c r="IE95" s="28" t="inlineStr">
        <is>
          <t>x</t>
        </is>
      </c>
      <c r="IF95" s="28" t="inlineStr">
        <is>
          <t>x</t>
        </is>
      </c>
      <c r="IG95" s="28" t="inlineStr">
        <is>
          <t>x</t>
        </is>
      </c>
    </row>
    <row r="96" hidden="1" ht="14.45" customHeight="1">
      <c r="A96" t="inlineStr">
        <is>
          <t>N. PESCIONE</t>
        </is>
      </c>
      <c r="B96" t="inlineStr">
        <is>
          <t>Data Intelligence</t>
        </is>
      </c>
      <c r="C96" t="inlineStr">
        <is>
          <t>Operations</t>
        </is>
      </c>
      <c r="D96" s="12" t="inlineStr">
        <is>
          <t>Web Applications</t>
        </is>
      </c>
      <c r="E96" s="12">
        <f>COUNTIFS(HV96:IG96,UPPER("x"))</f>
        <v/>
      </c>
      <c r="F96" s="37" t="n"/>
      <c r="G96" s="37" t="n"/>
      <c r="H96" s="37" t="n"/>
      <c r="I96" s="37" t="n"/>
      <c r="J96" s="37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  <c r="AJ96" s="12" t="n"/>
      <c r="AK96" s="12" t="n"/>
      <c r="AL96" s="12" t="n"/>
      <c r="AM96" s="12" t="n"/>
      <c r="AN96" s="12" t="n"/>
      <c r="AO96" s="12" t="n"/>
      <c r="AP96" s="12" t="n"/>
      <c r="AQ96" s="12" t="n"/>
      <c r="AR96" s="12" t="n"/>
      <c r="AS96" s="12" t="n"/>
      <c r="AT96" s="12" t="n"/>
      <c r="AU96" s="12" t="n"/>
      <c r="AV96" s="12" t="n"/>
      <c r="AW96" s="12" t="n"/>
      <c r="AX96" s="12" t="n"/>
      <c r="AY96" s="12" t="n"/>
      <c r="AZ96" s="12" t="n"/>
      <c r="BA96" s="12" t="n"/>
      <c r="BB96" s="12" t="n"/>
      <c r="BC96" s="12" t="n"/>
      <c r="BD96" s="12" t="n"/>
      <c r="BE96" s="12" t="n"/>
      <c r="BF96" s="12" t="n"/>
      <c r="BG96" s="12" t="n"/>
      <c r="BH96" s="12" t="n"/>
      <c r="BI96" s="12" t="n"/>
      <c r="BJ96" s="12" t="n"/>
      <c r="BK96" s="12" t="n"/>
      <c r="BL96" s="12" t="n"/>
      <c r="BM96" s="12" t="n"/>
      <c r="BN96" s="12" t="n"/>
      <c r="BO96" s="12" t="n"/>
      <c r="BP96" s="12" t="n"/>
      <c r="BQ96" s="12" t="n"/>
      <c r="BR96" s="12" t="n"/>
      <c r="BS96" s="12" t="n"/>
      <c r="BT96" s="12" t="n"/>
      <c r="BU96" s="12" t="n"/>
      <c r="BV96" s="12" t="n"/>
      <c r="BW96" s="12" t="n"/>
      <c r="BX96" s="12" t="n"/>
      <c r="BY96" s="12" t="n"/>
      <c r="BZ96" s="12" t="n"/>
      <c r="CA96" s="12" t="n"/>
      <c r="CB96" s="12" t="n"/>
      <c r="CC96" s="12" t="n"/>
      <c r="CD96" s="12" t="n"/>
      <c r="CE96" s="12" t="n"/>
      <c r="CF96" s="12" t="n"/>
      <c r="CG96" s="12" t="n"/>
      <c r="CH96" s="12" t="n"/>
      <c r="CI96" s="12" t="n"/>
      <c r="CJ96" s="12" t="n"/>
      <c r="CK96" s="12" t="n"/>
      <c r="CL96" s="12" t="n"/>
      <c r="CM96" s="12" t="n"/>
      <c r="CN96" s="12" t="n"/>
      <c r="CO96" s="12" t="n"/>
      <c r="CP96" s="12" t="n"/>
      <c r="CQ96" s="12" t="n"/>
      <c r="CR96" s="12" t="n"/>
      <c r="GY96" s="27" t="n"/>
      <c r="GZ96" s="27" t="n"/>
      <c r="HV96" s="28" t="inlineStr">
        <is>
          <t>x</t>
        </is>
      </c>
      <c r="HW96" s="28" t="inlineStr">
        <is>
          <t>x</t>
        </is>
      </c>
      <c r="HX96" s="28" t="inlineStr">
        <is>
          <t>x</t>
        </is>
      </c>
      <c r="HY96" s="28" t="inlineStr">
        <is>
          <t>x</t>
        </is>
      </c>
      <c r="HZ96" s="28" t="inlineStr">
        <is>
          <t>x</t>
        </is>
      </c>
      <c r="IC96" s="28" t="inlineStr">
        <is>
          <t>x</t>
        </is>
      </c>
      <c r="ID96" s="28" t="inlineStr">
        <is>
          <t>x</t>
        </is>
      </c>
      <c r="IE96" s="28" t="inlineStr">
        <is>
          <t>x</t>
        </is>
      </c>
      <c r="IF96" s="28" t="inlineStr">
        <is>
          <t>x</t>
        </is>
      </c>
      <c r="IG96" s="28" t="inlineStr">
        <is>
          <t>x</t>
        </is>
      </c>
    </row>
    <row r="97" hidden="1" ht="14.45" customHeight="1">
      <c r="A97" t="inlineStr">
        <is>
          <t>O. BEN OTHMANE</t>
        </is>
      </c>
      <c r="B97" t="inlineStr">
        <is>
          <t>Data Intelligence</t>
        </is>
      </c>
      <c r="C97" t="inlineStr">
        <is>
          <t>Operations</t>
        </is>
      </c>
      <c r="D97" s="12" t="inlineStr">
        <is>
          <t>EPM</t>
        </is>
      </c>
      <c r="E97" s="12">
        <f>COUNTIFS(HV97:IG97,UPPER("x"))</f>
        <v/>
      </c>
      <c r="F97" s="37" t="n"/>
      <c r="G97" s="37" t="n"/>
      <c r="H97" s="37" t="n"/>
      <c r="I97" s="37" t="n"/>
      <c r="J97" s="37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  <c r="AJ97" s="12" t="n"/>
      <c r="AK97" s="12" t="n"/>
      <c r="AL97" s="12" t="n"/>
      <c r="AM97" s="12" t="n"/>
      <c r="AN97" s="12" t="n"/>
      <c r="AO97" s="12" t="n"/>
      <c r="AP97" s="12" t="n"/>
      <c r="AQ97" s="12" t="n"/>
      <c r="AR97" s="12" t="n"/>
      <c r="AS97" s="12" t="n"/>
      <c r="AT97" s="12" t="n"/>
      <c r="AU97" s="12" t="n"/>
      <c r="AV97" s="12" t="n"/>
      <c r="AW97" s="12" t="n"/>
      <c r="AX97" s="12" t="n"/>
      <c r="AY97" s="12" t="n"/>
      <c r="AZ97" s="12" t="n"/>
      <c r="BA97" s="12" t="n"/>
      <c r="BB97" s="12" t="n"/>
      <c r="BC97" s="12" t="n"/>
      <c r="BD97" s="12" t="n"/>
      <c r="BE97" s="12" t="n"/>
      <c r="BF97" s="12" t="n"/>
      <c r="BG97" s="12" t="n"/>
      <c r="BH97" s="12" t="n"/>
      <c r="BI97" s="12" t="n"/>
      <c r="BJ97" s="12" t="n"/>
      <c r="BK97" s="12" t="n"/>
      <c r="BL97" s="12" t="n"/>
      <c r="BM97" s="12" t="n"/>
      <c r="BN97" s="12" t="n"/>
      <c r="BO97" s="12" t="n"/>
      <c r="BP97" s="12" t="n"/>
      <c r="BQ97" s="12" t="n"/>
      <c r="BR97" s="12" t="n"/>
      <c r="BS97" s="12" t="n"/>
      <c r="BT97" s="12" t="n"/>
      <c r="BU97" s="12" t="n"/>
      <c r="BV97" s="12" t="n"/>
      <c r="BW97" s="12" t="n"/>
      <c r="BX97" s="12" t="n"/>
      <c r="BY97" s="12" t="n"/>
      <c r="BZ97" s="12" t="n"/>
      <c r="CA97" s="12" t="n"/>
      <c r="CB97" s="12" t="n"/>
      <c r="CC97" s="12" t="n"/>
      <c r="CD97" s="12" t="n"/>
      <c r="CE97" s="12" t="n"/>
      <c r="CF97" s="12" t="n"/>
      <c r="CG97" s="12" t="n"/>
      <c r="CH97" s="12" t="n"/>
      <c r="CI97" s="12" t="n"/>
      <c r="CJ97" s="12" t="n"/>
      <c r="CK97" s="12" t="n"/>
      <c r="CL97" s="12" t="n"/>
      <c r="CM97" s="12" t="n"/>
      <c r="CN97" s="12" t="n"/>
      <c r="CO97" s="12" t="n"/>
      <c r="CP97" s="12" t="n"/>
      <c r="CQ97" s="12" t="n"/>
      <c r="CR97" s="12" t="n"/>
      <c r="GY97" s="27" t="n"/>
      <c r="GZ97" s="27" t="n"/>
      <c r="HV97" s="28" t="inlineStr">
        <is>
          <t>x</t>
        </is>
      </c>
      <c r="HW97" s="28" t="inlineStr">
        <is>
          <t>x</t>
        </is>
      </c>
      <c r="HX97" s="28" t="inlineStr">
        <is>
          <t>x</t>
        </is>
      </c>
      <c r="HY97" s="28" t="inlineStr">
        <is>
          <t>x</t>
        </is>
      </c>
      <c r="HZ97" s="28" t="inlineStr">
        <is>
          <t>x</t>
        </is>
      </c>
      <c r="IC97" s="28" t="inlineStr">
        <is>
          <t>x</t>
        </is>
      </c>
      <c r="ID97" s="28" t="inlineStr">
        <is>
          <t>x</t>
        </is>
      </c>
      <c r="IE97" s="28" t="inlineStr">
        <is>
          <t>x</t>
        </is>
      </c>
      <c r="IF97" s="28" t="inlineStr">
        <is>
          <t>x</t>
        </is>
      </c>
      <c r="IG97" s="28" t="inlineStr">
        <is>
          <t>x</t>
        </is>
      </c>
      <c r="MY97" s="32" t="inlineStr">
        <is>
          <t>x</t>
        </is>
      </c>
      <c r="MZ97" s="32" t="inlineStr">
        <is>
          <t>x</t>
        </is>
      </c>
      <c r="NC97" s="32" t="inlineStr">
        <is>
          <t>x</t>
        </is>
      </c>
      <c r="NF97" s="32" t="inlineStr">
        <is>
          <t>x</t>
        </is>
      </c>
      <c r="NG97" s="32" t="inlineStr">
        <is>
          <t>x</t>
        </is>
      </c>
    </row>
    <row r="98" hidden="1" ht="14.45" customHeight="1">
      <c r="A98" t="inlineStr">
        <is>
          <t>O. SAGAZIO</t>
        </is>
      </c>
      <c r="B98" t="inlineStr">
        <is>
          <t>Data Intelligence</t>
        </is>
      </c>
      <c r="C98" t="inlineStr">
        <is>
          <t>Operations</t>
        </is>
      </c>
      <c r="D98" s="12" t="inlineStr">
        <is>
          <t>Operations</t>
        </is>
      </c>
      <c r="E98" s="12">
        <f>COUNTIFS(HV98:IG98,UPPER("x"))</f>
        <v/>
      </c>
      <c r="F98" s="37" t="n"/>
      <c r="G98" s="37" t="n"/>
      <c r="H98" s="37" t="n"/>
      <c r="I98" s="37" t="n"/>
      <c r="J98" s="37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  <c r="AJ98" s="12" t="n"/>
      <c r="AK98" s="12" t="n"/>
      <c r="AL98" s="12" t="n"/>
      <c r="AM98" s="12" t="n"/>
      <c r="AN98" s="12" t="n"/>
      <c r="AO98" s="12" t="n"/>
      <c r="AP98" s="12" t="n"/>
      <c r="AQ98" s="12" t="n"/>
      <c r="AR98" s="12" t="n"/>
      <c r="AS98" s="12" t="n"/>
      <c r="AT98" s="12" t="n"/>
      <c r="AU98" s="12" t="n"/>
      <c r="AV98" s="12" t="n"/>
      <c r="AW98" s="12" t="n"/>
      <c r="AX98" s="12" t="n"/>
      <c r="AY98" s="12" t="n"/>
      <c r="AZ98" s="12" t="n"/>
      <c r="BA98" s="12" t="n"/>
      <c r="BB98" s="12" t="n"/>
      <c r="BC98" s="12" t="n"/>
      <c r="BD98" s="12" t="n"/>
      <c r="BE98" s="12" t="n"/>
      <c r="BF98" s="12" t="n"/>
      <c r="BG98" s="12" t="n"/>
      <c r="BH98" s="12" t="n"/>
      <c r="BI98" s="12" t="n"/>
      <c r="BJ98" s="12" t="n"/>
      <c r="BK98" s="12" t="n"/>
      <c r="BL98" s="12" t="n"/>
      <c r="BM98" s="12" t="n"/>
      <c r="BN98" s="12" t="n"/>
      <c r="BO98" s="12" t="n"/>
      <c r="BP98" s="12" t="n"/>
      <c r="BQ98" s="12" t="n"/>
      <c r="BR98" s="12" t="n"/>
      <c r="BS98" s="12" t="n"/>
      <c r="BT98" s="12" t="n"/>
      <c r="BU98" s="12" t="n"/>
      <c r="BV98" s="12" t="n"/>
      <c r="BW98" s="12" t="n"/>
      <c r="BX98" s="12" t="n"/>
      <c r="BY98" s="12" t="n"/>
      <c r="BZ98" s="12" t="n"/>
      <c r="CA98" s="12" t="n"/>
      <c r="CB98" s="12" t="n"/>
      <c r="CC98" s="12" t="n"/>
      <c r="CD98" s="12" t="n"/>
      <c r="CE98" s="12" t="n"/>
      <c r="CF98" s="12" t="n"/>
      <c r="CG98" s="12" t="n"/>
      <c r="CH98" s="12" t="n"/>
      <c r="CI98" s="12" t="n"/>
      <c r="CJ98" s="12" t="n"/>
      <c r="CK98" s="12" t="n"/>
      <c r="CL98" s="12" t="n"/>
      <c r="CM98" s="12" t="n"/>
      <c r="CN98" s="12" t="n"/>
      <c r="CO98" s="12" t="n"/>
      <c r="CP98" s="12" t="n"/>
      <c r="CQ98" s="12" t="n"/>
      <c r="CR98" s="12" t="n"/>
      <c r="DR98" s="28" t="n"/>
      <c r="DW98" s="28" t="n"/>
      <c r="DX98" s="28" t="n"/>
      <c r="DY98" s="28" t="n"/>
      <c r="GY98" s="27" t="n"/>
      <c r="GZ98" s="27" t="n"/>
      <c r="HY98" s="28" t="inlineStr">
        <is>
          <t>x</t>
        </is>
      </c>
      <c r="HZ98" s="28" t="inlineStr">
        <is>
          <t>x</t>
        </is>
      </c>
      <c r="IE98" s="28" t="inlineStr">
        <is>
          <t>x</t>
        </is>
      </c>
      <c r="IF98" s="28" t="inlineStr">
        <is>
          <t>x</t>
        </is>
      </c>
      <c r="IG98" s="28" t="inlineStr">
        <is>
          <t>x</t>
        </is>
      </c>
      <c r="NA98" s="33" t="n"/>
      <c r="NB98" s="33" t="n"/>
      <c r="NC98" s="33" t="n"/>
      <c r="NF98" s="33" t="n"/>
      <c r="NG98" s="33" t="n"/>
    </row>
    <row r="99" hidden="1" ht="14.45" customHeight="1">
      <c r="A99" t="inlineStr">
        <is>
          <t>P. Anzelotti</t>
        </is>
      </c>
      <c r="B99" t="inlineStr">
        <is>
          <t>Data Intelligence</t>
        </is>
      </c>
      <c r="C99" s="9" t="inlineStr">
        <is>
          <t>Operations</t>
        </is>
      </c>
      <c r="D99" s="12" t="inlineStr">
        <is>
          <t>Web Applications</t>
        </is>
      </c>
      <c r="E99" s="12">
        <f>COUNTIFS(HV99:IG99,UPPER("x"))</f>
        <v/>
      </c>
      <c r="F99" s="37" t="n"/>
      <c r="G99" s="37" t="n"/>
      <c r="H99" s="37" t="n"/>
      <c r="I99" s="37" t="n"/>
      <c r="J99" s="37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  <c r="AJ99" s="12" t="n"/>
      <c r="AK99" s="12" t="n"/>
      <c r="AL99" s="12" t="n"/>
      <c r="AM99" s="12" t="n"/>
      <c r="AN99" s="12" t="n"/>
      <c r="AO99" s="12" t="n"/>
      <c r="AP99" s="12" t="n"/>
      <c r="AQ99" s="12" t="n"/>
      <c r="AR99" s="12" t="n"/>
      <c r="AS99" s="12" t="n"/>
      <c r="AT99" s="12" t="n"/>
      <c r="AU99" s="12" t="n"/>
      <c r="AV99" s="12" t="n"/>
      <c r="AW99" s="12" t="n"/>
      <c r="AX99" s="12" t="n"/>
      <c r="AY99" s="12" t="n"/>
      <c r="AZ99" s="12" t="n"/>
      <c r="BA99" s="12" t="n"/>
      <c r="BB99" s="12" t="n"/>
      <c r="BC99" s="12" t="n"/>
      <c r="BD99" s="12" t="n"/>
      <c r="BE99" s="12" t="n"/>
      <c r="BF99" s="12" t="n"/>
      <c r="BG99" s="12" t="n"/>
      <c r="BH99" s="12" t="n"/>
      <c r="BI99" s="12" t="n"/>
      <c r="BJ99" s="12" t="n"/>
      <c r="BK99" s="12" t="n"/>
      <c r="BL99" s="12" t="n"/>
      <c r="BM99" s="12" t="n"/>
      <c r="BN99" s="12" t="n"/>
      <c r="BO99" s="12" t="n"/>
      <c r="BP99" s="12" t="n"/>
      <c r="BQ99" s="12" t="n"/>
      <c r="BR99" s="12" t="n"/>
      <c r="BS99" s="12" t="n"/>
      <c r="BT99" s="12" t="n"/>
      <c r="BU99" s="12" t="n"/>
      <c r="BV99" s="12" t="n"/>
      <c r="BW99" s="12" t="n"/>
      <c r="BX99" s="12" t="n"/>
      <c r="BY99" s="12" t="n"/>
      <c r="BZ99" s="12" t="n"/>
      <c r="CA99" s="12" t="n"/>
      <c r="CB99" s="12" t="n"/>
      <c r="CC99" s="12" t="n"/>
      <c r="CD99" s="12" t="n"/>
      <c r="CE99" s="12" t="n"/>
      <c r="CF99" s="12" t="n"/>
      <c r="CG99" s="12" t="n"/>
      <c r="CH99" s="12" t="n"/>
      <c r="CI99" s="12" t="n"/>
      <c r="CJ99" s="12" t="n"/>
      <c r="CK99" s="12" t="n"/>
      <c r="CL99" s="12" t="n"/>
      <c r="CM99" s="12" t="n"/>
      <c r="CN99" s="12" t="n"/>
      <c r="CO99" s="12" t="n"/>
      <c r="CP99" s="12" t="n"/>
      <c r="CQ99" s="12" t="n"/>
      <c r="CR99" s="12" t="n"/>
      <c r="DR99" s="28" t="n"/>
      <c r="DW99" s="28" t="n"/>
      <c r="DX99" s="28" t="n"/>
      <c r="DY99" s="28" t="n"/>
      <c r="GY99" s="27" t="n"/>
      <c r="GZ99" s="27" t="n"/>
      <c r="HV99" s="28" t="inlineStr">
        <is>
          <t>x</t>
        </is>
      </c>
      <c r="HW99" s="28" t="inlineStr">
        <is>
          <t>x</t>
        </is>
      </c>
      <c r="HX99" s="28" t="inlineStr">
        <is>
          <t>x</t>
        </is>
      </c>
      <c r="HY99" s="28" t="inlineStr">
        <is>
          <t>x</t>
        </is>
      </c>
      <c r="HZ99" s="28" t="inlineStr">
        <is>
          <t>x</t>
        </is>
      </c>
      <c r="IC99" s="28" t="inlineStr">
        <is>
          <t>x</t>
        </is>
      </c>
      <c r="ID99" s="28" t="inlineStr">
        <is>
          <t>x</t>
        </is>
      </c>
      <c r="IE99" s="28" t="inlineStr">
        <is>
          <t>x</t>
        </is>
      </c>
      <c r="IF99" s="28" t="inlineStr">
        <is>
          <t>x</t>
        </is>
      </c>
      <c r="IG99" s="28" t="inlineStr">
        <is>
          <t>x</t>
        </is>
      </c>
      <c r="IQ99" s="27" t="inlineStr">
        <is>
          <t>X</t>
        </is>
      </c>
      <c r="IR99" s="27" t="inlineStr">
        <is>
          <t>X</t>
        </is>
      </c>
      <c r="IS99" s="27" t="inlineStr">
        <is>
          <t>X</t>
        </is>
      </c>
      <c r="IT99" s="27" t="inlineStr">
        <is>
          <t>X</t>
        </is>
      </c>
      <c r="IU99" s="27" t="inlineStr">
        <is>
          <t>X</t>
        </is>
      </c>
      <c r="NA99" s="33" t="n"/>
      <c r="NB99" s="33" t="n"/>
      <c r="NC99" s="33" t="n"/>
      <c r="NF99" s="33" t="n"/>
      <c r="NG99" s="33" t="n"/>
    </row>
    <row r="100" hidden="1" ht="14.45" customHeight="1">
      <c r="A100" t="inlineStr">
        <is>
          <t>P. ASSIRELLI</t>
        </is>
      </c>
      <c r="B100" t="inlineStr">
        <is>
          <t>Data Intelligence</t>
        </is>
      </c>
      <c r="C100" t="inlineStr">
        <is>
          <t>Operations</t>
        </is>
      </c>
      <c r="D100" s="12" t="inlineStr">
        <is>
          <t>Data Management</t>
        </is>
      </c>
      <c r="E100" s="12">
        <f>COUNTIFS(HV100:IG100,UPPER("x"))</f>
        <v/>
      </c>
      <c r="F100" s="37" t="n"/>
      <c r="G100" s="37" t="n"/>
      <c r="H100" s="37" t="n"/>
      <c r="I100" s="37" t="n"/>
      <c r="J100" s="37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  <c r="AJ100" s="12" t="n"/>
      <c r="AK100" s="12" t="n"/>
      <c r="AL100" s="12" t="n"/>
      <c r="AM100" s="12" t="n"/>
      <c r="AN100" s="12" t="n"/>
      <c r="AO100" s="12" t="n"/>
      <c r="AP100" s="12" t="n"/>
      <c r="AQ100" s="12" t="n"/>
      <c r="AR100" s="12" t="n"/>
      <c r="AS100" s="12" t="n"/>
      <c r="AT100" s="12" t="n"/>
      <c r="AU100" s="12" t="n"/>
      <c r="AV100" s="12" t="n"/>
      <c r="AW100" s="12" t="n"/>
      <c r="AX100" s="12" t="n"/>
      <c r="AY100" s="12" t="n"/>
      <c r="AZ100" s="12" t="n"/>
      <c r="BA100" s="12" t="n"/>
      <c r="BB100" s="12" t="n"/>
      <c r="BC100" s="12" t="n"/>
      <c r="BD100" s="12" t="n"/>
      <c r="BE100" s="12" t="n"/>
      <c r="BF100" s="12" t="n"/>
      <c r="BG100" s="12" t="n"/>
      <c r="BH100" s="12" t="n"/>
      <c r="BI100" s="12" t="n"/>
      <c r="BJ100" s="12" t="n"/>
      <c r="BK100" s="12" t="n"/>
      <c r="BL100" s="12" t="n"/>
      <c r="BM100" s="12" t="n"/>
      <c r="BN100" s="12" t="n"/>
      <c r="BO100" s="12" t="n"/>
      <c r="BP100" s="12" t="n"/>
      <c r="BQ100" s="12" t="n"/>
      <c r="BR100" s="12" t="n"/>
      <c r="BS100" s="12" t="n"/>
      <c r="BT100" s="12" t="n"/>
      <c r="BU100" s="12" t="n"/>
      <c r="BV100" s="12" t="n"/>
      <c r="BW100" s="12" t="n"/>
      <c r="BX100" s="12" t="n"/>
      <c r="BY100" s="12" t="n"/>
      <c r="BZ100" s="12" t="n"/>
      <c r="CA100" s="12" t="n"/>
      <c r="CB100" s="12" t="n"/>
      <c r="CC100" s="12" t="n"/>
      <c r="CD100" s="12" t="n"/>
      <c r="CE100" s="12" t="n"/>
      <c r="CF100" s="12" t="n"/>
      <c r="CG100" s="12" t="n"/>
      <c r="CH100" s="12" t="n"/>
      <c r="CI100" s="12" t="n"/>
      <c r="CJ100" s="12" t="n"/>
      <c r="CK100" s="12" t="n"/>
      <c r="CL100" s="12" t="n"/>
      <c r="CM100" s="12" t="n"/>
      <c r="CN100" s="12" t="n"/>
      <c r="CO100" s="12" t="n"/>
      <c r="CP100" s="12" t="n"/>
      <c r="CQ100" s="12" t="n"/>
      <c r="CR100" s="12" t="n"/>
      <c r="GY100" s="27" t="n"/>
      <c r="GZ100" s="27" t="n"/>
      <c r="HL100" s="27" t="inlineStr">
        <is>
          <t>X</t>
        </is>
      </c>
      <c r="HO100" s="27" t="inlineStr">
        <is>
          <t>X</t>
        </is>
      </c>
      <c r="HP100" s="27" t="inlineStr">
        <is>
          <t>X</t>
        </is>
      </c>
      <c r="HQ100" s="27" t="inlineStr">
        <is>
          <t>X</t>
        </is>
      </c>
      <c r="HR100" s="27" t="inlineStr">
        <is>
          <t>X</t>
        </is>
      </c>
      <c r="HS100" s="27" t="inlineStr">
        <is>
          <t>X</t>
        </is>
      </c>
      <c r="HV100" s="28" t="inlineStr">
        <is>
          <t>x</t>
        </is>
      </c>
      <c r="HW100" s="28" t="inlineStr">
        <is>
          <t>x</t>
        </is>
      </c>
      <c r="HX100" s="28" t="inlineStr">
        <is>
          <t>x</t>
        </is>
      </c>
      <c r="HY100" s="28" t="inlineStr">
        <is>
          <t>x</t>
        </is>
      </c>
      <c r="HZ100" s="28" t="inlineStr">
        <is>
          <t>x</t>
        </is>
      </c>
      <c r="IC100" s="28" t="inlineStr">
        <is>
          <t>x</t>
        </is>
      </c>
      <c r="ID100" s="28" t="inlineStr">
        <is>
          <t>x</t>
        </is>
      </c>
      <c r="IE100" s="28" t="inlineStr">
        <is>
          <t>x</t>
        </is>
      </c>
      <c r="IF100" s="28" t="inlineStr">
        <is>
          <t>x</t>
        </is>
      </c>
      <c r="IG100" s="28" t="inlineStr">
        <is>
          <t>x</t>
        </is>
      </c>
      <c r="NH100" s="32" t="inlineStr">
        <is>
          <t>x</t>
        </is>
      </c>
      <c r="NI100" s="32" t="inlineStr">
        <is>
          <t>x</t>
        </is>
      </c>
    </row>
    <row r="101" hidden="1" ht="14.45" customHeight="1">
      <c r="A101" t="inlineStr">
        <is>
          <t>P. BUONASORTE</t>
        </is>
      </c>
      <c r="B101" t="inlineStr">
        <is>
          <t>Data Intelligence</t>
        </is>
      </c>
      <c r="C101" t="inlineStr">
        <is>
          <t>Operations</t>
        </is>
      </c>
      <c r="D101" s="12" t="inlineStr">
        <is>
          <t>EPM</t>
        </is>
      </c>
      <c r="E101" s="12">
        <f>COUNTIFS(HV101:IG101,UPPER("x"))</f>
        <v/>
      </c>
      <c r="F101" s="37" t="n"/>
      <c r="G101" s="37" t="n"/>
      <c r="H101" s="37" t="n"/>
      <c r="I101" s="37" t="n"/>
      <c r="J101" s="37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  <c r="AJ101" s="12" t="n"/>
      <c r="AK101" s="12" t="n"/>
      <c r="AL101" s="12" t="n"/>
      <c r="AM101" s="12" t="n"/>
      <c r="AN101" s="12" t="n"/>
      <c r="AO101" s="12" t="n"/>
      <c r="AP101" s="12" t="n"/>
      <c r="AQ101" s="12" t="n"/>
      <c r="AR101" s="12" t="n"/>
      <c r="AS101" s="12" t="n"/>
      <c r="AT101" s="12" t="n"/>
      <c r="AU101" s="12" t="n"/>
      <c r="AV101" s="12" t="n"/>
      <c r="AW101" s="12" t="n"/>
      <c r="AX101" s="12" t="n"/>
      <c r="AY101" s="12" t="n"/>
      <c r="AZ101" s="12" t="n"/>
      <c r="BA101" s="12" t="n"/>
      <c r="BB101" s="12" t="n"/>
      <c r="BC101" s="12" t="n"/>
      <c r="BD101" s="12" t="n"/>
      <c r="BE101" s="12" t="n"/>
      <c r="BF101" s="12" t="n"/>
      <c r="BG101" s="12" t="n"/>
      <c r="BH101" s="12" t="n"/>
      <c r="BI101" s="12" t="n"/>
      <c r="BJ101" s="12" t="n"/>
      <c r="BK101" s="12" t="n"/>
      <c r="BL101" s="12" t="n"/>
      <c r="BM101" s="12" t="n"/>
      <c r="BN101" s="12" t="n"/>
      <c r="BO101" s="12" t="n"/>
      <c r="BP101" s="12" t="n"/>
      <c r="BQ101" s="12" t="n"/>
      <c r="BR101" s="12" t="n"/>
      <c r="BS101" s="12" t="n"/>
      <c r="BT101" s="12" t="n"/>
      <c r="BU101" s="12" t="n"/>
      <c r="BV101" s="12" t="n"/>
      <c r="BW101" s="12" t="n"/>
      <c r="BX101" s="12" t="n"/>
      <c r="BY101" s="12" t="n"/>
      <c r="BZ101" s="12" t="n"/>
      <c r="CA101" s="12" t="n"/>
      <c r="CB101" s="12" t="n"/>
      <c r="CC101" s="12" t="n"/>
      <c r="CD101" s="12" t="n"/>
      <c r="CE101" s="12" t="n"/>
      <c r="CF101" s="12" t="n"/>
      <c r="CG101" s="12" t="n"/>
      <c r="CH101" s="12" t="n"/>
      <c r="CI101" s="12" t="n"/>
      <c r="CJ101" s="12" t="n"/>
      <c r="CK101" s="12" t="n"/>
      <c r="CL101" s="12" t="n"/>
      <c r="CM101" s="12" t="n"/>
      <c r="CN101" s="12" t="n"/>
      <c r="CO101" s="12" t="n"/>
      <c r="CP101" s="12" t="n"/>
      <c r="CQ101" s="12" t="n"/>
      <c r="CR101" s="12" t="n"/>
      <c r="GY101" s="27" t="n"/>
      <c r="GZ101" s="27" t="n"/>
      <c r="HQ101" s="45" t="inlineStr">
        <is>
          <t>x</t>
        </is>
      </c>
      <c r="HR101" s="45" t="inlineStr">
        <is>
          <t>x</t>
        </is>
      </c>
      <c r="HS101" s="45" t="inlineStr">
        <is>
          <t>x</t>
        </is>
      </c>
      <c r="HV101" s="28" t="inlineStr">
        <is>
          <t>x</t>
        </is>
      </c>
      <c r="HW101" s="28" t="inlineStr">
        <is>
          <t>x</t>
        </is>
      </c>
      <c r="HX101" s="28" t="inlineStr">
        <is>
          <t>x</t>
        </is>
      </c>
      <c r="HY101" s="28" t="inlineStr">
        <is>
          <t>x</t>
        </is>
      </c>
      <c r="HZ101" s="28" t="inlineStr">
        <is>
          <t>x</t>
        </is>
      </c>
      <c r="IC101" s="28" t="inlineStr">
        <is>
          <t>x</t>
        </is>
      </c>
      <c r="ID101" s="28" t="inlineStr">
        <is>
          <t>x</t>
        </is>
      </c>
      <c r="IE101" s="28" t="inlineStr">
        <is>
          <t>x</t>
        </is>
      </c>
      <c r="IF101" s="28" t="inlineStr">
        <is>
          <t>x</t>
        </is>
      </c>
      <c r="IG101" s="28" t="inlineStr">
        <is>
          <t>x</t>
        </is>
      </c>
      <c r="JE101" s="27" t="inlineStr">
        <is>
          <t>x</t>
        </is>
      </c>
      <c r="JF101" s="27" t="inlineStr">
        <is>
          <t>x</t>
        </is>
      </c>
      <c r="JG101" s="27" t="inlineStr">
        <is>
          <t>x</t>
        </is>
      </c>
      <c r="JH101" s="27" t="inlineStr">
        <is>
          <t>x</t>
        </is>
      </c>
      <c r="JI101" s="27" t="inlineStr">
        <is>
          <t>x</t>
        </is>
      </c>
      <c r="MY101" s="32" t="inlineStr">
        <is>
          <t>x</t>
        </is>
      </c>
      <c r="MZ101" s="32" t="inlineStr">
        <is>
          <t>x</t>
        </is>
      </c>
      <c r="NC101" s="32" t="inlineStr">
        <is>
          <t>x</t>
        </is>
      </c>
    </row>
    <row r="102" hidden="1" ht="14.45" customHeight="1">
      <c r="A102" t="inlineStr">
        <is>
          <t>P. DOLZANI</t>
        </is>
      </c>
      <c r="B102" t="inlineStr">
        <is>
          <t>SAP ECC</t>
        </is>
      </c>
      <c r="C102" t="inlineStr">
        <is>
          <t>SAP ECC</t>
        </is>
      </c>
      <c r="D102" t="inlineStr">
        <is>
          <t>Outside DI</t>
        </is>
      </c>
      <c r="E102" s="12">
        <f>COUNTIFS(HV102:IG102,UPPER("x"))</f>
        <v/>
      </c>
      <c r="F102" s="38" t="n"/>
      <c r="G102" s="38" t="n"/>
      <c r="H102" s="38" t="n"/>
      <c r="I102" s="38" t="n"/>
      <c r="J102" s="38" t="n"/>
      <c r="GY102" s="27" t="n"/>
      <c r="GZ102" s="27" t="n"/>
      <c r="HV102" s="28" t="inlineStr">
        <is>
          <t>x</t>
        </is>
      </c>
      <c r="HW102" s="28" t="inlineStr">
        <is>
          <t>x</t>
        </is>
      </c>
      <c r="HX102" s="28" t="inlineStr">
        <is>
          <t>x</t>
        </is>
      </c>
      <c r="HY102" s="28" t="inlineStr">
        <is>
          <t>x</t>
        </is>
      </c>
      <c r="HZ102" s="28" t="inlineStr">
        <is>
          <t>x</t>
        </is>
      </c>
      <c r="IC102" s="28" t="inlineStr">
        <is>
          <t>x</t>
        </is>
      </c>
      <c r="ID102" s="28" t="inlineStr">
        <is>
          <t>x</t>
        </is>
      </c>
      <c r="IE102" s="28" t="inlineStr">
        <is>
          <t>x</t>
        </is>
      </c>
      <c r="IF102" s="28" t="inlineStr">
        <is>
          <t>x</t>
        </is>
      </c>
      <c r="IG102" s="28" t="inlineStr">
        <is>
          <t>x</t>
        </is>
      </c>
    </row>
    <row r="103" hidden="1" ht="14.45" customHeight="1">
      <c r="A103" t="inlineStr">
        <is>
          <t>P. GALVAGNI</t>
        </is>
      </c>
      <c r="B103" t="inlineStr">
        <is>
          <t>Data Intelligence</t>
        </is>
      </c>
      <c r="C103" t="inlineStr">
        <is>
          <t>Consulting</t>
        </is>
      </c>
      <c r="D103" s="12" t="inlineStr">
        <is>
          <t>Consulting</t>
        </is>
      </c>
      <c r="E103" s="12">
        <f>COUNTIFS(HV103:IG103,UPPER("x"))</f>
        <v/>
      </c>
      <c r="F103" s="37" t="n"/>
      <c r="G103" s="37" t="n"/>
      <c r="H103" s="37" t="n"/>
      <c r="I103" s="37" t="n"/>
      <c r="J103" s="37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  <c r="AJ103" s="12" t="n"/>
      <c r="AK103" s="12" t="n"/>
      <c r="AL103" s="12" t="n"/>
      <c r="AM103" s="12" t="n"/>
      <c r="AN103" s="12" t="n"/>
      <c r="AO103" s="12" t="n"/>
      <c r="AP103" s="12" t="n"/>
      <c r="AQ103" s="12" t="n"/>
      <c r="AR103" s="12" t="n"/>
      <c r="AS103" s="12" t="n"/>
      <c r="AT103" s="12" t="n"/>
      <c r="AU103" s="12" t="n"/>
      <c r="AV103" s="12" t="n"/>
      <c r="AW103" s="12" t="n"/>
      <c r="AX103" s="12" t="n"/>
      <c r="AY103" s="12" t="n"/>
      <c r="AZ103" s="12" t="n"/>
      <c r="BA103" s="12" t="n"/>
      <c r="BB103" s="12" t="n"/>
      <c r="BC103" s="12" t="n"/>
      <c r="BD103" s="12" t="n"/>
      <c r="BE103" s="12" t="n"/>
      <c r="BF103" s="12" t="n"/>
      <c r="BG103" s="12" t="n"/>
      <c r="BH103" s="12" t="n"/>
      <c r="BI103" s="12" t="n"/>
      <c r="BJ103" s="12" t="n"/>
      <c r="BK103" s="12" t="n"/>
      <c r="BL103" s="12" t="n"/>
      <c r="BM103" s="12" t="n"/>
      <c r="BN103" s="12" t="n"/>
      <c r="BO103" s="12" t="n"/>
      <c r="BP103" s="12" t="n"/>
      <c r="BQ103" s="12" t="n"/>
      <c r="BR103" s="12" t="n"/>
      <c r="BS103" s="12" t="n"/>
      <c r="BT103" s="12" t="n"/>
      <c r="BU103" s="12" t="n"/>
      <c r="BV103" s="12" t="n"/>
      <c r="BW103" s="12" t="n"/>
      <c r="BX103" s="12" t="n"/>
      <c r="BY103" s="12" t="n"/>
      <c r="BZ103" s="12" t="n"/>
      <c r="CA103" s="12" t="n"/>
      <c r="CB103" s="12" t="n"/>
      <c r="CC103" s="12" t="n"/>
      <c r="CD103" s="12" t="n"/>
      <c r="CE103" s="12" t="n"/>
      <c r="CF103" s="12" t="n"/>
      <c r="CG103" s="12" t="n"/>
      <c r="CH103" s="12" t="n"/>
      <c r="CI103" s="12" t="n"/>
      <c r="CJ103" s="12" t="n"/>
      <c r="CK103" s="12" t="n"/>
      <c r="CL103" s="12" t="n"/>
      <c r="CM103" s="12" t="n"/>
      <c r="CN103" s="12" t="n"/>
      <c r="CO103" s="12" t="n"/>
      <c r="CP103" s="12" t="n"/>
      <c r="CQ103" s="12" t="n"/>
      <c r="CR103" s="12" t="n"/>
      <c r="GY103" s="27" t="n"/>
      <c r="GZ103" s="27" t="n"/>
      <c r="HV103" s="28" t="inlineStr">
        <is>
          <t>x</t>
        </is>
      </c>
      <c r="HW103" s="28" t="inlineStr">
        <is>
          <t>x</t>
        </is>
      </c>
      <c r="HX103" s="28" t="inlineStr">
        <is>
          <t>x</t>
        </is>
      </c>
      <c r="HY103" s="28" t="inlineStr">
        <is>
          <t>x</t>
        </is>
      </c>
      <c r="HZ103" s="28" t="inlineStr">
        <is>
          <t>x</t>
        </is>
      </c>
      <c r="IC103" s="28" t="inlineStr">
        <is>
          <t>x</t>
        </is>
      </c>
      <c r="ID103" s="28" t="inlineStr">
        <is>
          <t>x</t>
        </is>
      </c>
      <c r="IE103" s="28" t="inlineStr">
        <is>
          <t>x</t>
        </is>
      </c>
      <c r="IF103" s="28" t="inlineStr">
        <is>
          <t>x</t>
        </is>
      </c>
      <c r="IG103" s="28" t="inlineStr">
        <is>
          <t>x</t>
        </is>
      </c>
    </row>
    <row r="104" hidden="1" ht="14.45" customHeight="1">
      <c r="A104" t="inlineStr">
        <is>
          <t>P. PIERONI</t>
        </is>
      </c>
      <c r="B104" t="inlineStr">
        <is>
          <t>Data Intelligence</t>
        </is>
      </c>
      <c r="C104" t="inlineStr">
        <is>
          <t>Operations</t>
        </is>
      </c>
      <c r="D104" s="12" t="inlineStr">
        <is>
          <t>EPM</t>
        </is>
      </c>
      <c r="E104" s="12">
        <f>COUNTIFS(HV104:IG104,UPPER("x"))</f>
        <v/>
      </c>
      <c r="F104" s="37" t="n"/>
      <c r="G104" s="37" t="n"/>
      <c r="H104" s="37" t="n"/>
      <c r="I104" s="37" t="n"/>
      <c r="J104" s="37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  <c r="AJ104" s="12" t="n"/>
      <c r="AK104" s="12" t="n"/>
      <c r="AL104" s="12" t="n"/>
      <c r="AM104" s="12" t="n"/>
      <c r="AN104" s="12" t="n"/>
      <c r="AO104" s="12" t="n"/>
      <c r="AP104" s="12" t="n"/>
      <c r="AQ104" s="12" t="n"/>
      <c r="AR104" s="12" t="n"/>
      <c r="AS104" s="12" t="n"/>
      <c r="AT104" s="12" t="n"/>
      <c r="AU104" s="12" t="n"/>
      <c r="AV104" s="12" t="n"/>
      <c r="AW104" s="12" t="n"/>
      <c r="AX104" s="12" t="n"/>
      <c r="AY104" s="12" t="n"/>
      <c r="AZ104" s="12" t="n"/>
      <c r="BA104" s="12" t="n"/>
      <c r="BB104" s="12" t="n"/>
      <c r="BC104" s="12" t="n"/>
      <c r="BD104" s="12" t="n"/>
      <c r="BE104" s="12" t="n"/>
      <c r="BF104" s="12" t="n"/>
      <c r="BG104" s="12" t="n"/>
      <c r="BH104" s="12" t="n"/>
      <c r="BI104" s="12" t="n"/>
      <c r="BJ104" s="12" t="n"/>
      <c r="BK104" s="12" t="n"/>
      <c r="BL104" s="12" t="n"/>
      <c r="BM104" s="12" t="n"/>
      <c r="BN104" s="12" t="n"/>
      <c r="BO104" s="12" t="n"/>
      <c r="BP104" s="12" t="n"/>
      <c r="BQ104" s="12" t="n"/>
      <c r="BR104" s="12" t="n"/>
      <c r="BS104" s="12" t="n"/>
      <c r="BT104" s="12" t="n"/>
      <c r="BU104" s="12" t="n"/>
      <c r="BV104" s="12" t="n"/>
      <c r="BW104" s="12" t="n"/>
      <c r="BX104" s="12" t="n"/>
      <c r="BY104" s="12" t="n"/>
      <c r="BZ104" s="12" t="n"/>
      <c r="CA104" s="12" t="n"/>
      <c r="CB104" s="12" t="n"/>
      <c r="CC104" s="12" t="n"/>
      <c r="CD104" s="12" t="n"/>
      <c r="CE104" s="12" t="n"/>
      <c r="CF104" s="12" t="n"/>
      <c r="CG104" s="12" t="n"/>
      <c r="CH104" s="12" t="n"/>
      <c r="CI104" s="12" t="n"/>
      <c r="CJ104" s="12" t="n"/>
      <c r="CK104" s="12" t="n"/>
      <c r="CL104" s="12" t="n"/>
      <c r="CM104" s="12" t="n"/>
      <c r="CN104" s="12" t="n"/>
      <c r="CO104" s="12" t="n"/>
      <c r="CP104" s="12" t="n"/>
      <c r="CQ104" s="12" t="n"/>
      <c r="CR104" s="12" t="n"/>
      <c r="GY104" s="27" t="n"/>
      <c r="GZ104" s="27" t="n"/>
      <c r="HV104" s="28" t="inlineStr">
        <is>
          <t>x</t>
        </is>
      </c>
      <c r="HW104" s="28" t="inlineStr">
        <is>
          <t>x</t>
        </is>
      </c>
      <c r="HX104" s="28" t="inlineStr">
        <is>
          <t>x</t>
        </is>
      </c>
      <c r="HY104" s="28" t="inlineStr">
        <is>
          <t>x</t>
        </is>
      </c>
      <c r="HZ104" s="28" t="inlineStr">
        <is>
          <t>x</t>
        </is>
      </c>
      <c r="IC104" s="28" t="inlineStr">
        <is>
          <t>x</t>
        </is>
      </c>
      <c r="ID104" s="28" t="inlineStr">
        <is>
          <t>x</t>
        </is>
      </c>
      <c r="IE104" s="28" t="inlineStr">
        <is>
          <t>x</t>
        </is>
      </c>
      <c r="IF104" s="28" t="inlineStr">
        <is>
          <t>x</t>
        </is>
      </c>
      <c r="IG104" s="28" t="inlineStr">
        <is>
          <t>x</t>
        </is>
      </c>
    </row>
    <row r="105" hidden="1" ht="14.45" customHeight="1">
      <c r="A105" t="inlineStr">
        <is>
          <t>P. SINGH</t>
        </is>
      </c>
      <c r="B105" t="inlineStr">
        <is>
          <t>R&amp;D</t>
        </is>
      </c>
      <c r="C105" t="inlineStr">
        <is>
          <t>R&amp;D</t>
        </is>
      </c>
      <c r="D105" t="inlineStr">
        <is>
          <t>Outside DI</t>
        </is>
      </c>
      <c r="E105" s="12">
        <f>COUNTIFS(HV105:IG105,UPPER("x"))</f>
        <v/>
      </c>
      <c r="F105" s="38" t="n"/>
      <c r="G105" s="38" t="n"/>
      <c r="H105" s="38" t="n"/>
      <c r="I105" s="38" t="n"/>
      <c r="J105" s="38" t="n"/>
      <c r="DR105" s="28" t="n"/>
      <c r="DW105" s="28" t="n"/>
      <c r="DX105" s="28" t="n"/>
      <c r="DY105" s="28" t="n"/>
      <c r="GY105" s="27" t="n"/>
      <c r="GZ105" s="27" t="n"/>
      <c r="HV105" s="28" t="inlineStr">
        <is>
          <t>x</t>
        </is>
      </c>
      <c r="HW105" s="28" t="inlineStr">
        <is>
          <t>x</t>
        </is>
      </c>
      <c r="HX105" s="28" t="inlineStr">
        <is>
          <t>x</t>
        </is>
      </c>
      <c r="HY105" s="28" t="inlineStr">
        <is>
          <t>x</t>
        </is>
      </c>
      <c r="HZ105" s="28" t="inlineStr">
        <is>
          <t>x</t>
        </is>
      </c>
      <c r="IC105" s="28" t="inlineStr">
        <is>
          <t>x</t>
        </is>
      </c>
      <c r="ID105" s="28" t="inlineStr">
        <is>
          <t>x</t>
        </is>
      </c>
      <c r="IE105" s="28" t="inlineStr">
        <is>
          <t>x</t>
        </is>
      </c>
      <c r="IF105" s="28" t="inlineStr">
        <is>
          <t>x</t>
        </is>
      </c>
      <c r="IG105" s="28" t="inlineStr">
        <is>
          <t>x</t>
        </is>
      </c>
      <c r="NA105" s="33" t="n"/>
      <c r="NB105" s="33" t="n"/>
      <c r="NC105" s="33" t="n"/>
      <c r="NF105" s="33" t="n"/>
      <c r="NG105" s="33" t="n"/>
    </row>
    <row r="106" hidden="1" ht="14.45" customHeight="1">
      <c r="A106" s="9" t="inlineStr">
        <is>
          <t>R. Bondi</t>
        </is>
      </c>
      <c r="B106" t="inlineStr">
        <is>
          <t>Data Intelligence</t>
        </is>
      </c>
      <c r="C106" s="9" t="inlineStr">
        <is>
          <t>Operations</t>
        </is>
      </c>
      <c r="D106" s="12" t="inlineStr">
        <is>
          <t>Data Management</t>
        </is>
      </c>
      <c r="E106" s="12">
        <f>COUNTIFS(HV106:IG106,UPPER("x"))</f>
        <v/>
      </c>
      <c r="F106" s="37" t="n"/>
      <c r="G106" s="37" t="n"/>
      <c r="H106" s="37" t="n"/>
      <c r="I106" s="37" t="n"/>
      <c r="J106" s="37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  <c r="AJ106" s="12" t="n"/>
      <c r="AK106" s="12" t="n"/>
      <c r="AL106" s="12" t="n"/>
      <c r="AM106" s="12" t="n"/>
      <c r="AN106" s="12" t="n"/>
      <c r="AO106" s="12" t="n"/>
      <c r="AP106" s="12" t="n"/>
      <c r="AQ106" s="12" t="n"/>
      <c r="AR106" s="12" t="n"/>
      <c r="AS106" s="12" t="n"/>
      <c r="AT106" s="12" t="n"/>
      <c r="AU106" s="12" t="n"/>
      <c r="AV106" s="12" t="n"/>
      <c r="AW106" s="12" t="n"/>
      <c r="AX106" s="12" t="n"/>
      <c r="AY106" s="12" t="n"/>
      <c r="AZ106" s="12" t="n"/>
      <c r="BA106" s="12" t="n"/>
      <c r="BB106" s="12" t="n"/>
      <c r="BC106" s="12" t="n"/>
      <c r="BD106" s="12" t="n"/>
      <c r="BE106" s="12" t="n"/>
      <c r="BF106" s="12" t="n"/>
      <c r="BG106" s="12" t="n"/>
      <c r="BH106" s="12" t="n"/>
      <c r="BI106" s="12" t="n"/>
      <c r="BJ106" s="12" t="n"/>
      <c r="BK106" s="12" t="n"/>
      <c r="BL106" s="12" t="n"/>
      <c r="BM106" s="12" t="n"/>
      <c r="BN106" s="12" t="n"/>
      <c r="BO106" s="12" t="n"/>
      <c r="BP106" s="12" t="n"/>
      <c r="BQ106" s="12" t="n"/>
      <c r="BR106" s="12" t="n"/>
      <c r="BS106" s="12" t="n"/>
      <c r="BT106" s="12" t="n"/>
      <c r="BU106" s="12" t="n"/>
      <c r="BV106" s="12" t="n"/>
      <c r="BW106" s="12" t="n"/>
      <c r="BX106" s="12" t="n"/>
      <c r="BY106" s="12" t="n"/>
      <c r="BZ106" s="12" t="n"/>
      <c r="CA106" s="12" t="n"/>
      <c r="CB106" s="12" t="n"/>
      <c r="CC106" s="12" t="n"/>
      <c r="CD106" s="12" t="n"/>
      <c r="CE106" s="12" t="n"/>
      <c r="CF106" s="12" t="n"/>
      <c r="CG106" s="12" t="n"/>
      <c r="CH106" s="12" t="n"/>
      <c r="CI106" s="12" t="n"/>
      <c r="CJ106" s="12" t="n"/>
      <c r="CK106" s="12" t="n"/>
      <c r="CL106" s="12" t="n"/>
      <c r="CM106" s="12" t="n"/>
      <c r="CN106" s="12" t="n"/>
      <c r="CO106" s="12" t="n"/>
      <c r="CP106" s="12" t="n"/>
      <c r="CQ106" s="12" t="n"/>
      <c r="CR106" s="12" t="n"/>
      <c r="DR106" s="28" t="n"/>
      <c r="DW106" s="28" t="n"/>
      <c r="DX106" s="28" t="n"/>
      <c r="DY106" s="28" t="n"/>
      <c r="GY106" s="27" t="n"/>
      <c r="GZ106" s="27" t="n"/>
      <c r="HS106" s="27" t="inlineStr">
        <is>
          <t>X</t>
        </is>
      </c>
      <c r="HV106" s="28" t="inlineStr">
        <is>
          <t>x</t>
        </is>
      </c>
      <c r="HW106" s="28" t="inlineStr">
        <is>
          <t>x</t>
        </is>
      </c>
      <c r="HX106" s="28" t="inlineStr">
        <is>
          <t>x</t>
        </is>
      </c>
      <c r="HY106" s="28" t="inlineStr">
        <is>
          <t>x</t>
        </is>
      </c>
      <c r="HZ106" s="28" t="inlineStr">
        <is>
          <t>x</t>
        </is>
      </c>
      <c r="IC106" s="28" t="inlineStr">
        <is>
          <t>x</t>
        </is>
      </c>
      <c r="ID106" s="28" t="inlineStr">
        <is>
          <t>x</t>
        </is>
      </c>
      <c r="IE106" s="28" t="inlineStr">
        <is>
          <t>x</t>
        </is>
      </c>
      <c r="IF106" s="28" t="inlineStr">
        <is>
          <t>x</t>
        </is>
      </c>
      <c r="IG106" s="28" t="inlineStr">
        <is>
          <t>x</t>
        </is>
      </c>
      <c r="NA106" s="33" t="n"/>
      <c r="NB106" s="33" t="n"/>
      <c r="NC106" s="33" t="n"/>
      <c r="NF106" s="33" t="n"/>
      <c r="NG106" s="33" t="n"/>
    </row>
    <row r="107" hidden="1" ht="14.45" customHeight="1">
      <c r="A107" t="inlineStr">
        <is>
          <t>R. FREDDI</t>
        </is>
      </c>
      <c r="B107" t="inlineStr">
        <is>
          <t>Data Intelligence</t>
        </is>
      </c>
      <c r="C107" t="inlineStr">
        <is>
          <t>Operations</t>
        </is>
      </c>
      <c r="D107" s="12" t="inlineStr">
        <is>
          <t>EPM</t>
        </is>
      </c>
      <c r="E107" s="12">
        <f>COUNTIFS(HV107:IG107,UPPER("x"))</f>
        <v/>
      </c>
      <c r="F107" s="37" t="n"/>
      <c r="G107" s="37" t="n"/>
      <c r="H107" s="37" t="n"/>
      <c r="I107" s="37" t="n"/>
      <c r="J107" s="37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  <c r="AJ107" s="12" t="n"/>
      <c r="AK107" s="12" t="n"/>
      <c r="AL107" s="12" t="n"/>
      <c r="AM107" s="12" t="n"/>
      <c r="AN107" s="12" t="n"/>
      <c r="AO107" s="12" t="n"/>
      <c r="AP107" s="12" t="n"/>
      <c r="AQ107" s="12" t="n"/>
      <c r="AR107" s="12" t="n"/>
      <c r="AS107" s="12" t="n"/>
      <c r="AT107" s="12" t="n"/>
      <c r="AU107" s="12" t="n"/>
      <c r="AV107" s="12" t="n"/>
      <c r="AW107" s="12" t="n"/>
      <c r="AX107" s="12" t="n"/>
      <c r="AY107" s="12" t="n"/>
      <c r="AZ107" s="12" t="n"/>
      <c r="BA107" s="12" t="n"/>
      <c r="BB107" s="12" t="n"/>
      <c r="BC107" s="12" t="n"/>
      <c r="BD107" s="12" t="n"/>
      <c r="BE107" s="12" t="n"/>
      <c r="BF107" s="12" t="n"/>
      <c r="BG107" s="12" t="n"/>
      <c r="BH107" s="12" t="n"/>
      <c r="BI107" s="12" t="n"/>
      <c r="BJ107" s="12" t="n"/>
      <c r="BK107" s="12" t="n"/>
      <c r="BL107" s="12" t="n"/>
      <c r="BM107" s="12" t="n"/>
      <c r="BN107" s="12" t="n"/>
      <c r="BO107" s="12" t="n"/>
      <c r="BP107" s="12" t="n"/>
      <c r="BQ107" s="12" t="n"/>
      <c r="BR107" s="12" t="n"/>
      <c r="BS107" s="12" t="n"/>
      <c r="BT107" s="12" t="n"/>
      <c r="BU107" s="12" t="n"/>
      <c r="BV107" s="12" t="n"/>
      <c r="BW107" s="12" t="n"/>
      <c r="BX107" s="12" t="n"/>
      <c r="BY107" s="12" t="n"/>
      <c r="BZ107" s="12" t="n"/>
      <c r="CA107" s="12" t="n"/>
      <c r="CB107" s="12" t="n"/>
      <c r="CC107" s="12" t="n"/>
      <c r="CD107" s="12" t="n"/>
      <c r="CE107" s="12" t="n"/>
      <c r="CF107" s="12" t="n"/>
      <c r="CG107" s="12" t="n"/>
      <c r="CH107" s="12" t="n"/>
      <c r="CI107" s="12" t="n"/>
      <c r="CJ107" s="12" t="n"/>
      <c r="CK107" s="12" t="n"/>
      <c r="CL107" s="12" t="n"/>
      <c r="CM107" s="12" t="n"/>
      <c r="CN107" s="12" t="n"/>
      <c r="CO107" s="12" t="n"/>
      <c r="CP107" s="12" t="n"/>
      <c r="CQ107" s="12" t="n"/>
      <c r="CR107" s="12" t="n"/>
      <c r="GY107" s="27" t="n"/>
      <c r="GZ107" s="27" t="n"/>
      <c r="HV107" s="28" t="inlineStr">
        <is>
          <t>x</t>
        </is>
      </c>
      <c r="HW107" s="28" t="inlineStr">
        <is>
          <t>x</t>
        </is>
      </c>
      <c r="HX107" s="28" t="inlineStr">
        <is>
          <t>x</t>
        </is>
      </c>
      <c r="HY107" s="28" t="inlineStr">
        <is>
          <t>x</t>
        </is>
      </c>
      <c r="HZ107" s="28" t="inlineStr">
        <is>
          <t>x</t>
        </is>
      </c>
      <c r="IC107" s="28" t="inlineStr">
        <is>
          <t>x</t>
        </is>
      </c>
      <c r="ID107" s="28" t="inlineStr">
        <is>
          <t>x</t>
        </is>
      </c>
      <c r="IE107" s="28" t="inlineStr">
        <is>
          <t>x</t>
        </is>
      </c>
      <c r="IF107" s="28" t="inlineStr">
        <is>
          <t>x</t>
        </is>
      </c>
      <c r="IG107" s="28" t="inlineStr">
        <is>
          <t>x</t>
        </is>
      </c>
    </row>
    <row r="108" hidden="1" ht="14.45" customHeight="1">
      <c r="A108" t="inlineStr">
        <is>
          <t>R. GRANDI</t>
        </is>
      </c>
      <c r="B108" t="inlineStr">
        <is>
          <t>Data Intelligence</t>
        </is>
      </c>
      <c r="C108" t="inlineStr">
        <is>
          <t>Operations</t>
        </is>
      </c>
      <c r="D108" s="12" t="inlineStr">
        <is>
          <t>Data Management</t>
        </is>
      </c>
      <c r="E108" s="12">
        <f>COUNTIFS(HV108:IG108,UPPER("x"))</f>
        <v/>
      </c>
      <c r="F108" s="37" t="n"/>
      <c r="G108" s="37" t="n"/>
      <c r="H108" s="37" t="n"/>
      <c r="I108" s="37" t="n"/>
      <c r="J108" s="37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  <c r="AJ108" s="12" t="n"/>
      <c r="AK108" s="12" t="n"/>
      <c r="AL108" s="12" t="n"/>
      <c r="AM108" s="12" t="n"/>
      <c r="AN108" s="12" t="n"/>
      <c r="AO108" s="12" t="n"/>
      <c r="AP108" s="12" t="n"/>
      <c r="AQ108" s="12" t="n"/>
      <c r="AR108" s="12" t="n"/>
      <c r="AS108" s="12" t="n"/>
      <c r="AT108" s="12" t="n"/>
      <c r="AU108" s="12" t="n"/>
      <c r="AV108" s="12" t="n"/>
      <c r="AW108" s="12" t="n"/>
      <c r="AX108" s="12" t="n"/>
      <c r="AY108" s="12" t="n"/>
      <c r="AZ108" s="12" t="n"/>
      <c r="BA108" s="12" t="n"/>
      <c r="BB108" s="12" t="n"/>
      <c r="BC108" s="12" t="n"/>
      <c r="BD108" s="12" t="n"/>
      <c r="BE108" s="12" t="n"/>
      <c r="BF108" s="12" t="n"/>
      <c r="BG108" s="12" t="n"/>
      <c r="BH108" s="12" t="n"/>
      <c r="BI108" s="12" t="n"/>
      <c r="BJ108" s="12" t="n"/>
      <c r="BK108" s="12" t="n"/>
      <c r="BL108" s="12" t="n"/>
      <c r="BM108" s="12" t="n"/>
      <c r="BN108" s="12" t="n"/>
      <c r="BO108" s="12" t="n"/>
      <c r="BP108" s="12" t="n"/>
      <c r="BQ108" s="12" t="n"/>
      <c r="BR108" s="12" t="n"/>
      <c r="BS108" s="12" t="n"/>
      <c r="BT108" s="12" t="n"/>
      <c r="BU108" s="12" t="n"/>
      <c r="BV108" s="12" t="n"/>
      <c r="BW108" s="12" t="n"/>
      <c r="BX108" s="12" t="n"/>
      <c r="BY108" s="12" t="n"/>
      <c r="BZ108" s="12" t="n"/>
      <c r="CA108" s="12" t="n"/>
      <c r="CB108" s="12" t="n"/>
      <c r="CC108" s="12" t="n"/>
      <c r="CD108" s="12" t="n"/>
      <c r="CE108" s="12" t="n"/>
      <c r="CF108" s="12" t="n"/>
      <c r="CG108" s="12" t="n"/>
      <c r="CH108" s="12" t="n"/>
      <c r="CI108" s="12" t="n"/>
      <c r="CJ108" s="12" t="n"/>
      <c r="CK108" s="12" t="n"/>
      <c r="CL108" s="12" t="n"/>
      <c r="CM108" s="12" t="n"/>
      <c r="CN108" s="12" t="n"/>
      <c r="CO108" s="12" t="n"/>
      <c r="CP108" s="12" t="n"/>
      <c r="CQ108" s="12" t="n"/>
      <c r="CR108" s="12" t="n"/>
      <c r="GY108" s="27" t="n"/>
      <c r="GZ108" s="27" t="n"/>
      <c r="HK108" s="27" t="inlineStr">
        <is>
          <t>X</t>
        </is>
      </c>
      <c r="HL108" s="27" t="inlineStr">
        <is>
          <t>X</t>
        </is>
      </c>
      <c r="HO108" s="27" t="inlineStr">
        <is>
          <t>X</t>
        </is>
      </c>
      <c r="HP108" s="27" t="inlineStr">
        <is>
          <t>X</t>
        </is>
      </c>
      <c r="HQ108" s="27" t="inlineStr">
        <is>
          <t>X</t>
        </is>
      </c>
      <c r="HR108" s="27" t="inlineStr">
        <is>
          <t>X</t>
        </is>
      </c>
      <c r="HS108" s="27" t="inlineStr">
        <is>
          <t>X</t>
        </is>
      </c>
      <c r="HV108" s="28" t="inlineStr">
        <is>
          <t>x</t>
        </is>
      </c>
      <c r="HW108" s="28" t="inlineStr">
        <is>
          <t>x</t>
        </is>
      </c>
      <c r="HX108" s="28" t="inlineStr">
        <is>
          <t>x</t>
        </is>
      </c>
      <c r="HY108" s="28" t="inlineStr">
        <is>
          <t>x</t>
        </is>
      </c>
      <c r="HZ108" s="28" t="inlineStr">
        <is>
          <t>x</t>
        </is>
      </c>
      <c r="IC108" s="28" t="inlineStr">
        <is>
          <t>x</t>
        </is>
      </c>
      <c r="ID108" s="28" t="inlineStr">
        <is>
          <t>x</t>
        </is>
      </c>
      <c r="IE108" s="28" t="inlineStr">
        <is>
          <t>x</t>
        </is>
      </c>
      <c r="IF108" s="28" t="inlineStr">
        <is>
          <t>x</t>
        </is>
      </c>
      <c r="IG108" s="28" t="inlineStr">
        <is>
          <t>x</t>
        </is>
      </c>
    </row>
    <row r="109" hidden="1" ht="14.45" customHeight="1">
      <c r="A109" t="inlineStr">
        <is>
          <t>R. Grienti</t>
        </is>
      </c>
      <c r="B109" t="inlineStr">
        <is>
          <t>Data Intelligence</t>
        </is>
      </c>
      <c r="C109" t="inlineStr">
        <is>
          <t>Operations</t>
        </is>
      </c>
      <c r="D109" s="12" t="inlineStr">
        <is>
          <t>Data Management</t>
        </is>
      </c>
      <c r="E109" s="12">
        <f>COUNTIFS(HV109:IG109,UPPER("x"))</f>
        <v/>
      </c>
      <c r="F109" s="37" t="n"/>
      <c r="G109" s="37" t="n"/>
      <c r="H109" s="37" t="n"/>
      <c r="I109" s="37" t="n"/>
      <c r="J109" s="37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  <c r="AJ109" s="12" t="n"/>
      <c r="AK109" s="12" t="n"/>
      <c r="AL109" s="12" t="n"/>
      <c r="AM109" s="12" t="n"/>
      <c r="AN109" s="12" t="n"/>
      <c r="AO109" s="12" t="n"/>
      <c r="AP109" s="12" t="n"/>
      <c r="AQ109" s="12" t="n"/>
      <c r="AR109" s="12" t="n"/>
      <c r="AS109" s="12" t="n"/>
      <c r="AT109" s="12" t="n"/>
      <c r="AU109" s="12" t="n"/>
      <c r="AV109" s="12" t="n"/>
      <c r="AW109" s="12" t="n"/>
      <c r="AX109" s="12" t="n"/>
      <c r="AY109" s="12" t="n"/>
      <c r="AZ109" s="12" t="n"/>
      <c r="BA109" s="12" t="n"/>
      <c r="BB109" s="12" t="n"/>
      <c r="BC109" s="12" t="n"/>
      <c r="BD109" s="12" t="n"/>
      <c r="BE109" s="12" t="n"/>
      <c r="BF109" s="12" t="n"/>
      <c r="BG109" s="12" t="n"/>
      <c r="BH109" s="12" t="n"/>
      <c r="BI109" s="12" t="n"/>
      <c r="BJ109" s="12" t="n"/>
      <c r="BK109" s="12" t="n"/>
      <c r="BL109" s="12" t="n"/>
      <c r="BM109" s="12" t="n"/>
      <c r="BN109" s="12" t="n"/>
      <c r="BO109" s="12" t="n"/>
      <c r="BP109" s="12" t="n"/>
      <c r="BQ109" s="12" t="n"/>
      <c r="BR109" s="12" t="n"/>
      <c r="BS109" s="12" t="n"/>
      <c r="BT109" s="12" t="n"/>
      <c r="BU109" s="12" t="n"/>
      <c r="BV109" s="12" t="n"/>
      <c r="BW109" s="12" t="n"/>
      <c r="BX109" s="12" t="n"/>
      <c r="BY109" s="12" t="n"/>
      <c r="BZ109" s="12" t="n"/>
      <c r="CA109" s="12" t="n"/>
      <c r="CB109" s="12" t="n"/>
      <c r="CC109" s="12" t="n"/>
      <c r="CD109" s="12" t="n"/>
      <c r="CE109" s="12" t="n"/>
      <c r="CF109" s="12" t="n"/>
      <c r="CG109" s="12" t="n"/>
      <c r="CH109" s="12" t="n"/>
      <c r="CI109" s="12" t="n"/>
      <c r="CJ109" s="12" t="n"/>
      <c r="CK109" s="12" t="n"/>
      <c r="CL109" s="12" t="n"/>
      <c r="CM109" s="12" t="n"/>
      <c r="CN109" s="12" t="n"/>
      <c r="CO109" s="12" t="n"/>
      <c r="CP109" s="12" t="n"/>
      <c r="CQ109" s="12" t="n"/>
      <c r="CR109" s="12" t="n"/>
      <c r="GY109" s="27" t="n"/>
      <c r="GZ109" s="27" t="n"/>
      <c r="HO109" s="27" t="inlineStr">
        <is>
          <t>X</t>
        </is>
      </c>
      <c r="HP109" s="27" t="inlineStr">
        <is>
          <t>X</t>
        </is>
      </c>
      <c r="HQ109" s="27" t="inlineStr">
        <is>
          <t>X</t>
        </is>
      </c>
      <c r="HR109" s="27" t="inlineStr">
        <is>
          <t>X</t>
        </is>
      </c>
      <c r="HS109" s="27" t="inlineStr">
        <is>
          <t>X</t>
        </is>
      </c>
      <c r="HV109" s="28" t="inlineStr">
        <is>
          <t>x</t>
        </is>
      </c>
      <c r="HW109" s="28" t="inlineStr">
        <is>
          <t>x</t>
        </is>
      </c>
      <c r="HX109" s="28" t="inlineStr">
        <is>
          <t>x</t>
        </is>
      </c>
      <c r="HY109" s="28" t="inlineStr">
        <is>
          <t>x</t>
        </is>
      </c>
      <c r="HZ109" s="28" t="inlineStr">
        <is>
          <t>x</t>
        </is>
      </c>
      <c r="IC109" s="28" t="inlineStr">
        <is>
          <t>x</t>
        </is>
      </c>
      <c r="ID109" s="28" t="inlineStr">
        <is>
          <t>x</t>
        </is>
      </c>
      <c r="IE109" s="28" t="inlineStr">
        <is>
          <t>x</t>
        </is>
      </c>
      <c r="IF109" s="28" t="inlineStr">
        <is>
          <t>x</t>
        </is>
      </c>
      <c r="IG109" s="28" t="inlineStr">
        <is>
          <t>x</t>
        </is>
      </c>
    </row>
    <row r="110" hidden="1" ht="14.45" customHeight="1">
      <c r="A110" t="inlineStr">
        <is>
          <t>R. MARASCA</t>
        </is>
      </c>
      <c r="B110" t="inlineStr">
        <is>
          <t>Data Intelligence</t>
        </is>
      </c>
      <c r="C110" t="inlineStr">
        <is>
          <t>Delivery Projects</t>
        </is>
      </c>
      <c r="D110" s="12" t="inlineStr">
        <is>
          <t>Consulting</t>
        </is>
      </c>
      <c r="E110" s="12">
        <f>COUNTIFS(HV110:IG110,UPPER("x"))</f>
        <v/>
      </c>
      <c r="F110" s="37" t="n"/>
      <c r="G110" s="37" t="n"/>
      <c r="H110" s="37" t="n"/>
      <c r="I110" s="37" t="n"/>
      <c r="J110" s="37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  <c r="AJ110" s="12" t="n"/>
      <c r="AK110" s="12" t="n"/>
      <c r="AL110" s="12" t="n"/>
      <c r="AM110" s="12" t="n"/>
      <c r="AN110" s="12" t="n"/>
      <c r="AO110" s="12" t="n"/>
      <c r="AP110" s="12" t="n"/>
      <c r="AQ110" s="12" t="n"/>
      <c r="AR110" s="12" t="n"/>
      <c r="AS110" s="12" t="n"/>
      <c r="AT110" s="12" t="n"/>
      <c r="AU110" s="12" t="n"/>
      <c r="AV110" s="12" t="n"/>
      <c r="AW110" s="12" t="n"/>
      <c r="AX110" s="12" t="n"/>
      <c r="AY110" s="12" t="n"/>
      <c r="AZ110" s="12" t="n"/>
      <c r="BA110" s="12" t="n"/>
      <c r="BB110" s="12" t="n"/>
      <c r="BC110" s="12" t="n"/>
      <c r="BD110" s="12" t="n"/>
      <c r="BE110" s="12" t="n"/>
      <c r="BF110" s="12" t="n"/>
      <c r="BG110" s="12" t="n"/>
      <c r="BH110" s="12" t="n"/>
      <c r="BI110" s="12" t="n"/>
      <c r="BJ110" s="12" t="n"/>
      <c r="BK110" s="12" t="n"/>
      <c r="BL110" s="12" t="n"/>
      <c r="BM110" s="12" t="n"/>
      <c r="BN110" s="12" t="n"/>
      <c r="BO110" s="12" t="n"/>
      <c r="BP110" s="12" t="n"/>
      <c r="BQ110" s="12" t="n"/>
      <c r="BR110" s="12" t="n"/>
      <c r="BS110" s="12" t="n"/>
      <c r="BT110" s="12" t="n"/>
      <c r="BU110" s="12" t="n"/>
      <c r="BV110" s="12" t="n"/>
      <c r="BW110" s="12" t="n"/>
      <c r="BX110" s="12" t="n"/>
      <c r="BY110" s="12" t="n"/>
      <c r="BZ110" s="12" t="n"/>
      <c r="CA110" s="12" t="n"/>
      <c r="CB110" s="12" t="n"/>
      <c r="CC110" s="12" t="n"/>
      <c r="CD110" s="12" t="n"/>
      <c r="CE110" s="12" t="n"/>
      <c r="CF110" s="12" t="n"/>
      <c r="CG110" s="12" t="n"/>
      <c r="CH110" s="12" t="n"/>
      <c r="CI110" s="12" t="n"/>
      <c r="CJ110" s="12" t="n"/>
      <c r="CK110" s="12" t="n"/>
      <c r="CL110" s="12" t="n"/>
      <c r="CM110" s="12" t="n"/>
      <c r="CN110" s="12" t="n"/>
      <c r="CO110" s="12" t="n"/>
      <c r="CP110" s="12" t="n"/>
      <c r="CQ110" s="12" t="n"/>
      <c r="CR110" s="12" t="n"/>
      <c r="GY110" s="27" t="n"/>
      <c r="GZ110" s="27" t="n"/>
      <c r="HV110" s="28" t="inlineStr">
        <is>
          <t>x</t>
        </is>
      </c>
      <c r="HW110" s="28" t="inlineStr">
        <is>
          <t>x</t>
        </is>
      </c>
      <c r="HX110" s="28" t="inlineStr">
        <is>
          <t>x</t>
        </is>
      </c>
      <c r="HY110" s="28" t="inlineStr">
        <is>
          <t>x</t>
        </is>
      </c>
      <c r="HZ110" s="28" t="inlineStr">
        <is>
          <t>x</t>
        </is>
      </c>
      <c r="IC110" s="28" t="inlineStr">
        <is>
          <t>x</t>
        </is>
      </c>
      <c r="ID110" s="28" t="inlineStr">
        <is>
          <t>x</t>
        </is>
      </c>
      <c r="IE110" s="28" t="inlineStr">
        <is>
          <t>x</t>
        </is>
      </c>
      <c r="IF110" s="28" t="inlineStr">
        <is>
          <t>x</t>
        </is>
      </c>
      <c r="IG110" s="28" t="inlineStr">
        <is>
          <t>x</t>
        </is>
      </c>
    </row>
    <row r="111" hidden="1" ht="14.45" customHeight="1">
      <c r="A111" s="9" t="inlineStr">
        <is>
          <t>R. Nunziata</t>
        </is>
      </c>
      <c r="B111" t="inlineStr">
        <is>
          <t>SAP ECC</t>
        </is>
      </c>
      <c r="C111" t="inlineStr">
        <is>
          <t>SAP ECC</t>
        </is>
      </c>
      <c r="D111" t="inlineStr">
        <is>
          <t>Outside DI</t>
        </is>
      </c>
      <c r="E111" s="12">
        <f>COUNTIFS(HV111:IG111,UPPER("x"))</f>
        <v/>
      </c>
      <c r="F111" s="38" t="n"/>
      <c r="G111" s="38" t="n"/>
      <c r="H111" s="38" t="n"/>
      <c r="I111" s="38" t="n"/>
      <c r="J111" s="38" t="n"/>
      <c r="DC111" s="27" t="inlineStr">
        <is>
          <t>x</t>
        </is>
      </c>
      <c r="DD111" s="27" t="inlineStr">
        <is>
          <t>x</t>
        </is>
      </c>
      <c r="DR111" s="28" t="n"/>
      <c r="DW111" s="28" t="n"/>
      <c r="DX111" s="28" t="n"/>
      <c r="DY111" s="28" t="n"/>
      <c r="ED111" s="27" t="inlineStr">
        <is>
          <t>x</t>
        </is>
      </c>
      <c r="EE111" s="27" t="inlineStr">
        <is>
          <t>x</t>
        </is>
      </c>
      <c r="EF111" s="27" t="inlineStr">
        <is>
          <t>x</t>
        </is>
      </c>
      <c r="EI111" s="27" t="inlineStr">
        <is>
          <t>x</t>
        </is>
      </c>
      <c r="EJ111" s="27" t="inlineStr">
        <is>
          <t>x</t>
        </is>
      </c>
      <c r="EK111" s="27" t="inlineStr">
        <is>
          <t>x</t>
        </is>
      </c>
      <c r="EL111" s="27" t="inlineStr">
        <is>
          <t>x</t>
        </is>
      </c>
      <c r="EM111" s="27" t="inlineStr">
        <is>
          <t>x</t>
        </is>
      </c>
      <c r="EP111" s="27" t="inlineStr">
        <is>
          <t>x</t>
        </is>
      </c>
      <c r="EQ111" s="27" t="inlineStr">
        <is>
          <t>x</t>
        </is>
      </c>
      <c r="ER111" s="27" t="inlineStr">
        <is>
          <t>x</t>
        </is>
      </c>
      <c r="ES111" s="27" t="inlineStr">
        <is>
          <t>x</t>
        </is>
      </c>
      <c r="ET111" s="27" t="inlineStr">
        <is>
          <t>x</t>
        </is>
      </c>
      <c r="EW111" s="27" t="inlineStr">
        <is>
          <t>x</t>
        </is>
      </c>
      <c r="EX111" s="27" t="inlineStr">
        <is>
          <t>x</t>
        </is>
      </c>
      <c r="EY111" s="27" t="inlineStr">
        <is>
          <t>x</t>
        </is>
      </c>
      <c r="EZ111" s="27" t="inlineStr">
        <is>
          <t>x</t>
        </is>
      </c>
      <c r="FA111" s="27" t="inlineStr">
        <is>
          <t>x</t>
        </is>
      </c>
      <c r="GY111" s="27" t="n"/>
      <c r="GZ111" s="27" t="n"/>
      <c r="HV111" s="28" t="inlineStr">
        <is>
          <t>x</t>
        </is>
      </c>
      <c r="HW111" s="28" t="inlineStr">
        <is>
          <t>x</t>
        </is>
      </c>
      <c r="HX111" s="28" t="inlineStr">
        <is>
          <t>x</t>
        </is>
      </c>
      <c r="HY111" s="28" t="inlineStr">
        <is>
          <t>x</t>
        </is>
      </c>
      <c r="HZ111" s="28" t="inlineStr">
        <is>
          <t>x</t>
        </is>
      </c>
      <c r="IC111" s="28" t="inlineStr">
        <is>
          <t>x</t>
        </is>
      </c>
      <c r="ID111" s="28" t="inlineStr">
        <is>
          <t>x</t>
        </is>
      </c>
      <c r="IE111" s="28" t="inlineStr">
        <is>
          <t>x</t>
        </is>
      </c>
      <c r="IF111" s="28" t="inlineStr">
        <is>
          <t>x</t>
        </is>
      </c>
      <c r="IG111" s="28" t="inlineStr">
        <is>
          <t>x</t>
        </is>
      </c>
      <c r="NA111" s="33" t="n"/>
      <c r="NB111" s="33" t="n"/>
      <c r="NC111" s="33" t="n"/>
      <c r="NF111" s="33" t="n"/>
      <c r="NG111" s="33" t="n"/>
    </row>
    <row r="112" hidden="1" ht="14.45" customHeight="1">
      <c r="A112" t="inlineStr">
        <is>
          <t>R. TORTORA</t>
        </is>
      </c>
      <c r="B112" t="inlineStr">
        <is>
          <t>Data Intelligence</t>
        </is>
      </c>
      <c r="C112" t="inlineStr">
        <is>
          <t>Operations</t>
        </is>
      </c>
      <c r="D112" s="12" t="inlineStr">
        <is>
          <t>Data Management</t>
        </is>
      </c>
      <c r="E112" s="12">
        <f>COUNTIFS(HV112:IG112,UPPER("x"))</f>
        <v/>
      </c>
      <c r="F112" s="37" t="n"/>
      <c r="G112" s="37" t="n"/>
      <c r="H112" s="37" t="n"/>
      <c r="I112" s="37" t="n"/>
      <c r="J112" s="37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  <c r="AJ112" s="12" t="n"/>
      <c r="AK112" s="12" t="n"/>
      <c r="AL112" s="12" t="n"/>
      <c r="AM112" s="12" t="n"/>
      <c r="AN112" s="12" t="n"/>
      <c r="AO112" s="12" t="n"/>
      <c r="AP112" s="12" t="n"/>
      <c r="AQ112" s="12" t="n"/>
      <c r="AR112" s="12" t="n"/>
      <c r="AS112" s="12" t="n"/>
      <c r="AT112" s="12" t="n"/>
      <c r="AU112" s="12" t="n"/>
      <c r="AV112" s="12" t="n"/>
      <c r="AW112" s="12" t="n"/>
      <c r="AX112" s="12" t="n"/>
      <c r="AY112" s="12" t="n"/>
      <c r="AZ112" s="12" t="n"/>
      <c r="BA112" s="12" t="n"/>
      <c r="BB112" s="12" t="n"/>
      <c r="BC112" s="12" t="n"/>
      <c r="BD112" s="12" t="n"/>
      <c r="BE112" s="12" t="n"/>
      <c r="BF112" s="12" t="n"/>
      <c r="BG112" s="12" t="n"/>
      <c r="BH112" s="12" t="n"/>
      <c r="BI112" s="12" t="n"/>
      <c r="BJ112" s="12" t="n"/>
      <c r="BK112" s="12" t="n"/>
      <c r="BL112" s="12" t="n"/>
      <c r="BM112" s="12" t="n"/>
      <c r="BN112" s="12" t="n"/>
      <c r="BO112" s="12" t="n"/>
      <c r="BP112" s="12" t="n"/>
      <c r="BQ112" s="12" t="n"/>
      <c r="BR112" s="12" t="n"/>
      <c r="BS112" s="12" t="n"/>
      <c r="BT112" s="12" t="n"/>
      <c r="BU112" s="12" t="n"/>
      <c r="BV112" s="12" t="n"/>
      <c r="BW112" s="12" t="n"/>
      <c r="BX112" s="12" t="n"/>
      <c r="BY112" s="12" t="n"/>
      <c r="BZ112" s="12" t="n"/>
      <c r="CA112" s="12" t="n"/>
      <c r="CB112" s="12" t="n"/>
      <c r="CC112" s="12" t="n"/>
      <c r="CD112" s="12" t="n"/>
      <c r="CE112" s="12" t="n"/>
      <c r="CF112" s="12" t="n"/>
      <c r="CG112" s="12" t="n"/>
      <c r="CH112" s="12" t="n"/>
      <c r="CI112" s="12" t="n"/>
      <c r="CJ112" s="12" t="n"/>
      <c r="CK112" s="12" t="n"/>
      <c r="CL112" s="12" t="n"/>
      <c r="CM112" s="12" t="n"/>
      <c r="CN112" s="12" t="n"/>
      <c r="CO112" s="12" t="n"/>
      <c r="CP112" s="12" t="n"/>
      <c r="CQ112" s="12" t="n"/>
      <c r="CR112" s="12" t="n"/>
      <c r="GY112" s="27" t="n"/>
      <c r="GZ112" s="27" t="n"/>
      <c r="HV112" s="28" t="inlineStr">
        <is>
          <t>x</t>
        </is>
      </c>
      <c r="HW112" s="28" t="inlineStr">
        <is>
          <t>x</t>
        </is>
      </c>
      <c r="HX112" s="28" t="inlineStr">
        <is>
          <t>x</t>
        </is>
      </c>
      <c r="HY112" s="28" t="inlineStr">
        <is>
          <t>x</t>
        </is>
      </c>
      <c r="HZ112" s="28" t="inlineStr">
        <is>
          <t>x</t>
        </is>
      </c>
      <c r="IC112" s="28" t="inlineStr">
        <is>
          <t>x</t>
        </is>
      </c>
      <c r="ID112" s="28" t="inlineStr">
        <is>
          <t>x</t>
        </is>
      </c>
      <c r="IE112" s="28" t="inlineStr">
        <is>
          <t>x</t>
        </is>
      </c>
      <c r="IF112" s="28" t="inlineStr">
        <is>
          <t>x</t>
        </is>
      </c>
      <c r="IG112" s="28" t="inlineStr">
        <is>
          <t>x</t>
        </is>
      </c>
    </row>
    <row r="113" hidden="1" ht="14.45" customHeight="1">
      <c r="A113" t="inlineStr">
        <is>
          <t>S. BELTRAMI</t>
        </is>
      </c>
      <c r="B113" t="inlineStr">
        <is>
          <t>Data Intelligence</t>
        </is>
      </c>
      <c r="C113" t="inlineStr">
        <is>
          <t>Operations</t>
        </is>
      </c>
      <c r="D113" s="12" t="inlineStr">
        <is>
          <t>Web Applications</t>
        </is>
      </c>
      <c r="E113" s="12">
        <f>COUNTIFS(HV113:IG113,UPPER("x"))</f>
        <v/>
      </c>
      <c r="F113" s="37" t="n"/>
      <c r="G113" s="37" t="n"/>
      <c r="H113" s="37" t="n"/>
      <c r="I113" s="37" t="n"/>
      <c r="J113" s="37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  <c r="AJ113" s="12" t="n"/>
      <c r="AK113" s="12" t="n"/>
      <c r="AL113" s="12" t="n"/>
      <c r="AM113" s="12" t="n"/>
      <c r="AN113" s="12" t="n"/>
      <c r="AO113" s="12" t="n"/>
      <c r="AP113" s="12" t="n"/>
      <c r="AQ113" s="12" t="n"/>
      <c r="AR113" s="12" t="n"/>
      <c r="AS113" s="12" t="n"/>
      <c r="AT113" s="12" t="n"/>
      <c r="AU113" s="12" t="n"/>
      <c r="AV113" s="12" t="n"/>
      <c r="AW113" s="12" t="n"/>
      <c r="AX113" s="12" t="n"/>
      <c r="AY113" s="12" t="n"/>
      <c r="AZ113" s="12" t="n"/>
      <c r="BA113" s="12" t="n"/>
      <c r="BB113" s="12" t="n"/>
      <c r="BC113" s="12" t="n"/>
      <c r="BD113" s="12" t="n"/>
      <c r="BE113" s="12" t="n"/>
      <c r="BF113" s="12" t="n"/>
      <c r="BG113" s="12" t="n"/>
      <c r="BH113" s="12" t="n"/>
      <c r="BI113" s="12" t="n"/>
      <c r="BJ113" s="12" t="n"/>
      <c r="BK113" s="12" t="n"/>
      <c r="BL113" s="12" t="n"/>
      <c r="BM113" s="12" t="n"/>
      <c r="BN113" s="12" t="n"/>
      <c r="BO113" s="12" t="n"/>
      <c r="BP113" s="12" t="n"/>
      <c r="BQ113" s="12" t="n"/>
      <c r="BR113" s="12" t="n"/>
      <c r="BS113" s="12" t="n"/>
      <c r="BT113" s="12" t="n"/>
      <c r="BU113" s="12" t="n"/>
      <c r="BV113" s="12" t="n"/>
      <c r="BW113" s="12" t="n"/>
      <c r="BX113" s="12" t="n"/>
      <c r="BY113" s="12" t="n"/>
      <c r="BZ113" s="12" t="n"/>
      <c r="CA113" s="12" t="n"/>
      <c r="CB113" s="12" t="n"/>
      <c r="CC113" s="12" t="n"/>
      <c r="CD113" s="12" t="n"/>
      <c r="CE113" s="12" t="n"/>
      <c r="CF113" s="12" t="n"/>
      <c r="CG113" s="12" t="n"/>
      <c r="CH113" s="12" t="n"/>
      <c r="CI113" s="12" t="n"/>
      <c r="CJ113" s="12" t="n"/>
      <c r="CK113" s="12" t="n"/>
      <c r="CL113" s="12" t="n"/>
      <c r="CM113" s="12" t="n"/>
      <c r="CN113" s="12" t="n"/>
      <c r="CO113" s="12" t="n"/>
      <c r="CP113" s="12" t="n"/>
      <c r="CQ113" s="12" t="n"/>
      <c r="CR113" s="12" t="n"/>
      <c r="GY113" s="27" t="n"/>
      <c r="GZ113" s="27" t="n"/>
      <c r="HO113" s="27" t="inlineStr">
        <is>
          <t>X</t>
        </is>
      </c>
      <c r="HP113" s="27" t="inlineStr">
        <is>
          <t>X</t>
        </is>
      </c>
      <c r="HQ113" s="27" t="inlineStr">
        <is>
          <t>X</t>
        </is>
      </c>
      <c r="HR113" s="27" t="inlineStr">
        <is>
          <t>X</t>
        </is>
      </c>
      <c r="HS113" s="27" t="inlineStr">
        <is>
          <t>X</t>
        </is>
      </c>
      <c r="HV113" s="28" t="inlineStr">
        <is>
          <t>x</t>
        </is>
      </c>
      <c r="HW113" s="28" t="inlineStr">
        <is>
          <t>x</t>
        </is>
      </c>
      <c r="HX113" s="28" t="inlineStr">
        <is>
          <t>x</t>
        </is>
      </c>
      <c r="HY113" s="28" t="inlineStr">
        <is>
          <t>x</t>
        </is>
      </c>
      <c r="HZ113" s="28" t="inlineStr">
        <is>
          <t>x</t>
        </is>
      </c>
      <c r="IC113" s="28" t="inlineStr">
        <is>
          <t>x</t>
        </is>
      </c>
      <c r="ID113" s="28" t="inlineStr">
        <is>
          <t>x</t>
        </is>
      </c>
      <c r="IE113" s="28" t="inlineStr">
        <is>
          <t>x</t>
        </is>
      </c>
      <c r="IF113" s="28" t="inlineStr">
        <is>
          <t>x</t>
        </is>
      </c>
      <c r="IG113" s="28" t="inlineStr">
        <is>
          <t>x</t>
        </is>
      </c>
    </row>
    <row r="114" hidden="1" ht="14.45" customHeight="1">
      <c r="A114" t="inlineStr">
        <is>
          <t>S. DELLE FAVE</t>
        </is>
      </c>
      <c r="B114" t="inlineStr">
        <is>
          <t>Data Intelligence</t>
        </is>
      </c>
      <c r="C114" t="inlineStr">
        <is>
          <t>Operations</t>
        </is>
      </c>
      <c r="D114" s="12" t="inlineStr">
        <is>
          <t>Web Applications</t>
        </is>
      </c>
      <c r="E114" s="12">
        <f>COUNTIFS(HV114:IG114,UPPER("x"))</f>
        <v/>
      </c>
      <c r="F114" s="37" t="n"/>
      <c r="G114" s="37" t="n"/>
      <c r="H114" s="37" t="n"/>
      <c r="I114" s="37" t="n"/>
      <c r="J114" s="37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  <c r="AJ114" s="12" t="n"/>
      <c r="AK114" s="12" t="n"/>
      <c r="AL114" s="12" t="n"/>
      <c r="AM114" s="12" t="n"/>
      <c r="AN114" s="12" t="n"/>
      <c r="AO114" s="12" t="n"/>
      <c r="AP114" s="12" t="n"/>
      <c r="AQ114" s="12" t="n"/>
      <c r="AR114" s="12" t="n"/>
      <c r="AS114" s="12" t="n"/>
      <c r="AT114" s="12" t="n"/>
      <c r="AU114" s="12" t="n"/>
      <c r="AV114" s="12" t="n"/>
      <c r="AW114" s="12" t="n"/>
      <c r="AX114" s="12" t="n"/>
      <c r="AY114" s="12" t="n"/>
      <c r="AZ114" s="12" t="n"/>
      <c r="BA114" s="12" t="n"/>
      <c r="BB114" s="12" t="n"/>
      <c r="BC114" s="12" t="n"/>
      <c r="BD114" s="12" t="n"/>
      <c r="BE114" s="12" t="n"/>
      <c r="BF114" s="12" t="n"/>
      <c r="BG114" s="12" t="n"/>
      <c r="BH114" s="12" t="n"/>
      <c r="BI114" s="12" t="n"/>
      <c r="BJ114" s="12" t="n"/>
      <c r="BK114" s="12" t="n"/>
      <c r="BL114" s="12" t="n"/>
      <c r="BM114" s="12" t="n"/>
      <c r="BN114" s="12" t="n"/>
      <c r="BO114" s="12" t="n"/>
      <c r="BP114" s="12" t="n"/>
      <c r="BQ114" s="12" t="n"/>
      <c r="BR114" s="12" t="n"/>
      <c r="BS114" s="12" t="n"/>
      <c r="BT114" s="12" t="n"/>
      <c r="BU114" s="12" t="n"/>
      <c r="BV114" s="12" t="n"/>
      <c r="BW114" s="12" t="n"/>
      <c r="BX114" s="12" t="n"/>
      <c r="BY114" s="12" t="n"/>
      <c r="BZ114" s="12" t="n"/>
      <c r="CA114" s="12" t="n"/>
      <c r="CB114" s="12" t="n"/>
      <c r="CC114" s="12" t="n"/>
      <c r="CD114" s="12" t="n"/>
      <c r="CE114" s="12" t="n"/>
      <c r="CF114" s="12" t="n"/>
      <c r="CG114" s="12" t="n"/>
      <c r="CH114" s="12" t="n"/>
      <c r="CI114" s="12" t="n"/>
      <c r="CJ114" s="12" t="n"/>
      <c r="CK114" s="12" t="n"/>
      <c r="CL114" s="12" t="n"/>
      <c r="CM114" s="12" t="n"/>
      <c r="CN114" s="12" t="n"/>
      <c r="CO114" s="12" t="n"/>
      <c r="CP114" s="12" t="n"/>
      <c r="CQ114" s="12" t="n"/>
      <c r="CR114" s="12" t="n"/>
      <c r="GY114" s="27" t="n"/>
      <c r="GZ114" s="27" t="n"/>
      <c r="HV114" s="28" t="inlineStr">
        <is>
          <t>x</t>
        </is>
      </c>
      <c r="HW114" s="28" t="inlineStr">
        <is>
          <t>x</t>
        </is>
      </c>
      <c r="HX114" s="28" t="inlineStr">
        <is>
          <t>x</t>
        </is>
      </c>
      <c r="HY114" s="28" t="inlineStr">
        <is>
          <t>x</t>
        </is>
      </c>
      <c r="HZ114" s="28" t="inlineStr">
        <is>
          <t>x</t>
        </is>
      </c>
      <c r="IC114" s="28" t="inlineStr">
        <is>
          <t>x</t>
        </is>
      </c>
      <c r="ID114" s="28" t="inlineStr">
        <is>
          <t>x</t>
        </is>
      </c>
      <c r="IE114" s="28" t="inlineStr">
        <is>
          <t>x</t>
        </is>
      </c>
      <c r="IF114" s="28" t="inlineStr">
        <is>
          <t>x</t>
        </is>
      </c>
      <c r="IG114" s="28" t="inlineStr">
        <is>
          <t>x</t>
        </is>
      </c>
    </row>
    <row r="115" hidden="1" ht="14.45" customHeight="1">
      <c r="A115" t="inlineStr">
        <is>
          <t>S. GUASTAVIGNA</t>
        </is>
      </c>
      <c r="B115" t="inlineStr">
        <is>
          <t>SAP ECC</t>
        </is>
      </c>
      <c r="C115" t="inlineStr">
        <is>
          <t>SAP ECC</t>
        </is>
      </c>
      <c r="D115" t="inlineStr">
        <is>
          <t>Outside DI</t>
        </is>
      </c>
      <c r="E115" s="12">
        <f>COUNTIFS(HV115:IG115,UPPER("x"))</f>
        <v/>
      </c>
      <c r="F115" s="38" t="n"/>
      <c r="G115" s="38" t="n"/>
      <c r="H115" s="38" t="n"/>
      <c r="I115" s="38" t="n"/>
      <c r="J115" s="38" t="n"/>
      <c r="GY115" s="27" t="n"/>
      <c r="GZ115" s="27" t="n"/>
      <c r="HV115" s="28" t="inlineStr">
        <is>
          <t>x</t>
        </is>
      </c>
      <c r="HW115" s="28" t="inlineStr">
        <is>
          <t>x</t>
        </is>
      </c>
      <c r="HX115" s="28" t="inlineStr">
        <is>
          <t>x</t>
        </is>
      </c>
      <c r="HY115" s="28" t="inlineStr">
        <is>
          <t>x</t>
        </is>
      </c>
      <c r="HZ115" s="28" t="inlineStr">
        <is>
          <t>x</t>
        </is>
      </c>
      <c r="IC115" s="28" t="inlineStr">
        <is>
          <t>x</t>
        </is>
      </c>
      <c r="ID115" s="28" t="inlineStr">
        <is>
          <t>x</t>
        </is>
      </c>
      <c r="IE115" s="28" t="inlineStr">
        <is>
          <t>x</t>
        </is>
      </c>
      <c r="IF115" s="28" t="inlineStr">
        <is>
          <t>x</t>
        </is>
      </c>
      <c r="IG115" s="28" t="inlineStr">
        <is>
          <t>x</t>
        </is>
      </c>
    </row>
    <row r="116" hidden="1" ht="14.45" customHeight="1">
      <c r="A116" t="inlineStr">
        <is>
          <t>L. STEFANELLI</t>
        </is>
      </c>
      <c r="B116" t="inlineStr">
        <is>
          <t>Data Intelligence</t>
        </is>
      </c>
      <c r="C116" t="inlineStr">
        <is>
          <t>Delivery AMS</t>
        </is>
      </c>
      <c r="D116" s="12" t="inlineStr">
        <is>
          <t>Delivery Maintenance</t>
        </is>
      </c>
      <c r="E116" s="12">
        <f>COUNTIFS(HV116:IG116,UPPER("x"))</f>
        <v/>
      </c>
      <c r="F116" s="37" t="n"/>
      <c r="G116" s="37" t="n"/>
      <c r="H116" s="37" t="n"/>
      <c r="I116" s="37" t="n"/>
      <c r="J116" s="37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  <c r="AJ116" s="12" t="n"/>
      <c r="AK116" s="12" t="n"/>
      <c r="AL116" s="12" t="n"/>
      <c r="AM116" s="12" t="n"/>
      <c r="AN116" s="12" t="n"/>
      <c r="AO116" s="12" t="n"/>
      <c r="AP116" s="12" t="n"/>
      <c r="AQ116" s="12" t="n"/>
      <c r="AR116" s="12" t="n"/>
      <c r="AS116" s="12" t="n"/>
      <c r="AT116" s="12" t="n"/>
      <c r="AU116" s="12" t="n"/>
      <c r="AV116" s="12" t="n"/>
      <c r="AW116" s="12" t="n"/>
      <c r="AX116" s="12" t="n"/>
      <c r="AY116" s="12" t="n"/>
      <c r="AZ116" s="12" t="n"/>
      <c r="BA116" s="12" t="n"/>
      <c r="BB116" s="12" t="n"/>
      <c r="BC116" s="12" t="n"/>
      <c r="BD116" s="12" t="n"/>
      <c r="BE116" s="12" t="n"/>
      <c r="BF116" s="12" t="n"/>
      <c r="BG116" s="12" t="n"/>
      <c r="BH116" s="12" t="n"/>
      <c r="BI116" s="12" t="n"/>
      <c r="BJ116" s="12" t="n"/>
      <c r="BK116" s="12" t="n"/>
      <c r="BL116" s="12" t="n"/>
      <c r="BM116" s="12" t="n"/>
      <c r="BN116" s="12" t="n"/>
      <c r="BO116" s="12" t="n"/>
      <c r="BP116" s="12" t="n"/>
      <c r="BQ116" s="12" t="n"/>
      <c r="BR116" s="12" t="n"/>
      <c r="BS116" s="12" t="n"/>
      <c r="BT116" s="12" t="n"/>
      <c r="BU116" s="12" t="n"/>
      <c r="BV116" s="12" t="n"/>
      <c r="BW116" s="12" t="n"/>
      <c r="BX116" s="12" t="n"/>
      <c r="BY116" s="12" t="n"/>
      <c r="BZ116" s="12" t="n"/>
      <c r="CA116" s="12" t="n"/>
      <c r="CB116" s="12" t="n"/>
      <c r="CC116" s="12" t="n"/>
      <c r="CD116" s="12" t="n"/>
      <c r="CE116" s="12" t="n"/>
      <c r="CF116" s="12" t="n"/>
      <c r="CG116" s="12" t="n"/>
      <c r="CH116" s="12" t="n"/>
      <c r="CI116" s="12" t="n"/>
      <c r="CJ116" s="12" t="n"/>
      <c r="CK116" s="12" t="n"/>
      <c r="CL116" s="12" t="n"/>
      <c r="CM116" s="12" t="n"/>
      <c r="CN116" s="12" t="n"/>
      <c r="CO116" s="12" t="n"/>
      <c r="CP116" s="12" t="n"/>
      <c r="CQ116" s="12" t="n"/>
      <c r="CR116" s="12" t="n"/>
      <c r="GY116" s="27" t="n"/>
      <c r="GZ116" s="27" t="n"/>
      <c r="HV116" s="28" t="inlineStr">
        <is>
          <t>x</t>
        </is>
      </c>
      <c r="HW116" s="28" t="inlineStr">
        <is>
          <t>x</t>
        </is>
      </c>
      <c r="HX116" s="28" t="inlineStr">
        <is>
          <t>x</t>
        </is>
      </c>
      <c r="HY116" s="28" t="inlineStr">
        <is>
          <t>x</t>
        </is>
      </c>
      <c r="HZ116" s="28" t="inlineStr">
        <is>
          <t>x</t>
        </is>
      </c>
      <c r="IC116" s="28" t="inlineStr">
        <is>
          <t>x</t>
        </is>
      </c>
      <c r="ID116" s="28" t="inlineStr">
        <is>
          <t>x</t>
        </is>
      </c>
      <c r="IE116" s="28" t="inlineStr">
        <is>
          <t>x</t>
        </is>
      </c>
      <c r="IF116" s="28" t="inlineStr">
        <is>
          <t>x</t>
        </is>
      </c>
      <c r="IG116" s="28" t="inlineStr">
        <is>
          <t>x</t>
        </is>
      </c>
    </row>
    <row r="117" hidden="1" ht="14.45" customHeight="1">
      <c r="A117" t="inlineStr">
        <is>
          <t>M. STRADA</t>
        </is>
      </c>
      <c r="B117" t="inlineStr">
        <is>
          <t>Data Intelligence</t>
        </is>
      </c>
      <c r="C117" t="inlineStr">
        <is>
          <t>Delivery AMS</t>
        </is>
      </c>
      <c r="D117" s="12" t="inlineStr">
        <is>
          <t>Delivery Maintenance</t>
        </is>
      </c>
      <c r="E117" s="12">
        <f>COUNTIFS(HV117:IG117,UPPER("x"))</f>
        <v/>
      </c>
      <c r="F117" s="37" t="n"/>
      <c r="G117" s="37" t="n"/>
      <c r="H117" s="37" t="n"/>
      <c r="I117" s="37" t="n"/>
      <c r="J117" s="37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  <c r="AJ117" s="12" t="n"/>
      <c r="AK117" s="12" t="n"/>
      <c r="AL117" s="12" t="n"/>
      <c r="AM117" s="12" t="n"/>
      <c r="AN117" s="12" t="n"/>
      <c r="AO117" s="12" t="n"/>
      <c r="AP117" s="12" t="n"/>
      <c r="AQ117" s="12" t="n"/>
      <c r="AR117" s="12" t="n"/>
      <c r="AS117" s="12" t="n"/>
      <c r="AT117" s="12" t="n"/>
      <c r="AU117" s="12" t="n"/>
      <c r="AV117" s="12" t="n"/>
      <c r="AW117" s="12" t="n"/>
      <c r="AX117" s="12" t="n"/>
      <c r="AY117" s="12" t="n"/>
      <c r="AZ117" s="12" t="n"/>
      <c r="BA117" s="12" t="n"/>
      <c r="BB117" s="12" t="n"/>
      <c r="BC117" s="12" t="n"/>
      <c r="BD117" s="12" t="n"/>
      <c r="BE117" s="12" t="n"/>
      <c r="BF117" s="12" t="n"/>
      <c r="BG117" s="12" t="n"/>
      <c r="BH117" s="12" t="n"/>
      <c r="BI117" s="12" t="n"/>
      <c r="BJ117" s="12" t="n"/>
      <c r="BK117" s="12" t="n"/>
      <c r="BL117" s="12" t="n"/>
      <c r="BM117" s="12" t="n"/>
      <c r="BN117" s="12" t="n"/>
      <c r="BO117" s="12" t="n"/>
      <c r="BP117" s="12" t="n"/>
      <c r="BQ117" s="12" t="n"/>
      <c r="BR117" s="12" t="n"/>
      <c r="BS117" s="12" t="n"/>
      <c r="BT117" s="12" t="n"/>
      <c r="BU117" s="12" t="n"/>
      <c r="BV117" s="12" t="n"/>
      <c r="BW117" s="12" t="n"/>
      <c r="BX117" s="12" t="n"/>
      <c r="BY117" s="12" t="n"/>
      <c r="BZ117" s="12" t="n"/>
      <c r="CA117" s="12" t="n"/>
      <c r="CB117" s="12" t="n"/>
      <c r="CC117" s="12" t="n"/>
      <c r="CD117" s="12" t="n"/>
      <c r="CE117" s="12" t="n"/>
      <c r="CF117" s="12" t="n"/>
      <c r="CG117" s="12" t="n"/>
      <c r="CH117" s="12" t="n"/>
      <c r="CI117" s="12" t="n"/>
      <c r="CJ117" s="12" t="n"/>
      <c r="CK117" s="12" t="n"/>
      <c r="CL117" s="12" t="n"/>
      <c r="CM117" s="12" t="n"/>
      <c r="CN117" s="12" t="n"/>
      <c r="CO117" s="12" t="n"/>
      <c r="CP117" s="12" t="n"/>
      <c r="CQ117" s="12" t="n"/>
      <c r="CR117" s="12" t="n"/>
      <c r="GY117" s="27" t="n"/>
      <c r="GZ117" s="27" t="n"/>
      <c r="HH117" s="27" t="inlineStr">
        <is>
          <t>x</t>
        </is>
      </c>
      <c r="HI117" s="27" t="inlineStr">
        <is>
          <t>x</t>
        </is>
      </c>
      <c r="HJ117" s="27" t="inlineStr">
        <is>
          <t>x</t>
        </is>
      </c>
      <c r="HK117" s="27" t="inlineStr">
        <is>
          <t>x</t>
        </is>
      </c>
      <c r="HL117" s="27" t="inlineStr">
        <is>
          <t>x</t>
        </is>
      </c>
      <c r="HO117" s="27" t="inlineStr">
        <is>
          <t>x</t>
        </is>
      </c>
      <c r="HP117" s="27" t="inlineStr">
        <is>
          <t>x</t>
        </is>
      </c>
      <c r="HQ117" s="27" t="inlineStr">
        <is>
          <t>x</t>
        </is>
      </c>
      <c r="HR117" s="27" t="inlineStr">
        <is>
          <t>x</t>
        </is>
      </c>
      <c r="HS117" s="27" t="inlineStr">
        <is>
          <t>x</t>
        </is>
      </c>
    </row>
    <row r="118" hidden="1" ht="14.45" customHeight="1">
      <c r="A118" t="inlineStr">
        <is>
          <t>S. PREZIOSA</t>
        </is>
      </c>
      <c r="B118" t="inlineStr">
        <is>
          <t>Data Intelligence</t>
        </is>
      </c>
      <c r="C118" t="inlineStr">
        <is>
          <t>Consulting</t>
        </is>
      </c>
      <c r="D118" s="12" t="inlineStr">
        <is>
          <t>Consulting</t>
        </is>
      </c>
      <c r="E118" s="12">
        <f>COUNTIFS(HV118:IG118,UPPER("x"))</f>
        <v/>
      </c>
      <c r="F118" s="37" t="n"/>
      <c r="G118" s="37" t="n"/>
      <c r="H118" s="37" t="n"/>
      <c r="I118" s="37" t="n"/>
      <c r="J118" s="37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  <c r="AJ118" s="12" t="n"/>
      <c r="AK118" s="12" t="n"/>
      <c r="AL118" s="12" t="n"/>
      <c r="AM118" s="12" t="n"/>
      <c r="AN118" s="12" t="n"/>
      <c r="AO118" s="12" t="n"/>
      <c r="AP118" s="12" t="n"/>
      <c r="AQ118" s="12" t="n"/>
      <c r="AR118" s="12" t="n"/>
      <c r="AS118" s="12" t="n"/>
      <c r="AT118" s="12" t="n"/>
      <c r="AU118" s="12" t="n"/>
      <c r="AV118" s="12" t="n"/>
      <c r="AW118" s="12" t="n"/>
      <c r="AX118" s="12" t="n"/>
      <c r="AY118" s="12" t="n"/>
      <c r="AZ118" s="12" t="n"/>
      <c r="BA118" s="12" t="n"/>
      <c r="BB118" s="12" t="n"/>
      <c r="BC118" s="12" t="n"/>
      <c r="BD118" s="12" t="n"/>
      <c r="BE118" s="12" t="n"/>
      <c r="BF118" s="12" t="n"/>
      <c r="BG118" s="12" t="n"/>
      <c r="BH118" s="12" t="n"/>
      <c r="BI118" s="12" t="n"/>
      <c r="BJ118" s="12" t="n"/>
      <c r="BK118" s="12" t="n"/>
      <c r="BL118" s="12" t="n"/>
      <c r="BM118" s="12" t="n"/>
      <c r="BN118" s="12" t="n"/>
      <c r="BO118" s="12" t="n"/>
      <c r="BP118" s="12" t="n"/>
      <c r="BQ118" s="12" t="n"/>
      <c r="BR118" s="12" t="n"/>
      <c r="BS118" s="12" t="n"/>
      <c r="BT118" s="12" t="n"/>
      <c r="BU118" s="12" t="n"/>
      <c r="BV118" s="12" t="n"/>
      <c r="BW118" s="12" t="n"/>
      <c r="BX118" s="12" t="n"/>
      <c r="BY118" s="12" t="n"/>
      <c r="BZ118" s="12" t="n"/>
      <c r="CA118" s="12" t="n"/>
      <c r="CB118" s="12" t="n"/>
      <c r="CC118" s="12" t="n"/>
      <c r="CD118" s="12" t="n"/>
      <c r="CE118" s="12" t="n"/>
      <c r="CF118" s="12" t="n"/>
      <c r="CG118" s="12" t="n"/>
      <c r="CH118" s="12" t="n"/>
      <c r="CI118" s="12" t="n"/>
      <c r="CJ118" s="12" t="n"/>
      <c r="CK118" s="12" t="n"/>
      <c r="CL118" s="12" t="n"/>
      <c r="CM118" s="12" t="n"/>
      <c r="CN118" s="12" t="n"/>
      <c r="CO118" s="12" t="n"/>
      <c r="CP118" s="12" t="n"/>
      <c r="CQ118" s="12" t="n"/>
      <c r="CR118" s="12" t="n"/>
      <c r="DR118" s="28" t="n"/>
      <c r="DW118" s="28" t="n"/>
      <c r="DX118" s="28" t="n"/>
      <c r="DY118" s="28" t="n"/>
      <c r="GY118" s="27" t="n"/>
      <c r="GZ118" s="27" t="n"/>
      <c r="HV118" s="28" t="inlineStr">
        <is>
          <t>x</t>
        </is>
      </c>
      <c r="HW118" s="28" t="inlineStr">
        <is>
          <t>x</t>
        </is>
      </c>
      <c r="HX118" s="28" t="inlineStr">
        <is>
          <t>x</t>
        </is>
      </c>
      <c r="HY118" s="28" t="inlineStr">
        <is>
          <t>x</t>
        </is>
      </c>
      <c r="HZ118" s="28" t="inlineStr">
        <is>
          <t>x</t>
        </is>
      </c>
      <c r="IC118" s="28" t="inlineStr">
        <is>
          <t>x</t>
        </is>
      </c>
      <c r="ID118" s="28" t="inlineStr">
        <is>
          <t>x</t>
        </is>
      </c>
      <c r="IQ118" s="27" t="inlineStr">
        <is>
          <t>x</t>
        </is>
      </c>
      <c r="IR118" s="27" t="inlineStr">
        <is>
          <t>x</t>
        </is>
      </c>
      <c r="IS118" s="27" t="inlineStr">
        <is>
          <t>x</t>
        </is>
      </c>
      <c r="IT118" s="27" t="inlineStr">
        <is>
          <t>x</t>
        </is>
      </c>
      <c r="IU118" s="27" t="inlineStr">
        <is>
          <t>x</t>
        </is>
      </c>
      <c r="MY118" s="32" t="inlineStr">
        <is>
          <t>x</t>
        </is>
      </c>
      <c r="MZ118" s="32" t="inlineStr">
        <is>
          <t>x</t>
        </is>
      </c>
      <c r="NA118" s="33" t="n"/>
      <c r="NB118" s="33" t="n"/>
      <c r="NC118" s="33" t="inlineStr">
        <is>
          <t>x</t>
        </is>
      </c>
      <c r="NF118" s="33" t="n"/>
      <c r="NG118" s="33" t="n"/>
      <c r="NI118" s="32" t="inlineStr">
        <is>
          <t>x</t>
        </is>
      </c>
      <c r="NJ118" s="32" t="inlineStr">
        <is>
          <t>x</t>
        </is>
      </c>
    </row>
    <row r="119" hidden="1" ht="14.45" customHeight="1">
      <c r="A119" t="inlineStr">
        <is>
          <t>T. Baldi</t>
        </is>
      </c>
      <c r="B119" t="inlineStr">
        <is>
          <t>Data Intelligence</t>
        </is>
      </c>
      <c r="C119" t="inlineStr">
        <is>
          <t>Operations</t>
        </is>
      </c>
      <c r="D119" s="12" t="inlineStr">
        <is>
          <t>Data Management</t>
        </is>
      </c>
      <c r="E119" s="12">
        <f>COUNTIFS(HV119:IG119,UPPER("x"))</f>
        <v/>
      </c>
      <c r="F119" s="37" t="n"/>
      <c r="G119" s="37" t="n"/>
      <c r="H119" s="37" t="n"/>
      <c r="I119" s="37" t="n"/>
      <c r="J119" s="37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  <c r="AJ119" s="12" t="n"/>
      <c r="AK119" s="12" t="n"/>
      <c r="AL119" s="12" t="n"/>
      <c r="AM119" s="12" t="n"/>
      <c r="AN119" s="12" t="n"/>
      <c r="AO119" s="12" t="n"/>
      <c r="AP119" s="12" t="n"/>
      <c r="AQ119" s="12" t="n"/>
      <c r="AR119" s="12" t="n"/>
      <c r="AS119" s="12" t="n"/>
      <c r="AT119" s="12" t="n"/>
      <c r="AU119" s="12" t="n"/>
      <c r="AV119" s="12" t="n"/>
      <c r="AW119" s="12" t="n"/>
      <c r="AX119" s="12" t="n"/>
      <c r="AY119" s="12" t="n"/>
      <c r="AZ119" s="12" t="n"/>
      <c r="BA119" s="12" t="n"/>
      <c r="BB119" s="12" t="n"/>
      <c r="BC119" s="12" t="n"/>
      <c r="BD119" s="12" t="n"/>
      <c r="BE119" s="12" t="n"/>
      <c r="BF119" s="12" t="n"/>
      <c r="BG119" s="12" t="n"/>
      <c r="BH119" s="12" t="n"/>
      <c r="BI119" s="12" t="n"/>
      <c r="BJ119" s="12" t="n"/>
      <c r="BK119" s="12" t="n"/>
      <c r="BL119" s="12" t="n"/>
      <c r="BM119" s="12" t="n"/>
      <c r="BN119" s="12" t="n"/>
      <c r="BO119" s="12" t="n"/>
      <c r="BP119" s="12" t="n"/>
      <c r="BQ119" s="12" t="n"/>
      <c r="BR119" s="12" t="n"/>
      <c r="BS119" s="12" t="n"/>
      <c r="BT119" s="12" t="n"/>
      <c r="BU119" s="12" t="n"/>
      <c r="BV119" s="12" t="n"/>
      <c r="BW119" s="12" t="n"/>
      <c r="BX119" s="12" t="n"/>
      <c r="BY119" s="12" t="n"/>
      <c r="BZ119" s="12" t="n"/>
      <c r="CA119" s="12" t="n"/>
      <c r="CB119" s="12" t="n"/>
      <c r="CC119" s="12" t="n"/>
      <c r="CD119" s="12" t="n"/>
      <c r="CE119" s="12" t="n"/>
      <c r="CF119" s="12" t="n"/>
      <c r="CG119" s="12" t="n"/>
      <c r="CH119" s="12" t="n"/>
      <c r="CI119" s="12" t="n"/>
      <c r="CJ119" s="12" t="n"/>
      <c r="CK119" s="12" t="n"/>
      <c r="CL119" s="12" t="n"/>
      <c r="CM119" s="12" t="n"/>
      <c r="CN119" s="12" t="n"/>
      <c r="CO119" s="12" t="n"/>
      <c r="CP119" s="12" t="n"/>
      <c r="CQ119" s="12" t="n"/>
      <c r="CR119" s="12" t="n"/>
      <c r="GY119" s="27" t="n"/>
      <c r="GZ119" s="27" t="n"/>
      <c r="HO119" s="27" t="inlineStr">
        <is>
          <t>X</t>
        </is>
      </c>
      <c r="HP119" s="27" t="inlineStr">
        <is>
          <t>X</t>
        </is>
      </c>
      <c r="HQ119" s="27" t="inlineStr">
        <is>
          <t>X</t>
        </is>
      </c>
      <c r="HR119" s="27" t="inlineStr">
        <is>
          <t>X</t>
        </is>
      </c>
      <c r="HS119" s="27" t="inlineStr">
        <is>
          <t>X</t>
        </is>
      </c>
      <c r="HV119" s="28" t="inlineStr">
        <is>
          <t>x</t>
        </is>
      </c>
      <c r="HW119" s="28" t="inlineStr">
        <is>
          <t>x</t>
        </is>
      </c>
      <c r="HX119" s="28" t="inlineStr">
        <is>
          <t>x</t>
        </is>
      </c>
      <c r="HY119" s="28" t="inlineStr">
        <is>
          <t>x</t>
        </is>
      </c>
      <c r="HZ119" s="28" t="inlineStr">
        <is>
          <t>x</t>
        </is>
      </c>
      <c r="IC119" s="28" t="inlineStr">
        <is>
          <t>x</t>
        </is>
      </c>
      <c r="ID119" s="28" t="inlineStr">
        <is>
          <t>x</t>
        </is>
      </c>
      <c r="IE119" s="28" t="inlineStr">
        <is>
          <t>x</t>
        </is>
      </c>
      <c r="IF119" s="28" t="inlineStr">
        <is>
          <t>x</t>
        </is>
      </c>
      <c r="IG119" s="28" t="inlineStr">
        <is>
          <t>x</t>
        </is>
      </c>
      <c r="IJ119" s="27" t="inlineStr">
        <is>
          <t>X</t>
        </is>
      </c>
      <c r="IK119" s="27" t="inlineStr">
        <is>
          <t>X</t>
        </is>
      </c>
      <c r="IL119" s="27" t="inlineStr">
        <is>
          <t>X</t>
        </is>
      </c>
      <c r="IM119" s="27" t="inlineStr">
        <is>
          <t>X</t>
        </is>
      </c>
      <c r="IN119" s="27" t="inlineStr">
        <is>
          <t>X</t>
        </is>
      </c>
    </row>
    <row r="120" hidden="1" ht="14.45" customHeight="1">
      <c r="A120" s="9" t="inlineStr">
        <is>
          <t>T. Lazzari</t>
        </is>
      </c>
      <c r="B120" t="inlineStr">
        <is>
          <t>SAP ECC</t>
        </is>
      </c>
      <c r="C120" t="inlineStr">
        <is>
          <t>SAP ECC</t>
        </is>
      </c>
      <c r="D120" t="inlineStr">
        <is>
          <t>Outside DI</t>
        </is>
      </c>
      <c r="E120" s="12">
        <f>COUNTIFS(HV120:IG120,UPPER("x"))</f>
        <v/>
      </c>
      <c r="F120" s="38" t="n"/>
      <c r="G120" s="38" t="n"/>
      <c r="H120" s="38" t="n"/>
      <c r="I120" s="38" t="n"/>
      <c r="J120" s="38" t="n"/>
      <c r="DN120" s="27" t="inlineStr">
        <is>
          <t>x</t>
        </is>
      </c>
      <c r="DO120" s="27" t="inlineStr">
        <is>
          <t>x</t>
        </is>
      </c>
      <c r="DP120" s="27" t="inlineStr">
        <is>
          <t>x</t>
        </is>
      </c>
      <c r="DQ120" s="27" t="inlineStr">
        <is>
          <t>x</t>
        </is>
      </c>
      <c r="DR120" s="28" t="n"/>
      <c r="DS120" s="27" t="inlineStr">
        <is>
          <t>x</t>
        </is>
      </c>
      <c r="DT120" s="27" t="inlineStr">
        <is>
          <t>x</t>
        </is>
      </c>
      <c r="DU120" s="27" t="inlineStr">
        <is>
          <t>x</t>
        </is>
      </c>
      <c r="DV120" s="27" t="inlineStr">
        <is>
          <t>x</t>
        </is>
      </c>
      <c r="DW120" s="28" t="n"/>
      <c r="DX120" s="28" t="n"/>
      <c r="DY120" s="28" t="n"/>
      <c r="GY120" s="27" t="n"/>
      <c r="GZ120" s="27" t="n"/>
      <c r="HV120" s="28" t="inlineStr">
        <is>
          <t>x</t>
        </is>
      </c>
      <c r="HW120" s="28" t="inlineStr">
        <is>
          <t>x</t>
        </is>
      </c>
      <c r="HX120" s="28" t="inlineStr">
        <is>
          <t>x</t>
        </is>
      </c>
      <c r="HY120" s="28" t="inlineStr">
        <is>
          <t>x</t>
        </is>
      </c>
      <c r="HZ120" s="28" t="inlineStr">
        <is>
          <t>x</t>
        </is>
      </c>
      <c r="IC120" s="28" t="inlineStr">
        <is>
          <t>x</t>
        </is>
      </c>
      <c r="ID120" s="28" t="inlineStr">
        <is>
          <t>x</t>
        </is>
      </c>
      <c r="IE120" s="28" t="inlineStr">
        <is>
          <t>x</t>
        </is>
      </c>
      <c r="IF120" s="28" t="inlineStr">
        <is>
          <t>x</t>
        </is>
      </c>
      <c r="IG120" s="28" t="inlineStr">
        <is>
          <t>x</t>
        </is>
      </c>
      <c r="NA120" s="33" t="n"/>
      <c r="NB120" s="33" t="n"/>
      <c r="NC120" s="33" t="n"/>
      <c r="NF120" s="33" t="n"/>
      <c r="NG120" s="33" t="n"/>
    </row>
    <row r="121" hidden="1" ht="14.45" customHeight="1">
      <c r="A121" t="inlineStr">
        <is>
          <t>T. PORZIO</t>
        </is>
      </c>
      <c r="B121" t="inlineStr">
        <is>
          <t>Data Intelligence</t>
        </is>
      </c>
      <c r="C121" t="inlineStr">
        <is>
          <t>Delivery AMS</t>
        </is>
      </c>
      <c r="D121" s="12" t="inlineStr">
        <is>
          <t>Delivery Maintenance</t>
        </is>
      </c>
      <c r="E121" s="12">
        <f>COUNTIFS(HV121:IG121,UPPER("x"))</f>
        <v/>
      </c>
      <c r="F121" s="37" t="n"/>
      <c r="G121" s="37" t="n"/>
      <c r="H121" s="37" t="n"/>
      <c r="I121" s="37" t="n"/>
      <c r="J121" s="37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  <c r="AJ121" s="12" t="n"/>
      <c r="AK121" s="12" t="n"/>
      <c r="AL121" s="12" t="n"/>
      <c r="AM121" s="12" t="n"/>
      <c r="AN121" s="12" t="n"/>
      <c r="AO121" s="12" t="n"/>
      <c r="AP121" s="12" t="n"/>
      <c r="AQ121" s="12" t="n"/>
      <c r="AR121" s="12" t="n"/>
      <c r="AS121" s="12" t="n"/>
      <c r="AT121" s="12" t="n"/>
      <c r="AU121" s="12" t="n"/>
      <c r="AV121" s="12" t="n"/>
      <c r="AW121" s="12" t="n"/>
      <c r="AX121" s="12" t="n"/>
      <c r="AY121" s="12" t="n"/>
      <c r="AZ121" s="12" t="n"/>
      <c r="BA121" s="12" t="n"/>
      <c r="BB121" s="12" t="n"/>
      <c r="BC121" s="12" t="n"/>
      <c r="BD121" s="12" t="n"/>
      <c r="BE121" s="12" t="n"/>
      <c r="BF121" s="12" t="n"/>
      <c r="BG121" s="12" t="n"/>
      <c r="BH121" s="12" t="n"/>
      <c r="BI121" s="12" t="n"/>
      <c r="BJ121" s="12" t="n"/>
      <c r="BK121" s="12" t="n"/>
      <c r="BL121" s="12" t="n"/>
      <c r="BM121" s="12" t="n"/>
      <c r="BN121" s="12" t="n"/>
      <c r="BO121" s="12" t="n"/>
      <c r="BP121" s="12" t="n"/>
      <c r="BQ121" s="12" t="n"/>
      <c r="BR121" s="12" t="n"/>
      <c r="BS121" s="12" t="n"/>
      <c r="BT121" s="12" t="n"/>
      <c r="BU121" s="12" t="n"/>
      <c r="BV121" s="12" t="n"/>
      <c r="BW121" s="12" t="n"/>
      <c r="BX121" s="12" t="n"/>
      <c r="BY121" s="12" t="n"/>
      <c r="BZ121" s="12" t="n"/>
      <c r="CA121" s="12" t="n"/>
      <c r="CB121" s="12" t="n"/>
      <c r="CC121" s="12" t="n"/>
      <c r="CD121" s="12" t="n"/>
      <c r="CE121" s="12" t="n"/>
      <c r="CF121" s="12" t="n"/>
      <c r="CG121" s="12" t="n"/>
      <c r="CH121" s="12" t="n"/>
      <c r="CI121" s="12" t="n"/>
      <c r="CJ121" s="12" t="n"/>
      <c r="CK121" s="12" t="n"/>
      <c r="CL121" s="12" t="n"/>
      <c r="CM121" s="12" t="n"/>
      <c r="CN121" s="12" t="n"/>
      <c r="CO121" s="12" t="n"/>
      <c r="CP121" s="12" t="n"/>
      <c r="CQ121" s="12" t="n"/>
      <c r="CR121" s="12" t="n"/>
      <c r="DR121" s="28" t="n"/>
      <c r="DW121" s="28" t="n"/>
      <c r="DX121" s="28" t="inlineStr">
        <is>
          <t>x</t>
        </is>
      </c>
      <c r="DY121" s="28" t="n"/>
      <c r="GY121" s="27" t="n"/>
      <c r="GZ121" s="27" t="n"/>
      <c r="HV121" s="28" t="inlineStr">
        <is>
          <t>x</t>
        </is>
      </c>
      <c r="HW121" s="28" t="inlineStr">
        <is>
          <t>x</t>
        </is>
      </c>
      <c r="HX121" s="28" t="inlineStr">
        <is>
          <t>x</t>
        </is>
      </c>
      <c r="HY121" s="28" t="inlineStr">
        <is>
          <t>x</t>
        </is>
      </c>
      <c r="HZ121" s="28" t="inlineStr">
        <is>
          <t>x</t>
        </is>
      </c>
      <c r="IC121" s="28" t="inlineStr">
        <is>
          <t>x</t>
        </is>
      </c>
      <c r="ID121" s="28" t="inlineStr">
        <is>
          <t>x</t>
        </is>
      </c>
      <c r="IE121" s="28" t="inlineStr">
        <is>
          <t>x</t>
        </is>
      </c>
      <c r="IF121" s="28" t="inlineStr">
        <is>
          <t>x</t>
        </is>
      </c>
      <c r="IG121" s="28" t="inlineStr">
        <is>
          <t>x</t>
        </is>
      </c>
      <c r="MD121" s="32" t="inlineStr">
        <is>
          <t>x</t>
        </is>
      </c>
      <c r="NA121" s="33" t="n"/>
      <c r="NB121" s="33" t="n"/>
      <c r="NC121" s="33" t="n"/>
      <c r="NF121" s="33" t="inlineStr">
        <is>
          <t>x</t>
        </is>
      </c>
      <c r="NG121" s="33" t="inlineStr">
        <is>
          <t>x</t>
        </is>
      </c>
      <c r="NI121" s="32" t="inlineStr">
        <is>
          <t>x</t>
        </is>
      </c>
      <c r="NJ121" s="32" t="inlineStr">
        <is>
          <t>x</t>
        </is>
      </c>
    </row>
    <row r="122" hidden="1" ht="14.45" customHeight="1">
      <c r="A122" s="8" t="inlineStr">
        <is>
          <t>t.b.d.</t>
        </is>
      </c>
      <c r="B122" s="8" t="inlineStr">
        <is>
          <t>t.b.d.</t>
        </is>
      </c>
      <c r="C122" s="8" t="inlineStr">
        <is>
          <t>t.b.d.</t>
        </is>
      </c>
      <c r="D122" s="8" t="inlineStr">
        <is>
          <t>t.b.d.</t>
        </is>
      </c>
      <c r="E122" s="12">
        <f>COUNTIFS(HV122:IG122,UPPER("x"))</f>
        <v/>
      </c>
      <c r="F122" s="40" t="n"/>
      <c r="G122" s="40" t="n"/>
      <c r="H122" s="40" t="n"/>
      <c r="I122" s="40" t="n"/>
      <c r="J122" s="40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  <c r="Y122" s="8" t="n"/>
      <c r="Z122" s="8" t="n"/>
      <c r="AA122" s="8" t="n"/>
      <c r="AB122" s="8" t="n"/>
      <c r="AC122" s="8" t="n"/>
      <c r="AD122" s="8" t="n"/>
      <c r="AE122" s="8" t="n"/>
      <c r="AF122" s="8" t="n"/>
      <c r="AG122" s="8" t="n"/>
      <c r="AH122" s="8" t="n"/>
      <c r="AI122" s="8" t="n"/>
      <c r="AJ122" s="8" t="n"/>
      <c r="AK122" s="8" t="n"/>
      <c r="AL122" s="8" t="n"/>
      <c r="AM122" s="8" t="n"/>
      <c r="AN122" s="8" t="n"/>
      <c r="AO122" s="8" t="n"/>
      <c r="AP122" s="8" t="n"/>
      <c r="AQ122" s="8" t="n"/>
      <c r="AR122" s="8" t="n"/>
      <c r="AS122" s="8" t="n"/>
      <c r="AT122" s="8" t="n"/>
      <c r="AU122" s="8" t="n"/>
      <c r="AV122" s="8" t="n"/>
      <c r="AW122" s="8" t="n"/>
      <c r="AX122" s="8" t="n"/>
      <c r="AY122" s="8" t="n"/>
      <c r="AZ122" s="8" t="n"/>
      <c r="BA122" s="8" t="n"/>
      <c r="BB122" s="8" t="n"/>
      <c r="BC122" s="8" t="n"/>
      <c r="BD122" s="8" t="n"/>
      <c r="BE122" s="8" t="n"/>
      <c r="BF122" s="8" t="n"/>
      <c r="BG122" s="8" t="n"/>
      <c r="BH122" s="8" t="n"/>
      <c r="BI122" s="8" t="n"/>
      <c r="BJ122" s="8" t="n"/>
      <c r="BK122" s="8" t="n"/>
      <c r="BL122" s="8" t="n"/>
      <c r="BM122" s="8" t="n"/>
      <c r="BN122" s="8" t="n"/>
      <c r="BO122" s="8" t="n"/>
      <c r="BP122" s="8" t="n"/>
      <c r="BQ122" s="8" t="n"/>
      <c r="BR122" s="8" t="n"/>
      <c r="BS122" s="8" t="n"/>
      <c r="BT122" s="8" t="n"/>
      <c r="BU122" s="8" t="n"/>
      <c r="BV122" s="8" t="n"/>
      <c r="BW122" s="8" t="n"/>
      <c r="BX122" s="8" t="n"/>
      <c r="BY122" s="8" t="n"/>
      <c r="BZ122" s="8" t="n"/>
      <c r="CA122" s="8" t="n"/>
      <c r="CB122" s="8" t="n"/>
      <c r="CC122" s="8" t="n"/>
      <c r="CD122" s="8" t="n"/>
      <c r="CE122" s="8" t="n"/>
      <c r="CF122" s="8" t="n"/>
      <c r="CG122" s="8" t="n"/>
      <c r="CH122" s="8" t="n"/>
      <c r="CI122" s="8" t="n"/>
      <c r="CJ122" s="8" t="n"/>
      <c r="CK122" s="8" t="n"/>
      <c r="CL122" s="8" t="n"/>
      <c r="CM122" s="8" t="n"/>
      <c r="CN122" s="8" t="n"/>
      <c r="CO122" s="8" t="n"/>
      <c r="CP122" s="8" t="n"/>
      <c r="CQ122" s="8" t="n"/>
      <c r="CR122" s="8" t="n"/>
      <c r="GY122" s="27" t="n"/>
      <c r="GZ122" s="27" t="n"/>
      <c r="HV122" s="28" t="inlineStr">
        <is>
          <t>x</t>
        </is>
      </c>
      <c r="HW122" s="28" t="inlineStr">
        <is>
          <t>x</t>
        </is>
      </c>
      <c r="HX122" s="28" t="inlineStr">
        <is>
          <t>x</t>
        </is>
      </c>
      <c r="HY122" s="28" t="inlineStr">
        <is>
          <t>x</t>
        </is>
      </c>
      <c r="HZ122" s="28" t="inlineStr">
        <is>
          <t>x</t>
        </is>
      </c>
      <c r="IC122" s="28" t="inlineStr">
        <is>
          <t>x</t>
        </is>
      </c>
      <c r="ID122" s="28" t="inlineStr">
        <is>
          <t>x</t>
        </is>
      </c>
      <c r="IE122" s="28" t="inlineStr">
        <is>
          <t>x</t>
        </is>
      </c>
      <c r="IF122" s="28" t="inlineStr">
        <is>
          <t>x</t>
        </is>
      </c>
      <c r="IG122" s="28" t="inlineStr">
        <is>
          <t>x</t>
        </is>
      </c>
    </row>
    <row r="123" hidden="1" ht="14.45" customHeight="1">
      <c r="A123" t="inlineStr">
        <is>
          <t>V. ECHARRY</t>
        </is>
      </c>
      <c r="B123" t="inlineStr">
        <is>
          <t>Data Intelligence</t>
        </is>
      </c>
      <c r="C123" t="inlineStr">
        <is>
          <t>Operations</t>
        </is>
      </c>
      <c r="D123" s="12" t="inlineStr">
        <is>
          <t>Data Science</t>
        </is>
      </c>
      <c r="E123" s="12">
        <f>COUNTIFS(HV123:IG123,UPPER("x"))</f>
        <v/>
      </c>
      <c r="F123" s="37" t="n"/>
      <c r="G123" s="37" t="n"/>
      <c r="H123" s="37" t="n"/>
      <c r="I123" s="37" t="n"/>
      <c r="J123" s="37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  <c r="AJ123" s="12" t="n"/>
      <c r="AK123" s="12" t="n"/>
      <c r="AL123" s="12" t="n"/>
      <c r="AM123" s="12" t="n"/>
      <c r="AN123" s="12" t="n"/>
      <c r="AO123" s="12" t="n"/>
      <c r="AP123" s="12" t="n"/>
      <c r="AQ123" s="12" t="n"/>
      <c r="AR123" s="12" t="n"/>
      <c r="AS123" s="12" t="n"/>
      <c r="AT123" s="12" t="n"/>
      <c r="AU123" s="12" t="n"/>
      <c r="AV123" s="12" t="n"/>
      <c r="AW123" s="12" t="n"/>
      <c r="AX123" s="12" t="n"/>
      <c r="AY123" s="12" t="n"/>
      <c r="AZ123" s="12" t="n"/>
      <c r="BA123" s="12" t="n"/>
      <c r="BB123" s="12" t="n"/>
      <c r="BC123" s="12" t="n"/>
      <c r="BD123" s="12" t="n"/>
      <c r="BE123" s="12" t="n"/>
      <c r="BF123" s="12" t="n"/>
      <c r="BG123" s="12" t="n"/>
      <c r="BH123" s="12" t="n"/>
      <c r="BI123" s="12" t="n"/>
      <c r="BJ123" s="12" t="n"/>
      <c r="BK123" s="12" t="n"/>
      <c r="BL123" s="12" t="n"/>
      <c r="BM123" s="12" t="n"/>
      <c r="BN123" s="12" t="n"/>
      <c r="BO123" s="12" t="n"/>
      <c r="BP123" s="12" t="n"/>
      <c r="BQ123" s="12" t="n"/>
      <c r="BR123" s="12" t="n"/>
      <c r="BS123" s="12" t="n"/>
      <c r="BT123" s="12" t="n"/>
      <c r="BU123" s="12" t="n"/>
      <c r="BV123" s="12" t="n"/>
      <c r="BW123" s="12" t="n"/>
      <c r="BX123" s="12" t="n"/>
      <c r="BY123" s="12" t="n"/>
      <c r="BZ123" s="12" t="n"/>
      <c r="CA123" s="12" t="n"/>
      <c r="CB123" s="12" t="n"/>
      <c r="CC123" s="12" t="n"/>
      <c r="CD123" s="12" t="n"/>
      <c r="CE123" s="12" t="n"/>
      <c r="CF123" s="12" t="n"/>
      <c r="CG123" s="12" t="n"/>
      <c r="CH123" s="12" t="n"/>
      <c r="CI123" s="12" t="n"/>
      <c r="CJ123" s="12" t="n"/>
      <c r="CK123" s="12" t="n"/>
      <c r="CL123" s="12" t="n"/>
      <c r="CM123" s="12" t="n"/>
      <c r="CN123" s="12" t="n"/>
      <c r="CO123" s="12" t="n"/>
      <c r="CP123" s="12" t="n"/>
      <c r="CQ123" s="12" t="n"/>
      <c r="CR123" s="12" t="n"/>
      <c r="GY123" s="27" t="n"/>
      <c r="GZ123" s="27" t="n"/>
      <c r="HV123" s="28" t="inlineStr">
        <is>
          <t>x</t>
        </is>
      </c>
      <c r="HW123" s="28" t="inlineStr">
        <is>
          <t>x</t>
        </is>
      </c>
      <c r="HX123" s="28" t="inlineStr">
        <is>
          <t>x</t>
        </is>
      </c>
      <c r="HY123" s="28" t="inlineStr">
        <is>
          <t>x</t>
        </is>
      </c>
      <c r="HZ123" s="28" t="inlineStr">
        <is>
          <t>x</t>
        </is>
      </c>
      <c r="IC123" s="28" t="inlineStr">
        <is>
          <t>x</t>
        </is>
      </c>
      <c r="ID123" s="28" t="inlineStr">
        <is>
          <t>x</t>
        </is>
      </c>
      <c r="IE123" s="28" t="inlineStr">
        <is>
          <t>x</t>
        </is>
      </c>
      <c r="IF123" s="28" t="inlineStr">
        <is>
          <t>x</t>
        </is>
      </c>
      <c r="IG123" s="28" t="inlineStr">
        <is>
          <t>x</t>
        </is>
      </c>
    </row>
    <row r="124" hidden="1" ht="14.45" customHeight="1">
      <c r="A124" t="inlineStr">
        <is>
          <t>V. RASO</t>
        </is>
      </c>
      <c r="B124" t="inlineStr">
        <is>
          <t>Data Intelligence</t>
        </is>
      </c>
      <c r="C124" t="inlineStr">
        <is>
          <t>Operations</t>
        </is>
      </c>
      <c r="D124" s="12" t="inlineStr">
        <is>
          <t>EPM</t>
        </is>
      </c>
      <c r="E124" s="12">
        <f>COUNTIFS(HV124:IG124,UPPER("x"))</f>
        <v/>
      </c>
      <c r="F124" s="37" t="n"/>
      <c r="G124" s="37" t="n"/>
      <c r="H124" s="37" t="n"/>
      <c r="I124" s="37" t="n"/>
      <c r="J124" s="37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  <c r="AJ124" s="12" t="n"/>
      <c r="AK124" s="12" t="n"/>
      <c r="AL124" s="12" t="n"/>
      <c r="AM124" s="12" t="n"/>
      <c r="AN124" s="12" t="n"/>
      <c r="AO124" s="12" t="n"/>
      <c r="AP124" s="12" t="n"/>
      <c r="AQ124" s="12" t="n"/>
      <c r="AR124" s="12" t="n"/>
      <c r="AS124" s="12" t="n"/>
      <c r="AT124" s="12" t="n"/>
      <c r="AU124" s="12" t="n"/>
      <c r="AV124" s="12" t="n"/>
      <c r="AW124" s="12" t="n"/>
      <c r="AX124" s="12" t="n"/>
      <c r="AY124" s="12" t="n"/>
      <c r="AZ124" s="12" t="n"/>
      <c r="BA124" s="12" t="n"/>
      <c r="BB124" s="12" t="n"/>
      <c r="BC124" s="12" t="n"/>
      <c r="BD124" s="12" t="n"/>
      <c r="BE124" s="12" t="n"/>
      <c r="BF124" s="12" t="n"/>
      <c r="BG124" s="12" t="n"/>
      <c r="BH124" s="12" t="n"/>
      <c r="BI124" s="12" t="n"/>
      <c r="BJ124" s="12" t="n"/>
      <c r="BK124" s="12" t="n"/>
      <c r="BL124" s="12" t="n"/>
      <c r="BM124" s="12" t="n"/>
      <c r="BN124" s="12" t="inlineStr">
        <is>
          <t>x</t>
        </is>
      </c>
      <c r="BO124" s="12" t="inlineStr">
        <is>
          <t>x</t>
        </is>
      </c>
      <c r="BP124" s="12" t="inlineStr">
        <is>
          <t>x</t>
        </is>
      </c>
      <c r="BQ124" s="12" t="inlineStr">
        <is>
          <t>x</t>
        </is>
      </c>
      <c r="BR124" s="12" t="inlineStr">
        <is>
          <t>x</t>
        </is>
      </c>
      <c r="BS124" s="12" t="inlineStr">
        <is>
          <t>x</t>
        </is>
      </c>
      <c r="BT124" s="12" t="inlineStr">
        <is>
          <t>x</t>
        </is>
      </c>
      <c r="BU124" s="12" t="inlineStr">
        <is>
          <t>x</t>
        </is>
      </c>
      <c r="BV124" s="12" t="inlineStr">
        <is>
          <t>x</t>
        </is>
      </c>
      <c r="BW124" s="12" t="inlineStr">
        <is>
          <t>x</t>
        </is>
      </c>
      <c r="BX124" s="12" t="inlineStr">
        <is>
          <t>x</t>
        </is>
      </c>
      <c r="BY124" s="12" t="inlineStr">
        <is>
          <t>x</t>
        </is>
      </c>
      <c r="BZ124" s="12" t="inlineStr">
        <is>
          <t>x</t>
        </is>
      </c>
      <c r="CA124" s="12" t="inlineStr">
        <is>
          <t>x</t>
        </is>
      </c>
      <c r="CB124" s="12" t="inlineStr">
        <is>
          <t>x</t>
        </is>
      </c>
      <c r="CC124" s="12" t="inlineStr">
        <is>
          <t>x</t>
        </is>
      </c>
      <c r="CD124" s="12" t="inlineStr">
        <is>
          <t>x</t>
        </is>
      </c>
      <c r="CE124" s="12" t="inlineStr">
        <is>
          <t>x</t>
        </is>
      </c>
      <c r="CF124" s="12" t="inlineStr">
        <is>
          <t>x</t>
        </is>
      </c>
      <c r="CG124" s="12" t="inlineStr">
        <is>
          <t>x</t>
        </is>
      </c>
      <c r="CH124" s="12" t="inlineStr">
        <is>
          <t>x</t>
        </is>
      </c>
      <c r="CI124" s="12" t="inlineStr">
        <is>
          <t>x</t>
        </is>
      </c>
      <c r="CJ124" s="12" t="inlineStr">
        <is>
          <t>x</t>
        </is>
      </c>
      <c r="CK124" s="12" t="inlineStr">
        <is>
          <t>x</t>
        </is>
      </c>
      <c r="CL124" s="12" t="inlineStr">
        <is>
          <t>x</t>
        </is>
      </c>
      <c r="CM124" s="12" t="inlineStr">
        <is>
          <t>x</t>
        </is>
      </c>
      <c r="CN124" s="12" t="inlineStr">
        <is>
          <t>x</t>
        </is>
      </c>
      <c r="CO124" s="12" t="inlineStr">
        <is>
          <t>x</t>
        </is>
      </c>
      <c r="CP124" s="12" t="inlineStr">
        <is>
          <t>x</t>
        </is>
      </c>
      <c r="CQ124" s="12" t="inlineStr">
        <is>
          <t>x</t>
        </is>
      </c>
      <c r="CR124" s="12" t="inlineStr">
        <is>
          <t>x</t>
        </is>
      </c>
      <c r="CS124" s="12" t="inlineStr">
        <is>
          <t>x</t>
        </is>
      </c>
      <c r="CT124" s="12" t="inlineStr">
        <is>
          <t>x</t>
        </is>
      </c>
      <c r="CU124" s="12" t="inlineStr">
        <is>
          <t>x</t>
        </is>
      </c>
      <c r="CV124" s="12" t="inlineStr">
        <is>
          <t>x</t>
        </is>
      </c>
      <c r="CW124" s="12" t="inlineStr">
        <is>
          <t>x</t>
        </is>
      </c>
      <c r="CX124" s="12" t="inlineStr">
        <is>
          <t>x</t>
        </is>
      </c>
      <c r="CY124" s="12" t="inlineStr">
        <is>
          <t>x</t>
        </is>
      </c>
      <c r="CZ124" s="12" t="inlineStr">
        <is>
          <t>x</t>
        </is>
      </c>
      <c r="DA124" s="12" t="inlineStr">
        <is>
          <t>x</t>
        </is>
      </c>
      <c r="DB124" s="12" t="inlineStr">
        <is>
          <t>x</t>
        </is>
      </c>
      <c r="DC124" s="12" t="inlineStr">
        <is>
          <t>x</t>
        </is>
      </c>
      <c r="DD124" s="12" t="inlineStr">
        <is>
          <t>x</t>
        </is>
      </c>
      <c r="DE124" s="12" t="inlineStr">
        <is>
          <t>x</t>
        </is>
      </c>
      <c r="DF124" s="12" t="inlineStr">
        <is>
          <t>x</t>
        </is>
      </c>
      <c r="DG124" s="12" t="inlineStr">
        <is>
          <t>x</t>
        </is>
      </c>
      <c r="DH124" s="12" t="inlineStr">
        <is>
          <t>x</t>
        </is>
      </c>
      <c r="DI124" s="12" t="inlineStr">
        <is>
          <t>x</t>
        </is>
      </c>
      <c r="DJ124" s="12" t="inlineStr">
        <is>
          <t>x</t>
        </is>
      </c>
      <c r="DK124" s="12" t="inlineStr">
        <is>
          <t>x</t>
        </is>
      </c>
      <c r="DL124" s="12" t="inlineStr">
        <is>
          <t>x</t>
        </is>
      </c>
      <c r="DM124" s="12" t="inlineStr">
        <is>
          <t>x</t>
        </is>
      </c>
      <c r="DN124" s="12" t="inlineStr">
        <is>
          <t>x</t>
        </is>
      </c>
      <c r="DO124" s="12" t="inlineStr">
        <is>
          <t>x</t>
        </is>
      </c>
      <c r="DP124" s="12" t="inlineStr">
        <is>
          <t>x</t>
        </is>
      </c>
      <c r="DQ124" s="12" t="inlineStr">
        <is>
          <t>x</t>
        </is>
      </c>
      <c r="DR124" s="12" t="inlineStr">
        <is>
          <t>x</t>
        </is>
      </c>
      <c r="DS124" s="12" t="inlineStr">
        <is>
          <t>x</t>
        </is>
      </c>
      <c r="DT124" s="12" t="inlineStr">
        <is>
          <t>x</t>
        </is>
      </c>
      <c r="DU124" s="12" t="inlineStr">
        <is>
          <t>x</t>
        </is>
      </c>
      <c r="DV124" s="12" t="inlineStr">
        <is>
          <t>x</t>
        </is>
      </c>
      <c r="DW124" s="12" t="inlineStr">
        <is>
          <t>x</t>
        </is>
      </c>
      <c r="DX124" s="12" t="inlineStr">
        <is>
          <t>x</t>
        </is>
      </c>
      <c r="DY124" s="12" t="inlineStr">
        <is>
          <t>x</t>
        </is>
      </c>
      <c r="DZ124" s="12" t="inlineStr">
        <is>
          <t>x</t>
        </is>
      </c>
      <c r="EA124" s="12" t="inlineStr">
        <is>
          <t>x</t>
        </is>
      </c>
      <c r="EB124" s="12" t="inlineStr">
        <is>
          <t>x</t>
        </is>
      </c>
      <c r="EC124" s="12" t="inlineStr">
        <is>
          <t>x</t>
        </is>
      </c>
      <c r="ED124" s="12" t="inlineStr">
        <is>
          <t>x</t>
        </is>
      </c>
      <c r="EE124" s="12" t="inlineStr">
        <is>
          <t>x</t>
        </is>
      </c>
      <c r="EF124" s="12" t="inlineStr">
        <is>
          <t>x</t>
        </is>
      </c>
      <c r="EG124" s="12" t="inlineStr">
        <is>
          <t>x</t>
        </is>
      </c>
      <c r="EH124" s="12" t="inlineStr">
        <is>
          <t>x</t>
        </is>
      </c>
      <c r="EI124" s="12" t="inlineStr">
        <is>
          <t>x</t>
        </is>
      </c>
      <c r="EJ124" s="12" t="inlineStr">
        <is>
          <t>x</t>
        </is>
      </c>
      <c r="EK124" s="12" t="inlineStr">
        <is>
          <t>x</t>
        </is>
      </c>
      <c r="EL124" s="12" t="inlineStr">
        <is>
          <t>x</t>
        </is>
      </c>
      <c r="EM124" s="12" t="inlineStr">
        <is>
          <t>x</t>
        </is>
      </c>
      <c r="EN124" s="12" t="inlineStr">
        <is>
          <t>x</t>
        </is>
      </c>
      <c r="EO124" s="12" t="inlineStr">
        <is>
          <t>x</t>
        </is>
      </c>
      <c r="EP124" s="12" t="inlineStr">
        <is>
          <t>x</t>
        </is>
      </c>
      <c r="EQ124" s="12" t="inlineStr">
        <is>
          <t>x</t>
        </is>
      </c>
      <c r="ER124" s="12" t="inlineStr">
        <is>
          <t>x</t>
        </is>
      </c>
      <c r="ES124" s="12" t="inlineStr">
        <is>
          <t>x</t>
        </is>
      </c>
      <c r="ET124" s="12" t="inlineStr">
        <is>
          <t>x</t>
        </is>
      </c>
      <c r="EU124" s="12" t="inlineStr">
        <is>
          <t>x</t>
        </is>
      </c>
      <c r="EV124" s="12" t="inlineStr">
        <is>
          <t>x</t>
        </is>
      </c>
      <c r="EW124" s="12" t="inlineStr">
        <is>
          <t>x</t>
        </is>
      </c>
      <c r="EX124" s="12" t="inlineStr">
        <is>
          <t>x</t>
        </is>
      </c>
      <c r="EY124" s="12" t="inlineStr">
        <is>
          <t>x</t>
        </is>
      </c>
      <c r="EZ124" s="12" t="inlineStr">
        <is>
          <t>x</t>
        </is>
      </c>
      <c r="FA124" s="12" t="inlineStr">
        <is>
          <t>x</t>
        </is>
      </c>
      <c r="FB124" s="12" t="inlineStr">
        <is>
          <t>x</t>
        </is>
      </c>
      <c r="FC124" s="12" t="inlineStr">
        <is>
          <t>x</t>
        </is>
      </c>
      <c r="FD124" s="12" t="inlineStr">
        <is>
          <t>x</t>
        </is>
      </c>
      <c r="FE124" s="12" t="inlineStr">
        <is>
          <t>x</t>
        </is>
      </c>
      <c r="FF124" s="12" t="inlineStr">
        <is>
          <t>x</t>
        </is>
      </c>
      <c r="FG124" s="12" t="inlineStr">
        <is>
          <t>x</t>
        </is>
      </c>
      <c r="FH124" s="12" t="inlineStr">
        <is>
          <t>x</t>
        </is>
      </c>
      <c r="FI124" s="12" t="inlineStr">
        <is>
          <t>x</t>
        </is>
      </c>
      <c r="FJ124" s="12" t="inlineStr">
        <is>
          <t>x</t>
        </is>
      </c>
      <c r="FK124" s="12" t="inlineStr">
        <is>
          <t>x</t>
        </is>
      </c>
      <c r="FL124" s="12" t="inlineStr">
        <is>
          <t>x</t>
        </is>
      </c>
      <c r="FM124" s="12" t="inlineStr">
        <is>
          <t>x</t>
        </is>
      </c>
      <c r="FN124" s="12" t="inlineStr">
        <is>
          <t>x</t>
        </is>
      </c>
      <c r="FO124" s="12" t="inlineStr">
        <is>
          <t>x</t>
        </is>
      </c>
      <c r="FP124" s="12" t="inlineStr">
        <is>
          <t>x</t>
        </is>
      </c>
      <c r="FQ124" s="12" t="inlineStr">
        <is>
          <t>x</t>
        </is>
      </c>
      <c r="FR124" s="12" t="inlineStr">
        <is>
          <t>x</t>
        </is>
      </c>
      <c r="FS124" s="12" t="inlineStr">
        <is>
          <t>x</t>
        </is>
      </c>
      <c r="FT124" s="12" t="inlineStr">
        <is>
          <t>x</t>
        </is>
      </c>
      <c r="FU124" s="12" t="inlineStr">
        <is>
          <t>x</t>
        </is>
      </c>
      <c r="FV124" s="12" t="inlineStr">
        <is>
          <t>x</t>
        </is>
      </c>
      <c r="FW124" s="12" t="inlineStr">
        <is>
          <t>x</t>
        </is>
      </c>
      <c r="FX124" s="12" t="inlineStr">
        <is>
          <t>x</t>
        </is>
      </c>
      <c r="FY124" s="12" t="inlineStr">
        <is>
          <t>x</t>
        </is>
      </c>
      <c r="FZ124" s="12" t="inlineStr">
        <is>
          <t>x</t>
        </is>
      </c>
      <c r="GA124" s="12" t="inlineStr">
        <is>
          <t>x</t>
        </is>
      </c>
      <c r="GB124" s="12" t="inlineStr">
        <is>
          <t>x</t>
        </is>
      </c>
      <c r="GC124" s="12" t="inlineStr">
        <is>
          <t>x</t>
        </is>
      </c>
      <c r="GD124" s="12" t="inlineStr">
        <is>
          <t>x</t>
        </is>
      </c>
      <c r="GE124" s="12" t="inlineStr">
        <is>
          <t>x</t>
        </is>
      </c>
      <c r="GF124" s="12" t="inlineStr">
        <is>
          <t>x</t>
        </is>
      </c>
      <c r="GG124" s="12" t="inlineStr">
        <is>
          <t>x</t>
        </is>
      </c>
      <c r="GH124" s="12" t="inlineStr">
        <is>
          <t>x</t>
        </is>
      </c>
      <c r="GI124" s="12" t="inlineStr">
        <is>
          <t>x</t>
        </is>
      </c>
      <c r="GJ124" s="12" t="inlineStr">
        <is>
          <t>x</t>
        </is>
      </c>
      <c r="GK124" s="12" t="inlineStr">
        <is>
          <t>x</t>
        </is>
      </c>
      <c r="GL124" s="12" t="inlineStr">
        <is>
          <t>x</t>
        </is>
      </c>
      <c r="GM124" s="12" t="inlineStr">
        <is>
          <t>x</t>
        </is>
      </c>
      <c r="GN124" s="12" t="inlineStr">
        <is>
          <t>x</t>
        </is>
      </c>
      <c r="GO124" s="12" t="inlineStr">
        <is>
          <t>x</t>
        </is>
      </c>
      <c r="GP124" s="12" t="inlineStr">
        <is>
          <t>x</t>
        </is>
      </c>
      <c r="GQ124" s="12" t="inlineStr">
        <is>
          <t>x</t>
        </is>
      </c>
      <c r="GR124" s="12" t="inlineStr">
        <is>
          <t>x</t>
        </is>
      </c>
      <c r="GS124" s="12" t="inlineStr">
        <is>
          <t>x</t>
        </is>
      </c>
      <c r="GT124" s="12" t="inlineStr">
        <is>
          <t>x</t>
        </is>
      </c>
      <c r="GU124" s="12" t="inlineStr">
        <is>
          <t>x</t>
        </is>
      </c>
      <c r="GV124" s="12" t="inlineStr">
        <is>
          <t>x</t>
        </is>
      </c>
      <c r="GW124" s="12" t="inlineStr">
        <is>
          <t>x</t>
        </is>
      </c>
      <c r="GX124" s="12" t="inlineStr">
        <is>
          <t>x</t>
        </is>
      </c>
      <c r="GY124" s="12" t="inlineStr">
        <is>
          <t>x</t>
        </is>
      </c>
      <c r="GZ124" s="12" t="inlineStr">
        <is>
          <t>x</t>
        </is>
      </c>
      <c r="HA124" s="12" t="inlineStr">
        <is>
          <t>x</t>
        </is>
      </c>
      <c r="HB124" s="12" t="inlineStr">
        <is>
          <t>x</t>
        </is>
      </c>
      <c r="HC124" s="12" t="inlineStr">
        <is>
          <t>x</t>
        </is>
      </c>
      <c r="HD124" s="12" t="inlineStr">
        <is>
          <t>x</t>
        </is>
      </c>
      <c r="HE124" s="12" t="inlineStr">
        <is>
          <t>x</t>
        </is>
      </c>
      <c r="HF124" s="12" t="inlineStr">
        <is>
          <t>x</t>
        </is>
      </c>
      <c r="HG124" s="12" t="inlineStr">
        <is>
          <t>x</t>
        </is>
      </c>
      <c r="HH124" s="12" t="inlineStr">
        <is>
          <t>x</t>
        </is>
      </c>
      <c r="HI124" s="12" t="inlineStr">
        <is>
          <t>x</t>
        </is>
      </c>
      <c r="HJ124" s="12" t="inlineStr">
        <is>
          <t>x</t>
        </is>
      </c>
      <c r="HK124" s="12" t="inlineStr">
        <is>
          <t>x</t>
        </is>
      </c>
      <c r="HL124" s="12" t="inlineStr">
        <is>
          <t>x</t>
        </is>
      </c>
      <c r="HM124" s="12" t="inlineStr">
        <is>
          <t>x</t>
        </is>
      </c>
      <c r="HN124" s="12" t="inlineStr">
        <is>
          <t>x</t>
        </is>
      </c>
      <c r="HO124" s="12" t="inlineStr">
        <is>
          <t>x</t>
        </is>
      </c>
      <c r="HP124" s="12" t="inlineStr">
        <is>
          <t>x</t>
        </is>
      </c>
      <c r="HQ124" s="12" t="inlineStr">
        <is>
          <t>x</t>
        </is>
      </c>
      <c r="HR124" s="12" t="inlineStr">
        <is>
          <t>x</t>
        </is>
      </c>
      <c r="HS124" s="12" t="inlineStr">
        <is>
          <t>x</t>
        </is>
      </c>
      <c r="HT124" s="12" t="inlineStr">
        <is>
          <t>x</t>
        </is>
      </c>
      <c r="HU124" s="12" t="inlineStr">
        <is>
          <t>x</t>
        </is>
      </c>
      <c r="HV124" s="12" t="inlineStr">
        <is>
          <t>x</t>
        </is>
      </c>
      <c r="HW124" s="12" t="inlineStr">
        <is>
          <t>x</t>
        </is>
      </c>
      <c r="HX124" s="12" t="inlineStr">
        <is>
          <t>x</t>
        </is>
      </c>
      <c r="HY124" s="12" t="inlineStr">
        <is>
          <t>x</t>
        </is>
      </c>
      <c r="HZ124" s="12" t="inlineStr">
        <is>
          <t>x</t>
        </is>
      </c>
      <c r="IA124" s="12" t="inlineStr">
        <is>
          <t>x</t>
        </is>
      </c>
      <c r="IB124" s="12" t="inlineStr">
        <is>
          <t>x</t>
        </is>
      </c>
      <c r="IC124" s="12" t="inlineStr">
        <is>
          <t>x</t>
        </is>
      </c>
      <c r="ID124" s="12" t="inlineStr">
        <is>
          <t>x</t>
        </is>
      </c>
      <c r="IE124" s="12" t="inlineStr">
        <is>
          <t>x</t>
        </is>
      </c>
      <c r="IF124" s="12" t="inlineStr">
        <is>
          <t>x</t>
        </is>
      </c>
      <c r="IG124" s="12" t="inlineStr">
        <is>
          <t>x</t>
        </is>
      </c>
      <c r="IH124" s="12" t="inlineStr">
        <is>
          <t>x</t>
        </is>
      </c>
      <c r="II124" s="12" t="inlineStr">
        <is>
          <t>x</t>
        </is>
      </c>
      <c r="IJ124" s="12" t="inlineStr">
        <is>
          <t>x</t>
        </is>
      </c>
      <c r="IK124" s="12" t="inlineStr">
        <is>
          <t>x</t>
        </is>
      </c>
      <c r="IL124" s="12" t="inlineStr">
        <is>
          <t>x</t>
        </is>
      </c>
      <c r="IM124" s="12" t="inlineStr">
        <is>
          <t>x</t>
        </is>
      </c>
      <c r="IN124" s="12" t="inlineStr">
        <is>
          <t>x</t>
        </is>
      </c>
      <c r="IO124" s="12" t="inlineStr">
        <is>
          <t>x</t>
        </is>
      </c>
      <c r="IP124" s="12" t="inlineStr">
        <is>
          <t>x</t>
        </is>
      </c>
      <c r="IQ124" s="12" t="inlineStr">
        <is>
          <t>x</t>
        </is>
      </c>
      <c r="IR124" s="12" t="inlineStr">
        <is>
          <t>x</t>
        </is>
      </c>
      <c r="IS124" s="12" t="inlineStr">
        <is>
          <t>x</t>
        </is>
      </c>
      <c r="IT124" s="12" t="inlineStr">
        <is>
          <t>x</t>
        </is>
      </c>
      <c r="IU124" s="12" t="inlineStr">
        <is>
          <t>x</t>
        </is>
      </c>
      <c r="IV124" s="12" t="inlineStr">
        <is>
          <t>x</t>
        </is>
      </c>
      <c r="IW124" s="12" t="inlineStr">
        <is>
          <t>x</t>
        </is>
      </c>
      <c r="IX124" s="12" t="inlineStr">
        <is>
          <t>x</t>
        </is>
      </c>
      <c r="IY124" s="12" t="inlineStr">
        <is>
          <t>x</t>
        </is>
      </c>
      <c r="IZ124" s="12" t="inlineStr">
        <is>
          <t>x</t>
        </is>
      </c>
      <c r="JA124" s="12" t="inlineStr">
        <is>
          <t>x</t>
        </is>
      </c>
      <c r="JB124" s="12" t="inlineStr">
        <is>
          <t>x</t>
        </is>
      </c>
      <c r="JC124" s="12" t="inlineStr">
        <is>
          <t>x</t>
        </is>
      </c>
      <c r="JD124" s="12" t="inlineStr">
        <is>
          <t>x</t>
        </is>
      </c>
      <c r="JE124" s="12" t="inlineStr">
        <is>
          <t>x</t>
        </is>
      </c>
      <c r="JF124" s="12" t="inlineStr">
        <is>
          <t>x</t>
        </is>
      </c>
      <c r="JG124" s="12" t="inlineStr">
        <is>
          <t>x</t>
        </is>
      </c>
      <c r="JH124" s="12" t="inlineStr">
        <is>
          <t>x</t>
        </is>
      </c>
      <c r="JI124" s="12" t="inlineStr">
        <is>
          <t>x</t>
        </is>
      </c>
      <c r="JJ124" s="12" t="inlineStr">
        <is>
          <t>x</t>
        </is>
      </c>
      <c r="JK124" s="12" t="inlineStr">
        <is>
          <t>x</t>
        </is>
      </c>
      <c r="JL124" s="12" t="inlineStr">
        <is>
          <t>x</t>
        </is>
      </c>
      <c r="JM124" s="12" t="inlineStr">
        <is>
          <t>x</t>
        </is>
      </c>
      <c r="JN124" s="12" t="inlineStr">
        <is>
          <t>x</t>
        </is>
      </c>
      <c r="JO124" s="12" t="inlineStr">
        <is>
          <t>x</t>
        </is>
      </c>
      <c r="JP124" s="12" t="inlineStr">
        <is>
          <t>x</t>
        </is>
      </c>
      <c r="JQ124" s="12" t="inlineStr">
        <is>
          <t>x</t>
        </is>
      </c>
      <c r="JR124" s="12" t="inlineStr">
        <is>
          <t>x</t>
        </is>
      </c>
      <c r="JS124" s="12" t="inlineStr">
        <is>
          <t>x</t>
        </is>
      </c>
      <c r="JT124" s="12" t="inlineStr">
        <is>
          <t>x</t>
        </is>
      </c>
      <c r="JU124" s="12" t="inlineStr">
        <is>
          <t>x</t>
        </is>
      </c>
      <c r="JV124" s="12" t="inlineStr">
        <is>
          <t>x</t>
        </is>
      </c>
      <c r="JW124" s="12" t="inlineStr">
        <is>
          <t>x</t>
        </is>
      </c>
      <c r="JX124" s="12" t="inlineStr">
        <is>
          <t>x</t>
        </is>
      </c>
      <c r="JY124" s="12" t="inlineStr">
        <is>
          <t>x</t>
        </is>
      </c>
      <c r="JZ124" s="12" t="inlineStr">
        <is>
          <t>x</t>
        </is>
      </c>
      <c r="KA124" s="12" t="inlineStr">
        <is>
          <t>x</t>
        </is>
      </c>
      <c r="KB124" s="12" t="inlineStr">
        <is>
          <t>x</t>
        </is>
      </c>
      <c r="KC124" s="12" t="inlineStr">
        <is>
          <t>x</t>
        </is>
      </c>
      <c r="KD124" s="12" t="inlineStr">
        <is>
          <t>x</t>
        </is>
      </c>
      <c r="KE124" s="12" t="inlineStr">
        <is>
          <t>x</t>
        </is>
      </c>
      <c r="KF124" s="12" t="inlineStr">
        <is>
          <t>x</t>
        </is>
      </c>
      <c r="KG124" s="12" t="inlineStr">
        <is>
          <t>x</t>
        </is>
      </c>
      <c r="KH124" s="12" t="inlineStr">
        <is>
          <t>x</t>
        </is>
      </c>
      <c r="KI124" s="12" t="inlineStr">
        <is>
          <t>x</t>
        </is>
      </c>
      <c r="KJ124" s="12" t="inlineStr">
        <is>
          <t>x</t>
        </is>
      </c>
      <c r="KK124" s="12" t="inlineStr">
        <is>
          <t>x</t>
        </is>
      </c>
      <c r="KL124" s="12" t="inlineStr">
        <is>
          <t>x</t>
        </is>
      </c>
      <c r="KM124" s="12" t="inlineStr">
        <is>
          <t>x</t>
        </is>
      </c>
      <c r="KN124" s="12" t="inlineStr">
        <is>
          <t>x</t>
        </is>
      </c>
      <c r="KO124" s="12" t="inlineStr">
        <is>
          <t>x</t>
        </is>
      </c>
      <c r="KP124" s="12" t="inlineStr">
        <is>
          <t>x</t>
        </is>
      </c>
      <c r="KQ124" s="12" t="inlineStr">
        <is>
          <t>x</t>
        </is>
      </c>
      <c r="KR124" s="12" t="inlineStr">
        <is>
          <t>x</t>
        </is>
      </c>
      <c r="KS124" s="12" t="inlineStr">
        <is>
          <t>x</t>
        </is>
      </c>
      <c r="KT124" s="12" t="inlineStr">
        <is>
          <t>x</t>
        </is>
      </c>
      <c r="KU124" s="12" t="inlineStr">
        <is>
          <t>x</t>
        </is>
      </c>
      <c r="KV124" s="12" t="inlineStr">
        <is>
          <t>x</t>
        </is>
      </c>
      <c r="KW124" s="12" t="inlineStr">
        <is>
          <t>x</t>
        </is>
      </c>
      <c r="KX124" s="12" t="inlineStr">
        <is>
          <t>x</t>
        </is>
      </c>
      <c r="MY124" s="32" t="inlineStr">
        <is>
          <t>x</t>
        </is>
      </c>
      <c r="MZ124" s="32" t="inlineStr">
        <is>
          <t>x</t>
        </is>
      </c>
      <c r="NA124" s="33" t="n"/>
      <c r="NB124" s="33" t="n"/>
      <c r="NC124" s="33" t="inlineStr">
        <is>
          <t>x</t>
        </is>
      </c>
      <c r="NF124" s="33" t="inlineStr">
        <is>
          <t>x</t>
        </is>
      </c>
      <c r="NG124" s="33" t="inlineStr">
        <is>
          <t>x</t>
        </is>
      </c>
    </row>
    <row r="125" hidden="1" ht="14.45" customHeight="1">
      <c r="A125" s="34" t="inlineStr">
        <is>
          <t>W. MORANDELLI</t>
        </is>
      </c>
      <c r="B125" t="inlineStr">
        <is>
          <t>Data Intelligence</t>
        </is>
      </c>
      <c r="C125" t="inlineStr">
        <is>
          <t>Operations</t>
        </is>
      </c>
      <c r="D125" s="12" t="inlineStr">
        <is>
          <t>Data Management</t>
        </is>
      </c>
      <c r="E125" s="12">
        <f>COUNTIFS(HV125:IG125,UPPER("x"))</f>
        <v/>
      </c>
      <c r="F125" s="37" t="n"/>
      <c r="G125" s="37" t="n"/>
      <c r="H125" s="37" t="n"/>
      <c r="I125" s="37" t="n"/>
      <c r="J125" s="37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  <c r="AJ125" s="12" t="n"/>
      <c r="AK125" s="12" t="n"/>
      <c r="AL125" s="12" t="n"/>
      <c r="AM125" s="12" t="n"/>
      <c r="AN125" s="12" t="n"/>
      <c r="AO125" s="12" t="n"/>
      <c r="AP125" s="12" t="n"/>
      <c r="AQ125" s="12" t="n"/>
      <c r="AR125" s="12" t="n"/>
      <c r="AS125" s="12" t="n"/>
      <c r="AT125" s="12" t="n"/>
      <c r="AU125" s="12" t="n"/>
      <c r="AV125" s="12" t="n"/>
      <c r="AW125" s="12" t="n"/>
      <c r="AX125" s="12" t="n"/>
      <c r="AY125" s="12" t="n"/>
      <c r="AZ125" s="12" t="n"/>
      <c r="BA125" s="12" t="n"/>
      <c r="BB125" s="12" t="n"/>
      <c r="BC125" s="12" t="n"/>
      <c r="BD125" s="12" t="n"/>
      <c r="BE125" s="12" t="n"/>
      <c r="BF125" s="12" t="n"/>
      <c r="BG125" s="12" t="n"/>
      <c r="BH125" s="12" t="n"/>
      <c r="BI125" s="12" t="n"/>
      <c r="BJ125" s="12" t="n"/>
      <c r="BK125" s="12" t="n"/>
      <c r="BL125" s="12" t="n"/>
      <c r="BM125" s="12" t="n"/>
      <c r="BN125" s="12" t="n"/>
      <c r="BO125" s="12" t="n"/>
      <c r="BP125" s="12" t="n"/>
      <c r="BQ125" s="12" t="n"/>
      <c r="BR125" s="12" t="n"/>
      <c r="BS125" s="12" t="n"/>
      <c r="BT125" s="12" t="n"/>
      <c r="BU125" s="12" t="n"/>
      <c r="BV125" s="12" t="n"/>
      <c r="BW125" s="12" t="n"/>
      <c r="BX125" s="12" t="n"/>
      <c r="BY125" s="12" t="n"/>
      <c r="BZ125" s="12" t="n"/>
      <c r="CA125" s="12" t="n"/>
      <c r="CB125" s="12" t="n"/>
      <c r="CC125" s="12" t="n"/>
      <c r="CD125" s="12" t="n"/>
      <c r="CE125" s="12" t="n"/>
      <c r="CF125" s="12" t="n"/>
      <c r="CG125" s="12" t="n"/>
      <c r="CH125" s="12" t="n"/>
      <c r="CI125" s="12" t="n"/>
      <c r="CJ125" s="12" t="n"/>
      <c r="CK125" s="12" t="n"/>
      <c r="CL125" s="12" t="n"/>
      <c r="CM125" s="12" t="n"/>
      <c r="CN125" s="12" t="n"/>
      <c r="CO125" s="12" t="n"/>
      <c r="CP125" s="12" t="n"/>
      <c r="CQ125" s="12" t="n"/>
      <c r="CR125" s="12" t="n"/>
      <c r="FU125" s="27" t="inlineStr">
        <is>
          <t>X</t>
        </is>
      </c>
      <c r="FV125" s="27" t="inlineStr">
        <is>
          <t>X</t>
        </is>
      </c>
      <c r="FY125" s="27" t="inlineStr">
        <is>
          <t>X</t>
        </is>
      </c>
      <c r="FZ125" s="27" t="inlineStr">
        <is>
          <t>X</t>
        </is>
      </c>
      <c r="GA125" s="27" t="inlineStr">
        <is>
          <t>X</t>
        </is>
      </c>
      <c r="GB125" s="27" t="inlineStr">
        <is>
          <t>X</t>
        </is>
      </c>
      <c r="GY125" s="27" t="n"/>
      <c r="GZ125" s="27" t="n"/>
      <c r="HY125" s="28" t="inlineStr">
        <is>
          <t>x</t>
        </is>
      </c>
      <c r="HZ125" s="28" t="inlineStr">
        <is>
          <t>X</t>
        </is>
      </c>
      <c r="IT125" s="27" t="inlineStr">
        <is>
          <t>X</t>
        </is>
      </c>
      <c r="IU125" s="27" t="inlineStr">
        <is>
          <t>X</t>
        </is>
      </c>
    </row>
    <row r="126" hidden="1" ht="14.45" customHeight="1">
      <c r="A126" t="inlineStr">
        <is>
          <t>Y. BEN</t>
        </is>
      </c>
      <c r="B126" t="inlineStr">
        <is>
          <t>Data Intelligence</t>
        </is>
      </c>
      <c r="C126" t="inlineStr">
        <is>
          <t>Operations</t>
        </is>
      </c>
      <c r="D126" s="12" t="inlineStr">
        <is>
          <t>Data Management</t>
        </is>
      </c>
      <c r="E126" s="12">
        <f>COUNTIFS(HV126:IG126,UPPER("x"))</f>
        <v/>
      </c>
      <c r="F126" s="37" t="n"/>
      <c r="G126" s="37" t="n"/>
      <c r="H126" s="37" t="n"/>
      <c r="I126" s="37" t="n"/>
      <c r="J126" s="37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  <c r="AJ126" s="12" t="n"/>
      <c r="AK126" s="12" t="n"/>
      <c r="AL126" s="12" t="n"/>
      <c r="AM126" s="12" t="n"/>
      <c r="AN126" s="12" t="n"/>
      <c r="AO126" s="12" t="n"/>
      <c r="AP126" s="12" t="n"/>
      <c r="AQ126" s="12" t="n"/>
      <c r="AR126" s="12" t="n"/>
      <c r="AS126" s="12" t="n"/>
      <c r="AT126" s="12" t="n"/>
      <c r="AU126" s="12" t="n"/>
      <c r="AV126" s="12" t="n"/>
      <c r="AW126" s="12" t="n"/>
      <c r="AX126" s="12" t="n"/>
      <c r="AY126" s="12" t="n"/>
      <c r="AZ126" s="12" t="n"/>
      <c r="BA126" s="12" t="n"/>
      <c r="BB126" s="12" t="n"/>
      <c r="BC126" s="12" t="n"/>
      <c r="BD126" s="12" t="n"/>
      <c r="BE126" s="12" t="n"/>
      <c r="BF126" s="12" t="n"/>
      <c r="BG126" s="12" t="n"/>
      <c r="BH126" s="12" t="n"/>
      <c r="BI126" s="12" t="n"/>
      <c r="BJ126" s="12" t="n"/>
      <c r="BK126" s="12" t="n"/>
      <c r="BL126" s="12" t="n"/>
      <c r="BM126" s="12" t="n"/>
      <c r="BN126" s="12" t="n"/>
      <c r="BO126" s="12" t="n"/>
      <c r="BP126" s="12" t="n"/>
      <c r="BQ126" s="12" t="n"/>
      <c r="BR126" s="12" t="n"/>
      <c r="BS126" s="12" t="n"/>
      <c r="BT126" s="12" t="n"/>
      <c r="BU126" s="12" t="n"/>
      <c r="BV126" s="12" t="n"/>
      <c r="BW126" s="12" t="n"/>
      <c r="BX126" s="12" t="n"/>
      <c r="BY126" s="12" t="n"/>
      <c r="BZ126" s="12" t="n"/>
      <c r="CA126" s="12" t="n"/>
      <c r="CB126" s="12" t="n"/>
      <c r="CC126" s="12" t="n"/>
      <c r="CD126" s="12" t="n"/>
      <c r="CE126" s="12" t="n"/>
      <c r="CF126" s="12" t="n"/>
      <c r="CG126" s="12" t="n"/>
      <c r="CH126" s="12" t="n"/>
      <c r="CI126" s="12" t="n"/>
      <c r="CJ126" s="12" t="n"/>
      <c r="CK126" s="12" t="n"/>
      <c r="CL126" s="12" t="n"/>
      <c r="CM126" s="12" t="n"/>
      <c r="CN126" s="12" t="n"/>
      <c r="CO126" s="12" t="n"/>
      <c r="CP126" s="12" t="n"/>
      <c r="CQ126" s="12" t="n"/>
      <c r="CR126" s="12" t="n"/>
      <c r="GY126" s="27" t="n"/>
      <c r="GZ126" s="27" t="n"/>
      <c r="HV126" s="28" t="inlineStr">
        <is>
          <t>X</t>
        </is>
      </c>
      <c r="HW126" s="28" t="inlineStr">
        <is>
          <t>X</t>
        </is>
      </c>
      <c r="HX126" s="28" t="inlineStr">
        <is>
          <t>X</t>
        </is>
      </c>
      <c r="IC126" s="28" t="inlineStr">
        <is>
          <t>X</t>
        </is>
      </c>
      <c r="ID126" s="28" t="inlineStr">
        <is>
          <t>X</t>
        </is>
      </c>
      <c r="IE126" s="28" t="inlineStr">
        <is>
          <t>X</t>
        </is>
      </c>
      <c r="IF126" s="28" t="inlineStr">
        <is>
          <t>X</t>
        </is>
      </c>
      <c r="IG126" s="28" t="inlineStr">
        <is>
          <t>X</t>
        </is>
      </c>
    </row>
    <row r="127" hidden="1" ht="14.45" customHeight="1">
      <c r="A127" t="inlineStr">
        <is>
          <t>M. STORICO</t>
        </is>
      </c>
      <c r="B127" t="inlineStr">
        <is>
          <t>Digital QA</t>
        </is>
      </c>
      <c r="C127" t="inlineStr">
        <is>
          <t>Delivery AMS</t>
        </is>
      </c>
      <c r="D127" s="12" t="inlineStr">
        <is>
          <t>Outside DI</t>
        </is>
      </c>
      <c r="E127" s="12">
        <f>COUNTIFS(HV127:IG127,UPPER("x"))</f>
        <v/>
      </c>
      <c r="HO127" s="27" t="inlineStr">
        <is>
          <t>x</t>
        </is>
      </c>
      <c r="HP127" s="27" t="inlineStr">
        <is>
          <t>x</t>
        </is>
      </c>
      <c r="HQ127" s="27" t="inlineStr">
        <is>
          <t>x</t>
        </is>
      </c>
      <c r="HR127" s="27" t="inlineStr">
        <is>
          <t>x</t>
        </is>
      </c>
      <c r="HS127" s="27" t="inlineStr">
        <is>
          <t>x</t>
        </is>
      </c>
      <c r="HV127" s="28" t="inlineStr">
        <is>
          <t>x</t>
        </is>
      </c>
      <c r="HW127" s="28" t="inlineStr">
        <is>
          <t>x</t>
        </is>
      </c>
      <c r="HX127" s="28" t="inlineStr">
        <is>
          <t>x</t>
        </is>
      </c>
      <c r="HY127" s="28" t="inlineStr">
        <is>
          <t>x</t>
        </is>
      </c>
      <c r="HZ127" s="28" t="inlineStr">
        <is>
          <t>x</t>
        </is>
      </c>
      <c r="IC127" s="28" t="inlineStr">
        <is>
          <t>x</t>
        </is>
      </c>
      <c r="ID127" s="28" t="inlineStr">
        <is>
          <t>x</t>
        </is>
      </c>
      <c r="IE127" s="28" t="inlineStr">
        <is>
          <t>x</t>
        </is>
      </c>
      <c r="IF127" s="28" t="inlineStr">
        <is>
          <t>x</t>
        </is>
      </c>
      <c r="IG127" s="28" t="inlineStr">
        <is>
          <t>x</t>
        </is>
      </c>
    </row>
    <row r="128" hidden="1" ht="14.45" customHeight="1">
      <c r="A128" s="34" t="inlineStr">
        <is>
          <t>D. HEBA</t>
        </is>
      </c>
      <c r="B128" t="inlineStr">
        <is>
          <t>Data Intelligence</t>
        </is>
      </c>
      <c r="C128" t="inlineStr">
        <is>
          <t>Operations</t>
        </is>
      </c>
      <c r="D128" s="12" t="inlineStr">
        <is>
          <t>Web Applications</t>
        </is>
      </c>
      <c r="E128" s="12">
        <f>COUNTIFS(HV128:IG128,UPPER("x"))</f>
        <v/>
      </c>
    </row>
    <row r="129" hidden="1" ht="14.45" customHeight="1">
      <c r="A129" s="9" t="inlineStr">
        <is>
          <t>A. SEIRA</t>
        </is>
      </c>
      <c r="B129" t="inlineStr">
        <is>
          <t>Data Intelligence</t>
        </is>
      </c>
      <c r="C129" t="inlineStr">
        <is>
          <t>Operations</t>
        </is>
      </c>
      <c r="D129" s="24" t="inlineStr">
        <is>
          <t>Data Intelligence</t>
        </is>
      </c>
      <c r="NA129" s="32" t="inlineStr">
        <is>
          <t>x</t>
        </is>
      </c>
      <c r="NB129" s="32" t="inlineStr">
        <is>
          <t>x</t>
        </is>
      </c>
      <c r="NC129" s="32" t="inlineStr">
        <is>
          <t>x</t>
        </is>
      </c>
      <c r="ND129" s="32" t="inlineStr">
        <is>
          <t>x</t>
        </is>
      </c>
      <c r="NE129" s="32" t="inlineStr">
        <is>
          <t>x</t>
        </is>
      </c>
      <c r="NF129" s="32" t="inlineStr">
        <is>
          <t>x</t>
        </is>
      </c>
      <c r="NG129" s="32" t="inlineStr">
        <is>
          <t>x</t>
        </is>
      </c>
      <c r="NH129" s="32" t="inlineStr">
        <is>
          <t>x</t>
        </is>
      </c>
      <c r="NI129" s="32" t="inlineStr">
        <is>
          <t>x</t>
        </is>
      </c>
      <c r="NJ129" s="32" t="inlineStr">
        <is>
          <t>x</t>
        </is>
      </c>
      <c r="NK129" s="32" t="inlineStr">
        <is>
          <t>x</t>
        </is>
      </c>
      <c r="NL129" s="32" t="inlineStr">
        <is>
          <t>x</t>
        </is>
      </c>
      <c r="NM129" s="32" t="inlineStr">
        <is>
          <t>x</t>
        </is>
      </c>
    </row>
  </sheetData>
  <autoFilter ref="A2:OL129">
    <filterColumn colId="3" hiddenButton="0" showButton="1">
      <filters>
        <filter val="Delivery Projects"/>
      </filters>
    </filterColumn>
  </autoFilter>
  <conditionalFormatting sqref="A2:XFD2">
    <cfRule type="cellIs" priority="1" operator="equal" dxfId="13">
      <formula>"sab"</formula>
    </cfRule>
    <cfRule type="cellIs" priority="2" operator="equal" dxfId="12">
      <formula>"dom"</formula>
    </cfRule>
  </conditionalFormatting>
  <conditionalFormatting sqref="NA1:NC1">
    <cfRule type="cellIs" priority="3" operator="equal" dxfId="12">
      <formula>"dom"</formula>
    </cfRule>
    <cfRule type="cellIs" priority="4" operator="equal" dxfId="12">
      <formula>"sab"</formula>
    </cfRule>
    <cfRule type="cellIs" priority="5" operator="equal" dxfId="12">
      <formula>"sab; dom"</formula>
    </cfRule>
  </conditionalFormatting>
  <dataValidations count="1">
    <dataValidation sqref="A121:D121 B127:D127 F121:CR121" showDropDown="0" showInputMessage="1" showErrorMessage="1" allowBlank="1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N128"/>
  <sheetViews>
    <sheetView zoomScale="66" zoomScaleNormal="115" workbookViewId="0">
      <pane xSplit="5" ySplit="2" topLeftCell="F3" activePane="bottomRight" state="frozen"/>
      <selection pane="bottomRight" activeCell="E76" sqref="E76"/>
      <selection pane="bottomLeft" activeCell="A3" sqref="A3"/>
      <selection pane="topRight" activeCell="F1" sqref="F1"/>
    </sheetView>
  </sheetViews>
  <sheetFormatPr baseColWidth="8" defaultColWidth="5.42578125" defaultRowHeight="12"/>
  <cols>
    <col width="16.28515625" bestFit="1" customWidth="1" style="9" min="1" max="1"/>
    <col width="15.28515625" bestFit="1" customWidth="1" style="9" min="2" max="2"/>
    <col width="15.140625" bestFit="1" customWidth="1" style="9" min="3" max="3"/>
    <col width="19.42578125" bestFit="1" customWidth="1" style="9" min="4" max="4"/>
    <col width="20.42578125" bestFit="1" customWidth="1" style="9" min="5" max="5"/>
    <col width="7.42578125" bestFit="1" customWidth="1" style="9" min="6" max="6"/>
    <col width="7.7109375" bestFit="1" customWidth="1" style="9" min="7" max="7"/>
    <col width="8" bestFit="1" customWidth="1" style="9" min="8" max="8"/>
    <col width="7.28515625" bestFit="1" customWidth="1" style="9" min="9" max="9"/>
    <col width="7.7109375" bestFit="1" customWidth="1" style="9" min="10" max="10"/>
    <col width="7.42578125" bestFit="1" customWidth="1" style="9" min="11" max="11"/>
    <col width="8.28515625" bestFit="1" customWidth="1" style="9" min="12" max="12"/>
    <col width="7.42578125" bestFit="1" customWidth="1" style="9" min="13" max="13"/>
    <col width="7.7109375" bestFit="1" customWidth="1" style="9" min="14" max="14"/>
    <col width="8" bestFit="1" customWidth="1" style="9" min="15" max="15"/>
    <col width="7.28515625" bestFit="1" customWidth="1" style="9" min="16" max="16"/>
    <col width="7.7109375" bestFit="1" customWidth="1" style="9" min="17" max="17"/>
    <col width="7.42578125" bestFit="1" customWidth="1" style="9" min="18" max="18"/>
    <col width="8.28515625" bestFit="1" customWidth="1" style="9" min="19" max="19"/>
    <col width="7.42578125" bestFit="1" customWidth="1" style="9" min="20" max="20"/>
    <col width="7.7109375" bestFit="1" customWidth="1" style="9" min="21" max="21"/>
    <col width="8" bestFit="1" customWidth="1" style="9" min="22" max="22"/>
    <col width="7.28515625" bestFit="1" customWidth="1" style="9" min="23" max="23"/>
    <col width="7.7109375" bestFit="1" customWidth="1" style="9" min="24" max="24"/>
    <col width="7.42578125" bestFit="1" customWidth="1" style="9" min="25" max="25"/>
    <col width="8.28515625" bestFit="1" customWidth="1" style="9" min="26" max="26"/>
    <col width="7.42578125" bestFit="1" customWidth="1" style="9" min="27" max="27"/>
    <col width="7.7109375" bestFit="1" customWidth="1" style="9" min="28" max="28"/>
    <col width="8" bestFit="1" customWidth="1" style="9" min="29" max="29"/>
    <col width="7.28515625" bestFit="1" customWidth="1" style="9" min="30" max="30"/>
    <col width="7.7109375" bestFit="1" customWidth="1" style="9" min="31" max="31"/>
    <col width="7.42578125" bestFit="1" customWidth="1" style="9" min="32" max="32"/>
    <col width="8.28515625" bestFit="1" customWidth="1" style="9" min="33" max="33"/>
    <col width="7.42578125" bestFit="1" customWidth="1" style="9" min="34" max="34"/>
    <col width="7.7109375" bestFit="1" customWidth="1" style="9" min="35" max="35"/>
    <col width="8" bestFit="1" customWidth="1" style="9" min="36" max="36"/>
    <col width="7.28515625" bestFit="1" customWidth="1" style="9" min="37" max="37"/>
    <col width="7.7109375" bestFit="1" customWidth="1" style="9" min="38" max="38"/>
    <col width="7.42578125" bestFit="1" customWidth="1" style="9" min="39" max="39"/>
    <col width="8.28515625" bestFit="1" customWidth="1" style="9" min="40" max="40"/>
    <col width="7.42578125" bestFit="1" customWidth="1" style="9" min="41" max="41"/>
    <col width="7.7109375" bestFit="1" customWidth="1" style="9" min="42" max="42"/>
    <col width="8" bestFit="1" customWidth="1" style="9" min="43" max="43"/>
    <col width="7.28515625" bestFit="1" customWidth="1" style="9" min="44" max="44"/>
    <col width="7.7109375" bestFit="1" customWidth="1" style="9" min="45" max="45"/>
    <col width="7.42578125" bestFit="1" customWidth="1" style="9" min="46" max="46"/>
    <col width="8.28515625" bestFit="1" customWidth="1" style="9" min="47" max="47"/>
    <col width="7.42578125" bestFit="1" customWidth="1" style="9" min="48" max="48"/>
    <col width="7.7109375" bestFit="1" customWidth="1" style="9" min="49" max="49"/>
    <col width="8" bestFit="1" customWidth="1" style="9" min="50" max="50"/>
    <col width="7.28515625" bestFit="1" customWidth="1" style="9" min="51" max="51"/>
    <col width="7.7109375" bestFit="1" customWidth="1" style="9" min="52" max="52"/>
    <col width="7.42578125" bestFit="1" customWidth="1" style="9" min="53" max="53"/>
    <col width="8.28515625" bestFit="1" customWidth="1" style="9" min="54" max="54"/>
    <col width="7.42578125" bestFit="1" customWidth="1" style="9" min="55" max="55"/>
    <col width="7.7109375" bestFit="1" customWidth="1" style="9" min="56" max="56"/>
    <col width="8" bestFit="1" customWidth="1" style="9" min="57" max="57"/>
    <col width="7.28515625" bestFit="1" customWidth="1" style="9" min="58" max="58"/>
    <col width="7.7109375" bestFit="1" customWidth="1" style="9" min="59" max="59"/>
    <col width="7.42578125" bestFit="1" customWidth="1" style="9" min="60" max="60"/>
    <col width="8.28515625" bestFit="1" customWidth="1" style="9" min="61" max="61"/>
    <col width="7.42578125" bestFit="1" customWidth="1" style="9" min="62" max="62"/>
    <col width="7.7109375" bestFit="1" customWidth="1" style="9" min="63" max="63"/>
    <col width="8" bestFit="1" customWidth="1" style="9" min="64" max="64"/>
    <col width="7.28515625" bestFit="1" customWidth="1" style="9" min="65" max="65"/>
    <col width="7.7109375" bestFit="1" customWidth="1" style="9" min="66" max="66"/>
    <col width="7.42578125" bestFit="1" customWidth="1" style="9" min="67" max="67"/>
    <col width="8.28515625" bestFit="1" customWidth="1" style="9" min="68" max="68"/>
    <col width="7.42578125" bestFit="1" customWidth="1" style="9" min="69" max="69"/>
    <col width="7.7109375" bestFit="1" customWidth="1" style="9" min="70" max="70"/>
    <col width="8" bestFit="1" customWidth="1" style="9" min="71" max="71"/>
    <col width="7.28515625" bestFit="1" customWidth="1" style="9" min="72" max="72"/>
    <col width="7.7109375" bestFit="1" customWidth="1" style="9" min="73" max="73"/>
    <col width="7.42578125" bestFit="1" customWidth="1" style="9" min="74" max="74"/>
    <col width="8.28515625" bestFit="1" customWidth="1" style="9" min="75" max="75"/>
    <col width="7.42578125" bestFit="1" customWidth="1" style="9" min="76" max="76"/>
    <col width="7.7109375" bestFit="1" customWidth="1" style="9" min="77" max="77"/>
    <col width="8" bestFit="1" customWidth="1" style="9" min="78" max="78"/>
    <col width="7.28515625" bestFit="1" customWidth="1" style="9" min="79" max="79"/>
    <col width="7.7109375" bestFit="1" customWidth="1" style="9" min="80" max="80"/>
    <col width="7.42578125" bestFit="1" customWidth="1" style="9" min="81" max="81"/>
    <col width="8.28515625" bestFit="1" customWidth="1" style="9" min="82" max="82"/>
    <col width="7.42578125" bestFit="1" customWidth="1" style="9" min="83" max="83"/>
    <col width="7.7109375" bestFit="1" customWidth="1" style="9" min="84" max="84"/>
    <col width="8" bestFit="1" customWidth="1" style="9" min="85" max="85"/>
    <col width="7.28515625" bestFit="1" customWidth="1" style="9" min="86" max="86"/>
    <col width="7.7109375" bestFit="1" customWidth="1" style="9" min="87" max="87"/>
    <col width="7.42578125" bestFit="1" customWidth="1" style="9" min="88" max="88"/>
    <col width="8.28515625" bestFit="1" customWidth="1" style="9" min="89" max="89"/>
    <col width="7.42578125" bestFit="1" customWidth="1" style="9" min="90" max="90"/>
    <col width="7.7109375" bestFit="1" customWidth="1" style="9" min="91" max="91"/>
    <col width="8" bestFit="1" customWidth="1" style="9" min="92" max="92"/>
    <col width="7.28515625" bestFit="1" customWidth="1" style="9" min="93" max="93"/>
    <col width="7.7109375" bestFit="1" customWidth="1" style="9" min="94" max="94"/>
    <col width="7.42578125" bestFit="1" customWidth="1" style="9" min="95" max="95"/>
    <col width="8.28515625" bestFit="1" customWidth="1" style="9" min="96" max="96"/>
    <col width="7.42578125" bestFit="1" customWidth="1" style="27" min="97" max="97"/>
    <col width="7.7109375" bestFit="1" customWidth="1" style="27" min="98" max="98"/>
    <col width="8" bestFit="1" customWidth="1" style="27" min="99" max="99"/>
    <col width="7.28515625" bestFit="1" customWidth="1" style="27" min="100" max="100"/>
    <col width="7.7109375" bestFit="1" customWidth="1" style="27" min="101" max="101"/>
    <col width="7.42578125" bestFit="1" customWidth="1" style="27" min="102" max="102"/>
    <col width="8.28515625" bestFit="1" customWidth="1" style="27" min="103" max="103"/>
    <col width="7.42578125" bestFit="1" customWidth="1" style="27" min="104" max="104"/>
    <col width="7.7109375" bestFit="1" customWidth="1" style="27" min="105" max="105"/>
    <col width="8" bestFit="1" customWidth="1" style="27" min="106" max="106"/>
    <col width="7.28515625" bestFit="1" customWidth="1" style="27" min="107" max="107"/>
    <col width="7.7109375" bestFit="1" customWidth="1" style="27" min="108" max="108"/>
    <col width="7.42578125" bestFit="1" customWidth="1" style="27" min="109" max="109"/>
    <col width="8.28515625" bestFit="1" customWidth="1" style="27" min="110" max="110"/>
    <col width="7.42578125" bestFit="1" customWidth="1" style="27" min="111" max="111"/>
    <col width="7.7109375" bestFit="1" customWidth="1" style="27" min="112" max="112"/>
    <col width="8" bestFit="1" customWidth="1" style="27" min="113" max="113"/>
    <col width="7.28515625" bestFit="1" customWidth="1" style="27" min="114" max="114"/>
    <col width="7.7109375" bestFit="1" customWidth="1" style="27" min="115" max="115"/>
    <col width="7.42578125" bestFit="1" customWidth="1" style="27" min="116" max="116"/>
    <col width="8.28515625" bestFit="1" customWidth="1" style="27" min="117" max="117"/>
    <col width="7.42578125" bestFit="1" customWidth="1" style="27" min="118" max="118"/>
    <col width="7.7109375" bestFit="1" customWidth="1" style="27" min="119" max="119"/>
    <col width="8" bestFit="1" customWidth="1" style="27" min="120" max="120"/>
    <col width="7.28515625" bestFit="1" customWidth="1" style="27" min="121" max="121"/>
    <col width="7.7109375" bestFit="1" customWidth="1" style="27" min="122" max="122"/>
    <col width="7.42578125" bestFit="1" customWidth="1" style="27" min="123" max="123"/>
    <col width="8.28515625" bestFit="1" customWidth="1" style="27" min="124" max="124"/>
    <col width="7.42578125" bestFit="1" customWidth="1" style="27" min="125" max="125"/>
    <col width="7.7109375" bestFit="1" customWidth="1" style="27" min="126" max="126"/>
    <col width="8" bestFit="1" customWidth="1" style="27" min="127" max="127"/>
    <col width="7.28515625" bestFit="1" customWidth="1" style="27" min="128" max="128"/>
    <col width="7.7109375" bestFit="1" customWidth="1" style="27" min="129" max="129"/>
    <col width="7.42578125" bestFit="1" customWidth="1" style="27" min="130" max="130"/>
    <col width="8.28515625" bestFit="1" customWidth="1" style="27" min="131" max="131"/>
    <col width="7.42578125" bestFit="1" customWidth="1" style="27" min="132" max="132"/>
    <col width="7.7109375" bestFit="1" customWidth="1" style="27" min="133" max="133"/>
    <col width="8" bestFit="1" customWidth="1" style="27" min="134" max="134"/>
    <col width="7.28515625" bestFit="1" customWidth="1" style="27" min="135" max="135"/>
    <col width="7.7109375" bestFit="1" customWidth="1" style="27" min="136" max="136"/>
    <col width="7.42578125" bestFit="1" customWidth="1" style="27" min="137" max="137"/>
    <col width="8.28515625" bestFit="1" customWidth="1" style="27" min="138" max="138"/>
    <col width="7.42578125" bestFit="1" customWidth="1" style="27" min="139" max="139"/>
    <col width="7.7109375" bestFit="1" customWidth="1" style="27" min="140" max="140"/>
    <col width="8" bestFit="1" customWidth="1" style="27" min="141" max="141"/>
    <col width="7.28515625" bestFit="1" customWidth="1" style="27" min="142" max="142"/>
    <col width="7.7109375" bestFit="1" customWidth="1" style="27" min="143" max="143"/>
    <col width="7.42578125" bestFit="1" customWidth="1" style="27" min="144" max="144"/>
    <col width="8.28515625" bestFit="1" customWidth="1" style="27" min="145" max="145"/>
    <col width="7.42578125" bestFit="1" customWidth="1" style="27" min="146" max="146"/>
    <col width="7.7109375" bestFit="1" customWidth="1" style="27" min="147" max="147"/>
    <col width="8" bestFit="1" customWidth="1" style="27" min="148" max="148"/>
    <col width="7.28515625" bestFit="1" customWidth="1" style="27" min="149" max="149"/>
    <col width="7.7109375" bestFit="1" customWidth="1" style="27" min="150" max="150"/>
    <col width="7.42578125" bestFit="1" customWidth="1" style="27" min="151" max="151"/>
    <col width="8.28515625" bestFit="1" customWidth="1" style="27" min="152" max="152"/>
    <col width="7.42578125" bestFit="1" customWidth="1" style="27" min="153" max="153"/>
    <col width="7.7109375" bestFit="1" customWidth="1" style="27" min="154" max="154"/>
    <col width="8" bestFit="1" customWidth="1" style="27" min="155" max="155"/>
    <col width="7.28515625" bestFit="1" customWidth="1" style="27" min="156" max="156"/>
    <col width="7.7109375" bestFit="1" customWidth="1" style="27" min="157" max="157"/>
    <col width="7.42578125" bestFit="1" customWidth="1" style="27" min="158" max="158"/>
    <col width="8.28515625" bestFit="1" customWidth="1" style="27" min="159" max="159"/>
    <col width="7.42578125" bestFit="1" customWidth="1" style="27" min="160" max="160"/>
    <col width="7.7109375" bestFit="1" customWidth="1" style="27" min="161" max="161"/>
    <col width="8" bestFit="1" customWidth="1" style="27" min="162" max="162"/>
    <col width="7.28515625" bestFit="1" customWidth="1" style="27" min="163" max="163"/>
    <col width="7.7109375" bestFit="1" customWidth="1" style="27" min="164" max="164"/>
    <col width="7.42578125" bestFit="1" customWidth="1" style="27" min="165" max="165"/>
    <col width="8.28515625" bestFit="1" customWidth="1" style="27" min="166" max="166"/>
    <col width="7.42578125" bestFit="1" customWidth="1" style="27" min="167" max="167"/>
    <col width="7.7109375" bestFit="1" customWidth="1" style="27" min="168" max="168"/>
    <col width="8" bestFit="1" customWidth="1" style="27" min="169" max="169"/>
    <col width="7.28515625" bestFit="1" customWidth="1" style="27" min="170" max="170"/>
    <col width="7.7109375" bestFit="1" customWidth="1" style="27" min="171" max="171"/>
    <col width="7.42578125" bestFit="1" customWidth="1" style="27" min="172" max="172"/>
    <col width="8.28515625" bestFit="1" customWidth="1" style="27" min="173" max="173"/>
    <col width="7.42578125" bestFit="1" customWidth="1" style="27" min="174" max="174"/>
    <col width="7.7109375" bestFit="1" customWidth="1" style="27" min="175" max="175"/>
    <col width="8" bestFit="1" customWidth="1" style="27" min="176" max="176"/>
    <col width="7.28515625" bestFit="1" customWidth="1" style="27" min="177" max="177"/>
    <col width="7.7109375" bestFit="1" customWidth="1" style="27" min="178" max="178"/>
    <col width="7.42578125" bestFit="1" customWidth="1" style="27" min="179" max="179"/>
    <col width="8.28515625" bestFit="1" customWidth="1" style="27" min="180" max="180"/>
    <col width="7.42578125" bestFit="1" customWidth="1" style="27" min="181" max="181"/>
    <col width="7.7109375" bestFit="1" customWidth="1" style="27" min="182" max="182"/>
    <col width="8" bestFit="1" customWidth="1" style="27" min="183" max="183"/>
    <col width="7.28515625" bestFit="1" customWidth="1" style="27" min="184" max="184"/>
    <col width="7.7109375" bestFit="1" customWidth="1" style="27" min="185" max="185"/>
    <col width="7.42578125" bestFit="1" customWidth="1" style="27" min="186" max="186"/>
    <col width="8.28515625" bestFit="1" customWidth="1" style="27" min="187" max="187"/>
    <col width="7.42578125" bestFit="1" customWidth="1" style="27" min="188" max="188"/>
    <col width="7.7109375" bestFit="1" customWidth="1" style="27" min="189" max="189"/>
    <col width="8" bestFit="1" customWidth="1" style="27" min="190" max="190"/>
    <col width="7.28515625" bestFit="1" customWidth="1" style="27" min="191" max="191"/>
    <col width="7.7109375" bestFit="1" customWidth="1" style="27" min="192" max="192"/>
    <col width="7.42578125" bestFit="1" customWidth="1" style="27" min="193" max="193"/>
    <col width="8.28515625" bestFit="1" customWidth="1" style="27" min="194" max="194"/>
    <col width="7.42578125" bestFit="1" customWidth="1" style="27" min="195" max="195"/>
    <col width="7.7109375" bestFit="1" customWidth="1" style="27" min="196" max="196"/>
    <col width="8" bestFit="1" customWidth="1" style="27" min="197" max="197"/>
    <col width="7.28515625" bestFit="1" customWidth="1" style="27" min="198" max="198"/>
    <col width="7.7109375" bestFit="1" customWidth="1" style="27" min="199" max="199"/>
    <col width="7.42578125" bestFit="1" customWidth="1" style="27" min="200" max="200"/>
    <col width="8.28515625" bestFit="1" customWidth="1" style="27" min="201" max="201"/>
    <col width="7.42578125" bestFit="1" customWidth="1" style="27" min="202" max="202"/>
    <col width="7.7109375" bestFit="1" customWidth="1" style="27" min="203" max="203"/>
    <col width="8" bestFit="1" customWidth="1" style="27" min="204" max="204"/>
    <col width="7.28515625" bestFit="1" customWidth="1" style="27" min="205" max="205"/>
    <col width="7.7109375" bestFit="1" customWidth="1" style="27" min="206" max="206"/>
    <col width="7.42578125" bestFit="1" customWidth="1" style="27" min="207" max="207"/>
    <col width="8.28515625" bestFit="1" customWidth="1" style="27" min="208" max="208"/>
    <col width="7.42578125" bestFit="1" customWidth="1" style="27" min="209" max="209"/>
    <col width="7.7109375" bestFit="1" customWidth="1" style="27" min="210" max="210"/>
    <col width="8" bestFit="1" customWidth="1" style="27" min="211" max="211"/>
    <col width="7.28515625" bestFit="1" customWidth="1" style="27" min="212" max="212"/>
    <col width="7.7109375" bestFit="1" customWidth="1" style="27" min="213" max="213"/>
    <col width="7.42578125" bestFit="1" customWidth="1" style="27" min="214" max="214"/>
    <col width="8.28515625" bestFit="1" customWidth="1" style="27" min="215" max="215"/>
    <col width="7.42578125" bestFit="1" customWidth="1" style="27" min="216" max="216"/>
    <col width="7.7109375" bestFit="1" customWidth="1" style="27" min="217" max="217"/>
    <col width="8" bestFit="1" customWidth="1" style="27" min="218" max="218"/>
    <col width="7.28515625" bestFit="1" customWidth="1" style="27" min="219" max="219"/>
    <col width="7.7109375" bestFit="1" customWidth="1" style="27" min="220" max="220"/>
    <col width="7.42578125" bestFit="1" customWidth="1" style="27" min="221" max="221"/>
    <col width="8.28515625" bestFit="1" customWidth="1" style="27" min="222" max="222"/>
    <col width="7.42578125" bestFit="1" customWidth="1" style="27" min="223" max="223"/>
    <col width="7.7109375" bestFit="1" customWidth="1" style="27" min="224" max="224"/>
    <col width="8" bestFit="1" customWidth="1" style="27" min="225" max="225"/>
    <col width="7.28515625" bestFit="1" customWidth="1" style="27" min="226" max="226"/>
    <col width="7.7109375" bestFit="1" customWidth="1" style="27" min="227" max="227"/>
    <col width="7.42578125" bestFit="1" customWidth="1" style="27" min="228" max="228"/>
    <col width="8.28515625" bestFit="1" customWidth="1" style="27" min="229" max="229"/>
    <col width="7.42578125" bestFit="1" customWidth="1" style="27" min="230" max="230"/>
    <col width="7.7109375" bestFit="1" customWidth="1" style="27" min="231" max="231"/>
    <col width="8" bestFit="1" customWidth="1" style="27" min="232" max="232"/>
    <col width="7.28515625" bestFit="1" customWidth="1" style="27" min="233" max="233"/>
    <col width="7.7109375" bestFit="1" customWidth="1" style="27" min="234" max="234"/>
    <col width="7.42578125" bestFit="1" customWidth="1" style="27" min="235" max="235"/>
    <col width="8.28515625" bestFit="1" customWidth="1" style="27" min="236" max="236"/>
    <col width="7.42578125" bestFit="1" customWidth="1" style="27" min="237" max="237"/>
    <col width="7.7109375" bestFit="1" customWidth="1" style="27" min="238" max="238"/>
    <col width="8" bestFit="1" customWidth="1" style="27" min="239" max="239"/>
    <col width="7.28515625" bestFit="1" customWidth="1" style="27" min="240" max="240"/>
    <col width="7.7109375" bestFit="1" customWidth="1" style="27" min="241" max="241"/>
    <col width="7.42578125" bestFit="1" customWidth="1" style="27" min="242" max="242"/>
    <col width="8.28515625" bestFit="1" customWidth="1" style="27" min="243" max="243"/>
    <col width="7.42578125" bestFit="1" customWidth="1" style="27" min="244" max="244"/>
    <col width="7.7109375" bestFit="1" customWidth="1" style="27" min="245" max="245"/>
    <col width="8" bestFit="1" customWidth="1" style="27" min="246" max="246"/>
    <col width="7.28515625" bestFit="1" customWidth="1" style="27" min="247" max="247"/>
    <col width="7.7109375" bestFit="1" customWidth="1" style="27" min="248" max="248"/>
    <col width="7.42578125" bestFit="1" customWidth="1" style="27" min="249" max="249"/>
    <col width="8.28515625" bestFit="1" customWidth="1" style="27" min="250" max="250"/>
    <col width="7.42578125" bestFit="1" customWidth="1" style="27" min="251" max="251"/>
    <col width="7.7109375" bestFit="1" customWidth="1" style="27" min="252" max="252"/>
    <col width="8" bestFit="1" customWidth="1" style="27" min="253" max="253"/>
    <col width="7.28515625" bestFit="1" customWidth="1" style="27" min="254" max="254"/>
    <col width="7.7109375" bestFit="1" customWidth="1" style="27" min="255" max="255"/>
    <col width="7.42578125" bestFit="1" customWidth="1" style="27" min="256" max="256"/>
    <col width="8.28515625" bestFit="1" customWidth="1" style="27" min="257" max="257"/>
    <col width="7.42578125" bestFit="1" customWidth="1" style="27" min="258" max="258"/>
    <col width="7.7109375" bestFit="1" customWidth="1" style="27" min="259" max="259"/>
    <col width="8" bestFit="1" customWidth="1" style="27" min="260" max="260"/>
    <col width="7.28515625" bestFit="1" customWidth="1" style="27" min="261" max="261"/>
    <col width="7.7109375" bestFit="1" customWidth="1" style="27" min="262" max="262"/>
    <col width="7.42578125" bestFit="1" customWidth="1" style="27" min="263" max="263"/>
    <col width="8.28515625" bestFit="1" customWidth="1" style="27" min="264" max="264"/>
    <col width="7.42578125" bestFit="1" customWidth="1" style="27" min="265" max="265"/>
    <col width="7.7109375" bestFit="1" customWidth="1" style="27" min="266" max="266"/>
    <col width="8" bestFit="1" customWidth="1" style="27" min="267" max="267"/>
    <col width="7.28515625" bestFit="1" customWidth="1" style="27" min="268" max="268"/>
    <col width="7.7109375" bestFit="1" customWidth="1" style="27" min="269" max="269"/>
    <col width="7.42578125" bestFit="1" customWidth="1" style="27" min="270" max="270"/>
    <col width="8.28515625" bestFit="1" customWidth="1" style="27" min="271" max="271"/>
    <col width="7.42578125" bestFit="1" customWidth="1" style="27" min="272" max="272"/>
    <col width="7.7109375" bestFit="1" customWidth="1" style="27" min="273" max="273"/>
    <col width="8" bestFit="1" customWidth="1" style="27" min="274" max="274"/>
    <col width="7.28515625" bestFit="1" customWidth="1" style="27" min="275" max="275"/>
    <col width="7.7109375" bestFit="1" customWidth="1" style="27" min="276" max="276"/>
    <col width="7.42578125" bestFit="1" customWidth="1" style="27" min="277" max="277"/>
    <col width="8.28515625" bestFit="1" customWidth="1" style="27" min="278" max="278"/>
    <col width="7.42578125" bestFit="1" customWidth="1" style="27" min="279" max="279"/>
    <col width="7.7109375" bestFit="1" customWidth="1" style="27" min="280" max="280"/>
    <col width="8" bestFit="1" customWidth="1" style="27" min="281" max="281"/>
    <col width="7.28515625" bestFit="1" customWidth="1" style="27" min="282" max="282"/>
    <col width="7.7109375" bestFit="1" customWidth="1" style="27" min="283" max="283"/>
    <col width="7.42578125" bestFit="1" customWidth="1" style="27" min="284" max="284"/>
    <col width="8.28515625" bestFit="1" customWidth="1" style="27" min="285" max="285"/>
    <col width="7.42578125" bestFit="1" customWidth="1" style="32" min="286" max="286"/>
    <col width="7.7109375" bestFit="1" customWidth="1" style="32" min="287" max="287"/>
    <col width="8" bestFit="1" customWidth="1" style="32" min="288" max="288"/>
    <col width="7.28515625" bestFit="1" customWidth="1" style="32" min="289" max="289"/>
    <col width="7.7109375" bestFit="1" customWidth="1" style="32" min="290" max="290"/>
    <col width="7.42578125" bestFit="1" customWidth="1" style="32" min="291" max="291"/>
    <col width="8.28515625" bestFit="1" customWidth="1" style="32" min="292" max="292"/>
    <col width="7.42578125" bestFit="1" customWidth="1" style="32" min="293" max="293"/>
    <col width="7.7109375" bestFit="1" customWidth="1" style="32" min="294" max="294"/>
    <col width="8" bestFit="1" customWidth="1" style="32" min="295" max="295"/>
    <col width="7.28515625" bestFit="1" customWidth="1" style="32" min="296" max="296"/>
    <col width="7.7109375" bestFit="1" customWidth="1" style="32" min="297" max="297"/>
    <col width="7.42578125" bestFit="1" customWidth="1" style="32" min="298" max="298"/>
    <col width="8.28515625" bestFit="1" customWidth="1" style="32" min="299" max="299"/>
    <col width="7.42578125" bestFit="1" customWidth="1" style="32" min="300" max="300"/>
    <col width="7.7109375" bestFit="1" customWidth="1" style="32" min="301" max="301"/>
    <col width="8" bestFit="1" customWidth="1" style="32" min="302" max="302"/>
    <col width="7.28515625" bestFit="1" customWidth="1" style="32" min="303" max="303"/>
    <col width="7.7109375" bestFit="1" customWidth="1" style="32" min="304" max="304"/>
    <col width="7.42578125" bestFit="1" customWidth="1" style="32" min="305" max="305"/>
    <col width="8.28515625" bestFit="1" customWidth="1" style="32" min="306" max="306"/>
    <col width="7.42578125" bestFit="1" customWidth="1" style="32" min="307" max="307"/>
    <col width="7.7109375" bestFit="1" customWidth="1" style="32" min="308" max="308"/>
    <col width="8" bestFit="1" customWidth="1" style="32" min="309" max="309"/>
    <col width="7.28515625" bestFit="1" customWidth="1" style="32" min="310" max="310"/>
    <col width="7.7109375" bestFit="1" customWidth="1" style="32" min="311" max="311"/>
    <col width="7.42578125" bestFit="1" customWidth="1" style="32" min="312" max="312"/>
    <col width="8.28515625" bestFit="1" customWidth="1" style="32" min="313" max="313"/>
    <col width="7.42578125" bestFit="1" customWidth="1" style="32" min="314" max="314"/>
    <col width="7.7109375" bestFit="1" customWidth="1" style="32" min="315" max="315"/>
    <col width="8" bestFit="1" customWidth="1" style="32" min="316" max="316"/>
    <col width="7.28515625" bestFit="1" customWidth="1" style="32" min="317" max="317"/>
    <col width="7.7109375" bestFit="1" customWidth="1" style="32" min="318" max="318"/>
    <col width="7.42578125" bestFit="1" customWidth="1" style="32" min="319" max="319"/>
    <col width="8.28515625" bestFit="1" customWidth="1" style="32" min="320" max="320"/>
    <col width="7.42578125" bestFit="1" customWidth="1" style="32" min="321" max="321"/>
    <col width="7.7109375" bestFit="1" customWidth="1" style="32" min="322" max="322"/>
    <col width="8" bestFit="1" customWidth="1" style="32" min="323" max="323"/>
    <col width="7.28515625" bestFit="1" customWidth="1" style="32" min="324" max="324"/>
    <col width="7.7109375" bestFit="1" customWidth="1" style="32" min="325" max="325"/>
    <col width="7.42578125" bestFit="1" customWidth="1" style="32" min="326" max="326"/>
    <col width="8.28515625" bestFit="1" customWidth="1" style="32" min="327" max="327"/>
    <col width="7.42578125" bestFit="1" customWidth="1" style="32" min="328" max="328"/>
    <col width="7.7109375" bestFit="1" customWidth="1" style="32" min="329" max="329"/>
    <col width="8" bestFit="1" customWidth="1" style="32" min="330" max="330"/>
    <col width="7.28515625" bestFit="1" customWidth="1" style="32" min="331" max="331"/>
    <col width="7.7109375" bestFit="1" customWidth="1" style="32" min="332" max="332"/>
    <col width="7.42578125" bestFit="1" customWidth="1" style="32" min="333" max="333"/>
    <col width="8.28515625" bestFit="1" customWidth="1" style="32" min="334" max="334"/>
    <col width="7.42578125" bestFit="1" customWidth="1" style="32" min="335" max="335"/>
    <col width="7.7109375" bestFit="1" customWidth="1" style="32" min="336" max="336"/>
    <col width="8" bestFit="1" customWidth="1" style="32" min="337" max="337"/>
    <col width="7.28515625" bestFit="1" customWidth="1" style="32" min="338" max="338"/>
    <col width="7.7109375" bestFit="1" customWidth="1" style="32" min="339" max="339"/>
    <col width="7.42578125" bestFit="1" customWidth="1" style="32" min="340" max="340"/>
    <col width="8.28515625" bestFit="1" customWidth="1" style="32" min="341" max="341"/>
    <col width="7.42578125" bestFit="1" customWidth="1" style="32" min="342" max="342"/>
    <col width="7.7109375" bestFit="1" customWidth="1" style="32" min="343" max="343"/>
    <col width="8" bestFit="1" customWidth="1" style="32" min="344" max="344"/>
    <col width="7.28515625" bestFit="1" customWidth="1" style="32" min="345" max="345"/>
    <col width="7.7109375" bestFit="1" customWidth="1" style="32" min="346" max="346"/>
    <col width="7.42578125" bestFit="1" customWidth="1" style="32" min="347" max="347"/>
    <col width="8.28515625" bestFit="1" customWidth="1" style="32" min="348" max="348"/>
    <col width="7.42578125" bestFit="1" customWidth="1" style="32" min="349" max="349"/>
    <col width="7.7109375" bestFit="1" customWidth="1" style="32" min="350" max="350"/>
    <col width="8" bestFit="1" customWidth="1" style="32" min="351" max="351"/>
    <col width="7.28515625" bestFit="1" customWidth="1" style="32" min="352" max="352"/>
    <col width="7.7109375" bestFit="1" customWidth="1" style="32" min="353" max="353"/>
    <col width="7.42578125" bestFit="1" customWidth="1" style="32" min="354" max="354"/>
    <col width="8.28515625" bestFit="1" customWidth="1" style="32" min="355" max="355"/>
    <col width="7.42578125" bestFit="1" customWidth="1" style="32" min="356" max="356"/>
    <col width="7.7109375" bestFit="1" customWidth="1" style="32" min="357" max="357"/>
    <col width="8" bestFit="1" customWidth="1" style="32" min="358" max="358"/>
    <col width="7.28515625" bestFit="1" customWidth="1" style="32" min="359" max="359"/>
    <col width="7.7109375" bestFit="1" customWidth="1" style="32" min="360" max="360"/>
    <col width="7.42578125" bestFit="1" customWidth="1" style="32" min="361" max="361"/>
    <col width="8.28515625" bestFit="1" customWidth="1" style="32" min="362" max="362"/>
    <col width="7.42578125" bestFit="1" customWidth="1" style="32" min="363" max="363"/>
    <col width="7.7109375" bestFit="1" customWidth="1" style="32" min="364" max="364"/>
    <col width="8" bestFit="1" customWidth="1" style="32" min="365" max="365"/>
    <col width="7.28515625" bestFit="1" customWidth="1" style="32" min="366" max="366"/>
    <col width="7.7109375" bestFit="1" customWidth="1" style="32" min="367" max="367"/>
    <col width="7.42578125" bestFit="1" customWidth="1" style="32" min="368" max="368"/>
    <col width="8.28515625" bestFit="1" customWidth="1" style="32" min="369" max="369"/>
    <col width="7.42578125" bestFit="1" customWidth="1" style="32" min="370" max="370"/>
    <col width="7.7109375" bestFit="1" customWidth="1" style="32" min="371" max="371"/>
    <col width="8" bestFit="1" customWidth="1" style="32" min="372" max="372"/>
    <col width="7.28515625" bestFit="1" customWidth="1" style="32" min="373" max="373"/>
    <col width="7.7109375" bestFit="1" customWidth="1" style="32" min="374" max="374"/>
    <col width="7.42578125" bestFit="1" customWidth="1" style="32" min="375" max="375"/>
    <col width="8.28515625" bestFit="1" customWidth="1" style="32" min="376" max="376"/>
    <col width="7.42578125" bestFit="1" customWidth="1" style="32" min="377" max="377"/>
    <col width="7.7109375" bestFit="1" customWidth="1" style="32" min="378" max="378"/>
    <col width="8" bestFit="1" customWidth="1" style="32" min="379" max="379"/>
    <col width="7.28515625" bestFit="1" customWidth="1" style="32" min="380" max="380"/>
    <col width="7.7109375" bestFit="1" customWidth="1" style="32" min="381" max="381"/>
    <col width="7.42578125" bestFit="1" customWidth="1" style="32" min="382" max="382"/>
    <col width="8.28515625" bestFit="1" customWidth="1" style="32" min="383" max="383"/>
    <col width="7.42578125" bestFit="1" customWidth="1" style="32" min="384" max="384"/>
    <col width="7.7109375" bestFit="1" customWidth="1" style="32" min="385" max="385"/>
    <col width="8" bestFit="1" customWidth="1" style="32" min="386" max="386"/>
    <col width="7.28515625" bestFit="1" customWidth="1" style="32" min="387" max="387"/>
    <col width="7.7109375" bestFit="1" customWidth="1" style="32" min="388" max="388"/>
    <col width="7.42578125" bestFit="1" customWidth="1" style="32" min="389" max="389"/>
    <col width="8.28515625" bestFit="1" customWidth="1" style="32" min="390" max="390"/>
    <col width="7.42578125" bestFit="1" customWidth="1" style="32" min="391" max="391"/>
    <col width="7.7109375" bestFit="1" customWidth="1" style="32" min="392" max="392"/>
    <col width="8" bestFit="1" customWidth="1" style="32" min="393" max="393"/>
    <col width="7.28515625" bestFit="1" customWidth="1" style="32" min="394" max="394"/>
    <col width="7.7109375" bestFit="1" customWidth="1" style="32" min="395" max="395"/>
    <col width="7.42578125" bestFit="1" customWidth="1" style="32" min="396" max="396"/>
    <col width="8.28515625" bestFit="1" customWidth="1" style="32" min="397" max="397"/>
    <col width="7.42578125" bestFit="1" customWidth="1" style="32" min="398" max="398"/>
    <col width="7.7109375" bestFit="1" customWidth="1" style="32" min="399" max="399"/>
    <col width="8" bestFit="1" customWidth="1" style="32" min="400" max="400"/>
    <col width="7.28515625" bestFit="1" customWidth="1" style="32" min="401" max="401"/>
    <col width="7.7109375" bestFit="1" customWidth="1" style="32" min="402" max="402"/>
    <col width="5.42578125" customWidth="1" style="9" min="403" max="16384"/>
  </cols>
  <sheetData>
    <row r="1">
      <c r="A1" s="10" t="inlineStr">
        <is>
          <t>FERIE 2024</t>
        </is>
      </c>
      <c r="B1" s="10" t="n"/>
      <c r="C1" s="10" t="n"/>
      <c r="D1" s="10" t="n"/>
      <c r="E1" s="10" t="n"/>
      <c r="F1" s="25" t="n">
        <v>45658</v>
      </c>
      <c r="G1" s="25" t="n">
        <v>45659</v>
      </c>
      <c r="H1" s="25" t="n">
        <v>45660</v>
      </c>
      <c r="I1" s="25" t="n">
        <v>45661</v>
      </c>
      <c r="J1" s="25" t="n">
        <v>45662</v>
      </c>
      <c r="K1" s="82" t="n">
        <v>45663</v>
      </c>
      <c r="L1" s="25" t="n">
        <v>45664</v>
      </c>
      <c r="M1" s="25" t="n">
        <v>45665</v>
      </c>
      <c r="N1" s="25" t="n">
        <v>45666</v>
      </c>
      <c r="O1" s="25" t="n">
        <v>45667</v>
      </c>
      <c r="P1" s="25" t="n">
        <v>45668</v>
      </c>
      <c r="Q1" s="25" t="n">
        <v>45669</v>
      </c>
      <c r="R1" s="25" t="n">
        <v>45670</v>
      </c>
      <c r="S1" s="25" t="n">
        <v>45671</v>
      </c>
      <c r="T1" s="25" t="n">
        <v>45672</v>
      </c>
      <c r="U1" s="25" t="n">
        <v>45673</v>
      </c>
      <c r="V1" s="25" t="n">
        <v>45674</v>
      </c>
      <c r="W1" s="25" t="n">
        <v>45675</v>
      </c>
      <c r="X1" s="25" t="n">
        <v>45676</v>
      </c>
      <c r="Y1" s="25" t="n">
        <v>45677</v>
      </c>
      <c r="Z1" s="25" t="n">
        <v>45678</v>
      </c>
      <c r="AA1" s="25" t="n">
        <v>45679</v>
      </c>
      <c r="AB1" s="25" t="n">
        <v>45680</v>
      </c>
      <c r="AC1" s="25" t="n">
        <v>45681</v>
      </c>
      <c r="AD1" s="25" t="n">
        <v>45682</v>
      </c>
      <c r="AE1" s="25" t="n">
        <v>45683</v>
      </c>
      <c r="AF1" s="25" t="n">
        <v>45684</v>
      </c>
      <c r="AG1" s="25" t="n">
        <v>45685</v>
      </c>
      <c r="AH1" s="25" t="n">
        <v>45686</v>
      </c>
      <c r="AI1" s="25" t="n">
        <v>45687</v>
      </c>
      <c r="AJ1" s="25" t="n">
        <v>45688</v>
      </c>
      <c r="AK1" s="25" t="n">
        <v>45689</v>
      </c>
      <c r="AL1" s="25" t="n">
        <v>45690</v>
      </c>
      <c r="AM1" s="25" t="n">
        <v>45691</v>
      </c>
      <c r="AN1" s="25" t="n">
        <v>45692</v>
      </c>
      <c r="AO1" s="25" t="n">
        <v>45693</v>
      </c>
      <c r="AP1" s="25" t="n">
        <v>45694</v>
      </c>
      <c r="AQ1" s="25" t="n">
        <v>45695</v>
      </c>
      <c r="AR1" s="25" t="n">
        <v>45696</v>
      </c>
      <c r="AS1" s="25" t="n">
        <v>45697</v>
      </c>
      <c r="AT1" s="25" t="n">
        <v>45698</v>
      </c>
      <c r="AU1" s="25" t="n">
        <v>45699</v>
      </c>
      <c r="AV1" s="25" t="n">
        <v>45700</v>
      </c>
      <c r="AW1" s="25" t="n">
        <v>45701</v>
      </c>
      <c r="AX1" s="25" t="n">
        <v>45702</v>
      </c>
      <c r="AY1" s="25" t="n">
        <v>45703</v>
      </c>
      <c r="AZ1" s="25" t="n">
        <v>45704</v>
      </c>
      <c r="BA1" s="25" t="n">
        <v>45705</v>
      </c>
      <c r="BB1" s="25" t="n">
        <v>45706</v>
      </c>
      <c r="BC1" s="25" t="n">
        <v>45707</v>
      </c>
      <c r="BD1" s="25" t="n">
        <v>45708</v>
      </c>
      <c r="BE1" s="25" t="n">
        <v>45709</v>
      </c>
      <c r="BF1" s="25" t="n">
        <v>45710</v>
      </c>
      <c r="BG1" s="25" t="n">
        <v>45711</v>
      </c>
      <c r="BH1" s="25" t="n">
        <v>45712</v>
      </c>
      <c r="BI1" s="25" t="n">
        <v>45713</v>
      </c>
      <c r="BJ1" s="25" t="n">
        <v>45714</v>
      </c>
      <c r="BK1" s="25" t="n">
        <v>45715</v>
      </c>
      <c r="BL1" s="25" t="n">
        <v>45716</v>
      </c>
      <c r="BM1" s="25" t="n">
        <v>45717</v>
      </c>
      <c r="BN1" s="25" t="n">
        <v>45718</v>
      </c>
      <c r="BO1" s="25" t="n">
        <v>45719</v>
      </c>
      <c r="BP1" s="25" t="n">
        <v>45720</v>
      </c>
      <c r="BQ1" s="25" t="n">
        <v>45721</v>
      </c>
      <c r="BR1" s="25" t="n">
        <v>45722</v>
      </c>
      <c r="BS1" s="25" t="n">
        <v>45723</v>
      </c>
      <c r="BT1" s="25" t="n">
        <v>45724</v>
      </c>
      <c r="BU1" s="25" t="n">
        <v>45725</v>
      </c>
      <c r="BV1" s="25" t="n">
        <v>45726</v>
      </c>
      <c r="BW1" s="25" t="n">
        <v>45727</v>
      </c>
      <c r="BX1" s="25" t="n">
        <v>45728</v>
      </c>
      <c r="BY1" s="25" t="n">
        <v>45729</v>
      </c>
      <c r="BZ1" s="25" t="n">
        <v>45730</v>
      </c>
      <c r="CA1" s="25" t="n">
        <v>45731</v>
      </c>
      <c r="CB1" s="25" t="n">
        <v>45732</v>
      </c>
      <c r="CC1" s="25" t="n">
        <v>45733</v>
      </c>
      <c r="CD1" s="25" t="n">
        <v>45734</v>
      </c>
      <c r="CE1" s="25" t="n">
        <v>45735</v>
      </c>
      <c r="CF1" s="25" t="n">
        <v>45736</v>
      </c>
      <c r="CG1" s="25" t="n">
        <v>45737</v>
      </c>
      <c r="CH1" s="25" t="n">
        <v>45738</v>
      </c>
      <c r="CI1" s="25" t="n">
        <v>45739</v>
      </c>
      <c r="CJ1" s="25" t="n">
        <v>45740</v>
      </c>
      <c r="CK1" s="25" t="n">
        <v>45741</v>
      </c>
      <c r="CL1" s="25" t="n">
        <v>45742</v>
      </c>
      <c r="CM1" s="25" t="n">
        <v>45743</v>
      </c>
      <c r="CN1" s="25" t="n">
        <v>45744</v>
      </c>
      <c r="CO1" s="25" t="n">
        <v>45745</v>
      </c>
      <c r="CP1" s="25" t="n">
        <v>45746</v>
      </c>
      <c r="CQ1" s="25" t="n">
        <v>45747</v>
      </c>
      <c r="CR1" s="25" t="n">
        <v>45748</v>
      </c>
      <c r="CS1" s="25" t="n">
        <v>45749</v>
      </c>
      <c r="CT1" s="25" t="n">
        <v>45750</v>
      </c>
      <c r="CU1" s="25" t="n">
        <v>45751</v>
      </c>
      <c r="CV1" s="25" t="n">
        <v>45752</v>
      </c>
      <c r="CW1" s="25" t="n">
        <v>45753</v>
      </c>
      <c r="CX1" s="25" t="n">
        <v>45754</v>
      </c>
      <c r="CY1" s="25" t="n">
        <v>45755</v>
      </c>
      <c r="CZ1" s="25" t="n">
        <v>45756</v>
      </c>
      <c r="DA1" s="25" t="n">
        <v>45757</v>
      </c>
      <c r="DB1" s="25" t="n">
        <v>45758</v>
      </c>
      <c r="DC1" s="25" t="n">
        <v>45759</v>
      </c>
      <c r="DD1" s="25" t="n">
        <v>45760</v>
      </c>
      <c r="DE1" s="25" t="n">
        <v>45761</v>
      </c>
      <c r="DF1" s="25" t="n">
        <v>45762</v>
      </c>
      <c r="DG1" s="25" t="n">
        <v>45763</v>
      </c>
      <c r="DH1" s="25" t="n">
        <v>45764</v>
      </c>
      <c r="DI1" s="25" t="n">
        <v>45765</v>
      </c>
      <c r="DJ1" s="25" t="n">
        <v>45766</v>
      </c>
      <c r="DK1" s="25" t="n">
        <v>45767</v>
      </c>
      <c r="DL1" s="25" t="n">
        <v>45768</v>
      </c>
      <c r="DM1" s="25" t="n">
        <v>45769</v>
      </c>
      <c r="DN1" s="25" t="n">
        <v>45770</v>
      </c>
      <c r="DO1" s="25" t="n">
        <v>45771</v>
      </c>
      <c r="DP1" s="25" t="n">
        <v>45772</v>
      </c>
      <c r="DQ1" s="25" t="n">
        <v>45773</v>
      </c>
      <c r="DR1" s="25" t="n">
        <v>45774</v>
      </c>
      <c r="DS1" s="25" t="n">
        <v>45775</v>
      </c>
      <c r="DT1" s="25" t="n">
        <v>45776</v>
      </c>
      <c r="DU1" s="25" t="n">
        <v>45777</v>
      </c>
      <c r="DV1" s="25" t="n">
        <v>45778</v>
      </c>
      <c r="DW1" s="25" t="n">
        <v>45779</v>
      </c>
      <c r="DX1" s="25" t="n">
        <v>45780</v>
      </c>
      <c r="DY1" s="25" t="n">
        <v>45781</v>
      </c>
      <c r="DZ1" s="25" t="n">
        <v>45782</v>
      </c>
      <c r="EA1" s="25" t="n">
        <v>45783</v>
      </c>
      <c r="EB1" s="25" t="n">
        <v>45784</v>
      </c>
      <c r="EC1" s="25" t="n">
        <v>45785</v>
      </c>
      <c r="ED1" s="25" t="n">
        <v>45786</v>
      </c>
      <c r="EE1" s="25" t="n">
        <v>45787</v>
      </c>
      <c r="EF1" s="25" t="n">
        <v>45788</v>
      </c>
      <c r="EG1" s="25" t="n">
        <v>45789</v>
      </c>
      <c r="EH1" s="25" t="n">
        <v>45790</v>
      </c>
      <c r="EI1" s="25" t="n">
        <v>45791</v>
      </c>
      <c r="EJ1" s="25" t="n">
        <v>45792</v>
      </c>
      <c r="EK1" s="25" t="n">
        <v>45793</v>
      </c>
      <c r="EL1" s="25" t="n">
        <v>45794</v>
      </c>
      <c r="EM1" s="25" t="n">
        <v>45795</v>
      </c>
      <c r="EN1" s="25" t="n">
        <v>45796</v>
      </c>
      <c r="EO1" s="25" t="n">
        <v>45797</v>
      </c>
      <c r="EP1" s="25" t="n">
        <v>45798</v>
      </c>
      <c r="EQ1" s="25" t="n">
        <v>45799</v>
      </c>
      <c r="ER1" s="25" t="n">
        <v>45800</v>
      </c>
      <c r="ES1" s="25" t="n">
        <v>45801</v>
      </c>
      <c r="ET1" s="25" t="n">
        <v>45802</v>
      </c>
      <c r="EU1" s="25" t="n">
        <v>45803</v>
      </c>
      <c r="EV1" s="25" t="n">
        <v>45804</v>
      </c>
      <c r="EW1" s="25" t="n">
        <v>45805</v>
      </c>
      <c r="EX1" s="25" t="n">
        <v>45806</v>
      </c>
      <c r="EY1" s="25" t="n">
        <v>45807</v>
      </c>
      <c r="EZ1" s="25" t="n">
        <v>45808</v>
      </c>
      <c r="FA1" s="25" t="n">
        <v>45809</v>
      </c>
      <c r="FB1" s="25" t="n">
        <v>45810</v>
      </c>
      <c r="FC1" s="25" t="n">
        <v>45811</v>
      </c>
      <c r="FD1" s="25" t="n">
        <v>45812</v>
      </c>
      <c r="FE1" s="25" t="n">
        <v>45813</v>
      </c>
      <c r="FF1" s="25" t="n">
        <v>45814</v>
      </c>
      <c r="FG1" s="25" t="n">
        <v>45815</v>
      </c>
      <c r="FH1" s="25" t="n">
        <v>45816</v>
      </c>
      <c r="FI1" s="25" t="n">
        <v>45817</v>
      </c>
      <c r="FJ1" s="25" t="n">
        <v>45818</v>
      </c>
      <c r="FK1" s="25" t="n">
        <v>45819</v>
      </c>
      <c r="FL1" s="25" t="n">
        <v>45820</v>
      </c>
      <c r="FM1" s="25" t="n">
        <v>45821</v>
      </c>
      <c r="FN1" s="25" t="n">
        <v>45822</v>
      </c>
      <c r="FO1" s="25" t="n">
        <v>45823</v>
      </c>
      <c r="FP1" s="25" t="n">
        <v>45824</v>
      </c>
      <c r="FQ1" s="25" t="n">
        <v>45825</v>
      </c>
      <c r="FR1" s="25" t="n">
        <v>45826</v>
      </c>
      <c r="FS1" s="25" t="n">
        <v>45827</v>
      </c>
      <c r="FT1" s="25" t="n">
        <v>45828</v>
      </c>
      <c r="FU1" s="25" t="n">
        <v>45829</v>
      </c>
      <c r="FV1" s="25" t="n">
        <v>45830</v>
      </c>
      <c r="FW1" s="25" t="n">
        <v>45831</v>
      </c>
      <c r="FX1" s="25" t="n">
        <v>45832</v>
      </c>
      <c r="FY1" s="25" t="n">
        <v>45833</v>
      </c>
      <c r="FZ1" s="25" t="n">
        <v>45834</v>
      </c>
      <c r="GA1" s="25" t="n">
        <v>45835</v>
      </c>
      <c r="GB1" s="25" t="n">
        <v>45836</v>
      </c>
      <c r="GC1" s="25" t="n">
        <v>45837</v>
      </c>
      <c r="GD1" s="25" t="n">
        <v>45838</v>
      </c>
      <c r="GE1" s="25" t="n">
        <v>45839</v>
      </c>
      <c r="GF1" s="25" t="n">
        <v>45840</v>
      </c>
      <c r="GG1" s="25" t="n">
        <v>45841</v>
      </c>
      <c r="GH1" s="25" t="n">
        <v>45842</v>
      </c>
      <c r="GI1" s="25" t="n">
        <v>45843</v>
      </c>
      <c r="GJ1" s="25" t="n">
        <v>45844</v>
      </c>
      <c r="GK1" s="25" t="n">
        <v>45845</v>
      </c>
      <c r="GL1" s="25" t="n">
        <v>45846</v>
      </c>
      <c r="GM1" s="25" t="n">
        <v>45847</v>
      </c>
      <c r="GN1" s="25" t="n">
        <v>45848</v>
      </c>
      <c r="GO1" s="25" t="n">
        <v>45849</v>
      </c>
      <c r="GP1" s="25" t="n">
        <v>45850</v>
      </c>
      <c r="GQ1" s="25" t="n">
        <v>45851</v>
      </c>
      <c r="GR1" s="25" t="n">
        <v>45852</v>
      </c>
      <c r="GS1" s="25" t="n">
        <v>45853</v>
      </c>
      <c r="GT1" s="25" t="n">
        <v>45854</v>
      </c>
      <c r="GU1" s="25" t="n">
        <v>45855</v>
      </c>
      <c r="GV1" s="25" t="n">
        <v>45856</v>
      </c>
      <c r="GW1" s="25" t="n">
        <v>45857</v>
      </c>
      <c r="GX1" s="25" t="n">
        <v>45858</v>
      </c>
      <c r="GY1" s="25" t="n">
        <v>45859</v>
      </c>
      <c r="GZ1" s="25" t="n">
        <v>45860</v>
      </c>
      <c r="HA1" s="25" t="n">
        <v>45861</v>
      </c>
      <c r="HB1" s="25" t="n">
        <v>45862</v>
      </c>
      <c r="HC1" s="25" t="n">
        <v>45863</v>
      </c>
      <c r="HD1" s="25" t="n">
        <v>45864</v>
      </c>
      <c r="HE1" s="25" t="n">
        <v>45865</v>
      </c>
      <c r="HF1" s="25" t="n">
        <v>45866</v>
      </c>
      <c r="HG1" s="25" t="n">
        <v>45867</v>
      </c>
      <c r="HH1" s="25" t="n">
        <v>45868</v>
      </c>
      <c r="HI1" s="25" t="n">
        <v>45869</v>
      </c>
      <c r="HJ1" s="25" t="n">
        <v>45870</v>
      </c>
      <c r="HK1" s="25" t="n">
        <v>45871</v>
      </c>
      <c r="HL1" s="25" t="n">
        <v>45872</v>
      </c>
      <c r="HM1" s="25" t="n">
        <v>45873</v>
      </c>
      <c r="HN1" s="25" t="n">
        <v>45874</v>
      </c>
      <c r="HO1" s="25" t="n">
        <v>45875</v>
      </c>
      <c r="HP1" s="25" t="n">
        <v>45876</v>
      </c>
      <c r="HQ1" s="25" t="n">
        <v>45877</v>
      </c>
      <c r="HR1" s="25" t="n">
        <v>45878</v>
      </c>
      <c r="HS1" s="25" t="n">
        <v>45879</v>
      </c>
      <c r="HT1" s="25" t="n">
        <v>45880</v>
      </c>
      <c r="HU1" s="25" t="n">
        <v>45881</v>
      </c>
      <c r="HV1" s="25" t="n">
        <v>45882</v>
      </c>
      <c r="HW1" s="25" t="n">
        <v>45883</v>
      </c>
      <c r="HX1" s="25" t="n">
        <v>45884</v>
      </c>
      <c r="HY1" s="25" t="n">
        <v>45885</v>
      </c>
      <c r="HZ1" s="25" t="n">
        <v>45886</v>
      </c>
      <c r="IA1" s="25" t="n">
        <v>45887</v>
      </c>
      <c r="IB1" s="25" t="n">
        <v>45888</v>
      </c>
      <c r="IC1" s="25" t="n">
        <v>45889</v>
      </c>
      <c r="ID1" s="25" t="n">
        <v>45890</v>
      </c>
      <c r="IE1" s="25" t="n">
        <v>45891</v>
      </c>
      <c r="IF1" s="25" t="n">
        <v>45892</v>
      </c>
      <c r="IG1" s="25" t="n">
        <v>45893</v>
      </c>
      <c r="IH1" s="25" t="n">
        <v>45894</v>
      </c>
      <c r="II1" s="25" t="n">
        <v>45895</v>
      </c>
      <c r="IJ1" s="25" t="n">
        <v>45896</v>
      </c>
      <c r="IK1" s="25" t="n">
        <v>45897</v>
      </c>
      <c r="IL1" s="25" t="n">
        <v>45898</v>
      </c>
      <c r="IM1" s="25" t="n">
        <v>45899</v>
      </c>
      <c r="IN1" s="25" t="n">
        <v>45900</v>
      </c>
      <c r="IO1" s="25" t="n">
        <v>45901</v>
      </c>
      <c r="IP1" s="25" t="n">
        <v>45902</v>
      </c>
      <c r="IQ1" s="25" t="n">
        <v>45903</v>
      </c>
      <c r="IR1" s="25" t="n">
        <v>45904</v>
      </c>
      <c r="IS1" s="25" t="n">
        <v>45905</v>
      </c>
      <c r="IT1" s="25" t="n">
        <v>45906</v>
      </c>
      <c r="IU1" s="25" t="n">
        <v>45907</v>
      </c>
      <c r="IV1" s="25" t="n">
        <v>45908</v>
      </c>
      <c r="IW1" s="25" t="n">
        <v>45909</v>
      </c>
      <c r="IX1" s="25" t="n">
        <v>45910</v>
      </c>
      <c r="IY1" s="25" t="n">
        <v>45911</v>
      </c>
      <c r="IZ1" s="25" t="n">
        <v>45912</v>
      </c>
      <c r="JA1" s="25" t="n">
        <v>45913</v>
      </c>
      <c r="JB1" s="25" t="n">
        <v>45914</v>
      </c>
      <c r="JC1" s="25" t="n">
        <v>45915</v>
      </c>
      <c r="JD1" s="25" t="n">
        <v>45916</v>
      </c>
      <c r="JE1" s="25" t="n">
        <v>45917</v>
      </c>
      <c r="JF1" s="25" t="n">
        <v>45918</v>
      </c>
      <c r="JG1" s="25" t="n">
        <v>45919</v>
      </c>
      <c r="JH1" s="25" t="n">
        <v>45920</v>
      </c>
      <c r="JI1" s="25" t="n">
        <v>45921</v>
      </c>
      <c r="JJ1" s="25" t="n">
        <v>45922</v>
      </c>
      <c r="JK1" s="25" t="n">
        <v>45923</v>
      </c>
      <c r="JL1" s="25" t="n">
        <v>45924</v>
      </c>
      <c r="JM1" s="25" t="n">
        <v>45925</v>
      </c>
      <c r="JN1" s="25" t="n">
        <v>45926</v>
      </c>
      <c r="JO1" s="25" t="n">
        <v>45927</v>
      </c>
      <c r="JP1" s="25" t="n">
        <v>45928</v>
      </c>
      <c r="JQ1" s="25" t="n">
        <v>45929</v>
      </c>
      <c r="JR1" s="25" t="n">
        <v>45930</v>
      </c>
      <c r="JS1" s="25" t="n">
        <v>45931</v>
      </c>
      <c r="JT1" s="25" t="n">
        <v>45932</v>
      </c>
      <c r="JU1" s="25" t="n">
        <v>45933</v>
      </c>
      <c r="JV1" s="25" t="n">
        <v>45934</v>
      </c>
      <c r="JW1" s="25" t="n">
        <v>45935</v>
      </c>
      <c r="JX1" s="25" t="n">
        <v>45936</v>
      </c>
      <c r="JY1" s="25" t="n">
        <v>45937</v>
      </c>
      <c r="JZ1" s="25" t="n">
        <v>45938</v>
      </c>
      <c r="KA1" s="25" t="n">
        <v>45939</v>
      </c>
      <c r="KB1" s="25" t="n">
        <v>45940</v>
      </c>
      <c r="KC1" s="25" t="n">
        <v>45941</v>
      </c>
      <c r="KD1" s="25" t="n">
        <v>45942</v>
      </c>
      <c r="KE1" s="25" t="n">
        <v>45943</v>
      </c>
      <c r="KF1" s="25" t="n">
        <v>45944</v>
      </c>
      <c r="KG1" s="25" t="n">
        <v>45945</v>
      </c>
      <c r="KH1" s="25" t="n">
        <v>45946</v>
      </c>
      <c r="KI1" s="25" t="n">
        <v>45947</v>
      </c>
      <c r="KJ1" s="25" t="n">
        <v>45948</v>
      </c>
      <c r="KK1" s="25" t="n">
        <v>45949</v>
      </c>
      <c r="KL1" s="25" t="n">
        <v>45950</v>
      </c>
      <c r="KM1" s="25" t="n">
        <v>45951</v>
      </c>
      <c r="KN1" s="25" t="n">
        <v>45952</v>
      </c>
      <c r="KO1" s="25" t="n">
        <v>45953</v>
      </c>
      <c r="KP1" s="25" t="n">
        <v>45954</v>
      </c>
      <c r="KQ1" s="25" t="n">
        <v>45955</v>
      </c>
      <c r="KR1" s="25" t="n">
        <v>45956</v>
      </c>
      <c r="KS1" s="25" t="n">
        <v>45957</v>
      </c>
      <c r="KT1" s="25" t="n">
        <v>45958</v>
      </c>
      <c r="KU1" s="25" t="n">
        <v>45959</v>
      </c>
      <c r="KV1" s="25" t="n">
        <v>45960</v>
      </c>
      <c r="KW1" s="25" t="n">
        <v>45961</v>
      </c>
      <c r="KX1" s="25" t="n">
        <v>45962</v>
      </c>
      <c r="KY1" s="25" t="n">
        <v>45963</v>
      </c>
      <c r="KZ1" s="25" t="n">
        <v>45964</v>
      </c>
      <c r="LA1" s="25" t="n">
        <v>45965</v>
      </c>
      <c r="LB1" s="25" t="n">
        <v>45966</v>
      </c>
      <c r="LC1" s="25" t="n">
        <v>45967</v>
      </c>
      <c r="LD1" s="25" t="n">
        <v>45968</v>
      </c>
      <c r="LE1" s="25" t="n">
        <v>45969</v>
      </c>
      <c r="LF1" s="25" t="n">
        <v>45970</v>
      </c>
      <c r="LG1" s="25" t="n">
        <v>45971</v>
      </c>
      <c r="LH1" s="25" t="n">
        <v>45972</v>
      </c>
      <c r="LI1" s="25" t="n">
        <v>45973</v>
      </c>
      <c r="LJ1" s="25" t="n">
        <v>45974</v>
      </c>
      <c r="LK1" s="25" t="n">
        <v>45975</v>
      </c>
      <c r="LL1" s="25" t="n">
        <v>45976</v>
      </c>
      <c r="LM1" s="25" t="n">
        <v>45977</v>
      </c>
      <c r="LN1" s="25" t="n">
        <v>45978</v>
      </c>
      <c r="LO1" s="25" t="n">
        <v>45979</v>
      </c>
      <c r="LP1" s="25" t="n">
        <v>45980</v>
      </c>
      <c r="LQ1" s="25" t="n">
        <v>45981</v>
      </c>
      <c r="LR1" s="25" t="n">
        <v>45982</v>
      </c>
      <c r="LS1" s="25" t="n">
        <v>45983</v>
      </c>
      <c r="LT1" s="25" t="n">
        <v>45984</v>
      </c>
      <c r="LU1" s="25" t="n">
        <v>45985</v>
      </c>
      <c r="LV1" s="25" t="n">
        <v>45986</v>
      </c>
      <c r="LW1" s="25" t="n">
        <v>45987</v>
      </c>
      <c r="LX1" s="25" t="n">
        <v>45988</v>
      </c>
      <c r="LY1" s="25" t="n">
        <v>45989</v>
      </c>
      <c r="LZ1" s="25" t="n">
        <v>45990</v>
      </c>
      <c r="MA1" s="25" t="n">
        <v>45991</v>
      </c>
      <c r="MB1" s="25" t="n">
        <v>45992</v>
      </c>
      <c r="MC1" s="25" t="n">
        <v>45993</v>
      </c>
      <c r="MD1" s="25" t="n">
        <v>45994</v>
      </c>
      <c r="ME1" s="25" t="n">
        <v>45995</v>
      </c>
      <c r="MF1" s="25" t="n">
        <v>45996</v>
      </c>
      <c r="MG1" s="25" t="n">
        <v>45997</v>
      </c>
      <c r="MH1" s="25" t="n">
        <v>45998</v>
      </c>
      <c r="MI1" s="25" t="n">
        <v>45999</v>
      </c>
      <c r="MJ1" s="25" t="n">
        <v>46000</v>
      </c>
      <c r="MK1" s="25" t="n">
        <v>46001</v>
      </c>
      <c r="ML1" s="25" t="n">
        <v>46002</v>
      </c>
      <c r="MM1" s="25" t="n">
        <v>46003</v>
      </c>
      <c r="MN1" s="25" t="n">
        <v>46004</v>
      </c>
      <c r="MO1" s="25" t="n">
        <v>46005</v>
      </c>
      <c r="MP1" s="25" t="n">
        <v>46006</v>
      </c>
      <c r="MQ1" s="25" t="n">
        <v>46007</v>
      </c>
      <c r="MR1" s="25" t="n">
        <v>46008</v>
      </c>
      <c r="MS1" s="25" t="n">
        <v>46009</v>
      </c>
      <c r="MT1" s="25" t="n">
        <v>46010</v>
      </c>
      <c r="MU1" s="25" t="n">
        <v>46011</v>
      </c>
      <c r="MV1" s="25" t="n">
        <v>46012</v>
      </c>
      <c r="MW1" s="25" t="n">
        <v>46013</v>
      </c>
      <c r="MX1" s="25" t="n">
        <v>46014</v>
      </c>
      <c r="MY1" s="25" t="n">
        <v>46015</v>
      </c>
      <c r="MZ1" s="25" t="n">
        <v>46016</v>
      </c>
      <c r="NA1" s="25" t="n">
        <v>46017</v>
      </c>
      <c r="NB1" s="25" t="n">
        <v>46018</v>
      </c>
      <c r="NC1" s="25" t="n">
        <v>46019</v>
      </c>
      <c r="ND1" s="25" t="n">
        <v>46020</v>
      </c>
      <c r="NE1" s="25" t="n">
        <v>46021</v>
      </c>
      <c r="NF1" s="25" t="n">
        <v>46022</v>
      </c>
      <c r="NG1" s="25" t="n">
        <v>46023</v>
      </c>
      <c r="NH1" s="25" t="n">
        <v>46024</v>
      </c>
      <c r="NI1" s="25" t="n">
        <v>46025</v>
      </c>
      <c r="NJ1" s="25" t="n">
        <v>46026</v>
      </c>
      <c r="NK1" s="25" t="n">
        <v>46027</v>
      </c>
      <c r="NL1" s="25" t="n">
        <v>46028</v>
      </c>
      <c r="NM1" s="25" t="n">
        <v>46029</v>
      </c>
      <c r="NN1" s="25" t="n">
        <v>46030</v>
      </c>
      <c r="NO1" s="25" t="n">
        <v>46031</v>
      </c>
      <c r="NP1" s="25" t="n">
        <v>46032</v>
      </c>
      <c r="NQ1" s="25" t="n">
        <v>46033</v>
      </c>
      <c r="NR1" s="25" t="n">
        <v>46034</v>
      </c>
      <c r="NS1" s="25" t="n">
        <v>46035</v>
      </c>
      <c r="NT1" s="25" t="n">
        <v>46036</v>
      </c>
      <c r="NU1" s="25" t="n">
        <v>46037</v>
      </c>
      <c r="NV1" s="25" t="n">
        <v>46038</v>
      </c>
      <c r="NW1" s="25" t="n">
        <v>46039</v>
      </c>
      <c r="NX1" s="25" t="n">
        <v>46040</v>
      </c>
      <c r="NY1" s="25" t="n">
        <v>46041</v>
      </c>
      <c r="NZ1" s="25" t="n">
        <v>46042</v>
      </c>
      <c r="OA1" s="25" t="n">
        <v>46043</v>
      </c>
      <c r="OB1" s="25" t="n">
        <v>46044</v>
      </c>
      <c r="OC1" s="25" t="n">
        <v>46045</v>
      </c>
      <c r="OD1" s="25" t="n">
        <v>46046</v>
      </c>
      <c r="OE1" s="25" t="n">
        <v>46047</v>
      </c>
      <c r="OF1" s="25" t="n">
        <v>46048</v>
      </c>
      <c r="OG1" s="25" t="n">
        <v>46049</v>
      </c>
      <c r="OH1" s="25" t="n">
        <v>46050</v>
      </c>
      <c r="OI1" s="25" t="n">
        <v>46051</v>
      </c>
      <c r="OJ1" s="25" t="n">
        <v>46052</v>
      </c>
      <c r="OK1" s="25" t="n">
        <v>46053</v>
      </c>
      <c r="OL1" s="26" t="n"/>
      <c r="OM1" s="26" t="n"/>
      <c r="ON1" s="26" t="n"/>
    </row>
    <row r="2">
      <c r="A2" s="9" t="inlineStr">
        <is>
          <t>User</t>
        </is>
      </c>
      <c r="B2" s="9" t="inlineStr">
        <is>
          <t>Practice</t>
        </is>
      </c>
      <c r="C2" s="9" t="inlineStr">
        <is>
          <t>Area</t>
        </is>
      </c>
      <c r="D2" s="9" t="inlineStr">
        <is>
          <t>CdC</t>
        </is>
      </c>
      <c r="E2" s="9" t="inlineStr">
        <is>
          <t>FLAG CHIUSURA AGOSTO</t>
        </is>
      </c>
      <c r="F2" s="25">
        <f>TEXT(F1,"ggg")</f>
        <v/>
      </c>
      <c r="G2" s="25">
        <f>TEXT(G1,"ggg")</f>
        <v/>
      </c>
      <c r="H2" s="25">
        <f>TEXT(H1,"ggg")</f>
        <v/>
      </c>
      <c r="I2" s="25">
        <f>TEXT(I1,"ggg")</f>
        <v/>
      </c>
      <c r="J2" s="25">
        <f>TEXT(J1,"ggg")</f>
        <v/>
      </c>
      <c r="K2" s="82">
        <f>TEXT(K1,"ggg")</f>
        <v/>
      </c>
      <c r="L2" s="25">
        <f>TEXT(L1,"ggg")</f>
        <v/>
      </c>
      <c r="M2" s="25">
        <f>TEXT(M1,"ggg")</f>
        <v/>
      </c>
      <c r="N2" s="25">
        <f>TEXT(N1,"ggg")</f>
        <v/>
      </c>
      <c r="O2" s="25">
        <f>TEXT(O1,"ggg")</f>
        <v/>
      </c>
      <c r="P2" s="25">
        <f>TEXT(P1,"ggg")</f>
        <v/>
      </c>
      <c r="Q2" s="25">
        <f>TEXT(Q1,"ggg")</f>
        <v/>
      </c>
      <c r="R2" s="25">
        <f>TEXT(R1,"ggg")</f>
        <v/>
      </c>
      <c r="S2" s="25">
        <f>TEXT(S1,"ggg")</f>
        <v/>
      </c>
      <c r="T2" s="25">
        <f>TEXT(T1,"ggg")</f>
        <v/>
      </c>
      <c r="U2" s="25">
        <f>TEXT(U1,"ggg")</f>
        <v/>
      </c>
      <c r="V2" s="25">
        <f>TEXT(V1,"ggg")</f>
        <v/>
      </c>
      <c r="W2" s="25">
        <f>TEXT(W1,"ggg")</f>
        <v/>
      </c>
      <c r="X2" s="25">
        <f>TEXT(X1,"ggg")</f>
        <v/>
      </c>
      <c r="Y2" s="25">
        <f>TEXT(Y1,"ggg")</f>
        <v/>
      </c>
      <c r="Z2" s="25">
        <f>TEXT(Z1,"ggg")</f>
        <v/>
      </c>
      <c r="AA2" s="25">
        <f>TEXT(AA1,"ggg")</f>
        <v/>
      </c>
      <c r="AB2" s="25">
        <f>TEXT(AB1,"ggg")</f>
        <v/>
      </c>
      <c r="AC2" s="25">
        <f>TEXT(AC1,"ggg")</f>
        <v/>
      </c>
      <c r="AD2" s="25">
        <f>TEXT(AD1,"ggg")</f>
        <v/>
      </c>
      <c r="AE2" s="25">
        <f>TEXT(AE1,"ggg")</f>
        <v/>
      </c>
      <c r="AF2" s="25">
        <f>TEXT(AF1,"ggg")</f>
        <v/>
      </c>
      <c r="AG2" s="25">
        <f>TEXT(AG1,"ggg")</f>
        <v/>
      </c>
      <c r="AH2" s="25">
        <f>TEXT(AH1,"ggg")</f>
        <v/>
      </c>
      <c r="AI2" s="25">
        <f>TEXT(AI1,"ggg")</f>
        <v/>
      </c>
      <c r="AJ2" s="25">
        <f>TEXT(AJ1,"ggg")</f>
        <v/>
      </c>
      <c r="AK2" s="25">
        <f>TEXT(AK1,"ggg")</f>
        <v/>
      </c>
      <c r="AL2" s="25">
        <f>TEXT(AL1,"ggg")</f>
        <v/>
      </c>
      <c r="AM2" s="25">
        <f>TEXT(AM1,"ggg")</f>
        <v/>
      </c>
      <c r="AN2" s="25">
        <f>TEXT(AN1,"ggg")</f>
        <v/>
      </c>
      <c r="AO2" s="25">
        <f>TEXT(AO1,"ggg")</f>
        <v/>
      </c>
      <c r="AP2" s="25">
        <f>TEXT(AP1,"ggg")</f>
        <v/>
      </c>
      <c r="AQ2" s="25">
        <f>TEXT(AQ1,"ggg")</f>
        <v/>
      </c>
      <c r="AR2" s="25">
        <f>TEXT(AR1,"ggg")</f>
        <v/>
      </c>
      <c r="AS2" s="25">
        <f>TEXT(AS1,"ggg")</f>
        <v/>
      </c>
      <c r="AT2" s="25">
        <f>TEXT(AT1,"ggg")</f>
        <v/>
      </c>
      <c r="AU2" s="25">
        <f>TEXT(AU1,"ggg")</f>
        <v/>
      </c>
      <c r="AV2" s="25">
        <f>TEXT(AV1,"ggg")</f>
        <v/>
      </c>
      <c r="AW2" s="25">
        <f>TEXT(AW1,"ggg")</f>
        <v/>
      </c>
      <c r="AX2" s="25">
        <f>TEXT(AX1,"ggg")</f>
        <v/>
      </c>
      <c r="AY2" s="25">
        <f>TEXT(AY1,"ggg")</f>
        <v/>
      </c>
      <c r="AZ2" s="25">
        <f>TEXT(AZ1,"ggg")</f>
        <v/>
      </c>
      <c r="BA2" s="25">
        <f>TEXT(BA1,"ggg")</f>
        <v/>
      </c>
      <c r="BB2" s="25">
        <f>TEXT(BB1,"ggg")</f>
        <v/>
      </c>
      <c r="BC2" s="25">
        <f>TEXT(BC1,"ggg")</f>
        <v/>
      </c>
      <c r="BD2" s="25">
        <f>TEXT(BD1,"ggg")</f>
        <v/>
      </c>
      <c r="BE2" s="25">
        <f>TEXT(BE1,"ggg")</f>
        <v/>
      </c>
      <c r="BF2" s="25">
        <f>TEXT(BF1,"ggg")</f>
        <v/>
      </c>
      <c r="BG2" s="25">
        <f>TEXT(BG1,"ggg")</f>
        <v/>
      </c>
      <c r="BH2" s="25">
        <f>TEXT(BH1,"ggg")</f>
        <v/>
      </c>
      <c r="BI2" s="25">
        <f>TEXT(BI1,"ggg")</f>
        <v/>
      </c>
      <c r="BJ2" s="25">
        <f>TEXT(BJ1,"ggg")</f>
        <v/>
      </c>
      <c r="BK2" s="25">
        <f>TEXT(BK1,"ggg")</f>
        <v/>
      </c>
      <c r="BL2" s="25">
        <f>TEXT(BL1,"ggg")</f>
        <v/>
      </c>
      <c r="BM2" s="25">
        <f>TEXT(BM1,"ggg")</f>
        <v/>
      </c>
      <c r="BN2" s="25">
        <f>TEXT(BN1,"ggg")</f>
        <v/>
      </c>
      <c r="BO2" s="25">
        <f>TEXT(BO1,"ggg")</f>
        <v/>
      </c>
      <c r="BP2" s="25">
        <f>TEXT(BP1,"ggg")</f>
        <v/>
      </c>
      <c r="BQ2" s="25">
        <f>TEXT(BQ1,"ggg")</f>
        <v/>
      </c>
      <c r="BR2" s="25">
        <f>TEXT(BR1,"ggg")</f>
        <v/>
      </c>
      <c r="BS2" s="25">
        <f>TEXT(BS1,"ggg")</f>
        <v/>
      </c>
      <c r="BT2" s="25">
        <f>TEXT(BT1,"ggg")</f>
        <v/>
      </c>
      <c r="BU2" s="25">
        <f>TEXT(BU1,"ggg")</f>
        <v/>
      </c>
      <c r="BV2" s="25">
        <f>TEXT(BV1,"ggg")</f>
        <v/>
      </c>
      <c r="BW2" s="25">
        <f>TEXT(BW1,"ggg")</f>
        <v/>
      </c>
      <c r="BX2" s="25">
        <f>TEXT(BX1,"ggg")</f>
        <v/>
      </c>
      <c r="BY2" s="25">
        <f>TEXT(BY1,"ggg")</f>
        <v/>
      </c>
      <c r="BZ2" s="25">
        <f>TEXT(BZ1,"ggg")</f>
        <v/>
      </c>
      <c r="CA2" s="25">
        <f>TEXT(CA1,"ggg")</f>
        <v/>
      </c>
      <c r="CB2" s="25">
        <f>TEXT(CB1,"ggg")</f>
        <v/>
      </c>
      <c r="CC2" s="25">
        <f>TEXT(CC1,"ggg")</f>
        <v/>
      </c>
      <c r="CD2" s="25">
        <f>TEXT(CD1,"ggg")</f>
        <v/>
      </c>
      <c r="CE2" s="25">
        <f>TEXT(CE1,"ggg")</f>
        <v/>
      </c>
      <c r="CF2" s="25">
        <f>TEXT(CF1,"ggg")</f>
        <v/>
      </c>
      <c r="CG2" s="25">
        <f>TEXT(CG1,"ggg")</f>
        <v/>
      </c>
      <c r="CH2" s="25">
        <f>TEXT(CH1,"ggg")</f>
        <v/>
      </c>
      <c r="CI2" s="25">
        <f>TEXT(CI1,"ggg")</f>
        <v/>
      </c>
      <c r="CJ2" s="25">
        <f>TEXT(CJ1,"ggg")</f>
        <v/>
      </c>
      <c r="CK2" s="25">
        <f>TEXT(CK1,"ggg")</f>
        <v/>
      </c>
      <c r="CL2" s="25">
        <f>TEXT(CL1,"ggg")</f>
        <v/>
      </c>
      <c r="CM2" s="25">
        <f>TEXT(CM1,"ggg")</f>
        <v/>
      </c>
      <c r="CN2" s="25">
        <f>TEXT(CN1,"ggg")</f>
        <v/>
      </c>
      <c r="CO2" s="25">
        <f>TEXT(CO1,"ggg")</f>
        <v/>
      </c>
      <c r="CP2" s="25">
        <f>TEXT(CP1,"ggg")</f>
        <v/>
      </c>
      <c r="CQ2" s="25">
        <f>TEXT(CQ1,"ggg")</f>
        <v/>
      </c>
      <c r="CR2" s="25">
        <f>TEXT(CR1,"ggg")</f>
        <v/>
      </c>
      <c r="CS2" s="25">
        <f>TEXT(CS1,"ggg")</f>
        <v/>
      </c>
      <c r="CT2" s="25">
        <f>TEXT(CT1,"ggg")</f>
        <v/>
      </c>
      <c r="CU2" s="25">
        <f>TEXT(CU1,"ggg")</f>
        <v/>
      </c>
      <c r="CV2" s="25">
        <f>TEXT(CV1,"ggg")</f>
        <v/>
      </c>
      <c r="CW2" s="25">
        <f>TEXT(CW1,"ggg")</f>
        <v/>
      </c>
      <c r="CX2" s="25">
        <f>TEXT(CX1,"ggg")</f>
        <v/>
      </c>
      <c r="CY2" s="25">
        <f>TEXT(CY1,"ggg")</f>
        <v/>
      </c>
      <c r="CZ2" s="25">
        <f>TEXT(CZ1,"ggg")</f>
        <v/>
      </c>
      <c r="DA2" s="25">
        <f>TEXT(DA1,"ggg")</f>
        <v/>
      </c>
      <c r="DB2" s="25">
        <f>TEXT(DB1,"ggg")</f>
        <v/>
      </c>
      <c r="DC2" s="25">
        <f>TEXT(DC1,"ggg")</f>
        <v/>
      </c>
      <c r="DD2" s="25">
        <f>TEXT(DD1,"ggg")</f>
        <v/>
      </c>
      <c r="DE2" s="25">
        <f>TEXT(DE1,"ggg")</f>
        <v/>
      </c>
      <c r="DF2" s="25">
        <f>TEXT(DF1,"ggg")</f>
        <v/>
      </c>
      <c r="DG2" s="25">
        <f>TEXT(DG1,"ggg")</f>
        <v/>
      </c>
      <c r="DH2" s="25">
        <f>TEXT(DH1,"ggg")</f>
        <v/>
      </c>
      <c r="DI2" s="25">
        <f>TEXT(DI1,"ggg")</f>
        <v/>
      </c>
      <c r="DJ2" s="25">
        <f>TEXT(DJ1,"ggg")</f>
        <v/>
      </c>
      <c r="DK2" s="25">
        <f>TEXT(DK1,"ggg")</f>
        <v/>
      </c>
      <c r="DL2" s="25">
        <f>TEXT(DL1,"ggg")</f>
        <v/>
      </c>
      <c r="DM2" s="25">
        <f>TEXT(DM1,"ggg")</f>
        <v/>
      </c>
      <c r="DN2" s="25">
        <f>TEXT(DN1,"ggg")</f>
        <v/>
      </c>
      <c r="DO2" s="25">
        <f>TEXT(DO1,"ggg")</f>
        <v/>
      </c>
      <c r="DP2" s="25">
        <f>TEXT(DP1,"ggg")</f>
        <v/>
      </c>
      <c r="DQ2" s="25">
        <f>TEXT(DQ1,"ggg")</f>
        <v/>
      </c>
      <c r="DR2" s="25">
        <f>TEXT(DR1,"ggg")</f>
        <v/>
      </c>
      <c r="DS2" s="25">
        <f>TEXT(DS1,"ggg")</f>
        <v/>
      </c>
      <c r="DT2" s="25">
        <f>TEXT(DT1,"ggg")</f>
        <v/>
      </c>
      <c r="DU2" s="25">
        <f>TEXT(DU1,"ggg")</f>
        <v/>
      </c>
      <c r="DV2" s="25">
        <f>TEXT(DV1,"ggg")</f>
        <v/>
      </c>
      <c r="DW2" s="25">
        <f>TEXT(DW1,"ggg")</f>
        <v/>
      </c>
      <c r="DX2" s="25">
        <f>TEXT(DX1,"ggg")</f>
        <v/>
      </c>
      <c r="DY2" s="25">
        <f>TEXT(DY1,"ggg")</f>
        <v/>
      </c>
      <c r="DZ2" s="25">
        <f>TEXT(DZ1,"ggg")</f>
        <v/>
      </c>
      <c r="EA2" s="25">
        <f>TEXT(EA1,"ggg")</f>
        <v/>
      </c>
      <c r="EB2" s="25">
        <f>TEXT(EB1,"ggg")</f>
        <v/>
      </c>
      <c r="EC2" s="25">
        <f>TEXT(EC1,"ggg")</f>
        <v/>
      </c>
      <c r="ED2" s="25">
        <f>TEXT(ED1,"ggg")</f>
        <v/>
      </c>
      <c r="EE2" s="25">
        <f>TEXT(EE1,"ggg")</f>
        <v/>
      </c>
      <c r="EF2" s="25">
        <f>TEXT(EF1,"ggg")</f>
        <v/>
      </c>
      <c r="EG2" s="25">
        <f>TEXT(EG1,"ggg")</f>
        <v/>
      </c>
      <c r="EH2" s="25">
        <f>TEXT(EH1,"ggg")</f>
        <v/>
      </c>
      <c r="EI2" s="25">
        <f>TEXT(EI1,"ggg")</f>
        <v/>
      </c>
      <c r="EJ2" s="25">
        <f>TEXT(EJ1,"ggg")</f>
        <v/>
      </c>
      <c r="EK2" s="25">
        <f>TEXT(EK1,"ggg")</f>
        <v/>
      </c>
      <c r="EL2" s="25">
        <f>TEXT(EL1,"ggg")</f>
        <v/>
      </c>
      <c r="EM2" s="25">
        <f>TEXT(EM1,"ggg")</f>
        <v/>
      </c>
      <c r="EN2" s="25">
        <f>TEXT(EN1,"ggg")</f>
        <v/>
      </c>
      <c r="EO2" s="25">
        <f>TEXT(EO1,"ggg")</f>
        <v/>
      </c>
      <c r="EP2" s="25">
        <f>TEXT(EP1,"ggg")</f>
        <v/>
      </c>
      <c r="EQ2" s="25">
        <f>TEXT(EQ1,"ggg")</f>
        <v/>
      </c>
      <c r="ER2" s="25">
        <f>TEXT(ER1,"ggg")</f>
        <v/>
      </c>
      <c r="ES2" s="25">
        <f>TEXT(ES1,"ggg")</f>
        <v/>
      </c>
      <c r="ET2" s="25">
        <f>TEXT(ET1,"ggg")</f>
        <v/>
      </c>
      <c r="EU2" s="25">
        <f>TEXT(EU1,"ggg")</f>
        <v/>
      </c>
      <c r="EV2" s="25">
        <f>TEXT(EV1,"ggg")</f>
        <v/>
      </c>
      <c r="EW2" s="25">
        <f>TEXT(EW1,"ggg")</f>
        <v/>
      </c>
      <c r="EX2" s="25">
        <f>TEXT(EX1,"ggg")</f>
        <v/>
      </c>
      <c r="EY2" s="25">
        <f>TEXT(EY1,"ggg")</f>
        <v/>
      </c>
      <c r="EZ2" s="25">
        <f>TEXT(EZ1,"ggg")</f>
        <v/>
      </c>
      <c r="FA2" s="25">
        <f>TEXT(FA1,"ggg")</f>
        <v/>
      </c>
      <c r="FB2" s="25">
        <f>TEXT(FB1,"ggg")</f>
        <v/>
      </c>
      <c r="FC2" s="25">
        <f>TEXT(FC1,"ggg")</f>
        <v/>
      </c>
      <c r="FD2" s="25">
        <f>TEXT(FD1,"ggg")</f>
        <v/>
      </c>
      <c r="FE2" s="25">
        <f>TEXT(FE1,"ggg")</f>
        <v/>
      </c>
      <c r="FF2" s="25">
        <f>TEXT(FF1,"ggg")</f>
        <v/>
      </c>
      <c r="FG2" s="25">
        <f>TEXT(FG1,"ggg")</f>
        <v/>
      </c>
      <c r="FH2" s="25">
        <f>TEXT(FH1,"ggg")</f>
        <v/>
      </c>
      <c r="FI2" s="25">
        <f>TEXT(FI1,"ggg")</f>
        <v/>
      </c>
      <c r="FJ2" s="25">
        <f>TEXT(FJ1,"ggg")</f>
        <v/>
      </c>
      <c r="FK2" s="25">
        <f>TEXT(FK1,"ggg")</f>
        <v/>
      </c>
      <c r="FL2" s="25">
        <f>TEXT(FL1,"ggg")</f>
        <v/>
      </c>
      <c r="FM2" s="25">
        <f>TEXT(FM1,"ggg")</f>
        <v/>
      </c>
      <c r="FN2" s="25">
        <f>TEXT(FN1,"ggg")</f>
        <v/>
      </c>
      <c r="FO2" s="25">
        <f>TEXT(FO1,"ggg")</f>
        <v/>
      </c>
      <c r="FP2" s="25">
        <f>TEXT(FP1,"ggg")</f>
        <v/>
      </c>
      <c r="FQ2" s="25">
        <f>TEXT(FQ1,"ggg")</f>
        <v/>
      </c>
      <c r="FR2" s="25">
        <f>TEXT(FR1,"ggg")</f>
        <v/>
      </c>
      <c r="FS2" s="25">
        <f>TEXT(FS1,"ggg")</f>
        <v/>
      </c>
      <c r="FT2" s="25">
        <f>TEXT(FT1,"ggg")</f>
        <v/>
      </c>
      <c r="FU2" s="25">
        <f>TEXT(FU1,"ggg")</f>
        <v/>
      </c>
      <c r="FV2" s="25">
        <f>TEXT(FV1,"ggg")</f>
        <v/>
      </c>
      <c r="FW2" s="25">
        <f>TEXT(FW1,"ggg")</f>
        <v/>
      </c>
      <c r="FX2" s="25">
        <f>TEXT(FX1,"ggg")</f>
        <v/>
      </c>
      <c r="FY2" s="25">
        <f>TEXT(FY1,"ggg")</f>
        <v/>
      </c>
      <c r="FZ2" s="25">
        <f>TEXT(FZ1,"ggg")</f>
        <v/>
      </c>
      <c r="GA2" s="25">
        <f>TEXT(GA1,"ggg")</f>
        <v/>
      </c>
      <c r="GB2" s="25">
        <f>TEXT(GB1,"ggg")</f>
        <v/>
      </c>
      <c r="GC2" s="25">
        <f>TEXT(GC1,"ggg")</f>
        <v/>
      </c>
      <c r="GD2" s="25">
        <f>TEXT(GD1,"ggg")</f>
        <v/>
      </c>
      <c r="GE2" s="25">
        <f>TEXT(GE1,"ggg")</f>
        <v/>
      </c>
      <c r="GF2" s="25">
        <f>TEXT(GF1,"ggg")</f>
        <v/>
      </c>
      <c r="GG2" s="25">
        <f>TEXT(GG1,"ggg")</f>
        <v/>
      </c>
      <c r="GH2" s="25">
        <f>TEXT(GH1,"ggg")</f>
        <v/>
      </c>
      <c r="GI2" s="25">
        <f>TEXT(GI1,"ggg")</f>
        <v/>
      </c>
      <c r="GJ2" s="25">
        <f>TEXT(GJ1,"ggg")</f>
        <v/>
      </c>
      <c r="GK2" s="25">
        <f>TEXT(GK1,"ggg")</f>
        <v/>
      </c>
      <c r="GL2" s="25">
        <f>TEXT(GL1,"ggg")</f>
        <v/>
      </c>
      <c r="GM2" s="25">
        <f>TEXT(GM1,"ggg")</f>
        <v/>
      </c>
      <c r="GN2" s="25">
        <f>TEXT(GN1,"ggg")</f>
        <v/>
      </c>
      <c r="GO2" s="25">
        <f>TEXT(GO1,"ggg")</f>
        <v/>
      </c>
      <c r="GP2" s="25">
        <f>TEXT(GP1,"ggg")</f>
        <v/>
      </c>
      <c r="GQ2" s="25">
        <f>TEXT(GQ1,"ggg")</f>
        <v/>
      </c>
      <c r="GR2" s="25">
        <f>TEXT(GR1,"ggg")</f>
        <v/>
      </c>
      <c r="GS2" s="25">
        <f>TEXT(GS1,"ggg")</f>
        <v/>
      </c>
      <c r="GT2" s="25">
        <f>TEXT(GT1,"ggg")</f>
        <v/>
      </c>
      <c r="GU2" s="25">
        <f>TEXT(GU1,"ggg")</f>
        <v/>
      </c>
      <c r="GV2" s="25">
        <f>TEXT(GV1,"ggg")</f>
        <v/>
      </c>
      <c r="GW2" s="25">
        <f>TEXT(GW1,"ggg")</f>
        <v/>
      </c>
      <c r="GX2" s="25">
        <f>TEXT(GX1,"ggg")</f>
        <v/>
      </c>
      <c r="GY2" s="25">
        <f>TEXT(GY1,"ggg")</f>
        <v/>
      </c>
      <c r="GZ2" s="25">
        <f>TEXT(GZ1,"ggg")</f>
        <v/>
      </c>
      <c r="HA2" s="25">
        <f>TEXT(HA1,"ggg")</f>
        <v/>
      </c>
      <c r="HB2" s="25">
        <f>TEXT(HB1,"ggg")</f>
        <v/>
      </c>
      <c r="HC2" s="25">
        <f>TEXT(HC1,"ggg")</f>
        <v/>
      </c>
      <c r="HD2" s="25">
        <f>TEXT(HD1,"ggg")</f>
        <v/>
      </c>
      <c r="HE2" s="25">
        <f>TEXT(HE1,"ggg")</f>
        <v/>
      </c>
      <c r="HF2" s="25">
        <f>TEXT(HF1,"ggg")</f>
        <v/>
      </c>
      <c r="HG2" s="25">
        <f>TEXT(HG1,"ggg")</f>
        <v/>
      </c>
      <c r="HH2" s="25">
        <f>TEXT(HH1,"ggg")</f>
        <v/>
      </c>
      <c r="HI2" s="25">
        <f>TEXT(HI1,"ggg")</f>
        <v/>
      </c>
      <c r="HJ2" s="25">
        <f>TEXT(HJ1,"ggg")</f>
        <v/>
      </c>
      <c r="HK2" s="25">
        <f>TEXT(HK1,"ggg")</f>
        <v/>
      </c>
      <c r="HL2" s="25">
        <f>TEXT(HL1,"ggg")</f>
        <v/>
      </c>
      <c r="HM2" s="25">
        <f>TEXT(HM1,"ggg")</f>
        <v/>
      </c>
      <c r="HN2" s="25">
        <f>TEXT(HN1,"ggg")</f>
        <v/>
      </c>
      <c r="HO2" s="25">
        <f>TEXT(HO1,"ggg")</f>
        <v/>
      </c>
      <c r="HP2" s="25">
        <f>TEXT(HP1,"ggg")</f>
        <v/>
      </c>
      <c r="HQ2" s="25">
        <f>TEXT(HQ1,"ggg")</f>
        <v/>
      </c>
      <c r="HR2" s="25">
        <f>TEXT(HR1,"ggg")</f>
        <v/>
      </c>
      <c r="HS2" s="25">
        <f>TEXT(HS1,"ggg")</f>
        <v/>
      </c>
      <c r="HT2" s="25">
        <f>TEXT(HT1,"ggg")</f>
        <v/>
      </c>
      <c r="HU2" s="25">
        <f>TEXT(HU1,"ggg")</f>
        <v/>
      </c>
      <c r="HV2" s="25">
        <f>TEXT(HV1,"ggg")</f>
        <v/>
      </c>
      <c r="HW2" s="25">
        <f>TEXT(HW1,"ggg")</f>
        <v/>
      </c>
      <c r="HX2" s="25">
        <f>TEXT(HX1,"ggg")</f>
        <v/>
      </c>
      <c r="HY2" s="25">
        <f>TEXT(HY1,"ggg")</f>
        <v/>
      </c>
      <c r="HZ2" s="25">
        <f>TEXT(HZ1,"ggg")</f>
        <v/>
      </c>
      <c r="IA2" s="25">
        <f>TEXT(IA1,"ggg")</f>
        <v/>
      </c>
      <c r="IB2" s="25">
        <f>TEXT(IB1,"ggg")</f>
        <v/>
      </c>
      <c r="IC2" s="25">
        <f>TEXT(IC1,"ggg")</f>
        <v/>
      </c>
      <c r="ID2" s="25">
        <f>TEXT(ID1,"ggg")</f>
        <v/>
      </c>
      <c r="IE2" s="25">
        <f>TEXT(IE1,"ggg")</f>
        <v/>
      </c>
      <c r="IF2" s="25">
        <f>TEXT(IF1,"ggg")</f>
        <v/>
      </c>
      <c r="IG2" s="25">
        <f>TEXT(IG1,"ggg")</f>
        <v/>
      </c>
      <c r="IH2" s="25">
        <f>TEXT(IH1,"ggg")</f>
        <v/>
      </c>
      <c r="II2" s="25">
        <f>TEXT(II1,"ggg")</f>
        <v/>
      </c>
      <c r="IJ2" s="25">
        <f>TEXT(IJ1,"ggg")</f>
        <v/>
      </c>
      <c r="IK2" s="25">
        <f>TEXT(IK1,"ggg")</f>
        <v/>
      </c>
      <c r="IL2" s="25">
        <f>TEXT(IL1,"ggg")</f>
        <v/>
      </c>
      <c r="IM2" s="25">
        <f>TEXT(IM1,"ggg")</f>
        <v/>
      </c>
      <c r="IN2" s="25">
        <f>TEXT(IN1,"ggg")</f>
        <v/>
      </c>
      <c r="IO2" s="25">
        <f>TEXT(IO1,"ggg")</f>
        <v/>
      </c>
      <c r="IP2" s="25">
        <f>TEXT(IP1,"ggg")</f>
        <v/>
      </c>
      <c r="IQ2" s="25">
        <f>TEXT(IQ1,"ggg")</f>
        <v/>
      </c>
      <c r="IR2" s="25">
        <f>TEXT(IR1,"ggg")</f>
        <v/>
      </c>
      <c r="IS2" s="25">
        <f>TEXT(IS1,"ggg")</f>
        <v/>
      </c>
      <c r="IT2" s="25">
        <f>TEXT(IT1,"ggg")</f>
        <v/>
      </c>
      <c r="IU2" s="25">
        <f>TEXT(IU1,"ggg")</f>
        <v/>
      </c>
      <c r="IV2" s="25">
        <f>TEXT(IV1,"ggg")</f>
        <v/>
      </c>
      <c r="IW2" s="25">
        <f>TEXT(IW1,"ggg")</f>
        <v/>
      </c>
      <c r="IX2" s="25">
        <f>TEXT(IX1,"ggg")</f>
        <v/>
      </c>
      <c r="IY2" s="25">
        <f>TEXT(IY1,"ggg")</f>
        <v/>
      </c>
      <c r="IZ2" s="25">
        <f>TEXT(IZ1,"ggg")</f>
        <v/>
      </c>
      <c r="JA2" s="25">
        <f>TEXT(JA1,"ggg")</f>
        <v/>
      </c>
      <c r="JB2" s="25">
        <f>TEXT(JB1,"ggg")</f>
        <v/>
      </c>
      <c r="JC2" s="25">
        <f>TEXT(JC1,"ggg")</f>
        <v/>
      </c>
      <c r="JD2" s="25">
        <f>TEXT(JD1,"ggg")</f>
        <v/>
      </c>
      <c r="JE2" s="25">
        <f>TEXT(JE1,"ggg")</f>
        <v/>
      </c>
      <c r="JF2" s="25">
        <f>TEXT(JF1,"ggg")</f>
        <v/>
      </c>
      <c r="JG2" s="25">
        <f>TEXT(JG1,"ggg")</f>
        <v/>
      </c>
      <c r="JH2" s="25">
        <f>TEXT(JH1,"ggg")</f>
        <v/>
      </c>
      <c r="JI2" s="25">
        <f>TEXT(JI1,"ggg")</f>
        <v/>
      </c>
      <c r="JJ2" s="25">
        <f>TEXT(JJ1,"ggg")</f>
        <v/>
      </c>
      <c r="JK2" s="25">
        <f>TEXT(JK1,"ggg")</f>
        <v/>
      </c>
      <c r="JL2" s="25">
        <f>TEXT(JL1,"ggg")</f>
        <v/>
      </c>
      <c r="JM2" s="25">
        <f>TEXT(JM1,"ggg")</f>
        <v/>
      </c>
      <c r="JN2" s="25">
        <f>TEXT(JN1,"ggg")</f>
        <v/>
      </c>
      <c r="JO2" s="25">
        <f>TEXT(JO1,"ggg")</f>
        <v/>
      </c>
      <c r="JP2" s="25">
        <f>TEXT(JP1,"ggg")</f>
        <v/>
      </c>
      <c r="JQ2" s="25">
        <f>TEXT(JQ1,"ggg")</f>
        <v/>
      </c>
      <c r="JR2" s="25">
        <f>TEXT(JR1,"ggg")</f>
        <v/>
      </c>
      <c r="JS2" s="25">
        <f>TEXT(JS1,"ggg")</f>
        <v/>
      </c>
      <c r="JT2" s="25">
        <f>TEXT(JT1,"ggg")</f>
        <v/>
      </c>
      <c r="JU2" s="25">
        <f>TEXT(JU1,"ggg")</f>
        <v/>
      </c>
      <c r="JV2" s="25">
        <f>TEXT(JV1,"ggg")</f>
        <v/>
      </c>
      <c r="JW2" s="25">
        <f>TEXT(JW1,"ggg")</f>
        <v/>
      </c>
      <c r="JX2" s="25">
        <f>TEXT(JX1,"ggg")</f>
        <v/>
      </c>
      <c r="JY2" s="25">
        <f>TEXT(JY1,"ggg")</f>
        <v/>
      </c>
      <c r="JZ2" s="25">
        <f>TEXT(JZ1,"ggg")</f>
        <v/>
      </c>
      <c r="KA2" s="25">
        <f>TEXT(KA1,"ggg")</f>
        <v/>
      </c>
      <c r="KB2" s="25">
        <f>TEXT(KB1,"ggg")</f>
        <v/>
      </c>
      <c r="KC2" s="25">
        <f>TEXT(KC1,"ggg")</f>
        <v/>
      </c>
      <c r="KD2" s="25">
        <f>TEXT(KD1,"ggg")</f>
        <v/>
      </c>
      <c r="KE2" s="25">
        <f>TEXT(KE1,"ggg")</f>
        <v/>
      </c>
      <c r="KF2" s="25">
        <f>TEXT(KF1,"ggg")</f>
        <v/>
      </c>
      <c r="KG2" s="25">
        <f>TEXT(KG1,"ggg")</f>
        <v/>
      </c>
      <c r="KH2" s="25">
        <f>TEXT(KH1,"ggg")</f>
        <v/>
      </c>
      <c r="KI2" s="25">
        <f>TEXT(KI1,"ggg")</f>
        <v/>
      </c>
      <c r="KJ2" s="25">
        <f>TEXT(KJ1,"ggg")</f>
        <v/>
      </c>
      <c r="KK2" s="25">
        <f>TEXT(KK1,"ggg")</f>
        <v/>
      </c>
      <c r="KL2" s="25">
        <f>TEXT(KL1,"ggg")</f>
        <v/>
      </c>
      <c r="KM2" s="25">
        <f>TEXT(KM1,"ggg")</f>
        <v/>
      </c>
      <c r="KN2" s="25">
        <f>TEXT(KN1,"ggg")</f>
        <v/>
      </c>
      <c r="KO2" s="25">
        <f>TEXT(KO1,"ggg")</f>
        <v/>
      </c>
      <c r="KP2" s="25">
        <f>TEXT(KP1,"ggg")</f>
        <v/>
      </c>
      <c r="KQ2" s="25">
        <f>TEXT(KQ1,"ggg")</f>
        <v/>
      </c>
      <c r="KR2" s="25">
        <f>TEXT(KR1,"ggg")</f>
        <v/>
      </c>
      <c r="KS2" s="25">
        <f>TEXT(KS1,"ggg")</f>
        <v/>
      </c>
      <c r="KT2" s="25">
        <f>TEXT(KT1,"ggg")</f>
        <v/>
      </c>
      <c r="KU2" s="25">
        <f>TEXT(KU1,"ggg")</f>
        <v/>
      </c>
      <c r="KV2" s="25">
        <f>TEXT(KV1,"ggg")</f>
        <v/>
      </c>
      <c r="KW2" s="25">
        <f>TEXT(KW1,"ggg")</f>
        <v/>
      </c>
      <c r="KX2" s="25">
        <f>TEXT(KX1,"ggg")</f>
        <v/>
      </c>
      <c r="KY2" s="25">
        <f>TEXT(KY1,"ggg")</f>
        <v/>
      </c>
      <c r="KZ2" s="25">
        <f>TEXT(KZ1,"ggg")</f>
        <v/>
      </c>
      <c r="LA2" s="25">
        <f>TEXT(LA1,"ggg")</f>
        <v/>
      </c>
      <c r="LB2" s="25">
        <f>TEXT(LB1,"ggg")</f>
        <v/>
      </c>
      <c r="LC2" s="25">
        <f>TEXT(LC1,"ggg")</f>
        <v/>
      </c>
      <c r="LD2" s="25">
        <f>TEXT(LD1,"ggg")</f>
        <v/>
      </c>
      <c r="LE2" s="25">
        <f>TEXT(LE1,"ggg")</f>
        <v/>
      </c>
      <c r="LF2" s="25">
        <f>TEXT(LF1,"ggg")</f>
        <v/>
      </c>
      <c r="LG2" s="25">
        <f>TEXT(LG1,"ggg")</f>
        <v/>
      </c>
      <c r="LH2" s="25">
        <f>TEXT(LH1,"ggg")</f>
        <v/>
      </c>
      <c r="LI2" s="25">
        <f>TEXT(LI1,"ggg")</f>
        <v/>
      </c>
      <c r="LJ2" s="25">
        <f>TEXT(LJ1,"ggg")</f>
        <v/>
      </c>
      <c r="LK2" s="25">
        <f>TEXT(LK1,"ggg")</f>
        <v/>
      </c>
      <c r="LL2" s="25">
        <f>TEXT(LL1,"ggg")</f>
        <v/>
      </c>
      <c r="LM2" s="25">
        <f>TEXT(LM1,"ggg")</f>
        <v/>
      </c>
      <c r="LN2" s="25">
        <f>TEXT(LN1,"ggg")</f>
        <v/>
      </c>
      <c r="LO2" s="25">
        <f>TEXT(LO1,"ggg")</f>
        <v/>
      </c>
      <c r="LP2" s="25">
        <f>TEXT(LP1,"ggg")</f>
        <v/>
      </c>
      <c r="LQ2" s="25">
        <f>TEXT(LQ1,"ggg")</f>
        <v/>
      </c>
      <c r="LR2" s="25">
        <f>TEXT(LR1,"ggg")</f>
        <v/>
      </c>
      <c r="LS2" s="25">
        <f>TEXT(LS1,"ggg")</f>
        <v/>
      </c>
      <c r="LT2" s="25">
        <f>TEXT(LT1,"ggg")</f>
        <v/>
      </c>
      <c r="LU2" s="25">
        <f>TEXT(LU1,"ggg")</f>
        <v/>
      </c>
      <c r="LV2" s="25">
        <f>TEXT(LV1,"ggg")</f>
        <v/>
      </c>
      <c r="LW2" s="25">
        <f>TEXT(LW1,"ggg")</f>
        <v/>
      </c>
      <c r="LX2" s="25">
        <f>TEXT(LX1,"ggg")</f>
        <v/>
      </c>
      <c r="LY2" s="25">
        <f>TEXT(LY1,"ggg")</f>
        <v/>
      </c>
      <c r="LZ2" s="25">
        <f>TEXT(LZ1,"ggg")</f>
        <v/>
      </c>
      <c r="MA2" s="25">
        <f>TEXT(MA1,"ggg")</f>
        <v/>
      </c>
      <c r="MB2" s="25">
        <f>TEXT(MB1,"ggg")</f>
        <v/>
      </c>
      <c r="MC2" s="25">
        <f>TEXT(MC1,"ggg")</f>
        <v/>
      </c>
      <c r="MD2" s="25">
        <f>TEXT(MD1,"ggg")</f>
        <v/>
      </c>
      <c r="ME2" s="25">
        <f>TEXT(ME1,"ggg")</f>
        <v/>
      </c>
      <c r="MF2" s="25">
        <f>TEXT(MF1,"ggg")</f>
        <v/>
      </c>
      <c r="MG2" s="25">
        <f>TEXT(MG1,"ggg")</f>
        <v/>
      </c>
      <c r="MH2" s="25">
        <f>TEXT(MH1,"ggg")</f>
        <v/>
      </c>
      <c r="MI2" s="25">
        <f>TEXT(MI1,"ggg")</f>
        <v/>
      </c>
      <c r="MJ2" s="25">
        <f>TEXT(MJ1,"ggg")</f>
        <v/>
      </c>
      <c r="MK2" s="25">
        <f>TEXT(MK1,"ggg")</f>
        <v/>
      </c>
      <c r="ML2" s="25">
        <f>TEXT(ML1,"ggg")</f>
        <v/>
      </c>
      <c r="MM2" s="25">
        <f>TEXT(MM1,"ggg")</f>
        <v/>
      </c>
      <c r="MN2" s="25">
        <f>TEXT(MN1,"ggg")</f>
        <v/>
      </c>
      <c r="MO2" s="25">
        <f>TEXT(MO1,"ggg")</f>
        <v/>
      </c>
      <c r="MP2" s="25">
        <f>TEXT(MP1,"ggg")</f>
        <v/>
      </c>
      <c r="MQ2" s="25">
        <f>TEXT(MQ1,"ggg")</f>
        <v/>
      </c>
      <c r="MR2" s="25">
        <f>TEXT(MR1,"ggg")</f>
        <v/>
      </c>
      <c r="MS2" s="25">
        <f>TEXT(MS1,"ggg")</f>
        <v/>
      </c>
      <c r="MT2" s="25">
        <f>TEXT(MT1,"ggg")</f>
        <v/>
      </c>
      <c r="MU2" s="25">
        <f>TEXT(MU1,"ggg")</f>
        <v/>
      </c>
      <c r="MV2" s="25">
        <f>TEXT(MV1,"ggg")</f>
        <v/>
      </c>
      <c r="MW2" s="25">
        <f>TEXT(MW1,"ggg")</f>
        <v/>
      </c>
      <c r="MX2" s="25">
        <f>TEXT(MX1,"ggg")</f>
        <v/>
      </c>
      <c r="MY2" s="25">
        <f>TEXT(MY1,"ggg")</f>
        <v/>
      </c>
      <c r="MZ2" s="25">
        <f>TEXT(MZ1,"ggg")</f>
        <v/>
      </c>
      <c r="NA2" s="25">
        <f>TEXT(NA1,"ggg")</f>
        <v/>
      </c>
      <c r="NB2" s="25">
        <f>TEXT(NB1,"ggg")</f>
        <v/>
      </c>
      <c r="NC2" s="25">
        <f>TEXT(NC1,"ggg")</f>
        <v/>
      </c>
      <c r="ND2" s="25">
        <f>TEXT(ND1,"ggg")</f>
        <v/>
      </c>
      <c r="NE2" s="25">
        <f>TEXT(NE1,"ggg")</f>
        <v/>
      </c>
      <c r="NF2" s="25">
        <f>TEXT(NF1,"ggg")</f>
        <v/>
      </c>
      <c r="NG2" s="25">
        <f>TEXT(NG1,"ggg")</f>
        <v/>
      </c>
      <c r="NH2" s="25">
        <f>TEXT(NH1,"ggg")</f>
        <v/>
      </c>
      <c r="NI2" s="25">
        <f>TEXT(NI1,"ggg")</f>
        <v/>
      </c>
      <c r="NJ2" s="25">
        <f>TEXT(NJ1,"ggg")</f>
        <v/>
      </c>
      <c r="NK2" s="25">
        <f>TEXT(NK1,"ggg")</f>
        <v/>
      </c>
      <c r="NL2" s="25">
        <f>TEXT(NL1,"ggg")</f>
        <v/>
      </c>
      <c r="NM2" s="25">
        <f>TEXT(NM1,"ggg")</f>
        <v/>
      </c>
      <c r="NN2" s="25">
        <f>TEXT(NN1,"ggg")</f>
        <v/>
      </c>
      <c r="NO2" s="25">
        <f>TEXT(NO1,"ggg")</f>
        <v/>
      </c>
      <c r="NP2" s="25">
        <f>TEXT(NP1,"ggg")</f>
        <v/>
      </c>
      <c r="NQ2" s="25">
        <f>TEXT(NQ1,"ggg")</f>
        <v/>
      </c>
      <c r="NR2" s="25">
        <f>TEXT(NR1,"ggg")</f>
        <v/>
      </c>
      <c r="NS2" s="25">
        <f>TEXT(NS1,"ggg")</f>
        <v/>
      </c>
      <c r="NT2" s="25">
        <f>TEXT(NT1,"ggg")</f>
        <v/>
      </c>
      <c r="NU2" s="25">
        <f>TEXT(NU1,"ggg")</f>
        <v/>
      </c>
      <c r="NV2" s="25">
        <f>TEXT(NV1,"ggg")</f>
        <v/>
      </c>
      <c r="NW2" s="25">
        <f>TEXT(NW1,"ggg")</f>
        <v/>
      </c>
      <c r="NX2" s="25">
        <f>TEXT(NX1,"ggg")</f>
        <v/>
      </c>
      <c r="NY2" s="25">
        <f>TEXT(NY1,"ggg")</f>
        <v/>
      </c>
      <c r="NZ2" s="25">
        <f>TEXT(NZ1,"ggg")</f>
        <v/>
      </c>
      <c r="OA2" s="25">
        <f>TEXT(OA1,"ggg")</f>
        <v/>
      </c>
      <c r="OB2" s="25">
        <f>TEXT(OB1,"ggg")</f>
        <v/>
      </c>
      <c r="OC2" s="25">
        <f>TEXT(OC1,"ggg")</f>
        <v/>
      </c>
      <c r="OD2" s="25">
        <f>TEXT(OD1,"ggg")</f>
        <v/>
      </c>
      <c r="OE2" s="25">
        <f>TEXT(OE1,"ggg")</f>
        <v/>
      </c>
      <c r="OF2" s="25">
        <f>TEXT(OF1,"ggg")</f>
        <v/>
      </c>
      <c r="OG2" s="25">
        <f>TEXT(OG1,"ggg")</f>
        <v/>
      </c>
      <c r="OH2" s="25">
        <f>TEXT(OH1,"ggg")</f>
        <v/>
      </c>
      <c r="OI2" s="25">
        <f>TEXT(OI1,"ggg")</f>
        <v/>
      </c>
      <c r="OJ2" s="25">
        <f>TEXT(OJ1,"ggg")</f>
        <v/>
      </c>
      <c r="OK2" s="25">
        <f>TEXT(OK1,"ggg")</f>
        <v/>
      </c>
      <c r="OL2" s="25">
        <f>TEXT(OL1,"ggg")</f>
        <v/>
      </c>
    </row>
    <row r="3" ht="14.45" customHeight="1">
      <c r="A3" t="inlineStr">
        <is>
          <t>A. ALBANESE</t>
        </is>
      </c>
      <c r="B3" t="inlineStr">
        <is>
          <t>Data Intelligence</t>
        </is>
      </c>
      <c r="C3" t="inlineStr">
        <is>
          <t>Delivery Projects</t>
        </is>
      </c>
      <c r="D3" s="12" t="inlineStr">
        <is>
          <t>Delivery Projects</t>
        </is>
      </c>
      <c r="E3" s="12">
        <f>COUNTIFS(HV3:IG3,UPPER("x"))</f>
        <v/>
      </c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  <c r="BC3" s="12" t="n"/>
      <c r="BD3" s="12" t="n"/>
      <c r="BE3" s="12" t="n"/>
      <c r="BF3" s="12" t="n"/>
      <c r="BG3" s="12" t="n"/>
      <c r="BH3" s="12" t="n"/>
      <c r="BI3" s="12" t="n"/>
      <c r="BJ3" s="12" t="n"/>
      <c r="BK3" s="12" t="n"/>
      <c r="BL3" s="12" t="n"/>
      <c r="BM3" s="12" t="n"/>
      <c r="BN3" s="12" t="n"/>
      <c r="BO3" s="12" t="n"/>
      <c r="BP3" s="12" t="n"/>
      <c r="BQ3" s="12" t="n"/>
      <c r="BR3" s="12" t="n"/>
      <c r="BS3" s="12" t="n"/>
      <c r="BT3" s="12" t="n"/>
      <c r="BU3" s="12" t="n"/>
      <c r="BV3" s="12" t="n"/>
      <c r="BW3" s="12" t="n"/>
      <c r="BX3" s="12" t="n"/>
      <c r="BY3" s="12" t="n"/>
      <c r="BZ3" s="12" t="n"/>
      <c r="CA3" s="12" t="n"/>
      <c r="CB3" s="12" t="n"/>
      <c r="CC3" s="12" t="n"/>
      <c r="CD3" s="12" t="n"/>
      <c r="CE3" s="12" t="n"/>
      <c r="CF3" s="12" t="n"/>
      <c r="CG3" s="12" t="n"/>
      <c r="CH3" s="12" t="n"/>
      <c r="CI3" s="12" t="n"/>
      <c r="CJ3" s="12" t="n"/>
      <c r="CK3" s="12" t="n"/>
      <c r="CL3" s="12" t="n"/>
      <c r="CM3" s="12" t="n"/>
      <c r="CN3" s="12" t="n"/>
      <c r="CO3" s="12" t="n"/>
      <c r="CP3" s="12" t="n"/>
      <c r="CQ3" s="12" t="n"/>
      <c r="CR3" s="12" t="n"/>
    </row>
    <row r="4" ht="14.45" customHeight="1">
      <c r="A4" t="inlineStr">
        <is>
          <t>A. BRANDIZZI</t>
        </is>
      </c>
      <c r="B4" t="inlineStr">
        <is>
          <t>Data Intelligence</t>
        </is>
      </c>
      <c r="C4" t="inlineStr">
        <is>
          <t>Operations</t>
        </is>
      </c>
      <c r="D4" s="12" t="inlineStr">
        <is>
          <t>Hybrid Applications</t>
        </is>
      </c>
      <c r="E4" s="12">
        <f>COUNTIFS(HV4:IG4,UPPER("x"))</f>
        <v/>
      </c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  <c r="BC4" s="12" t="n"/>
      <c r="BD4" s="12" t="n"/>
      <c r="BE4" s="12" t="n"/>
      <c r="BF4" s="12" t="n"/>
      <c r="BG4" s="12" t="n"/>
      <c r="BH4" s="12" t="n"/>
      <c r="BI4" s="12" t="n"/>
      <c r="BJ4" s="12" t="n"/>
      <c r="BK4" s="12" t="n"/>
      <c r="BL4" s="12" t="n"/>
      <c r="BM4" s="12" t="n"/>
      <c r="BN4" s="12" t="n"/>
      <c r="BO4" s="12" t="n"/>
      <c r="BP4" s="12" t="n"/>
      <c r="BQ4" s="12" t="n"/>
      <c r="BR4" s="12" t="n"/>
      <c r="BS4" s="12" t="n"/>
      <c r="BT4" s="12" t="n"/>
      <c r="BU4" s="12" t="n"/>
      <c r="BV4" s="12" t="n"/>
      <c r="BW4" s="12" t="n"/>
      <c r="BX4" s="12" t="n"/>
      <c r="BY4" s="12" t="n"/>
      <c r="BZ4" s="12" t="n"/>
      <c r="CA4" s="12" t="n"/>
      <c r="CB4" s="12" t="n"/>
      <c r="CC4" s="12" t="n"/>
      <c r="CD4" s="12" t="n"/>
      <c r="CE4" s="12" t="n"/>
      <c r="CF4" s="12" t="n"/>
      <c r="CG4" s="12" t="n"/>
      <c r="CH4" s="12" t="n"/>
      <c r="CI4" s="12" t="n"/>
      <c r="CJ4" s="12" t="n"/>
      <c r="CK4" s="12" t="n"/>
      <c r="CL4" s="12" t="n"/>
      <c r="CM4" s="12" t="n"/>
      <c r="CN4" s="12" t="n"/>
      <c r="CO4" s="12" t="n"/>
      <c r="CP4" s="12" t="n"/>
      <c r="CQ4" s="12" t="n"/>
      <c r="CR4" s="12" t="n"/>
    </row>
    <row r="5" ht="14.45" customHeight="1">
      <c r="A5" t="inlineStr">
        <is>
          <t>A. CALDANA</t>
        </is>
      </c>
      <c r="B5" t="inlineStr">
        <is>
          <t>Data Intelligence</t>
        </is>
      </c>
      <c r="C5" t="inlineStr">
        <is>
          <t>Operations</t>
        </is>
      </c>
      <c r="D5" t="inlineStr">
        <is>
          <t>Data Management</t>
        </is>
      </c>
      <c r="E5" s="12">
        <f>COUNTIFS(HV5:IG5,UPPER("x"))</f>
        <v/>
      </c>
      <c r="K5" s="12" t="n"/>
    </row>
    <row r="6" ht="14.45" customHeight="1">
      <c r="A6" t="inlineStr">
        <is>
          <t>A. CAMARA</t>
        </is>
      </c>
      <c r="B6" t="inlineStr">
        <is>
          <t>SAP ECC</t>
        </is>
      </c>
      <c r="C6" t="inlineStr">
        <is>
          <t>SAP ECC</t>
        </is>
      </c>
      <c r="D6" t="inlineStr">
        <is>
          <t>Outside DI</t>
        </is>
      </c>
      <c r="E6" s="12">
        <f>COUNTIFS(HV6:IG6,UPPER("x"))</f>
        <v/>
      </c>
      <c r="K6" s="12" t="n"/>
    </row>
    <row r="7" ht="14.45" customHeight="1">
      <c r="A7" t="inlineStr">
        <is>
          <t>A. Cerrato</t>
        </is>
      </c>
      <c r="B7" t="inlineStr">
        <is>
          <t>Data Intelligence</t>
        </is>
      </c>
      <c r="C7" t="inlineStr">
        <is>
          <t>Operations</t>
        </is>
      </c>
      <c r="D7" s="12" t="inlineStr">
        <is>
          <t>Data Management</t>
        </is>
      </c>
      <c r="E7" s="12">
        <f>COUNTIFS(HV7:IG7,UPPER("x"))</f>
        <v/>
      </c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  <c r="BC7" s="12" t="n"/>
      <c r="BD7" s="12" t="n"/>
      <c r="BE7" s="12" t="n"/>
      <c r="BF7" s="12" t="n"/>
      <c r="BG7" s="12" t="n"/>
      <c r="BH7" s="12" t="n"/>
      <c r="BI7" s="12" t="n"/>
      <c r="BJ7" s="12" t="n"/>
      <c r="BK7" s="12" t="n"/>
      <c r="BL7" s="12" t="n"/>
      <c r="BM7" s="12" t="n"/>
      <c r="BN7" s="12" t="n"/>
      <c r="BO7" s="12" t="n"/>
      <c r="BP7" s="12" t="n"/>
      <c r="BQ7" s="12" t="n"/>
      <c r="BR7" s="12" t="n"/>
      <c r="BS7" s="12" t="n"/>
      <c r="BT7" s="12" t="n"/>
      <c r="BU7" s="12" t="n"/>
      <c r="BV7" s="12" t="n"/>
      <c r="BW7" s="12" t="n"/>
      <c r="BX7" s="12" t="n"/>
      <c r="BY7" s="12" t="n"/>
      <c r="BZ7" s="12" t="n"/>
      <c r="CA7" s="12" t="n"/>
      <c r="CB7" s="12" t="n"/>
      <c r="CC7" s="12" t="n"/>
      <c r="CD7" s="12" t="n"/>
      <c r="CE7" s="12" t="n"/>
      <c r="CF7" s="12" t="n"/>
      <c r="CG7" s="12" t="n"/>
      <c r="CH7" s="12" t="n"/>
      <c r="CI7" s="12" t="n"/>
      <c r="CJ7" s="12" t="n"/>
      <c r="CK7" s="12" t="n"/>
      <c r="CL7" s="12" t="n"/>
      <c r="CM7" s="12" t="n"/>
      <c r="CN7" s="12" t="n"/>
      <c r="CO7" s="12" t="n"/>
      <c r="CP7" s="12" t="n"/>
      <c r="CQ7" s="12" t="n"/>
      <c r="CR7" s="12" t="n"/>
    </row>
    <row r="8" ht="14.45" customHeight="1">
      <c r="A8" t="inlineStr">
        <is>
          <t>A. CRESCIMONE</t>
        </is>
      </c>
      <c r="B8" t="inlineStr">
        <is>
          <t>Data Intelligence</t>
        </is>
      </c>
      <c r="C8" t="inlineStr">
        <is>
          <t>Operations</t>
        </is>
      </c>
      <c r="D8" s="12" t="inlineStr">
        <is>
          <t>Data Management</t>
        </is>
      </c>
      <c r="E8" s="12">
        <f>COUNTIFS(HV8:IG8,UPPER("x"))</f>
        <v/>
      </c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  <c r="BC8" s="12" t="n"/>
      <c r="BD8" s="12" t="n"/>
      <c r="BE8" s="12" t="n"/>
      <c r="BF8" s="12" t="n"/>
      <c r="BG8" s="12" t="n"/>
      <c r="BH8" s="12" t="n"/>
      <c r="BI8" s="12" t="n"/>
      <c r="BJ8" s="12" t="n"/>
      <c r="BK8" s="12" t="n"/>
      <c r="BL8" s="12" t="n"/>
      <c r="BM8" s="12" t="n"/>
      <c r="BN8" s="12" t="n"/>
      <c r="BO8" s="12" t="n"/>
      <c r="BP8" s="12" t="n"/>
      <c r="BQ8" s="12" t="n"/>
      <c r="BR8" s="12" t="n"/>
      <c r="BS8" s="12" t="n"/>
      <c r="BT8" s="12" t="n"/>
      <c r="BU8" s="12" t="n"/>
      <c r="BV8" s="12" t="n"/>
      <c r="BW8" s="12" t="n"/>
      <c r="BX8" s="12" t="n"/>
      <c r="BY8" s="12" t="n"/>
      <c r="BZ8" s="12" t="n"/>
      <c r="CA8" s="12" t="n"/>
      <c r="CB8" s="12" t="n"/>
      <c r="CC8" s="12" t="n"/>
      <c r="CD8" s="12" t="n"/>
      <c r="CE8" s="12" t="n"/>
      <c r="CF8" s="12" t="n"/>
      <c r="CG8" s="12" t="n"/>
      <c r="CH8" s="12" t="n"/>
      <c r="CI8" s="12" t="n"/>
      <c r="CJ8" s="12" t="n"/>
      <c r="CK8" s="12" t="n"/>
      <c r="CL8" s="12" t="n"/>
      <c r="CM8" s="12" t="n"/>
      <c r="CN8" s="12" t="n"/>
      <c r="CO8" s="12" t="n"/>
      <c r="CP8" s="12" t="n"/>
      <c r="CQ8" s="12" t="n"/>
      <c r="CR8" s="12" t="n"/>
    </row>
    <row r="9" ht="14.45" customHeight="1">
      <c r="A9" t="inlineStr">
        <is>
          <t>A. CUOMO</t>
        </is>
      </c>
      <c r="B9" t="inlineStr">
        <is>
          <t>Data Intelligence</t>
        </is>
      </c>
      <c r="C9" t="inlineStr">
        <is>
          <t>Operations</t>
        </is>
      </c>
      <c r="D9" s="12" t="inlineStr">
        <is>
          <t>Data Management</t>
        </is>
      </c>
      <c r="E9" s="12">
        <f>COUNTIFS(HV9:IG9,UPPER("x"))</f>
        <v/>
      </c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  <c r="BC9" s="12" t="n"/>
      <c r="BD9" s="12" t="n"/>
      <c r="BE9" s="12" t="n"/>
      <c r="BF9" s="12" t="n"/>
      <c r="BG9" s="12" t="n"/>
      <c r="BH9" s="12" t="n"/>
      <c r="BI9" s="12" t="n"/>
      <c r="BJ9" s="12" t="n"/>
      <c r="BK9" s="12" t="n"/>
      <c r="BL9" s="12" t="n"/>
      <c r="BM9" s="12" t="n"/>
      <c r="BN9" s="12" t="n"/>
      <c r="BO9" s="12" t="n"/>
      <c r="BP9" s="12" t="n"/>
      <c r="BQ9" s="12" t="n"/>
      <c r="BR9" s="12" t="n"/>
      <c r="BS9" s="12" t="n"/>
      <c r="BT9" s="12" t="n"/>
      <c r="BU9" s="12" t="n"/>
      <c r="BV9" s="12" t="n"/>
      <c r="BW9" s="12" t="n"/>
      <c r="BX9" s="12" t="n"/>
      <c r="BY9" s="12" t="n"/>
      <c r="BZ9" s="12" t="n"/>
      <c r="CA9" s="12" t="n"/>
      <c r="CB9" s="12" t="n"/>
      <c r="CC9" s="12" t="n"/>
      <c r="CD9" s="12" t="n"/>
      <c r="CE9" s="12" t="n"/>
      <c r="CF9" s="12" t="n"/>
      <c r="CG9" s="12" t="n"/>
      <c r="CH9" s="12" t="n"/>
      <c r="CI9" s="12" t="n"/>
      <c r="CJ9" s="12" t="n"/>
      <c r="CK9" s="12" t="n"/>
      <c r="CL9" s="12" t="n"/>
      <c r="CM9" s="12" t="n"/>
      <c r="CN9" s="12" t="n"/>
      <c r="CO9" s="12" t="n"/>
      <c r="CP9" s="12" t="n"/>
      <c r="CQ9" s="12" t="n"/>
      <c r="CR9" s="12" t="n"/>
      <c r="EK9" s="27" t="inlineStr">
        <is>
          <t>X</t>
        </is>
      </c>
      <c r="GK9" s="27" t="inlineStr">
        <is>
          <t>X</t>
        </is>
      </c>
      <c r="GL9" s="27" t="inlineStr">
        <is>
          <t>X</t>
        </is>
      </c>
      <c r="GM9" s="27" t="inlineStr">
        <is>
          <t>X</t>
        </is>
      </c>
      <c r="GN9" s="27" t="inlineStr">
        <is>
          <t>X</t>
        </is>
      </c>
      <c r="GO9" s="27" t="inlineStr">
        <is>
          <t>X</t>
        </is>
      </c>
      <c r="LS9" s="27" t="n"/>
      <c r="LT9" s="27" t="n"/>
      <c r="LW9" s="27" t="n"/>
      <c r="LX9" s="27" t="n"/>
      <c r="LY9" s="27" t="n"/>
      <c r="LZ9" s="27" t="n"/>
      <c r="MA9" s="27" t="n"/>
    </row>
    <row r="10" ht="14.45" customHeight="1">
      <c r="A10" t="inlineStr">
        <is>
          <t>A. DE SANCTIS</t>
        </is>
      </c>
      <c r="B10" t="inlineStr">
        <is>
          <t>Data Intelligence</t>
        </is>
      </c>
      <c r="C10" t="inlineStr">
        <is>
          <t>Operations</t>
        </is>
      </c>
      <c r="D10" s="12" t="inlineStr">
        <is>
          <t>Data Management</t>
        </is>
      </c>
      <c r="E10" s="12">
        <f>COUNTIFS(HV10:IG10,UPPER("x"))</f>
        <v/>
      </c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  <c r="BC10" s="12" t="n"/>
      <c r="BD10" s="12" t="n"/>
      <c r="BE10" s="12" t="n"/>
      <c r="BF10" s="12" t="n"/>
      <c r="BG10" s="12" t="n"/>
      <c r="BH10" s="12" t="n"/>
      <c r="BI10" s="12" t="n"/>
      <c r="BJ10" s="12" t="n"/>
      <c r="BK10" s="12" t="n"/>
      <c r="BL10" s="12" t="n"/>
      <c r="BM10" s="12" t="n"/>
      <c r="BN10" s="12" t="n"/>
      <c r="BO10" s="12" t="n"/>
      <c r="BP10" s="12" t="n"/>
      <c r="BQ10" s="12" t="n"/>
      <c r="BR10" s="12" t="n"/>
      <c r="BS10" s="12" t="n"/>
      <c r="BT10" s="12" t="n"/>
      <c r="BU10" s="12" t="n"/>
      <c r="BV10" s="12" t="n"/>
      <c r="BW10" s="12" t="n"/>
      <c r="BX10" s="12" t="n"/>
      <c r="BY10" s="12" t="n"/>
      <c r="BZ10" s="12" t="n"/>
      <c r="CA10" s="12" t="n"/>
      <c r="CB10" s="12" t="n"/>
      <c r="CC10" s="12" t="n"/>
      <c r="CD10" s="12" t="n"/>
      <c r="CE10" s="12" t="n"/>
      <c r="CF10" s="12" t="n"/>
      <c r="CG10" s="12" t="n"/>
      <c r="CH10" s="12" t="n"/>
      <c r="CI10" s="12" t="n"/>
      <c r="CJ10" s="12" t="n"/>
      <c r="CK10" s="12" t="n"/>
      <c r="CL10" s="12" t="n"/>
      <c r="CM10" s="12" t="n"/>
      <c r="CN10" s="12" t="n"/>
      <c r="CO10" s="12" t="n"/>
      <c r="CP10" s="12" t="n"/>
      <c r="CQ10" s="12" t="n"/>
      <c r="CR10" s="12" t="n"/>
    </row>
    <row r="11" ht="14.45" customHeight="1">
      <c r="A11" t="inlineStr">
        <is>
          <t>A. DI PIETRO</t>
        </is>
      </c>
      <c r="B11" t="inlineStr">
        <is>
          <t>Data Intelligence</t>
        </is>
      </c>
      <c r="C11" t="inlineStr">
        <is>
          <t>Operations</t>
        </is>
      </c>
      <c r="D11" s="12" t="inlineStr">
        <is>
          <t>EPM</t>
        </is>
      </c>
      <c r="E11" s="12">
        <f>COUNTIFS(HV11:IG11,UPPER("x"))</f>
        <v/>
      </c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  <c r="BC11" s="12" t="n"/>
      <c r="BD11" s="12" t="n"/>
      <c r="BE11" s="12" t="n"/>
      <c r="BF11" s="12" t="n"/>
      <c r="BG11" s="12" t="n"/>
      <c r="BH11" s="12" t="n"/>
      <c r="BI11" s="12" t="n"/>
      <c r="BJ11" s="12" t="n"/>
      <c r="BK11" s="12" t="n"/>
      <c r="BL11" s="12" t="n"/>
      <c r="BM11" s="12" t="n"/>
      <c r="BN11" s="12" t="n"/>
      <c r="BO11" s="12" t="n"/>
      <c r="BP11" s="12" t="n"/>
      <c r="BQ11" s="12" t="n"/>
      <c r="BR11" s="12" t="n"/>
      <c r="BS11" s="12" t="n"/>
      <c r="BT11" s="12" t="n"/>
      <c r="BU11" s="12" t="n"/>
      <c r="BV11" s="12" t="n"/>
      <c r="BW11" s="12" t="n"/>
      <c r="BX11" s="12" t="n"/>
      <c r="BY11" s="12" t="n"/>
      <c r="BZ11" s="12" t="n"/>
      <c r="CA11" s="12" t="n"/>
      <c r="CB11" s="12" t="n"/>
      <c r="CC11" s="12" t="n"/>
      <c r="CD11" s="12" t="n"/>
      <c r="CE11" s="12" t="n"/>
      <c r="CF11" s="12" t="n"/>
      <c r="CG11" s="12" t="n"/>
      <c r="CH11" s="12" t="n"/>
      <c r="CI11" s="12" t="n"/>
      <c r="CJ11" s="12" t="n"/>
      <c r="CK11" s="12" t="n"/>
      <c r="CL11" s="12" t="n"/>
      <c r="CM11" s="12" t="n"/>
      <c r="CN11" s="12" t="n"/>
      <c r="CO11" s="12" t="n"/>
      <c r="CP11" s="12" t="n"/>
      <c r="CQ11" s="12" t="n"/>
      <c r="CR11" s="12" t="n"/>
    </row>
    <row r="12" ht="14.45" customHeight="1">
      <c r="A12" t="inlineStr">
        <is>
          <t>A. ELIA</t>
        </is>
      </c>
      <c r="B12" t="inlineStr">
        <is>
          <t>UX/UI</t>
        </is>
      </c>
      <c r="C12" t="inlineStr">
        <is>
          <t>UX/UI</t>
        </is>
      </c>
      <c r="D12" t="inlineStr">
        <is>
          <t>Outside DI</t>
        </is>
      </c>
      <c r="E12" s="12">
        <f>COUNTIFS(HV12:IG12,UPPER("x"))</f>
        <v/>
      </c>
      <c r="K12" s="12" t="n"/>
    </row>
    <row r="13" ht="14.45" customHeight="1">
      <c r="A13" t="inlineStr">
        <is>
          <t>A. FERRARI</t>
        </is>
      </c>
      <c r="B13" t="inlineStr">
        <is>
          <t>Data Intelligence</t>
        </is>
      </c>
      <c r="C13" t="inlineStr">
        <is>
          <t>Operations</t>
        </is>
      </c>
      <c r="D13" s="12" t="inlineStr">
        <is>
          <t>Web Applications</t>
        </is>
      </c>
      <c r="E13" s="12">
        <f>COUNTIFS(HV13:IG13,UPPER("x"))</f>
        <v/>
      </c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  <c r="BC13" s="12" t="n"/>
      <c r="BD13" s="12" t="n"/>
      <c r="BE13" s="12" t="n"/>
      <c r="BF13" s="12" t="n"/>
      <c r="BG13" s="12" t="n"/>
      <c r="BH13" s="12" t="n"/>
      <c r="BI13" s="12" t="n"/>
      <c r="BJ13" s="12" t="n"/>
      <c r="BK13" s="12" t="n"/>
      <c r="BL13" s="12" t="n"/>
      <c r="BM13" s="12" t="n"/>
      <c r="BN13" s="12" t="n"/>
      <c r="BO13" s="12" t="n"/>
      <c r="BP13" s="12" t="n"/>
      <c r="BQ13" s="12" t="n"/>
      <c r="BR13" s="12" t="n"/>
      <c r="BS13" s="12" t="n"/>
      <c r="BT13" s="12" t="n"/>
      <c r="BU13" s="12" t="n"/>
      <c r="BV13" s="12" t="n"/>
      <c r="BW13" s="12" t="n"/>
      <c r="BX13" s="12" t="n"/>
      <c r="BY13" s="12" t="n"/>
      <c r="BZ13" s="12" t="n"/>
      <c r="CA13" s="12" t="n"/>
      <c r="CB13" s="12" t="n"/>
      <c r="CC13" s="12" t="n"/>
      <c r="CD13" s="12" t="n"/>
      <c r="CE13" s="12" t="n"/>
      <c r="CF13" s="12" t="n"/>
      <c r="CG13" s="12" t="n"/>
      <c r="CH13" s="12" t="n"/>
      <c r="CI13" s="12" t="n"/>
      <c r="CJ13" s="12" t="n"/>
      <c r="CK13" s="12" t="n"/>
      <c r="CL13" s="12" t="n"/>
      <c r="CM13" s="12" t="n"/>
      <c r="CN13" s="12" t="n"/>
      <c r="CO13" s="12" t="n"/>
      <c r="CP13" s="12" t="n"/>
      <c r="CQ13" s="12" t="n"/>
      <c r="CR13" s="12" t="n"/>
    </row>
    <row r="14" ht="14.45" customHeight="1">
      <c r="A14" t="inlineStr">
        <is>
          <t>A. GERMINARIO</t>
        </is>
      </c>
      <c r="B14" t="inlineStr">
        <is>
          <t>SAP ECC</t>
        </is>
      </c>
      <c r="C14" t="inlineStr">
        <is>
          <t>SAP ECC</t>
        </is>
      </c>
      <c r="D14" t="inlineStr">
        <is>
          <t>Outside DI</t>
        </is>
      </c>
      <c r="E14" s="12">
        <f>COUNTIFS(HV14:IG14,UPPER("x"))</f>
        <v/>
      </c>
      <c r="K14" s="12" t="n"/>
    </row>
    <row r="15" ht="14.45" customHeight="1">
      <c r="A15" t="inlineStr">
        <is>
          <t>A. IEMBO</t>
        </is>
      </c>
      <c r="B15" t="inlineStr">
        <is>
          <t>Data Intelligence</t>
        </is>
      </c>
      <c r="C15" t="inlineStr">
        <is>
          <t>Controlling</t>
        </is>
      </c>
      <c r="D15" t="inlineStr">
        <is>
          <t>Outside DI</t>
        </is>
      </c>
      <c r="E15" s="12">
        <f>COUNTIFS(HV15:IG15,UPPER("x"))</f>
        <v/>
      </c>
      <c r="K15" s="12" t="n"/>
    </row>
    <row r="16" ht="14.45" customHeight="1">
      <c r="A16" t="inlineStr">
        <is>
          <t>A. IMBIMBO</t>
        </is>
      </c>
      <c r="B16" t="inlineStr">
        <is>
          <t>Data Intelligence</t>
        </is>
      </c>
      <c r="C16" t="inlineStr">
        <is>
          <t>Operations</t>
        </is>
      </c>
      <c r="D16" s="12" t="inlineStr">
        <is>
          <t>Data Science</t>
        </is>
      </c>
      <c r="E16" s="12">
        <f>COUNTIFS(HV16:IG16,UPPER("x"))</f>
        <v/>
      </c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  <c r="BC16" s="12" t="n"/>
      <c r="BD16" s="12" t="n"/>
      <c r="BE16" s="12" t="n"/>
      <c r="BF16" s="12" t="n"/>
      <c r="BG16" s="12" t="n"/>
      <c r="BH16" s="12" t="n"/>
      <c r="BI16" s="12" t="n"/>
      <c r="BJ16" s="12" t="n"/>
      <c r="BK16" s="12" t="n"/>
      <c r="BL16" s="12" t="n"/>
      <c r="BM16" s="12" t="n"/>
      <c r="BN16" s="12" t="n"/>
      <c r="BO16" s="12" t="n"/>
      <c r="BP16" s="12" t="n"/>
      <c r="BQ16" s="12" t="n"/>
      <c r="BR16" s="12" t="n"/>
      <c r="BS16" s="12" t="n"/>
      <c r="BT16" s="12" t="n"/>
      <c r="BU16" s="12" t="n"/>
      <c r="BV16" s="12" t="n"/>
      <c r="BW16" s="12" t="n"/>
      <c r="BX16" s="12" t="n"/>
      <c r="BY16" s="12" t="n"/>
      <c r="BZ16" s="12" t="n"/>
      <c r="CA16" s="12" t="n"/>
      <c r="CB16" s="12" t="n"/>
      <c r="CC16" s="12" t="n"/>
      <c r="CD16" s="12" t="n"/>
      <c r="CE16" s="12" t="n"/>
      <c r="CF16" s="12" t="n"/>
      <c r="CG16" s="12" t="n"/>
      <c r="CH16" s="12" t="n"/>
      <c r="CI16" s="12" t="n"/>
      <c r="CJ16" s="12" t="n"/>
      <c r="CK16" s="12" t="n"/>
      <c r="CL16" s="12" t="n"/>
      <c r="CM16" s="12" t="n"/>
      <c r="CN16" s="12" t="n"/>
      <c r="CO16" s="12" t="n"/>
      <c r="CP16" s="12" t="n"/>
      <c r="CQ16" s="12" t="n"/>
      <c r="CR16" s="12" t="n"/>
    </row>
    <row r="17" ht="14.45" customHeight="1">
      <c r="A17" t="inlineStr">
        <is>
          <t>A. LORENA</t>
        </is>
      </c>
      <c r="B17" t="inlineStr">
        <is>
          <t>Data Intelligence</t>
        </is>
      </c>
      <c r="C17" t="inlineStr">
        <is>
          <t>Operations</t>
        </is>
      </c>
      <c r="D17" s="12" t="inlineStr">
        <is>
          <t>Web Applications</t>
        </is>
      </c>
      <c r="E17" s="12">
        <f>COUNTIFS(HV17:IG17,UPPER("x"))</f>
        <v/>
      </c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  <c r="BC17" s="12" t="n"/>
      <c r="BD17" s="12" t="n"/>
      <c r="BE17" s="12" t="n"/>
      <c r="BF17" s="12" t="n"/>
      <c r="BG17" s="12" t="n"/>
      <c r="BH17" s="12" t="n"/>
      <c r="BI17" s="12" t="n"/>
      <c r="BJ17" s="12" t="n"/>
      <c r="BK17" s="12" t="n"/>
      <c r="BL17" s="12" t="n"/>
      <c r="BM17" s="12" t="n"/>
      <c r="BN17" s="12" t="n"/>
      <c r="BO17" s="12" t="n"/>
      <c r="BP17" s="12" t="n"/>
      <c r="BQ17" s="12" t="n"/>
      <c r="BR17" s="12" t="n"/>
      <c r="BS17" s="12" t="n"/>
      <c r="BT17" s="12" t="n"/>
      <c r="BU17" s="12" t="n"/>
      <c r="BV17" s="12" t="n"/>
      <c r="BW17" s="12" t="n"/>
      <c r="BX17" s="12" t="n"/>
      <c r="BY17" s="12" t="n"/>
      <c r="BZ17" s="12" t="n"/>
      <c r="CA17" s="12" t="n"/>
      <c r="CB17" s="12" t="n"/>
      <c r="CC17" s="12" t="n"/>
      <c r="CD17" s="12" t="n"/>
      <c r="CE17" s="12" t="n"/>
      <c r="CF17" s="12" t="n"/>
      <c r="CG17" s="12" t="n"/>
      <c r="CH17" s="12" t="n"/>
      <c r="CI17" s="12" t="n"/>
      <c r="CJ17" s="12" t="n"/>
      <c r="CK17" s="12" t="n"/>
      <c r="CL17" s="12" t="n"/>
      <c r="CM17" s="12" t="n"/>
      <c r="CN17" s="12" t="n"/>
      <c r="CO17" s="12" t="n"/>
      <c r="CP17" s="12" t="n"/>
      <c r="CQ17" s="12" t="n"/>
      <c r="CR17" s="12" t="n"/>
    </row>
    <row r="18" ht="14.45" customHeight="1">
      <c r="A18" t="inlineStr">
        <is>
          <t>A. MICALI</t>
        </is>
      </c>
      <c r="B18" t="inlineStr">
        <is>
          <t>Data Intelligence</t>
        </is>
      </c>
      <c r="C18" t="inlineStr">
        <is>
          <t>Controlling</t>
        </is>
      </c>
      <c r="D18" t="inlineStr">
        <is>
          <t>Outside DI</t>
        </is>
      </c>
      <c r="E18" s="12">
        <f>COUNTIFS(HV18:IG18,UPPER("x"))</f>
        <v/>
      </c>
      <c r="K18" s="12" t="n"/>
    </row>
    <row r="19" ht="14.45" customHeight="1">
      <c r="A19" t="inlineStr">
        <is>
          <t>A. NASTASI</t>
        </is>
      </c>
      <c r="B19" t="inlineStr">
        <is>
          <t>Data Intelligence</t>
        </is>
      </c>
      <c r="C19" t="inlineStr">
        <is>
          <t>Operations</t>
        </is>
      </c>
      <c r="D19" s="12" t="inlineStr">
        <is>
          <t>Web Applications</t>
        </is>
      </c>
      <c r="E19" s="12">
        <f>COUNTIFS(HV19:IG19,UPPER("x"))</f>
        <v/>
      </c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  <c r="BA19" s="12" t="n"/>
      <c r="BB19" s="12" t="n"/>
      <c r="BC19" s="12" t="n"/>
      <c r="BD19" s="12" t="n"/>
      <c r="BE19" s="12" t="n"/>
      <c r="BF19" s="12" t="n"/>
      <c r="BG19" s="12" t="n"/>
      <c r="BH19" s="12" t="n"/>
      <c r="BI19" s="12" t="n"/>
      <c r="BJ19" s="12" t="n"/>
      <c r="BK19" s="12" t="n"/>
      <c r="BL19" s="12" t="n"/>
      <c r="BM19" s="12" t="n"/>
      <c r="BN19" s="12" t="n"/>
      <c r="BO19" s="12" t="n"/>
      <c r="BP19" s="12" t="n"/>
      <c r="BQ19" s="12" t="n"/>
      <c r="BR19" s="12" t="n"/>
      <c r="BS19" s="12" t="n"/>
      <c r="BT19" s="12" t="n"/>
      <c r="BU19" s="12" t="n"/>
      <c r="BV19" s="12" t="n"/>
      <c r="BW19" s="12" t="n"/>
      <c r="BX19" s="12" t="n"/>
      <c r="BY19" s="12" t="n"/>
      <c r="BZ19" s="12" t="n"/>
      <c r="CA19" s="12" t="n"/>
      <c r="CB19" s="12" t="n"/>
      <c r="CC19" s="12" t="n"/>
      <c r="CD19" s="12" t="n"/>
      <c r="CE19" s="12" t="n"/>
      <c r="CF19" s="12" t="n"/>
      <c r="CG19" s="12" t="n"/>
      <c r="CH19" s="12" t="n"/>
      <c r="CI19" s="12" t="n"/>
      <c r="CJ19" s="12" t="n"/>
      <c r="CK19" s="12" t="n"/>
      <c r="CL19" s="12" t="n"/>
      <c r="CM19" s="12" t="n"/>
      <c r="CN19" s="12" t="n"/>
      <c r="CO19" s="12" t="n"/>
      <c r="CP19" s="12" t="n"/>
      <c r="CQ19" s="12" t="n"/>
      <c r="CR19" s="12" t="n"/>
    </row>
    <row r="20" ht="14.45" customHeight="1">
      <c r="A20" t="inlineStr">
        <is>
          <t>A. PIROLA</t>
        </is>
      </c>
      <c r="B20" t="inlineStr">
        <is>
          <t>Data Intelligence</t>
        </is>
      </c>
      <c r="C20" t="inlineStr">
        <is>
          <t>Operations</t>
        </is>
      </c>
      <c r="D20" s="12" t="inlineStr">
        <is>
          <t>Web Applications</t>
        </is>
      </c>
      <c r="E20" s="12">
        <f>COUNTIFS(HV20:IG20,UPPER("x"))</f>
        <v/>
      </c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  <c r="BA20" s="12" t="n"/>
      <c r="BB20" s="12" t="n"/>
      <c r="BC20" s="12" t="n"/>
      <c r="BD20" s="12" t="n"/>
      <c r="BE20" s="12" t="n"/>
      <c r="BF20" s="12" t="n"/>
      <c r="BG20" s="12" t="n"/>
      <c r="BH20" s="12" t="n"/>
      <c r="BI20" s="12" t="n"/>
      <c r="BJ20" s="12" t="n"/>
      <c r="BK20" s="12" t="n"/>
      <c r="BL20" s="12" t="n"/>
      <c r="BM20" s="12" t="n"/>
      <c r="BN20" s="12" t="n"/>
      <c r="BO20" s="12" t="n"/>
      <c r="BP20" s="12" t="n"/>
      <c r="BQ20" s="12" t="n"/>
      <c r="BR20" s="12" t="n"/>
      <c r="BS20" s="12" t="n"/>
      <c r="BT20" s="12" t="n"/>
      <c r="BU20" s="12" t="n"/>
      <c r="BV20" s="12" t="n"/>
      <c r="BW20" s="12" t="n"/>
      <c r="BX20" s="12" t="n"/>
      <c r="BY20" s="12" t="n"/>
      <c r="BZ20" s="12" t="n"/>
      <c r="CA20" s="12" t="n"/>
      <c r="CB20" s="12" t="n"/>
      <c r="CC20" s="12" t="n"/>
      <c r="CD20" s="12" t="n"/>
      <c r="CE20" s="12" t="n"/>
      <c r="CF20" s="12" t="n"/>
      <c r="CG20" s="12" t="n"/>
      <c r="CH20" s="12" t="n"/>
      <c r="CI20" s="12" t="n"/>
      <c r="CJ20" s="12" t="n"/>
      <c r="CK20" s="12" t="n"/>
      <c r="CL20" s="12" t="n"/>
      <c r="CM20" s="12" t="n"/>
      <c r="CN20" s="12" t="n"/>
      <c r="CO20" s="12" t="n"/>
      <c r="CP20" s="12" t="n"/>
      <c r="CQ20" s="12" t="n"/>
      <c r="CR20" s="12" t="n"/>
      <c r="IH20" s="27" t="inlineStr">
        <is>
          <t>x</t>
        </is>
      </c>
      <c r="II20" s="27" t="inlineStr">
        <is>
          <t>x</t>
        </is>
      </c>
      <c r="IJ20" s="27" t="inlineStr">
        <is>
          <t>x</t>
        </is>
      </c>
      <c r="IK20" s="27" t="inlineStr">
        <is>
          <t>x</t>
        </is>
      </c>
    </row>
    <row r="21" ht="14.45" customHeight="1">
      <c r="A21" t="inlineStr">
        <is>
          <t>A. SAIJA</t>
        </is>
      </c>
      <c r="B21" t="inlineStr">
        <is>
          <t>Data Intelligence</t>
        </is>
      </c>
      <c r="C21" t="inlineStr">
        <is>
          <t>Operations</t>
        </is>
      </c>
      <c r="D21" s="12" t="inlineStr">
        <is>
          <t>Data Management</t>
        </is>
      </c>
      <c r="E21" s="12">
        <f>COUNTIFS(HV21:IG21,UPPER("x"))</f>
        <v/>
      </c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  <c r="BA21" s="12" t="n"/>
      <c r="BB21" s="12" t="n"/>
      <c r="BC21" s="12" t="n"/>
      <c r="BD21" s="12" t="n"/>
      <c r="BE21" s="12" t="n"/>
      <c r="BF21" s="12" t="n"/>
      <c r="BG21" s="12" t="n"/>
      <c r="BH21" s="12" t="n"/>
      <c r="BI21" s="12" t="n"/>
      <c r="BJ21" s="12" t="n"/>
      <c r="BK21" s="12" t="n"/>
      <c r="BL21" s="12" t="n"/>
      <c r="BM21" s="12" t="n"/>
      <c r="BN21" s="12" t="n"/>
      <c r="BO21" s="12" t="n"/>
      <c r="BP21" s="12" t="n"/>
      <c r="BQ21" s="12" t="n"/>
      <c r="BR21" s="12" t="n"/>
      <c r="BS21" s="12" t="n"/>
      <c r="BT21" s="12" t="n"/>
      <c r="BU21" s="12" t="n"/>
      <c r="BV21" s="12" t="n"/>
      <c r="BW21" s="12" t="n"/>
      <c r="BX21" s="12" t="n"/>
      <c r="BY21" s="12" t="n"/>
      <c r="BZ21" s="12" t="n"/>
      <c r="CA21" s="12" t="n"/>
      <c r="CB21" s="12" t="n"/>
      <c r="CC21" s="12" t="n"/>
      <c r="CD21" s="12" t="n"/>
      <c r="CE21" s="12" t="n"/>
      <c r="CF21" s="12" t="n"/>
      <c r="CG21" s="12" t="n"/>
      <c r="CH21" s="12" t="n"/>
      <c r="CI21" s="12" t="n"/>
      <c r="CJ21" s="12" t="n"/>
      <c r="CK21" s="12" t="n"/>
      <c r="CL21" s="12" t="n"/>
      <c r="CM21" s="12" t="n"/>
      <c r="CN21" s="12" t="n"/>
      <c r="CO21" s="12" t="n"/>
      <c r="CP21" s="12" t="n"/>
      <c r="CQ21" s="12" t="n"/>
      <c r="CR21" s="12" t="n"/>
    </row>
    <row r="22" ht="14.45" customHeight="1">
      <c r="A22" t="inlineStr">
        <is>
          <t>A. SANTORO</t>
        </is>
      </c>
      <c r="B22" t="inlineStr">
        <is>
          <t>Data Intelligence</t>
        </is>
      </c>
      <c r="C22" t="inlineStr">
        <is>
          <t>Consulting</t>
        </is>
      </c>
      <c r="D22" s="12" t="inlineStr">
        <is>
          <t>Consulting</t>
        </is>
      </c>
      <c r="E22" s="12">
        <f>COUNTIFS(HV22:IG22,UPPER("x"))</f>
        <v/>
      </c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  <c r="BA22" s="12" t="n"/>
      <c r="BB22" s="12" t="n"/>
      <c r="BC22" s="12" t="n"/>
      <c r="BD22" s="12" t="n"/>
      <c r="BE22" s="12" t="n"/>
      <c r="BF22" s="12" t="n"/>
      <c r="BG22" s="12" t="n"/>
      <c r="BH22" s="12" t="n"/>
      <c r="BI22" s="12" t="n"/>
      <c r="BJ22" s="12" t="n"/>
      <c r="BK22" s="12" t="n"/>
      <c r="BL22" s="12" t="n"/>
      <c r="BM22" s="12" t="n"/>
      <c r="BN22" s="12" t="n"/>
      <c r="BO22" s="12" t="n"/>
      <c r="BP22" s="12" t="n"/>
      <c r="BQ22" s="12" t="n"/>
      <c r="BR22" s="12" t="n"/>
      <c r="BS22" s="12" t="n"/>
      <c r="BT22" s="12" t="n"/>
      <c r="BU22" s="12" t="n"/>
      <c r="BV22" s="12" t="n"/>
      <c r="BW22" s="12" t="n"/>
      <c r="BX22" s="12" t="n"/>
      <c r="BY22" s="12" t="n"/>
      <c r="BZ22" s="12" t="n"/>
      <c r="CA22" s="12" t="n"/>
      <c r="CB22" s="12" t="n"/>
      <c r="CC22" s="12" t="n"/>
      <c r="CD22" s="12" t="n"/>
      <c r="CE22" s="12" t="n"/>
      <c r="CF22" s="12" t="n"/>
      <c r="CG22" s="12" t="n"/>
      <c r="CH22" s="12" t="n"/>
      <c r="CI22" s="12" t="n"/>
      <c r="CJ22" s="12" t="n"/>
      <c r="CK22" s="12" t="n"/>
      <c r="CL22" s="12" t="n"/>
      <c r="CM22" s="12" t="n"/>
      <c r="CN22" s="12" t="n"/>
      <c r="CO22" s="12" t="n"/>
      <c r="CP22" s="12" t="n"/>
      <c r="CQ22" s="12" t="n"/>
      <c r="CR22" s="12" t="n"/>
    </row>
    <row r="23" ht="14.45" customHeight="1">
      <c r="A23" t="inlineStr">
        <is>
          <t>A. SIMONE</t>
        </is>
      </c>
      <c r="B23" t="inlineStr">
        <is>
          <t>Data Intelligence</t>
        </is>
      </c>
      <c r="C23" t="inlineStr">
        <is>
          <t>Controlling</t>
        </is>
      </c>
      <c r="D23" t="inlineStr">
        <is>
          <t>Outside DI</t>
        </is>
      </c>
      <c r="E23" s="12">
        <f>COUNTIFS(HV23:IG23,UPPER("x"))</f>
        <v/>
      </c>
      <c r="K23" s="12" t="n"/>
    </row>
    <row r="24" ht="14.45" customHeight="1">
      <c r="A24" t="inlineStr">
        <is>
          <t>A. STRADA</t>
        </is>
      </c>
      <c r="B24" t="inlineStr">
        <is>
          <t>Data Intelligence</t>
        </is>
      </c>
      <c r="C24" t="inlineStr">
        <is>
          <t>Operations</t>
        </is>
      </c>
      <c r="D24" s="12" t="inlineStr">
        <is>
          <t>Data Management</t>
        </is>
      </c>
      <c r="E24" s="12">
        <f>COUNTIFS(HV24:IG24,UPPER("x"))</f>
        <v/>
      </c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  <c r="BC24" s="12" t="n"/>
      <c r="BD24" s="12" t="n"/>
      <c r="BE24" s="12" t="n"/>
      <c r="BF24" s="12" t="n"/>
      <c r="BG24" s="12" t="n"/>
      <c r="BH24" s="12" t="n"/>
      <c r="BI24" s="12" t="n"/>
      <c r="BJ24" s="12" t="n"/>
      <c r="BK24" s="12" t="n"/>
      <c r="BL24" s="12" t="n"/>
      <c r="BM24" s="12" t="n"/>
      <c r="BN24" s="12" t="n"/>
      <c r="BO24" s="12" t="n"/>
      <c r="BP24" s="12" t="n"/>
      <c r="BQ24" s="12" t="n"/>
      <c r="BR24" s="12" t="n"/>
      <c r="BS24" s="12" t="n"/>
      <c r="BT24" s="12" t="n"/>
      <c r="BU24" s="12" t="n"/>
      <c r="BV24" s="12" t="n"/>
      <c r="BW24" s="12" t="n"/>
      <c r="BX24" s="12" t="n"/>
      <c r="BY24" s="12" t="n"/>
      <c r="BZ24" s="12" t="n"/>
      <c r="CA24" s="12" t="n"/>
      <c r="CB24" s="12" t="n"/>
      <c r="CC24" s="12" t="n"/>
      <c r="CD24" s="12" t="n"/>
      <c r="CE24" s="12" t="n"/>
      <c r="CF24" s="12" t="n"/>
      <c r="CG24" s="12" t="n"/>
      <c r="CH24" s="12" t="n"/>
      <c r="CI24" s="12" t="n"/>
      <c r="CJ24" s="12" t="n"/>
      <c r="CK24" s="12" t="n"/>
      <c r="CL24" s="12" t="n"/>
      <c r="CM24" s="12" t="n"/>
      <c r="CN24" s="12" t="n"/>
      <c r="CO24" s="12" t="n"/>
      <c r="CP24" s="12" t="n"/>
      <c r="CQ24" s="12" t="n"/>
      <c r="CR24" s="12" t="n"/>
      <c r="CS24" s="29" t="n"/>
      <c r="CT24" s="29" t="n"/>
    </row>
    <row r="25" ht="14.45" customHeight="1">
      <c r="A25" s="9" t="inlineStr">
        <is>
          <t>A. Torone</t>
        </is>
      </c>
      <c r="B25" t="inlineStr">
        <is>
          <t>Data Intelligence</t>
        </is>
      </c>
      <c r="C25" t="inlineStr">
        <is>
          <t>Delivery Projects</t>
        </is>
      </c>
      <c r="D25" s="12" t="inlineStr">
        <is>
          <t>Delivery Projects</t>
        </is>
      </c>
      <c r="E25" s="12">
        <f>COUNTIFS(HV25:IG25,UPPER("x"))</f>
        <v/>
      </c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n"/>
      <c r="AD25" s="12" t="n"/>
      <c r="AE25" s="12" t="n"/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  <c r="BC25" s="12" t="n"/>
      <c r="BD25" s="12" t="n"/>
      <c r="BE25" s="12" t="n"/>
      <c r="BF25" s="12" t="n"/>
      <c r="BG25" s="12" t="n"/>
      <c r="BH25" s="12" t="n"/>
      <c r="BI25" s="12" t="n"/>
      <c r="BJ25" s="12" t="n"/>
      <c r="BK25" s="12" t="n"/>
      <c r="BL25" s="12" t="n"/>
      <c r="BM25" s="12" t="n"/>
      <c r="BN25" s="12" t="n"/>
      <c r="BO25" s="12" t="n"/>
      <c r="BP25" s="12" t="n"/>
      <c r="BQ25" s="12" t="n"/>
      <c r="BR25" s="12" t="n"/>
      <c r="BS25" s="12" t="n"/>
      <c r="BT25" s="12" t="n"/>
      <c r="BU25" s="12" t="n"/>
      <c r="BV25" s="12" t="n"/>
      <c r="BW25" s="12" t="n"/>
      <c r="BX25" s="12" t="n"/>
      <c r="BY25" s="12" t="n"/>
      <c r="BZ25" s="12" t="n"/>
      <c r="CA25" s="12" t="n"/>
      <c r="CB25" s="12" t="n"/>
      <c r="CC25" s="12" t="n"/>
      <c r="CD25" s="12" t="n"/>
      <c r="CE25" s="12" t="n"/>
      <c r="CF25" s="12" t="n"/>
      <c r="CG25" s="12" t="n"/>
      <c r="CH25" s="12" t="n"/>
      <c r="CI25" s="12" t="n"/>
      <c r="CJ25" s="12" t="n"/>
      <c r="CK25" s="12" t="n"/>
      <c r="CL25" s="12" t="n"/>
      <c r="CM25" s="12" t="n"/>
      <c r="CN25" s="12" t="n"/>
      <c r="CO25" s="12" t="n"/>
      <c r="CP25" s="12" t="n"/>
      <c r="CQ25" s="12" t="n"/>
      <c r="CR25" s="12" t="n"/>
    </row>
    <row r="26" ht="14.45" customHeight="1">
      <c r="A26" t="inlineStr">
        <is>
          <t>A. VLADI</t>
        </is>
      </c>
      <c r="B26" t="inlineStr">
        <is>
          <t>Data Intelligence</t>
        </is>
      </c>
      <c r="C26" t="inlineStr">
        <is>
          <t>Operations</t>
        </is>
      </c>
      <c r="D26" s="12" t="inlineStr">
        <is>
          <t>Web Applications</t>
        </is>
      </c>
      <c r="E26" s="12">
        <f>COUNTIFS(HV26:IG26,UPPER("x"))</f>
        <v/>
      </c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  <c r="BC26" s="12" t="n"/>
      <c r="BD26" s="12" t="n"/>
      <c r="BE26" s="12" t="n"/>
      <c r="BF26" s="12" t="n"/>
      <c r="BG26" s="12" t="n"/>
      <c r="BH26" s="12" t="n"/>
      <c r="BI26" s="12" t="n"/>
      <c r="BJ26" s="12" t="n"/>
      <c r="BK26" s="12" t="n"/>
      <c r="BL26" s="12" t="n"/>
      <c r="BM26" s="12" t="n"/>
      <c r="BN26" s="12" t="n"/>
      <c r="BO26" s="12" t="n"/>
      <c r="BP26" s="12" t="n"/>
      <c r="BQ26" s="12" t="n"/>
      <c r="BR26" s="12" t="n"/>
      <c r="BS26" s="12" t="n"/>
      <c r="BT26" s="12" t="n"/>
      <c r="BU26" s="12" t="n"/>
      <c r="BV26" s="12" t="n"/>
      <c r="BW26" s="12" t="n"/>
      <c r="BX26" s="12" t="n"/>
      <c r="BY26" s="12" t="n"/>
      <c r="BZ26" s="12" t="n"/>
      <c r="CA26" s="12" t="n"/>
      <c r="CB26" s="12" t="n"/>
      <c r="CC26" s="12" t="n"/>
      <c r="CD26" s="12" t="n"/>
      <c r="CE26" s="12" t="n"/>
      <c r="CF26" s="12" t="n"/>
      <c r="CG26" s="12" t="n"/>
      <c r="CH26" s="12" t="n"/>
      <c r="CI26" s="12" t="n"/>
      <c r="CJ26" s="12" t="n"/>
      <c r="CK26" s="12" t="n"/>
      <c r="CL26" s="12" t="n"/>
      <c r="CM26" s="12" t="n"/>
      <c r="CN26" s="12" t="n"/>
      <c r="CO26" s="12" t="n"/>
      <c r="CP26" s="12" t="n"/>
      <c r="CQ26" s="12" t="n"/>
      <c r="CR26" s="12" t="n"/>
    </row>
    <row r="27" ht="14.45" customHeight="1">
      <c r="A27" s="34" t="inlineStr">
        <is>
          <t>B. CAPOTORTO</t>
        </is>
      </c>
      <c r="B27" t="inlineStr">
        <is>
          <t>Data Intelligence</t>
        </is>
      </c>
      <c r="C27" t="inlineStr">
        <is>
          <t>Operations</t>
        </is>
      </c>
      <c r="D27" t="inlineStr">
        <is>
          <t>Data Management</t>
        </is>
      </c>
      <c r="E27" s="12">
        <f>COUNTIFS(HV27:IG27,UPPER("x"))</f>
        <v/>
      </c>
      <c r="G27" s="12" t="n"/>
      <c r="H27" s="12" t="n"/>
      <c r="I27" s="12" t="n"/>
      <c r="J27" s="12" t="n"/>
      <c r="K27" s="12" t="n"/>
    </row>
    <row r="28" ht="14.45" customHeight="1">
      <c r="A28" t="inlineStr">
        <is>
          <t>C. DI LORENZO</t>
        </is>
      </c>
      <c r="B28" t="inlineStr">
        <is>
          <t>Data Intelligence</t>
        </is>
      </c>
      <c r="C28" t="inlineStr">
        <is>
          <t xml:space="preserve">Consulting </t>
        </is>
      </c>
      <c r="D28" s="12" t="inlineStr">
        <is>
          <t>Consulting</t>
        </is>
      </c>
      <c r="E28" s="12">
        <f>COUNTIFS(HV28:IG28,UPPER("x"))</f>
        <v/>
      </c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  <c r="BC28" s="12" t="n"/>
      <c r="BD28" s="12" t="n"/>
      <c r="BE28" s="12" t="n"/>
      <c r="BF28" s="12" t="n"/>
      <c r="BG28" s="12" t="n"/>
      <c r="BH28" s="12" t="n"/>
      <c r="BI28" s="12" t="n"/>
      <c r="BJ28" s="12" t="n"/>
      <c r="BK28" s="12" t="n"/>
      <c r="BL28" s="12" t="n"/>
      <c r="BM28" s="12" t="n"/>
      <c r="BN28" s="12" t="n"/>
      <c r="BO28" s="12" t="n"/>
      <c r="BP28" s="12" t="n"/>
      <c r="BQ28" s="12" t="n"/>
      <c r="BR28" s="12" t="n"/>
      <c r="BS28" s="12" t="n"/>
      <c r="BT28" s="12" t="n"/>
      <c r="BU28" s="12" t="n"/>
      <c r="BV28" s="12" t="n"/>
      <c r="BW28" s="12" t="n"/>
      <c r="BX28" s="12" t="n"/>
      <c r="BY28" s="12" t="n"/>
      <c r="BZ28" s="12" t="n"/>
      <c r="CA28" s="12" t="n"/>
      <c r="CB28" s="12" t="n"/>
      <c r="CC28" s="12" t="n"/>
      <c r="CD28" s="12" t="n"/>
      <c r="CE28" s="12" t="n"/>
      <c r="CF28" s="12" t="n"/>
      <c r="CG28" s="12" t="n"/>
      <c r="CH28" s="12" t="n"/>
      <c r="CI28" s="12" t="n"/>
      <c r="CJ28" s="12" t="n"/>
      <c r="CK28" s="12" t="n"/>
      <c r="CL28" s="12" t="n"/>
      <c r="CM28" s="12" t="n"/>
      <c r="CN28" s="12" t="n"/>
      <c r="CO28" s="12" t="n"/>
      <c r="CP28" s="12" t="n"/>
      <c r="CQ28" s="12" t="n"/>
      <c r="CR28" s="12" t="n"/>
    </row>
    <row r="29" ht="14.45" customHeight="1">
      <c r="A29" t="inlineStr">
        <is>
          <t>C. ELIA</t>
        </is>
      </c>
      <c r="B29" t="inlineStr">
        <is>
          <t>Data Intelligence</t>
        </is>
      </c>
      <c r="C29" t="inlineStr">
        <is>
          <t>Operations</t>
        </is>
      </c>
      <c r="D29" s="12" t="inlineStr">
        <is>
          <t>Hybrid Applications</t>
        </is>
      </c>
      <c r="E29" s="12">
        <f>COUNTIFS(HV29:IG29,UPPER("x"))</f>
        <v/>
      </c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  <c r="AA29" s="12" t="n"/>
      <c r="AB29" s="12" t="n"/>
      <c r="AC29" s="12" t="n"/>
      <c r="AD29" s="12" t="n"/>
      <c r="AE29" s="12" t="n"/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  <c r="BC29" s="12" t="n"/>
      <c r="BD29" s="12" t="n"/>
      <c r="BE29" s="12" t="n"/>
      <c r="BF29" s="12" t="n"/>
      <c r="BG29" s="12" t="n"/>
      <c r="BH29" s="12" t="n"/>
      <c r="BI29" s="12" t="n"/>
      <c r="BJ29" s="12" t="n"/>
      <c r="BK29" s="12" t="n"/>
      <c r="BL29" s="12" t="n"/>
      <c r="BM29" s="12" t="n"/>
      <c r="BN29" s="12" t="n"/>
      <c r="BO29" s="12" t="n"/>
      <c r="BP29" s="12" t="n"/>
      <c r="BQ29" s="12" t="n"/>
      <c r="BR29" s="12" t="n"/>
      <c r="BS29" s="12" t="n"/>
      <c r="BT29" s="12" t="n"/>
      <c r="BU29" s="12" t="n"/>
      <c r="BV29" s="12" t="n"/>
      <c r="BW29" s="12" t="n"/>
      <c r="BX29" s="12" t="n"/>
      <c r="BY29" s="12" t="n"/>
      <c r="BZ29" s="12" t="n"/>
      <c r="CA29" s="12" t="n"/>
      <c r="CB29" s="12" t="n"/>
      <c r="CC29" s="12" t="n"/>
      <c r="CD29" s="12" t="n"/>
      <c r="CE29" s="12" t="n"/>
      <c r="CF29" s="12" t="n"/>
      <c r="CG29" s="12" t="n"/>
      <c r="CH29" s="12" t="n"/>
      <c r="CI29" s="12" t="n"/>
      <c r="CJ29" s="12" t="n"/>
      <c r="CK29" s="12" t="n"/>
      <c r="CL29" s="12" t="n"/>
      <c r="CM29" s="12" t="n"/>
      <c r="CN29" s="12" t="n"/>
      <c r="CO29" s="12" t="n"/>
      <c r="CP29" s="12" t="n"/>
      <c r="CQ29" s="12" t="n"/>
      <c r="CR29" s="12" t="n"/>
    </row>
    <row r="30" ht="14.45" customHeight="1">
      <c r="A30" t="inlineStr">
        <is>
          <t>C. ESPOSITO</t>
        </is>
      </c>
      <c r="B30" t="inlineStr">
        <is>
          <t>Data Intelligence</t>
        </is>
      </c>
      <c r="C30" t="inlineStr">
        <is>
          <t>Operations</t>
        </is>
      </c>
      <c r="D30" s="12" t="inlineStr">
        <is>
          <t>EPM</t>
        </is>
      </c>
      <c r="E30" s="12">
        <f>COUNTIFS(HV30:IG30,UPPER("x"))</f>
        <v/>
      </c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  <c r="AA30" s="12" t="n"/>
      <c r="AB30" s="12" t="n"/>
      <c r="AC30" s="12" t="n"/>
      <c r="AD30" s="12" t="n"/>
      <c r="AE30" s="12" t="n"/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  <c r="BC30" s="12" t="n"/>
      <c r="BD30" s="12" t="n"/>
      <c r="BE30" s="12" t="n"/>
      <c r="BF30" s="12" t="n"/>
      <c r="BG30" s="12" t="n"/>
      <c r="BH30" s="12" t="n"/>
      <c r="BI30" s="12" t="n"/>
      <c r="BJ30" s="12" t="n"/>
      <c r="BK30" s="12" t="n"/>
      <c r="BL30" s="12" t="n"/>
      <c r="BM30" s="12" t="n"/>
      <c r="BN30" s="12" t="n"/>
      <c r="BO30" s="12" t="n"/>
      <c r="BP30" s="12" t="n"/>
      <c r="BQ30" s="12" t="n"/>
      <c r="BR30" s="12" t="n"/>
      <c r="BS30" s="12" t="n"/>
      <c r="BT30" s="12" t="n"/>
      <c r="BU30" s="12" t="n"/>
      <c r="BV30" s="12" t="n"/>
      <c r="BW30" s="12" t="n"/>
      <c r="BX30" s="12" t="n"/>
      <c r="BY30" s="12" t="n"/>
      <c r="BZ30" s="12" t="n"/>
      <c r="CA30" s="12" t="n"/>
      <c r="CB30" s="12" t="n"/>
      <c r="CC30" s="12" t="n"/>
      <c r="CD30" s="12" t="n"/>
      <c r="CE30" s="12" t="n"/>
      <c r="CF30" s="12" t="n"/>
      <c r="CG30" s="12" t="n"/>
      <c r="CH30" s="12" t="n"/>
      <c r="CI30" s="12" t="n"/>
      <c r="CJ30" s="12" t="n"/>
      <c r="CK30" s="12" t="n"/>
      <c r="CL30" s="12" t="n"/>
      <c r="CM30" s="12" t="n"/>
      <c r="CN30" s="12" t="n"/>
      <c r="CO30" s="12" t="n"/>
      <c r="CP30" s="12" t="n"/>
      <c r="CQ30" s="12" t="n"/>
      <c r="CR30" s="12" t="n"/>
    </row>
    <row r="31" ht="14.45" customHeight="1">
      <c r="A31" t="inlineStr">
        <is>
          <t>C. PAZ</t>
        </is>
      </c>
      <c r="B31" t="inlineStr">
        <is>
          <t>Data Intelligence</t>
        </is>
      </c>
      <c r="C31" t="inlineStr">
        <is>
          <t>Delivery Projects</t>
        </is>
      </c>
      <c r="D31" s="12" t="inlineStr">
        <is>
          <t>Delivery Projects</t>
        </is>
      </c>
      <c r="E31" s="12">
        <f>COUNTIFS(HV31:IG31,UPPER("x"))</f>
        <v/>
      </c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  <c r="AA31" s="12" t="n"/>
      <c r="AB31" s="12" t="n"/>
      <c r="AC31" s="12" t="n"/>
      <c r="AD31" s="12" t="n"/>
      <c r="AE31" s="12" t="n"/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  <c r="BC31" s="12" t="n"/>
      <c r="BD31" s="12" t="n"/>
      <c r="BE31" s="12" t="n"/>
      <c r="BF31" s="12" t="n"/>
      <c r="BG31" s="12" t="n"/>
      <c r="BH31" s="12" t="n"/>
      <c r="BI31" s="12" t="n"/>
      <c r="BJ31" s="12" t="n"/>
      <c r="BK31" s="12" t="n"/>
      <c r="BL31" s="12" t="n"/>
      <c r="BM31" s="12" t="n"/>
      <c r="BN31" s="12" t="n"/>
      <c r="BO31" s="12" t="n"/>
      <c r="BP31" s="12" t="n"/>
      <c r="BQ31" s="12" t="n"/>
      <c r="BR31" s="12" t="n"/>
      <c r="BS31" s="12" t="n"/>
      <c r="BT31" s="12" t="n"/>
      <c r="BU31" s="12" t="n"/>
      <c r="BV31" s="12" t="n"/>
      <c r="BW31" s="12" t="n"/>
      <c r="BX31" s="12" t="n"/>
      <c r="BY31" s="12" t="n"/>
      <c r="BZ31" s="12" t="n"/>
      <c r="CA31" s="12" t="n"/>
      <c r="CB31" s="12" t="n"/>
      <c r="CC31" s="12" t="n"/>
      <c r="CD31" s="12" t="n"/>
      <c r="CE31" s="12" t="n"/>
      <c r="CF31" s="12" t="n"/>
      <c r="CG31" s="12" t="n"/>
      <c r="CH31" s="12" t="n"/>
      <c r="CI31" s="12" t="n"/>
      <c r="CJ31" s="12" t="n"/>
      <c r="CK31" s="12" t="n"/>
      <c r="CL31" s="12" t="n"/>
      <c r="CM31" s="12" t="n"/>
      <c r="CN31" s="12" t="n"/>
      <c r="CO31" s="12" t="n"/>
      <c r="CP31" s="12" t="n"/>
      <c r="CQ31" s="12" t="n"/>
      <c r="CR31" s="12" t="n"/>
      <c r="KB31" s="27" t="n"/>
      <c r="KC31" s="27" t="n"/>
      <c r="KD31" s="27" t="n"/>
      <c r="LK31" s="27" t="n"/>
      <c r="LL31" s="27" t="n"/>
      <c r="LM31" s="27" t="n"/>
      <c r="MM31" s="27" t="n"/>
      <c r="MN31" s="27" t="n"/>
      <c r="MO31" s="27" t="n"/>
      <c r="OJ31" s="27" t="n"/>
      <c r="OK31" s="27" t="n"/>
      <c r="OL31" s="27" t="n"/>
    </row>
    <row r="32" ht="14.45" customHeight="1">
      <c r="A32" t="inlineStr">
        <is>
          <t>C. Piraccini</t>
        </is>
      </c>
      <c r="B32" t="inlineStr">
        <is>
          <t>Data Intelligence</t>
        </is>
      </c>
      <c r="C32" t="inlineStr">
        <is>
          <t>Operations</t>
        </is>
      </c>
      <c r="D32" s="12" t="inlineStr">
        <is>
          <t>Data Management</t>
        </is>
      </c>
      <c r="E32" s="12">
        <f>COUNTIFS(HV32:IG32,UPPER("x"))</f>
        <v/>
      </c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/>
      <c r="AE32" s="12" t="n"/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  <c r="BC32" s="12" t="n"/>
      <c r="BD32" s="12" t="n"/>
      <c r="BE32" s="12" t="n"/>
      <c r="BF32" s="12" t="n"/>
      <c r="BG32" s="12" t="n"/>
      <c r="BH32" s="12" t="n"/>
      <c r="BI32" s="12" t="n"/>
      <c r="BJ32" s="12" t="n"/>
      <c r="BK32" s="12" t="n"/>
      <c r="BL32" s="12" t="n"/>
      <c r="BM32" s="12" t="n"/>
      <c r="BN32" s="12" t="n"/>
      <c r="BO32" s="12" t="n"/>
      <c r="BP32" s="12" t="n"/>
      <c r="BQ32" s="12" t="n"/>
      <c r="BR32" s="12" t="n"/>
      <c r="BS32" s="12" t="n"/>
      <c r="BT32" s="12" t="n"/>
      <c r="BU32" s="12" t="n"/>
      <c r="BV32" s="12" t="n"/>
      <c r="BW32" s="12" t="n"/>
      <c r="BX32" s="12" t="n"/>
      <c r="BY32" s="12" t="n"/>
      <c r="BZ32" s="12" t="n"/>
      <c r="CA32" s="12" t="n"/>
      <c r="CB32" s="12" t="n"/>
      <c r="CC32" s="12" t="n"/>
      <c r="CD32" s="12" t="n"/>
      <c r="CE32" s="12" t="n"/>
      <c r="CF32" s="12" t="n"/>
      <c r="CG32" s="12" t="n"/>
      <c r="CH32" s="12" t="n"/>
      <c r="CI32" s="12" t="n"/>
      <c r="CJ32" s="12" t="n"/>
      <c r="CK32" s="12" t="n"/>
      <c r="CL32" s="12" t="n"/>
      <c r="CM32" s="12" t="n"/>
      <c r="CN32" s="12" t="n"/>
      <c r="CO32" s="12" t="n"/>
      <c r="CP32" s="12" t="n"/>
      <c r="CQ32" s="12" t="n"/>
      <c r="CR32" s="12" t="n"/>
    </row>
    <row r="33" ht="14.45" customHeight="1">
      <c r="A33" t="inlineStr">
        <is>
          <t>C. TIBERTI</t>
        </is>
      </c>
      <c r="B33" t="inlineStr">
        <is>
          <t>Data Intelligence</t>
        </is>
      </c>
      <c r="C33" t="inlineStr">
        <is>
          <t>Operations</t>
        </is>
      </c>
      <c r="D33" s="12" t="inlineStr">
        <is>
          <t>EPM</t>
        </is>
      </c>
      <c r="E33" s="12">
        <f>COUNTIFS(HV33:IG33,UPPER("x"))</f>
        <v/>
      </c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  <c r="AA33" s="12" t="n"/>
      <c r="AB33" s="12" t="n"/>
      <c r="AC33" s="12" t="n"/>
      <c r="AD33" s="12" t="n"/>
      <c r="AE33" s="12" t="n"/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  <c r="BA33" s="12" t="n"/>
      <c r="BB33" s="12" t="n"/>
      <c r="BC33" s="12" t="n"/>
      <c r="BD33" s="12" t="n"/>
      <c r="BE33" s="12" t="n"/>
      <c r="BF33" s="12" t="n"/>
      <c r="BG33" s="12" t="n"/>
      <c r="BH33" s="12" t="n"/>
      <c r="BI33" s="12" t="n"/>
      <c r="BJ33" s="12" t="n"/>
      <c r="BK33" s="12" t="n"/>
      <c r="BL33" s="12" t="n"/>
      <c r="BM33" s="12" t="n"/>
      <c r="BN33" s="12" t="n"/>
      <c r="BO33" s="12" t="n"/>
      <c r="BP33" s="12" t="n"/>
      <c r="BQ33" s="12" t="n"/>
      <c r="BR33" s="12" t="n"/>
      <c r="BS33" s="12" t="n"/>
      <c r="BT33" s="12" t="n"/>
      <c r="BU33" s="12" t="n"/>
      <c r="BV33" s="12" t="n"/>
      <c r="BW33" s="12" t="n"/>
      <c r="BX33" s="12" t="n"/>
      <c r="BY33" s="12" t="n"/>
      <c r="BZ33" s="12" t="n"/>
      <c r="CA33" s="12" t="n"/>
      <c r="CB33" s="12" t="n"/>
      <c r="CC33" s="12" t="n"/>
      <c r="CD33" s="12" t="n"/>
      <c r="CE33" s="12" t="n"/>
      <c r="CF33" s="12" t="n"/>
      <c r="CG33" s="12" t="n"/>
      <c r="CH33" s="12" t="n"/>
      <c r="CI33" s="12" t="n"/>
      <c r="CJ33" s="12" t="n"/>
      <c r="CK33" s="12" t="n"/>
      <c r="CL33" s="12" t="n"/>
      <c r="CM33" s="12" t="n"/>
      <c r="CN33" s="12" t="n"/>
      <c r="CO33" s="12" t="n"/>
      <c r="CP33" s="12" t="n"/>
      <c r="CQ33" s="12" t="n"/>
      <c r="CR33" s="12" t="n"/>
    </row>
    <row r="34" ht="14.45" customHeight="1">
      <c r="A34" t="inlineStr">
        <is>
          <t>D. MILANI</t>
        </is>
      </c>
      <c r="B34" t="inlineStr">
        <is>
          <t>CRM</t>
        </is>
      </c>
      <c r="C34" t="inlineStr">
        <is>
          <t>CRM</t>
        </is>
      </c>
      <c r="D34" t="inlineStr">
        <is>
          <t>Outside DI</t>
        </is>
      </c>
      <c r="E34" s="12">
        <f>COUNTIFS(HV34:IG34,UPPER("x"))</f>
        <v/>
      </c>
      <c r="G34" s="12" t="n"/>
      <c r="H34" s="12" t="n"/>
      <c r="I34" s="12" t="n"/>
      <c r="J34" s="12" t="n"/>
      <c r="K34" s="12" t="n"/>
    </row>
    <row r="35" ht="14.45" customHeight="1">
      <c r="A35" t="inlineStr">
        <is>
          <t>E. STORTI</t>
        </is>
      </c>
      <c r="B35" t="inlineStr">
        <is>
          <t>Data Intelligence</t>
        </is>
      </c>
      <c r="C35" t="inlineStr">
        <is>
          <t>Consulting</t>
        </is>
      </c>
      <c r="D35" s="12" t="inlineStr">
        <is>
          <t>Consulting</t>
        </is>
      </c>
      <c r="E35" s="12">
        <f>COUNTIFS(HV35:IG35,UPPER("x"))</f>
        <v/>
      </c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  <c r="BA35" s="12" t="n"/>
      <c r="BB35" s="12" t="n"/>
      <c r="BC35" s="12" t="n"/>
      <c r="BD35" s="12" t="n"/>
      <c r="BE35" s="12" t="n"/>
      <c r="BF35" s="12" t="n"/>
      <c r="BG35" s="12" t="n"/>
      <c r="BH35" s="12" t="n"/>
      <c r="BI35" s="12" t="n"/>
      <c r="BJ35" s="12" t="n"/>
      <c r="BK35" s="12" t="n"/>
      <c r="BL35" s="12" t="n"/>
      <c r="BM35" s="12" t="n"/>
      <c r="BN35" s="12" t="n"/>
      <c r="BO35" s="12" t="n"/>
      <c r="BP35" s="12" t="n"/>
      <c r="BQ35" s="12" t="n"/>
      <c r="BR35" s="12" t="n"/>
      <c r="BS35" s="12" t="n"/>
      <c r="BT35" s="12" t="n"/>
      <c r="BU35" s="12" t="n"/>
      <c r="BV35" s="12" t="n"/>
      <c r="BW35" s="12" t="n"/>
      <c r="BX35" s="12" t="n"/>
      <c r="BY35" s="12" t="n"/>
      <c r="BZ35" s="12" t="n"/>
      <c r="CA35" s="12" t="n"/>
      <c r="CB35" s="12" t="n"/>
      <c r="CC35" s="12" t="n"/>
      <c r="CD35" s="12" t="n"/>
      <c r="CE35" s="12" t="n"/>
      <c r="CF35" s="12" t="n"/>
      <c r="CG35" s="12" t="n"/>
      <c r="CH35" s="12" t="n"/>
      <c r="CI35" s="12" t="n"/>
      <c r="CJ35" s="12" t="n"/>
      <c r="CK35" s="12" t="n"/>
      <c r="CL35" s="12" t="n"/>
      <c r="CM35" s="12" t="n"/>
      <c r="CN35" s="12" t="n"/>
      <c r="CO35" s="12" t="n"/>
      <c r="CP35" s="12" t="n"/>
      <c r="CQ35" s="12" t="n"/>
      <c r="CR35" s="12" t="n"/>
      <c r="CS35" s="29" t="n"/>
      <c r="CT35" s="29" t="n"/>
    </row>
    <row r="36" ht="14.45" customHeight="1">
      <c r="A36" t="inlineStr">
        <is>
          <t>E. TOSETTO</t>
        </is>
      </c>
      <c r="B36" t="inlineStr">
        <is>
          <t>Data Intelligence</t>
        </is>
      </c>
      <c r="C36" t="inlineStr">
        <is>
          <t>Operations</t>
        </is>
      </c>
      <c r="D36" s="12" t="inlineStr">
        <is>
          <t>EPM</t>
        </is>
      </c>
      <c r="E36" s="12">
        <f>COUNTIFS(HV36:IG36,UPPER("x"))</f>
        <v/>
      </c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  <c r="BC36" s="12" t="n"/>
      <c r="BD36" s="12" t="n"/>
      <c r="BE36" s="12" t="n"/>
      <c r="BF36" s="12" t="n"/>
      <c r="BG36" s="12" t="n"/>
      <c r="BH36" s="12" t="n"/>
      <c r="BI36" s="12" t="n"/>
      <c r="BJ36" s="12" t="n"/>
      <c r="BK36" s="12" t="n"/>
      <c r="BL36" s="12" t="n"/>
      <c r="BM36" s="12" t="n"/>
      <c r="BN36" s="12" t="n"/>
      <c r="BO36" s="12" t="n"/>
      <c r="BP36" s="12" t="n"/>
      <c r="BQ36" s="12" t="n"/>
      <c r="BR36" s="12" t="n"/>
      <c r="BS36" s="12" t="n"/>
      <c r="BT36" s="12" t="n"/>
      <c r="BU36" s="12" t="n"/>
      <c r="BV36" s="12" t="n"/>
      <c r="BW36" s="12" t="n"/>
      <c r="BX36" s="12" t="n"/>
      <c r="BY36" s="12" t="n"/>
      <c r="BZ36" s="12" t="n"/>
      <c r="CA36" s="12" t="n"/>
      <c r="CB36" s="12" t="n"/>
      <c r="CC36" s="12" t="n"/>
      <c r="CD36" s="12" t="n"/>
      <c r="CE36" s="12" t="n"/>
      <c r="CF36" s="12" t="n"/>
      <c r="CG36" s="12" t="n"/>
      <c r="CH36" s="12" t="n"/>
      <c r="CI36" s="12" t="n"/>
      <c r="CJ36" s="12" t="n"/>
      <c r="CK36" s="12" t="n"/>
      <c r="CL36" s="12" t="n"/>
      <c r="CM36" s="12" t="n"/>
      <c r="CN36" s="12" t="n"/>
      <c r="CO36" s="12" t="n"/>
      <c r="CP36" s="12" t="n"/>
      <c r="CQ36" s="12" t="n"/>
      <c r="CR36" s="12" t="n"/>
    </row>
    <row r="37" ht="14.45" customHeight="1">
      <c r="A37" t="inlineStr">
        <is>
          <t>F. ATANASIO</t>
        </is>
      </c>
      <c r="B37" t="inlineStr">
        <is>
          <t>Data Intelligence</t>
        </is>
      </c>
      <c r="C37" t="inlineStr">
        <is>
          <t>Operations</t>
        </is>
      </c>
      <c r="D37" s="12" t="inlineStr">
        <is>
          <t>EPM</t>
        </is>
      </c>
      <c r="E37" s="12">
        <f>COUNTIFS(HV37:IG37,UPPER("x"))</f>
        <v/>
      </c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  <c r="AA37" s="12" t="n"/>
      <c r="AB37" s="12" t="n"/>
      <c r="AC37" s="12" t="n"/>
      <c r="AD37" s="12" t="n"/>
      <c r="AE37" s="12" t="n"/>
      <c r="AF37" s="12" t="n"/>
      <c r="AG37" s="12" t="n"/>
      <c r="AH37" s="12" t="n"/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  <c r="BC37" s="12" t="n"/>
      <c r="BD37" s="12" t="n"/>
      <c r="BE37" s="12" t="n"/>
      <c r="BF37" s="12" t="n"/>
      <c r="BG37" s="12" t="n"/>
      <c r="BH37" s="12" t="n"/>
      <c r="BI37" s="12" t="n"/>
      <c r="BJ37" s="12" t="n"/>
      <c r="BK37" s="12" t="n"/>
      <c r="BL37" s="12" t="n"/>
      <c r="BM37" s="12" t="n"/>
      <c r="BN37" s="12" t="n"/>
      <c r="BO37" s="12" t="n"/>
      <c r="BP37" s="12" t="n"/>
      <c r="BQ37" s="12" t="n"/>
      <c r="BR37" s="12" t="n"/>
      <c r="BS37" s="12" t="n"/>
      <c r="BT37" s="12" t="n"/>
      <c r="BU37" s="12" t="n"/>
      <c r="BV37" s="12" t="n"/>
      <c r="BW37" s="12" t="n"/>
      <c r="BX37" s="12" t="n"/>
      <c r="BY37" s="12" t="n"/>
      <c r="BZ37" s="12" t="n"/>
      <c r="CA37" s="12" t="n"/>
      <c r="CB37" s="12" t="n"/>
      <c r="CC37" s="12" t="n"/>
      <c r="CD37" s="12" t="n"/>
      <c r="CE37" s="12" t="n"/>
      <c r="CF37" s="12" t="n"/>
      <c r="CG37" s="12" t="n"/>
      <c r="CH37" s="12" t="n"/>
      <c r="CI37" s="12" t="n"/>
      <c r="CJ37" s="12" t="n"/>
      <c r="CK37" s="12" t="n"/>
      <c r="CL37" s="12" t="n"/>
      <c r="CM37" s="12" t="n"/>
      <c r="CN37" s="12" t="n"/>
      <c r="CO37" s="12" t="n"/>
      <c r="CP37" s="12" t="n"/>
      <c r="CQ37" s="12" t="n"/>
      <c r="CR37" s="12" t="n"/>
    </row>
    <row r="38" ht="14.45" customHeight="1">
      <c r="A38" t="inlineStr">
        <is>
          <t>F. D'ALBERTO</t>
        </is>
      </c>
      <c r="B38" t="inlineStr">
        <is>
          <t>Data Intelligence</t>
        </is>
      </c>
      <c r="C38" t="inlineStr">
        <is>
          <t>Operations</t>
        </is>
      </c>
      <c r="D38" s="12" t="inlineStr">
        <is>
          <t>Web Applications</t>
        </is>
      </c>
      <c r="E38" s="12">
        <f>COUNTIFS(HV38:IG38,UPPER("x"))</f>
        <v/>
      </c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  <c r="AA38" s="12" t="n"/>
      <c r="AB38" s="12" t="n"/>
      <c r="AC38" s="12" t="n"/>
      <c r="AD38" s="12" t="n"/>
      <c r="AE38" s="12" t="n"/>
      <c r="AF38" s="12" t="n"/>
      <c r="AG38" s="12" t="n"/>
      <c r="AH38" s="12" t="n"/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  <c r="BC38" s="12" t="n"/>
      <c r="BD38" s="12" t="n"/>
      <c r="BE38" s="12" t="n"/>
      <c r="BF38" s="12" t="n"/>
      <c r="BG38" s="12" t="n"/>
      <c r="BH38" s="12" t="n"/>
      <c r="BI38" s="12" t="n"/>
      <c r="BJ38" s="12" t="n"/>
      <c r="BK38" s="12" t="n"/>
      <c r="BL38" s="12" t="n"/>
      <c r="BM38" s="12" t="n"/>
      <c r="BN38" s="12" t="n"/>
      <c r="BO38" s="12" t="n"/>
      <c r="BP38" s="12" t="n"/>
      <c r="BQ38" s="12" t="n"/>
      <c r="BR38" s="12" t="n"/>
      <c r="BS38" s="12" t="n"/>
      <c r="BT38" s="12" t="n"/>
      <c r="BU38" s="12" t="n"/>
      <c r="BV38" s="12" t="n"/>
      <c r="BW38" s="12" t="n"/>
      <c r="BX38" s="12" t="n"/>
      <c r="BY38" s="12" t="n"/>
      <c r="BZ38" s="12" t="n"/>
      <c r="CA38" s="12" t="n"/>
      <c r="CB38" s="12" t="n"/>
      <c r="CC38" s="12" t="n"/>
      <c r="CD38" s="12" t="n"/>
      <c r="CE38" s="12" t="n"/>
      <c r="CF38" s="12" t="n"/>
      <c r="CG38" s="12" t="n"/>
      <c r="CH38" s="12" t="n"/>
      <c r="CI38" s="12" t="n"/>
      <c r="CJ38" s="12" t="n"/>
      <c r="CK38" s="12" t="n"/>
      <c r="CL38" s="12" t="n"/>
      <c r="CM38" s="12" t="n"/>
      <c r="CN38" s="12" t="n"/>
      <c r="CO38" s="12" t="n"/>
      <c r="CP38" s="12" t="n"/>
      <c r="CQ38" s="12" t="n"/>
      <c r="CR38" s="12" t="n"/>
    </row>
    <row r="39" ht="14.45" customHeight="1">
      <c r="A39" t="inlineStr">
        <is>
          <t>F. DE PEDIS</t>
        </is>
      </c>
      <c r="B39" t="inlineStr">
        <is>
          <t>Data Intelligence</t>
        </is>
      </c>
      <c r="C39" t="inlineStr">
        <is>
          <t>Operations</t>
        </is>
      </c>
      <c r="D39" s="12" t="inlineStr">
        <is>
          <t>EPM</t>
        </is>
      </c>
      <c r="E39" s="12">
        <f>COUNTIFS(HV39:IG39,UPPER("x"))</f>
        <v/>
      </c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  <c r="AA39" s="12" t="n"/>
      <c r="AB39" s="12" t="n"/>
      <c r="AC39" s="12" t="n"/>
      <c r="AD39" s="12" t="n"/>
      <c r="AE39" s="12" t="n"/>
      <c r="AF39" s="12" t="n"/>
      <c r="AG39" s="12" t="n"/>
      <c r="AH39" s="12" t="n"/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  <c r="BC39" s="12" t="n"/>
      <c r="BD39" s="12" t="n"/>
      <c r="BE39" s="12" t="n"/>
      <c r="BF39" s="12" t="n"/>
      <c r="BG39" s="12" t="n"/>
      <c r="BH39" s="12" t="n"/>
      <c r="BI39" s="12" t="n"/>
      <c r="BJ39" s="12" t="n"/>
      <c r="BK39" s="12" t="n"/>
      <c r="BL39" s="12" t="n"/>
      <c r="BM39" s="12" t="n"/>
      <c r="BN39" s="12" t="n"/>
      <c r="BO39" s="12" t="n"/>
      <c r="BP39" s="12" t="n"/>
      <c r="BQ39" s="12" t="n"/>
      <c r="BR39" s="12" t="n"/>
      <c r="BS39" s="12" t="n"/>
      <c r="BT39" s="12" t="n"/>
      <c r="BU39" s="12" t="n"/>
      <c r="BV39" s="12" t="n"/>
      <c r="BW39" s="12" t="n"/>
      <c r="BX39" s="12" t="n"/>
      <c r="BY39" s="12" t="n"/>
      <c r="BZ39" s="12" t="n"/>
      <c r="CA39" s="12" t="n"/>
      <c r="CB39" s="12" t="n"/>
      <c r="CC39" s="12" t="n"/>
      <c r="CD39" s="12" t="n"/>
      <c r="CE39" s="12" t="n"/>
      <c r="CF39" s="12" t="n"/>
      <c r="CG39" s="12" t="n"/>
      <c r="CH39" s="12" t="n"/>
      <c r="CI39" s="12" t="n"/>
      <c r="CJ39" s="12" t="n"/>
      <c r="CK39" s="12" t="n"/>
      <c r="CL39" s="12" t="n"/>
      <c r="CM39" s="12" t="n"/>
      <c r="CN39" s="12" t="n"/>
      <c r="CO39" s="12" t="n"/>
      <c r="CP39" s="12" t="n"/>
      <c r="CQ39" s="12" t="n"/>
      <c r="CR39" s="12" t="n"/>
    </row>
    <row r="40" ht="14.45" customHeight="1">
      <c r="A40" t="inlineStr">
        <is>
          <t>F. Delogu</t>
        </is>
      </c>
      <c r="B40" t="inlineStr">
        <is>
          <t>Data Intelligence</t>
        </is>
      </c>
      <c r="C40" t="inlineStr">
        <is>
          <t>Operations</t>
        </is>
      </c>
      <c r="D40" t="inlineStr">
        <is>
          <t>Web Applications</t>
        </is>
      </c>
      <c r="E40" s="12">
        <f>COUNTIFS(HV40:IG40,UPPER("x"))</f>
        <v/>
      </c>
      <c r="G40" s="12" t="n"/>
      <c r="H40" s="12" t="n"/>
      <c r="I40" s="12" t="n"/>
      <c r="J40" s="12" t="n"/>
      <c r="K40" s="12" t="n"/>
    </row>
    <row r="41" ht="14.45" customHeight="1">
      <c r="A41" t="inlineStr">
        <is>
          <t>F. IANNI</t>
        </is>
      </c>
      <c r="B41" t="inlineStr">
        <is>
          <t>SAP FIORI</t>
        </is>
      </c>
      <c r="C41" t="inlineStr">
        <is>
          <t>SAP FIORI</t>
        </is>
      </c>
      <c r="D41" t="inlineStr">
        <is>
          <t>Outside DI</t>
        </is>
      </c>
      <c r="E41" s="12">
        <f>COUNTIFS(HV41:IG41,UPPER("x"))</f>
        <v/>
      </c>
      <c r="G41" s="12" t="n"/>
      <c r="H41" s="12" t="n"/>
      <c r="I41" s="12" t="n"/>
      <c r="J41" s="12" t="n"/>
      <c r="K41" s="12" t="n"/>
    </row>
    <row r="42" ht="14.45" customHeight="1">
      <c r="A42" t="inlineStr">
        <is>
          <t>F. LOMBARDINI</t>
        </is>
      </c>
      <c r="B42" t="inlineStr">
        <is>
          <t>Data Intelligence</t>
        </is>
      </c>
      <c r="C42" t="inlineStr">
        <is>
          <t>Consulting</t>
        </is>
      </c>
      <c r="D42" s="12" t="inlineStr">
        <is>
          <t>Consulting</t>
        </is>
      </c>
      <c r="E42" s="12">
        <f>COUNTIFS(HV42:IG42,UPPER("x"))</f>
        <v/>
      </c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  <c r="AA42" s="12" t="n"/>
      <c r="AB42" s="12" t="n"/>
      <c r="AC42" s="12" t="n"/>
      <c r="AD42" s="12" t="n"/>
      <c r="AE42" s="12" t="n"/>
      <c r="AF42" s="12" t="n"/>
      <c r="AG42" s="12" t="n"/>
      <c r="AH42" s="12" t="n"/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  <c r="BC42" s="12" t="n"/>
      <c r="BD42" s="12" t="n"/>
      <c r="BE42" s="12" t="n"/>
      <c r="BF42" s="12" t="n"/>
      <c r="BG42" s="12" t="n"/>
      <c r="BH42" s="12" t="n"/>
      <c r="BI42" s="12" t="n"/>
      <c r="BJ42" s="12" t="n"/>
      <c r="BK42" s="12" t="n"/>
      <c r="BL42" s="12" t="n"/>
      <c r="BM42" s="12" t="n"/>
      <c r="BN42" s="12" t="n"/>
      <c r="BO42" s="12" t="n"/>
      <c r="BP42" s="12" t="n"/>
      <c r="BQ42" s="12" t="n"/>
      <c r="BR42" s="12" t="n"/>
      <c r="BS42" s="12" t="n"/>
      <c r="BT42" s="12" t="n"/>
      <c r="BU42" s="12" t="n"/>
      <c r="BV42" s="12" t="n"/>
      <c r="BW42" s="12" t="n"/>
      <c r="BX42" s="12" t="n"/>
      <c r="BY42" s="12" t="n"/>
      <c r="BZ42" s="12" t="n"/>
      <c r="CA42" s="12" t="n"/>
      <c r="CB42" s="12" t="n"/>
      <c r="CC42" s="12" t="n"/>
      <c r="CD42" s="12" t="n"/>
      <c r="CE42" s="12" t="n"/>
      <c r="CF42" s="12" t="n"/>
      <c r="CG42" s="12" t="n"/>
      <c r="CH42" s="12" t="n"/>
      <c r="CI42" s="12" t="n"/>
      <c r="CJ42" s="12" t="n"/>
      <c r="CK42" s="12" t="n"/>
      <c r="CL42" s="12" t="n"/>
      <c r="CM42" s="12" t="n"/>
      <c r="CN42" s="12" t="n"/>
      <c r="CO42" s="12" t="n"/>
      <c r="CP42" s="12" t="n"/>
      <c r="CQ42" s="12" t="n"/>
      <c r="CR42" s="12" t="n"/>
    </row>
    <row r="43" ht="14.45" customHeight="1">
      <c r="A43" t="inlineStr">
        <is>
          <t>F. MALVEZZI</t>
        </is>
      </c>
      <c r="B43" t="inlineStr">
        <is>
          <t>Data Intelligence</t>
        </is>
      </c>
      <c r="C43" t="inlineStr">
        <is>
          <t>Operations</t>
        </is>
      </c>
      <c r="D43" s="12" t="inlineStr">
        <is>
          <t>Data Science</t>
        </is>
      </c>
      <c r="E43" s="12">
        <f>COUNTIFS(HV43:IG43,UPPER("x"))</f>
        <v/>
      </c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  <c r="AA43" s="12" t="n"/>
      <c r="AB43" s="12" t="n"/>
      <c r="AC43" s="12" t="n"/>
      <c r="AD43" s="12" t="n"/>
      <c r="AE43" s="12" t="n"/>
      <c r="AF43" s="12" t="n"/>
      <c r="AG43" s="12" t="n"/>
      <c r="AH43" s="12" t="n"/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  <c r="BC43" s="12" t="n"/>
      <c r="BD43" s="12" t="n"/>
      <c r="BE43" s="12" t="n"/>
      <c r="BF43" s="12" t="n"/>
      <c r="BG43" s="12" t="n"/>
      <c r="BH43" s="12" t="n"/>
      <c r="BI43" s="12" t="n"/>
      <c r="BJ43" s="12" t="n"/>
      <c r="BK43" s="12" t="n"/>
      <c r="BL43" s="12" t="n"/>
      <c r="BM43" s="12" t="n"/>
      <c r="BN43" s="12" t="n"/>
      <c r="BO43" s="12" t="n"/>
      <c r="BP43" s="12" t="n"/>
      <c r="BQ43" s="12" t="n"/>
      <c r="BR43" s="12" t="n"/>
      <c r="BS43" s="12" t="n"/>
      <c r="BT43" s="12" t="n"/>
      <c r="BU43" s="12" t="n"/>
      <c r="BV43" s="12" t="n"/>
      <c r="BW43" s="12" t="n"/>
      <c r="BX43" s="12" t="n"/>
      <c r="BY43" s="12" t="n"/>
      <c r="BZ43" s="12" t="n"/>
      <c r="CA43" s="12" t="n"/>
      <c r="CB43" s="12" t="n"/>
      <c r="CC43" s="12" t="n"/>
      <c r="CD43" s="12" t="n"/>
      <c r="CE43" s="12" t="n"/>
      <c r="CF43" s="12" t="n"/>
      <c r="CG43" s="12" t="n"/>
      <c r="CH43" s="12" t="n"/>
      <c r="CI43" s="12" t="n"/>
      <c r="CJ43" s="12" t="n"/>
      <c r="CK43" s="12" t="n"/>
      <c r="CL43" s="12" t="n"/>
      <c r="CM43" s="12" t="n"/>
      <c r="CN43" s="12" t="n"/>
      <c r="CO43" s="12" t="n"/>
      <c r="CP43" s="12" t="n"/>
      <c r="CQ43" s="12" t="n"/>
      <c r="CR43" s="12" t="n"/>
    </row>
    <row r="44" ht="14.45" customHeight="1">
      <c r="A44" t="inlineStr">
        <is>
          <t>F. PINNELLI</t>
        </is>
      </c>
      <c r="B44" t="inlineStr">
        <is>
          <t>Data Intelligence</t>
        </is>
      </c>
      <c r="C44" t="inlineStr">
        <is>
          <t>Delivery AMS</t>
        </is>
      </c>
      <c r="D44" s="12" t="inlineStr">
        <is>
          <t>Delivery Maintenance</t>
        </is>
      </c>
      <c r="E44" s="12">
        <f>COUNTIFS(HV44:IG44,UPPER("x"))</f>
        <v/>
      </c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  <c r="AA44" s="12" t="n"/>
      <c r="AB44" s="12" t="n"/>
      <c r="AC44" s="12" t="n"/>
      <c r="AD44" s="12" t="n"/>
      <c r="AE44" s="12" t="n"/>
      <c r="AF44" s="12" t="n"/>
      <c r="AG44" s="12" t="n"/>
      <c r="AH44" s="12" t="n"/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  <c r="BC44" s="12" t="n"/>
      <c r="BD44" s="12" t="n"/>
      <c r="BE44" s="12" t="n"/>
      <c r="BF44" s="12" t="n"/>
      <c r="BG44" s="12" t="n"/>
      <c r="BH44" s="12" t="n"/>
      <c r="BI44" s="12" t="n"/>
      <c r="BJ44" s="12" t="n"/>
      <c r="BK44" s="12" t="n"/>
      <c r="BL44" s="12" t="n"/>
      <c r="BM44" s="12" t="n"/>
      <c r="BN44" s="12" t="n"/>
      <c r="BO44" s="12" t="n"/>
      <c r="BP44" s="12" t="n"/>
      <c r="BQ44" s="12" t="n"/>
      <c r="BR44" s="12" t="n"/>
      <c r="BS44" s="12" t="n"/>
      <c r="BT44" s="12" t="n"/>
      <c r="BU44" s="12" t="n"/>
      <c r="BV44" s="12" t="n"/>
      <c r="BW44" s="12" t="n"/>
      <c r="BX44" s="12" t="n"/>
      <c r="BY44" s="12" t="n"/>
      <c r="BZ44" s="12" t="n"/>
      <c r="CA44" s="12" t="n"/>
      <c r="CB44" s="12" t="n"/>
      <c r="CC44" s="12" t="n"/>
      <c r="CD44" s="12" t="n"/>
      <c r="CE44" s="12" t="n"/>
      <c r="CF44" s="12" t="n"/>
      <c r="CG44" s="12" t="n"/>
      <c r="CH44" s="12" t="n"/>
      <c r="CI44" s="12" t="n"/>
      <c r="CJ44" s="12" t="n"/>
      <c r="CK44" s="12" t="n"/>
      <c r="CL44" s="12" t="n"/>
      <c r="CM44" s="12" t="n"/>
      <c r="CN44" s="12" t="n"/>
      <c r="CO44" s="12" t="n"/>
      <c r="CP44" s="12" t="n"/>
      <c r="CQ44" s="12" t="n"/>
      <c r="CR44" s="12" t="n"/>
    </row>
    <row r="45" ht="14.45" customHeight="1">
      <c r="A45" t="inlineStr">
        <is>
          <t>F. Plebani</t>
        </is>
      </c>
      <c r="B45" t="inlineStr">
        <is>
          <t>Data Intelligence</t>
        </is>
      </c>
      <c r="C45" t="inlineStr">
        <is>
          <t>Operations</t>
        </is>
      </c>
      <c r="D45" s="12" t="inlineStr">
        <is>
          <t>Data Management</t>
        </is>
      </c>
      <c r="E45" s="12">
        <f>COUNTIFS(HV45:IG45,UPPER("x"))</f>
        <v/>
      </c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  <c r="AA45" s="12" t="n"/>
      <c r="AB45" s="12" t="n"/>
      <c r="AC45" s="12" t="n"/>
      <c r="AD45" s="12" t="n"/>
      <c r="AE45" s="12" t="n"/>
      <c r="AF45" s="12" t="n"/>
      <c r="AG45" s="12" t="n"/>
      <c r="AH45" s="12" t="n"/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  <c r="BC45" s="12" t="n"/>
      <c r="BD45" s="12" t="n"/>
      <c r="BE45" s="12" t="n"/>
      <c r="BF45" s="12" t="n"/>
      <c r="BG45" s="12" t="n"/>
      <c r="BH45" s="12" t="n"/>
      <c r="BI45" s="12" t="n"/>
      <c r="BJ45" s="12" t="n"/>
      <c r="BK45" s="12" t="n"/>
      <c r="BL45" s="12" t="n"/>
      <c r="BM45" s="12" t="n"/>
      <c r="BN45" s="12" t="n"/>
      <c r="BO45" s="12" t="n"/>
      <c r="BP45" s="12" t="n"/>
      <c r="BQ45" s="12" t="n"/>
      <c r="BR45" s="12" t="n"/>
      <c r="BS45" s="12" t="n"/>
      <c r="BT45" s="12" t="n"/>
      <c r="BU45" s="12" t="n"/>
      <c r="BV45" s="12" t="n"/>
      <c r="BW45" s="12" t="n"/>
      <c r="BX45" s="12" t="n"/>
      <c r="BY45" s="12" t="n"/>
      <c r="BZ45" s="12" t="n"/>
      <c r="CA45" s="12" t="n"/>
      <c r="CB45" s="12" t="n"/>
      <c r="CC45" s="12" t="n"/>
      <c r="CD45" s="12" t="n"/>
      <c r="CE45" s="12" t="n"/>
      <c r="CF45" s="12" t="n"/>
      <c r="CG45" s="12" t="n"/>
      <c r="CH45" s="12" t="n"/>
      <c r="CI45" s="12" t="n"/>
      <c r="CJ45" s="12" t="n"/>
      <c r="CK45" s="12" t="n"/>
      <c r="CL45" s="12" t="n"/>
      <c r="CM45" s="12" t="n"/>
      <c r="CN45" s="12" t="n"/>
      <c r="CO45" s="12" t="n"/>
      <c r="CP45" s="12" t="n"/>
      <c r="CQ45" s="12" t="n"/>
      <c r="CR45" s="12" t="n"/>
    </row>
    <row r="46" ht="14.45" customHeight="1">
      <c r="A46" t="inlineStr">
        <is>
          <t>F. REALE</t>
        </is>
      </c>
      <c r="B46" t="inlineStr">
        <is>
          <t>Data Intelligence</t>
        </is>
      </c>
      <c r="C46" t="inlineStr">
        <is>
          <t>Operations</t>
        </is>
      </c>
      <c r="D46" s="12" t="inlineStr">
        <is>
          <t>Data Management</t>
        </is>
      </c>
      <c r="E46" s="12">
        <f>COUNTIFS(HV46:IG46,UPPER("x"))</f>
        <v/>
      </c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  <c r="AA46" s="12" t="n"/>
      <c r="AB46" s="12" t="n"/>
      <c r="AC46" s="12" t="n"/>
      <c r="AD46" s="12" t="n"/>
      <c r="AE46" s="12" t="n"/>
      <c r="AF46" s="12" t="n"/>
      <c r="AG46" s="12" t="n"/>
      <c r="AH46" s="12" t="n"/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  <c r="BC46" s="12" t="n"/>
      <c r="BD46" s="12" t="n"/>
      <c r="BE46" s="12" t="n"/>
      <c r="BF46" s="12" t="n"/>
      <c r="BG46" s="12" t="n"/>
      <c r="BH46" s="12" t="n"/>
      <c r="BI46" s="12" t="n"/>
      <c r="BJ46" s="12" t="n"/>
      <c r="BK46" s="12" t="n"/>
      <c r="BL46" s="12" t="n"/>
      <c r="BM46" s="12" t="n"/>
      <c r="BN46" s="12" t="n"/>
      <c r="BO46" s="12" t="n"/>
      <c r="BP46" s="12" t="n"/>
      <c r="BQ46" s="12" t="n"/>
      <c r="BR46" s="12" t="n"/>
      <c r="BS46" s="12" t="n"/>
      <c r="BT46" s="12" t="n"/>
      <c r="BU46" s="12" t="n"/>
      <c r="BV46" s="12" t="n"/>
      <c r="BW46" s="12" t="n"/>
      <c r="BX46" s="12" t="n"/>
      <c r="BY46" s="12" t="n"/>
      <c r="BZ46" s="12" t="n"/>
      <c r="CA46" s="12" t="n"/>
      <c r="CB46" s="12" t="n"/>
      <c r="CC46" s="12" t="n"/>
      <c r="CD46" s="12" t="n"/>
      <c r="CE46" s="12" t="n"/>
      <c r="CF46" s="12" t="n"/>
      <c r="CG46" s="12" t="n"/>
      <c r="CH46" s="12" t="n"/>
      <c r="CI46" s="12" t="n"/>
      <c r="CJ46" s="12" t="n"/>
      <c r="CK46" s="12" t="n"/>
      <c r="CL46" s="12" t="n"/>
      <c r="CM46" s="12" t="n"/>
      <c r="CN46" s="12" t="n"/>
      <c r="CO46" s="12" t="n"/>
      <c r="CP46" s="12" t="n"/>
      <c r="CQ46" s="12" t="n"/>
      <c r="CR46" s="12" t="n"/>
    </row>
    <row r="47" ht="14.45" customHeight="1">
      <c r="A47" t="inlineStr">
        <is>
          <t>F. SPACAGNA</t>
        </is>
      </c>
      <c r="B47" t="inlineStr">
        <is>
          <t>Data Intelligence</t>
        </is>
      </c>
      <c r="C47" t="inlineStr">
        <is>
          <t>Operations</t>
        </is>
      </c>
      <c r="D47" s="12" t="inlineStr">
        <is>
          <t>Hybrid Applications</t>
        </is>
      </c>
      <c r="E47" s="12">
        <f>COUNTIFS(HV47:IG47,UPPER("x"))</f>
        <v/>
      </c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  <c r="AA47" s="12" t="n"/>
      <c r="AB47" s="12" t="n"/>
      <c r="AC47" s="12" t="n"/>
      <c r="AD47" s="12" t="n"/>
      <c r="AE47" s="12" t="n"/>
      <c r="AF47" s="12" t="n"/>
      <c r="AG47" s="12" t="n"/>
      <c r="AH47" s="12" t="n"/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  <c r="BC47" s="12" t="n"/>
      <c r="BD47" s="12" t="n"/>
      <c r="BE47" s="12" t="n"/>
      <c r="BF47" s="12" t="n"/>
      <c r="BG47" s="12" t="n"/>
      <c r="BH47" s="12" t="n"/>
      <c r="BI47" s="12" t="n"/>
      <c r="BJ47" s="12" t="n"/>
      <c r="BK47" s="12" t="n"/>
      <c r="BL47" s="12" t="n"/>
      <c r="BM47" s="12" t="n"/>
      <c r="BN47" s="12" t="n"/>
      <c r="BO47" s="12" t="n"/>
      <c r="BP47" s="12" t="n"/>
      <c r="BQ47" s="12" t="n"/>
      <c r="BR47" s="12" t="n"/>
      <c r="BS47" s="12" t="n"/>
      <c r="BT47" s="12" t="n"/>
      <c r="BU47" s="12" t="n"/>
      <c r="BV47" s="12" t="n"/>
      <c r="BW47" s="12" t="n"/>
      <c r="BX47" s="12" t="n"/>
      <c r="BY47" s="12" t="n"/>
      <c r="BZ47" s="12" t="n"/>
      <c r="CA47" s="12" t="n"/>
      <c r="CB47" s="12" t="n"/>
      <c r="CC47" s="12" t="n"/>
      <c r="CD47" s="12" t="n"/>
      <c r="CE47" s="12" t="n"/>
      <c r="CF47" s="12" t="n"/>
      <c r="CG47" s="12" t="n"/>
      <c r="CH47" s="12" t="n"/>
      <c r="CI47" s="12" t="n"/>
      <c r="CJ47" s="12" t="n"/>
      <c r="CK47" s="12" t="n"/>
      <c r="CL47" s="12" t="n"/>
      <c r="CM47" s="12" t="n"/>
      <c r="CN47" s="12" t="n"/>
      <c r="CO47" s="12" t="n"/>
      <c r="CP47" s="12" t="n"/>
      <c r="CQ47" s="12" t="n"/>
      <c r="CR47" s="12" t="n"/>
      <c r="CS47" s="29" t="n"/>
      <c r="CT47" s="29" t="n"/>
    </row>
    <row r="48" ht="14.45" customHeight="1">
      <c r="A48" s="9" t="inlineStr">
        <is>
          <t>F. Taita</t>
        </is>
      </c>
      <c r="B48" t="inlineStr">
        <is>
          <t>Data Intelligence</t>
        </is>
      </c>
      <c r="C48" t="inlineStr">
        <is>
          <t>Delivery Projects</t>
        </is>
      </c>
      <c r="D48" s="12" t="inlineStr">
        <is>
          <t>Delivery Projects</t>
        </is>
      </c>
      <c r="E48" s="12">
        <f>COUNTIFS(HV48:IG48,UPPER("x"))</f>
        <v/>
      </c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  <c r="BC48" s="12" t="n"/>
      <c r="BD48" s="12" t="n"/>
      <c r="BE48" s="12" t="n"/>
      <c r="BF48" s="12" t="n"/>
      <c r="BG48" s="12" t="n"/>
      <c r="BH48" s="12" t="n"/>
      <c r="BI48" s="12" t="n"/>
      <c r="BJ48" s="12" t="n"/>
      <c r="BK48" s="12" t="n"/>
      <c r="BL48" s="12" t="n"/>
      <c r="BM48" s="12" t="n"/>
      <c r="BN48" s="12" t="n"/>
      <c r="BO48" s="12" t="n"/>
      <c r="BP48" s="12" t="n"/>
      <c r="BQ48" s="12" t="n"/>
      <c r="BR48" s="12" t="n"/>
      <c r="BS48" s="12" t="n"/>
      <c r="BT48" s="12" t="n"/>
      <c r="BU48" s="12" t="n"/>
      <c r="BV48" s="12" t="n"/>
      <c r="BW48" s="12" t="n"/>
      <c r="BX48" s="12" t="n"/>
      <c r="BY48" s="12" t="n"/>
      <c r="BZ48" s="12" t="n"/>
      <c r="CA48" s="12" t="n"/>
      <c r="CB48" s="12" t="n"/>
      <c r="CC48" s="12" t="n"/>
      <c r="CD48" s="12" t="n"/>
      <c r="CE48" s="12" t="n"/>
      <c r="CF48" s="12" t="n"/>
      <c r="CG48" s="12" t="n"/>
      <c r="CH48" s="12" t="n"/>
      <c r="CI48" s="12" t="n"/>
      <c r="CJ48" s="12" t="n"/>
      <c r="CK48" s="12" t="n"/>
      <c r="CL48" s="12" t="n"/>
      <c r="CM48" s="12" t="n"/>
      <c r="CN48" s="12" t="n"/>
      <c r="CO48" s="12" t="n"/>
      <c r="CP48" s="12" t="n"/>
      <c r="CQ48" s="12" t="n"/>
      <c r="CR48" s="12" t="n"/>
    </row>
    <row r="49" ht="14.45" customHeight="1">
      <c r="A49" t="inlineStr">
        <is>
          <t>F. TARQUINI</t>
        </is>
      </c>
      <c r="B49" t="inlineStr">
        <is>
          <t>SAP ECC</t>
        </is>
      </c>
      <c r="C49" t="inlineStr">
        <is>
          <t>SAP ECC</t>
        </is>
      </c>
      <c r="D49" t="inlineStr">
        <is>
          <t>Outside DI</t>
        </is>
      </c>
      <c r="E49" s="12">
        <f>COUNTIFS(HV49:IG49,UPPER("x"))</f>
        <v/>
      </c>
      <c r="G49" s="12" t="n"/>
      <c r="H49" s="12" t="n"/>
      <c r="I49" s="12" t="n"/>
      <c r="J49" s="12" t="n"/>
      <c r="K49" s="12" t="n"/>
    </row>
    <row r="50" ht="14.45" customHeight="1">
      <c r="A50" t="inlineStr">
        <is>
          <t>F. VASSALLO</t>
        </is>
      </c>
      <c r="B50" t="inlineStr">
        <is>
          <t>Data Intelligence</t>
        </is>
      </c>
      <c r="C50" t="inlineStr">
        <is>
          <t>Delivery AMS</t>
        </is>
      </c>
      <c r="D50" s="12" t="inlineStr">
        <is>
          <t>Delivery Maintenance</t>
        </is>
      </c>
      <c r="E50" s="12">
        <f>COUNTIFS(HV50:IG50,UPPER("x"))</f>
        <v/>
      </c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  <c r="AA50" s="12" t="n"/>
      <c r="AB50" s="12" t="n"/>
      <c r="AC50" s="12" t="n"/>
      <c r="AD50" s="12" t="n"/>
      <c r="AE50" s="12" t="n"/>
      <c r="AF50" s="12" t="n"/>
      <c r="AG50" s="12" t="n"/>
      <c r="AH50" s="12" t="n"/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  <c r="BC50" s="12" t="n"/>
      <c r="BD50" s="12" t="n"/>
      <c r="BE50" s="12" t="n"/>
      <c r="BF50" s="12" t="n"/>
      <c r="BG50" s="12" t="n"/>
      <c r="BH50" s="12" t="n"/>
      <c r="BI50" s="12" t="n"/>
      <c r="BJ50" s="12" t="n"/>
      <c r="BK50" s="12" t="n"/>
      <c r="BL50" s="12" t="n"/>
      <c r="BM50" s="12" t="n"/>
      <c r="BN50" s="12" t="n"/>
      <c r="BO50" s="12" t="n"/>
      <c r="BP50" s="12" t="n"/>
      <c r="BQ50" s="12" t="n"/>
      <c r="BR50" s="12" t="n"/>
      <c r="BS50" s="12" t="n"/>
      <c r="BT50" s="12" t="n"/>
      <c r="BU50" s="12" t="n"/>
      <c r="BV50" s="12" t="n"/>
      <c r="BW50" s="12" t="n"/>
      <c r="BX50" s="12" t="n"/>
      <c r="BY50" s="12" t="n"/>
      <c r="BZ50" s="12" t="n"/>
      <c r="CA50" s="12" t="n"/>
      <c r="CB50" s="12" t="n"/>
      <c r="CC50" s="12" t="n"/>
      <c r="CD50" s="12" t="n"/>
      <c r="CE50" s="12" t="n"/>
      <c r="CF50" s="12" t="n"/>
      <c r="CG50" s="12" t="n"/>
      <c r="CH50" s="12" t="n"/>
      <c r="CI50" s="12" t="n"/>
      <c r="CJ50" s="12" t="n"/>
      <c r="CK50" s="12" t="n"/>
      <c r="CL50" s="12" t="n"/>
      <c r="CM50" s="12" t="n"/>
      <c r="CN50" s="12" t="n"/>
      <c r="CO50" s="12" t="n"/>
      <c r="CP50" s="12" t="n"/>
      <c r="CQ50" s="12" t="n"/>
      <c r="CR50" s="12" t="n"/>
    </row>
    <row r="51" ht="14.45" customHeight="1">
      <c r="A51" t="inlineStr">
        <is>
          <t>G. Cataldo</t>
        </is>
      </c>
      <c r="B51" t="inlineStr">
        <is>
          <t>Data Intelligence</t>
        </is>
      </c>
      <c r="C51" t="inlineStr">
        <is>
          <t>Operations</t>
        </is>
      </c>
      <c r="D51" s="12" t="inlineStr">
        <is>
          <t>Data Management</t>
        </is>
      </c>
      <c r="E51" s="12">
        <f>COUNTIFS(HV51:IG51,UPPER("x"))</f>
        <v/>
      </c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  <c r="AA51" s="12" t="n"/>
      <c r="AB51" s="12" t="n"/>
      <c r="AC51" s="12" t="n"/>
      <c r="AD51" s="12" t="n"/>
      <c r="AE51" s="12" t="n"/>
      <c r="AF51" s="12" t="n"/>
      <c r="AG51" s="12" t="n"/>
      <c r="AH51" s="12" t="n"/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  <c r="BC51" s="12" t="n"/>
      <c r="BD51" s="12" t="n"/>
      <c r="BE51" s="12" t="n"/>
      <c r="BF51" s="12" t="n"/>
      <c r="BG51" s="12" t="n"/>
      <c r="BH51" s="12" t="n"/>
      <c r="BI51" s="12" t="n"/>
      <c r="BJ51" s="12" t="n"/>
      <c r="BK51" s="12" t="n"/>
      <c r="BL51" s="12" t="n"/>
      <c r="BM51" s="12" t="n"/>
      <c r="BN51" s="12" t="n"/>
      <c r="BO51" s="12" t="n"/>
      <c r="BP51" s="12" t="n"/>
      <c r="BQ51" s="12" t="n"/>
      <c r="BR51" s="12" t="n"/>
      <c r="BS51" s="12" t="n"/>
      <c r="BT51" s="12" t="n"/>
      <c r="BU51" s="12" t="n"/>
      <c r="BV51" s="12" t="n"/>
      <c r="BW51" s="12" t="n"/>
      <c r="BX51" s="12" t="n"/>
      <c r="BY51" s="12" t="n"/>
      <c r="BZ51" s="12" t="n"/>
      <c r="CA51" s="12" t="n"/>
      <c r="CB51" s="12" t="n"/>
      <c r="CC51" s="12" t="n"/>
      <c r="CD51" s="12" t="n"/>
      <c r="CE51" s="12" t="n"/>
      <c r="CF51" s="12" t="n"/>
      <c r="CG51" s="12" t="n"/>
      <c r="CH51" s="12" t="n"/>
      <c r="CI51" s="12" t="n"/>
      <c r="CJ51" s="12" t="n"/>
      <c r="CK51" s="12" t="n"/>
      <c r="CL51" s="12" t="n"/>
      <c r="CM51" s="12" t="n"/>
      <c r="CN51" s="12" t="n"/>
      <c r="CO51" s="12" t="n"/>
      <c r="CP51" s="12" t="n"/>
      <c r="CQ51" s="12" t="n"/>
      <c r="CR51" s="12" t="n"/>
    </row>
    <row r="52" ht="14.45" customHeight="1">
      <c r="A52" t="inlineStr">
        <is>
          <t>G. D'AMANTI</t>
        </is>
      </c>
      <c r="B52" t="inlineStr">
        <is>
          <t>Data Intelligence</t>
        </is>
      </c>
      <c r="C52" t="inlineStr">
        <is>
          <t>Operations</t>
        </is>
      </c>
      <c r="D52" s="12" t="inlineStr">
        <is>
          <t>Data Management</t>
        </is>
      </c>
      <c r="E52" s="12">
        <f>COUNTIFS(HV52:IG52,UPPER("x"))</f>
        <v/>
      </c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  <c r="AA52" s="12" t="n"/>
      <c r="AB52" s="12" t="n"/>
      <c r="AC52" s="12" t="n"/>
      <c r="AD52" s="12" t="n"/>
      <c r="AE52" s="12" t="n"/>
      <c r="AF52" s="12" t="n"/>
      <c r="AG52" s="12" t="n"/>
      <c r="AH52" s="12" t="n"/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  <c r="BC52" s="12" t="n"/>
      <c r="BD52" s="12" t="n"/>
      <c r="BE52" s="12" t="n"/>
      <c r="BF52" s="12" t="n"/>
      <c r="BG52" s="12" t="n"/>
      <c r="BH52" s="12" t="n"/>
      <c r="BI52" s="12" t="n"/>
      <c r="BJ52" s="12" t="n"/>
      <c r="BK52" s="12" t="n"/>
      <c r="BL52" s="12" t="n"/>
      <c r="BM52" s="12" t="n"/>
      <c r="BN52" s="12" t="n"/>
      <c r="BO52" s="12" t="n"/>
      <c r="BP52" s="12" t="n"/>
      <c r="BQ52" s="12" t="n"/>
      <c r="BR52" s="12" t="n"/>
      <c r="BS52" s="12" t="n"/>
      <c r="BT52" s="12" t="n"/>
      <c r="BU52" s="12" t="n"/>
      <c r="BV52" s="12" t="n"/>
      <c r="BW52" s="12" t="n"/>
      <c r="BX52" s="12" t="n"/>
      <c r="BY52" s="12" t="n"/>
      <c r="BZ52" s="12" t="n"/>
      <c r="CA52" s="12" t="n"/>
      <c r="CB52" s="12" t="n"/>
      <c r="CC52" s="12" t="n"/>
      <c r="CD52" s="12" t="n"/>
      <c r="CE52" s="12" t="n"/>
      <c r="CF52" s="12" t="n"/>
      <c r="CG52" s="12" t="n"/>
      <c r="CH52" s="12" t="n"/>
      <c r="CI52" s="12" t="n"/>
      <c r="CJ52" s="12" t="n"/>
      <c r="CK52" s="12" t="n"/>
      <c r="CL52" s="12" t="n"/>
      <c r="CM52" s="12" t="n"/>
      <c r="CN52" s="12" t="n"/>
      <c r="CO52" s="12" t="n"/>
      <c r="CP52" s="12" t="n"/>
      <c r="CQ52" s="12" t="n"/>
      <c r="CR52" s="12" t="n"/>
    </row>
    <row r="53" ht="14.45" customHeight="1">
      <c r="A53" t="inlineStr">
        <is>
          <t>G. DE FEO</t>
        </is>
      </c>
      <c r="B53" t="inlineStr">
        <is>
          <t>Data Intelligence</t>
        </is>
      </c>
      <c r="C53" t="inlineStr">
        <is>
          <t>Delivery Projects</t>
        </is>
      </c>
      <c r="D53" s="12" t="inlineStr">
        <is>
          <t>Delivery Projects</t>
        </is>
      </c>
      <c r="E53" s="12">
        <f>COUNTIFS(HV53:IG53,UPPER("x"))</f>
        <v/>
      </c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  <c r="AA53" s="12" t="n"/>
      <c r="AB53" s="12" t="n"/>
      <c r="AC53" s="12" t="n"/>
      <c r="AD53" s="12" t="n"/>
      <c r="AE53" s="12" t="n"/>
      <c r="AF53" s="12" t="n"/>
      <c r="AG53" s="12" t="n"/>
      <c r="AH53" s="12" t="n"/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  <c r="BC53" s="12" t="n"/>
      <c r="BD53" s="12" t="n"/>
      <c r="BE53" s="12" t="n"/>
      <c r="BF53" s="12" t="n"/>
      <c r="BG53" s="12" t="n"/>
      <c r="BH53" s="12" t="n"/>
      <c r="BI53" s="12" t="n"/>
      <c r="BJ53" s="12" t="n"/>
      <c r="BK53" s="12" t="n"/>
      <c r="BL53" s="12" t="n"/>
      <c r="BM53" s="12" t="n"/>
      <c r="BN53" s="12" t="n"/>
      <c r="BO53" s="12" t="n"/>
      <c r="BP53" s="12" t="n"/>
      <c r="BQ53" s="12" t="n"/>
      <c r="BR53" s="12" t="n"/>
      <c r="BS53" s="12" t="n"/>
      <c r="BT53" s="12" t="n"/>
      <c r="BU53" s="12" t="n"/>
      <c r="BV53" s="12" t="n"/>
      <c r="BW53" s="12" t="n"/>
      <c r="BX53" s="12" t="n"/>
      <c r="BY53" s="12" t="n"/>
      <c r="BZ53" s="12" t="n"/>
      <c r="CA53" s="12" t="n"/>
      <c r="CB53" s="12" t="n"/>
      <c r="CC53" s="12" t="n"/>
      <c r="CD53" s="12" t="n"/>
      <c r="CE53" s="12" t="n"/>
      <c r="CF53" s="12" t="n"/>
      <c r="CG53" s="12" t="n"/>
      <c r="CH53" s="12" t="n"/>
      <c r="CI53" s="12" t="n"/>
      <c r="CJ53" s="12" t="n"/>
      <c r="CK53" s="12" t="n"/>
      <c r="CL53" s="12" t="n"/>
      <c r="CM53" s="12" t="n"/>
      <c r="CN53" s="12" t="n"/>
      <c r="CO53" s="12" t="n"/>
      <c r="CP53" s="12" t="n"/>
      <c r="CQ53" s="12" t="n"/>
      <c r="CR53" s="12" t="n"/>
    </row>
    <row r="54" ht="14.45" customHeight="1">
      <c r="A54" t="inlineStr">
        <is>
          <t>G. ESPOSITO</t>
        </is>
      </c>
      <c r="B54" t="inlineStr">
        <is>
          <t>R&amp;D</t>
        </is>
      </c>
      <c r="C54" t="inlineStr">
        <is>
          <t>R&amp;D</t>
        </is>
      </c>
      <c r="D54" t="inlineStr">
        <is>
          <t>Outside DI</t>
        </is>
      </c>
      <c r="E54" s="12">
        <f>COUNTIFS(HV54:IG54,UPPER("x"))</f>
        <v/>
      </c>
      <c r="K54" s="12" t="n"/>
    </row>
    <row r="55" ht="14.45" customHeight="1">
      <c r="A55" t="inlineStr">
        <is>
          <t>G. FIORENTINI</t>
        </is>
      </c>
      <c r="B55" t="inlineStr">
        <is>
          <t>Data Intelligence</t>
        </is>
      </c>
      <c r="C55" t="inlineStr">
        <is>
          <t>Operations</t>
        </is>
      </c>
      <c r="D55" s="12" t="inlineStr">
        <is>
          <t>Data Management</t>
        </is>
      </c>
      <c r="E55" s="12">
        <f>COUNTIFS(HV55:IG55,UPPER("x"))</f>
        <v/>
      </c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  <c r="AA55" s="12" t="n"/>
      <c r="AB55" s="12" t="n"/>
      <c r="AC55" s="12" t="n"/>
      <c r="AD55" s="12" t="n"/>
      <c r="AE55" s="12" t="n"/>
      <c r="AF55" s="12" t="n"/>
      <c r="AG55" s="12" t="n"/>
      <c r="AH55" s="12" t="n"/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  <c r="BC55" s="12" t="n"/>
      <c r="BD55" s="12" t="n"/>
      <c r="BE55" s="12" t="n"/>
      <c r="BF55" s="12" t="n"/>
      <c r="BG55" s="12" t="n"/>
      <c r="BH55" s="12" t="n"/>
      <c r="BI55" s="12" t="n"/>
      <c r="BJ55" s="12" t="n"/>
      <c r="BK55" s="12" t="n"/>
      <c r="BL55" s="12" t="n"/>
      <c r="BM55" s="12" t="n"/>
      <c r="BN55" s="12" t="n"/>
      <c r="BO55" s="12" t="n"/>
      <c r="BP55" s="12" t="n"/>
      <c r="BQ55" s="12" t="n"/>
      <c r="BR55" s="12" t="n"/>
      <c r="BS55" s="12" t="n"/>
      <c r="BT55" s="12" t="n"/>
      <c r="BU55" s="12" t="n"/>
      <c r="BV55" s="12" t="n"/>
      <c r="BW55" s="12" t="n"/>
      <c r="BX55" s="12" t="n"/>
      <c r="BY55" s="12" t="n"/>
      <c r="BZ55" s="12" t="n"/>
      <c r="CA55" s="12" t="n"/>
      <c r="CB55" s="12" t="n"/>
      <c r="CC55" s="12" t="n"/>
      <c r="CD55" s="12" t="n"/>
      <c r="CE55" s="12" t="n"/>
      <c r="CF55" s="12" t="n"/>
      <c r="CG55" s="12" t="n"/>
      <c r="CH55" s="12" t="n"/>
      <c r="CI55" s="12" t="n"/>
      <c r="CJ55" s="12" t="n"/>
      <c r="CK55" s="12" t="n"/>
      <c r="CL55" s="12" t="n"/>
      <c r="CM55" s="12" t="n"/>
      <c r="CN55" s="12" t="n"/>
      <c r="CO55" s="12" t="n"/>
      <c r="CP55" s="12" t="n"/>
      <c r="CQ55" s="12" t="n"/>
      <c r="CR55" s="12" t="n"/>
    </row>
    <row r="56" ht="14.45" customHeight="1">
      <c r="A56" t="inlineStr">
        <is>
          <t>G. FRANCHI</t>
        </is>
      </c>
      <c r="B56" t="inlineStr">
        <is>
          <t>Data Intelligence</t>
        </is>
      </c>
      <c r="C56" t="inlineStr">
        <is>
          <t>Operations</t>
        </is>
      </c>
      <c r="D56" t="inlineStr">
        <is>
          <t>Web Applications</t>
        </is>
      </c>
      <c r="E56" s="12">
        <f>COUNTIFS(HV56:IG56,UPPER("x"))</f>
        <v/>
      </c>
      <c r="K56" s="12" t="n"/>
    </row>
    <row r="57" ht="14.45" customHeight="1">
      <c r="A57" t="inlineStr">
        <is>
          <t>G. GALATI</t>
        </is>
      </c>
      <c r="B57" t="inlineStr">
        <is>
          <t>Data Intelligence</t>
        </is>
      </c>
      <c r="C57" t="inlineStr">
        <is>
          <t>Delivery AMS</t>
        </is>
      </c>
      <c r="D57" s="12" t="inlineStr">
        <is>
          <t>Delivery Maintenance</t>
        </is>
      </c>
      <c r="E57" s="12">
        <f>COUNTIFS(HV57:IG57,UPPER("x"))</f>
        <v/>
      </c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  <c r="AA57" s="12" t="n"/>
      <c r="AB57" s="12" t="n"/>
      <c r="AC57" s="12" t="n"/>
      <c r="AD57" s="12" t="n"/>
      <c r="AE57" s="12" t="n"/>
      <c r="AF57" s="12" t="n"/>
      <c r="AG57" s="12" t="n"/>
      <c r="AH57" s="12" t="n"/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  <c r="BC57" s="12" t="n"/>
      <c r="BD57" s="12" t="n"/>
      <c r="BE57" s="12" t="n"/>
      <c r="BF57" s="12" t="n"/>
      <c r="BG57" s="12" t="n"/>
      <c r="BH57" s="12" t="n"/>
      <c r="BI57" s="12" t="n"/>
      <c r="BJ57" s="12" t="n"/>
      <c r="BK57" s="12" t="n"/>
      <c r="BL57" s="12" t="n"/>
      <c r="BM57" s="12" t="n"/>
      <c r="BN57" s="12" t="n"/>
      <c r="BO57" s="12" t="n"/>
      <c r="BP57" s="12" t="n"/>
      <c r="BQ57" s="12" t="n"/>
      <c r="BR57" s="12" t="n"/>
      <c r="BS57" s="12" t="n"/>
      <c r="BT57" s="12" t="n"/>
      <c r="BU57" s="12" t="n"/>
      <c r="BV57" s="12" t="n"/>
      <c r="BW57" s="12" t="n"/>
      <c r="BX57" s="12" t="n"/>
      <c r="BY57" s="12" t="n"/>
      <c r="BZ57" s="12" t="n"/>
      <c r="CA57" s="12" t="n"/>
      <c r="CB57" s="12" t="n"/>
      <c r="CC57" s="12" t="n"/>
      <c r="CD57" s="12" t="n"/>
      <c r="CE57" s="12" t="n"/>
      <c r="CF57" s="12" t="n"/>
      <c r="CG57" s="12" t="n"/>
      <c r="CH57" s="12" t="n"/>
      <c r="CI57" s="12" t="n"/>
      <c r="CJ57" s="12" t="n"/>
      <c r="CK57" s="12" t="n"/>
      <c r="CL57" s="12" t="n"/>
      <c r="CM57" s="12" t="n"/>
      <c r="CN57" s="12" t="n"/>
      <c r="CO57" s="12" t="n"/>
      <c r="CP57" s="12" t="n"/>
      <c r="CQ57" s="12" t="n"/>
      <c r="CR57" s="12" t="n"/>
    </row>
    <row r="58" ht="14.45" customHeight="1">
      <c r="A58" t="inlineStr">
        <is>
          <t>G. LOPEZ</t>
        </is>
      </c>
      <c r="B58" t="inlineStr">
        <is>
          <t>Data Intelligence</t>
        </is>
      </c>
      <c r="C58" t="inlineStr">
        <is>
          <t>Operations</t>
        </is>
      </c>
      <c r="D58" s="12" t="inlineStr">
        <is>
          <t>Web Applications</t>
        </is>
      </c>
      <c r="E58" s="12">
        <f>COUNTIFS(HV58:IG58,UPPER("x"))</f>
        <v/>
      </c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  <c r="AA58" s="12" t="n"/>
      <c r="AB58" s="12" t="n"/>
      <c r="AC58" s="12" t="n"/>
      <c r="AD58" s="12" t="n"/>
      <c r="AE58" s="12" t="n"/>
      <c r="AF58" s="12" t="n"/>
      <c r="AG58" s="12" t="n"/>
      <c r="AH58" s="12" t="n"/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  <c r="BC58" s="12" t="n"/>
      <c r="BD58" s="12" t="n"/>
      <c r="BE58" s="12" t="n"/>
      <c r="BF58" s="12" t="n"/>
      <c r="BG58" s="12" t="n"/>
      <c r="BH58" s="12" t="n"/>
      <c r="BI58" s="12" t="n"/>
      <c r="BJ58" s="12" t="n"/>
      <c r="BK58" s="12" t="n"/>
      <c r="BL58" s="12" t="n"/>
      <c r="BM58" s="12" t="n"/>
      <c r="BN58" s="12" t="n"/>
      <c r="BO58" s="12" t="n"/>
      <c r="BP58" s="12" t="n"/>
      <c r="BQ58" s="12" t="n"/>
      <c r="BR58" s="12" t="n"/>
      <c r="BS58" s="12" t="n"/>
      <c r="BT58" s="12" t="n"/>
      <c r="BU58" s="12" t="n"/>
      <c r="BV58" s="12" t="n"/>
      <c r="BW58" s="12" t="n"/>
      <c r="BX58" s="12" t="n"/>
      <c r="BY58" s="12" t="n"/>
      <c r="BZ58" s="12" t="n"/>
      <c r="CA58" s="12" t="n"/>
      <c r="CB58" s="12" t="n"/>
      <c r="CC58" s="12" t="n"/>
      <c r="CD58" s="12" t="n"/>
      <c r="CE58" s="12" t="n"/>
      <c r="CF58" s="12" t="n"/>
      <c r="CG58" s="12" t="n"/>
      <c r="CH58" s="12" t="n"/>
      <c r="CI58" s="12" t="n"/>
      <c r="CJ58" s="12" t="n"/>
      <c r="CK58" s="12" t="n"/>
      <c r="CL58" s="12" t="n"/>
      <c r="CM58" s="12" t="n"/>
      <c r="CN58" s="12" t="n"/>
      <c r="CO58" s="12" t="n"/>
      <c r="CP58" s="12" t="n"/>
      <c r="CQ58" s="12" t="n"/>
      <c r="CR58" s="12" t="n"/>
    </row>
    <row r="59" ht="14.45" customHeight="1">
      <c r="A59" t="inlineStr">
        <is>
          <t>G. LUONGO</t>
        </is>
      </c>
      <c r="B59" t="inlineStr">
        <is>
          <t>Data Intelligence</t>
        </is>
      </c>
      <c r="C59" t="inlineStr">
        <is>
          <t>Delivery AMS</t>
        </is>
      </c>
      <c r="D59" s="12" t="inlineStr">
        <is>
          <t>Delivery Maintenance</t>
        </is>
      </c>
      <c r="E59" s="12">
        <f>COUNTIFS(HV59:IG59,UPPER("x"))</f>
        <v/>
      </c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  <c r="AA59" s="12" t="n"/>
      <c r="AB59" s="12" t="n"/>
      <c r="AC59" s="12" t="n"/>
      <c r="AD59" s="12" t="n"/>
      <c r="AE59" s="12" t="n"/>
      <c r="AF59" s="12" t="n"/>
      <c r="AG59" s="12" t="n"/>
      <c r="AH59" s="12" t="n"/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  <c r="BC59" s="12" t="n"/>
      <c r="BD59" s="12" t="n"/>
      <c r="BE59" s="12" t="n"/>
      <c r="BF59" s="12" t="n"/>
      <c r="BG59" s="12" t="n"/>
      <c r="BH59" s="12" t="n"/>
      <c r="BI59" s="12" t="n"/>
      <c r="BJ59" s="12" t="n"/>
      <c r="BK59" s="12" t="n"/>
      <c r="BL59" s="12" t="n"/>
      <c r="BM59" s="12" t="n"/>
      <c r="BN59" s="12" t="n"/>
      <c r="BO59" s="12" t="n"/>
      <c r="BP59" s="12" t="n"/>
      <c r="BQ59" s="12" t="n"/>
      <c r="BR59" s="12" t="n"/>
      <c r="BS59" s="12" t="n"/>
      <c r="BT59" s="12" t="n"/>
      <c r="BU59" s="12" t="n"/>
      <c r="BV59" s="12" t="n"/>
      <c r="BW59" s="12" t="n"/>
      <c r="BX59" s="12" t="n"/>
      <c r="BY59" s="12" t="n"/>
      <c r="BZ59" s="12" t="n"/>
      <c r="CA59" s="12" t="n"/>
      <c r="CB59" s="12" t="n"/>
      <c r="CC59" s="12" t="n"/>
      <c r="CD59" s="12" t="n"/>
      <c r="CE59" s="12" t="n"/>
      <c r="CF59" s="12" t="n"/>
      <c r="CG59" s="12" t="n"/>
      <c r="CH59" s="12" t="n"/>
      <c r="CI59" s="12" t="n"/>
      <c r="CJ59" s="12" t="n"/>
      <c r="CK59" s="12" t="n"/>
      <c r="CL59" s="12" t="n"/>
      <c r="CM59" s="12" t="n"/>
      <c r="CN59" s="12" t="n"/>
      <c r="CO59" s="12" t="n"/>
      <c r="CP59" s="12" t="n"/>
      <c r="CQ59" s="12" t="n"/>
      <c r="CR59" s="12" t="n"/>
    </row>
    <row r="60" ht="14.45" customHeight="1">
      <c r="A60" t="inlineStr">
        <is>
          <t>G. MINERVINI</t>
        </is>
      </c>
      <c r="B60" t="inlineStr">
        <is>
          <t>Data Intelligence</t>
        </is>
      </c>
      <c r="C60" t="inlineStr">
        <is>
          <t>Operations</t>
        </is>
      </c>
      <c r="D60" s="12" t="inlineStr">
        <is>
          <t>EPM</t>
        </is>
      </c>
      <c r="E60" s="12">
        <f>COUNTIFS(HV60:IG60,UPPER("x"))</f>
        <v/>
      </c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  <c r="AA60" s="12" t="n"/>
      <c r="AB60" s="12" t="n"/>
      <c r="AC60" s="12" t="n"/>
      <c r="AD60" s="12" t="n"/>
      <c r="AE60" s="12" t="n"/>
      <c r="AF60" s="12" t="n"/>
      <c r="AG60" s="12" t="n"/>
      <c r="AH60" s="12" t="n"/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  <c r="BC60" s="12" t="n"/>
      <c r="BD60" s="12" t="n"/>
      <c r="BE60" s="12" t="n"/>
      <c r="BF60" s="12" t="n"/>
      <c r="BG60" s="12" t="n"/>
      <c r="BH60" s="12" t="n"/>
      <c r="BI60" s="12" t="n"/>
      <c r="BJ60" s="12" t="n"/>
      <c r="BK60" s="12" t="n"/>
      <c r="BL60" s="12" t="n"/>
      <c r="BM60" s="12" t="n"/>
      <c r="BN60" s="12" t="n"/>
      <c r="BO60" s="12" t="n"/>
      <c r="BP60" s="12" t="n"/>
      <c r="BQ60" s="12" t="n"/>
      <c r="BR60" s="12" t="n"/>
      <c r="BS60" s="12" t="n"/>
      <c r="BT60" s="12" t="n"/>
      <c r="BU60" s="12" t="n"/>
      <c r="BV60" s="12" t="n"/>
      <c r="BW60" s="12" t="n"/>
      <c r="BX60" s="12" t="n"/>
      <c r="BY60" s="12" t="n"/>
      <c r="BZ60" s="12" t="n"/>
      <c r="CA60" s="12" t="n"/>
      <c r="CB60" s="12" t="n"/>
      <c r="CC60" s="12" t="n"/>
      <c r="CD60" s="12" t="n"/>
      <c r="CE60" s="12" t="n"/>
      <c r="CF60" s="12" t="n"/>
      <c r="CG60" s="12" t="n"/>
      <c r="CH60" s="12" t="n"/>
      <c r="CI60" s="12" t="n"/>
      <c r="CJ60" s="12" t="n"/>
      <c r="CK60" s="12" t="n"/>
      <c r="CL60" s="12" t="n"/>
      <c r="CM60" s="12" t="n"/>
      <c r="CN60" s="12" t="n"/>
      <c r="CO60" s="12" t="n"/>
      <c r="CP60" s="12" t="n"/>
      <c r="CQ60" s="12" t="n"/>
      <c r="CR60" s="12" t="n"/>
      <c r="DW60" s="12" t="n"/>
      <c r="IV60" s="12" t="n"/>
      <c r="IW60" s="12" t="n"/>
    </row>
    <row r="61" ht="14.45" customHeight="1">
      <c r="A61" t="inlineStr">
        <is>
          <t>G. PAOLO</t>
        </is>
      </c>
      <c r="B61" t="inlineStr">
        <is>
          <t>Data Intelligence</t>
        </is>
      </c>
      <c r="C61" t="inlineStr">
        <is>
          <t>Consulting</t>
        </is>
      </c>
      <c r="D61" t="inlineStr">
        <is>
          <t>Outside DI</t>
        </is>
      </c>
      <c r="E61" s="12">
        <f>COUNTIFS(HV61:IG61,UPPER("x"))</f>
        <v/>
      </c>
      <c r="K61" s="12" t="n"/>
    </row>
    <row r="62" ht="14.45" customHeight="1">
      <c r="A62" t="inlineStr">
        <is>
          <t>G. PICERNO</t>
        </is>
      </c>
      <c r="B62" t="inlineStr">
        <is>
          <t>Data Intelligence</t>
        </is>
      </c>
      <c r="C62" t="inlineStr">
        <is>
          <t>Consulting</t>
        </is>
      </c>
      <c r="D62" s="12" t="inlineStr">
        <is>
          <t>Consulting</t>
        </is>
      </c>
      <c r="E62" s="12">
        <f>COUNTIFS(HV62:IG62,UPPER("x"))</f>
        <v/>
      </c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12" t="n"/>
      <c r="AT62" s="12" t="n"/>
      <c r="AU62" s="12" t="n"/>
      <c r="AV62" s="12" t="n"/>
      <c r="AW62" s="12" t="n"/>
      <c r="AX62" s="12" t="n"/>
      <c r="AY62" s="12" t="n"/>
      <c r="AZ62" s="12" t="n"/>
      <c r="BA62" s="12" t="n"/>
      <c r="BB62" s="12" t="n"/>
      <c r="BC62" s="12" t="n"/>
      <c r="BD62" s="12" t="n"/>
      <c r="BE62" s="12" t="n"/>
      <c r="BF62" s="12" t="n"/>
      <c r="BG62" s="12" t="n"/>
      <c r="BH62" s="12" t="n"/>
      <c r="BI62" s="12" t="n"/>
      <c r="BJ62" s="12" t="n"/>
      <c r="BK62" s="12" t="n"/>
      <c r="BL62" s="12" t="n"/>
      <c r="BM62" s="12" t="n"/>
      <c r="BN62" s="12" t="n"/>
      <c r="BO62" s="12" t="n"/>
      <c r="BP62" s="12" t="n"/>
      <c r="BQ62" s="12" t="n"/>
      <c r="BR62" s="12" t="n"/>
      <c r="BS62" s="12" t="n"/>
      <c r="BT62" s="12" t="n"/>
      <c r="BU62" s="12" t="n"/>
      <c r="BV62" s="12" t="n"/>
      <c r="BW62" s="12" t="n"/>
      <c r="BX62" s="12" t="n"/>
      <c r="BY62" s="12" t="n"/>
      <c r="BZ62" s="12" t="n"/>
      <c r="CA62" s="12" t="n"/>
      <c r="CB62" s="12" t="n"/>
      <c r="CC62" s="12" t="n"/>
      <c r="CD62" s="12" t="n"/>
      <c r="CE62" s="12" t="n"/>
      <c r="CF62" s="12" t="n"/>
      <c r="CG62" s="12" t="n"/>
      <c r="CH62" s="12" t="n"/>
      <c r="CI62" s="12" t="n"/>
      <c r="CJ62" s="12" t="n"/>
      <c r="CK62" s="12" t="n"/>
      <c r="CL62" s="12" t="n"/>
      <c r="CM62" s="12" t="n"/>
      <c r="CN62" s="12" t="n"/>
      <c r="CO62" s="12" t="n"/>
      <c r="CP62" s="12" t="n"/>
      <c r="CQ62" s="12" t="n"/>
      <c r="CR62" s="12" t="n"/>
    </row>
    <row r="63" ht="14.45" customHeight="1">
      <c r="A63" s="9" t="inlineStr">
        <is>
          <t>G. Sabbatini</t>
        </is>
      </c>
      <c r="B63" t="inlineStr">
        <is>
          <t>Data Intelligence</t>
        </is>
      </c>
      <c r="C63" s="9" t="inlineStr">
        <is>
          <t>Operations</t>
        </is>
      </c>
      <c r="D63" s="9" t="inlineStr">
        <is>
          <t>Data Science</t>
        </is>
      </c>
      <c r="E63" s="12">
        <f>COUNTIFS(HV63:IG63,UPPER("x"))</f>
        <v/>
      </c>
      <c r="K63" s="12" t="n"/>
    </row>
    <row r="64" ht="14.45" customHeight="1">
      <c r="A64" t="inlineStr">
        <is>
          <t>G. SIRONI</t>
        </is>
      </c>
      <c r="B64" t="inlineStr">
        <is>
          <t>Data Intelligence</t>
        </is>
      </c>
      <c r="C64" t="inlineStr">
        <is>
          <t>Operations</t>
        </is>
      </c>
      <c r="D64" s="12" t="inlineStr">
        <is>
          <t>Data Science</t>
        </is>
      </c>
      <c r="E64" s="12">
        <f>COUNTIFS(HV64:IG64,UPPER("x"))</f>
        <v/>
      </c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  <c r="AA64" s="12" t="n"/>
      <c r="AB64" s="12" t="n"/>
      <c r="AC64" s="12" t="n"/>
      <c r="AD64" s="12" t="n"/>
      <c r="AE64" s="12" t="n"/>
      <c r="AF64" s="12" t="n"/>
      <c r="AG64" s="12" t="n"/>
      <c r="AH64" s="12" t="n"/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  <c r="BC64" s="12" t="n"/>
      <c r="BD64" s="12" t="n"/>
      <c r="BE64" s="12" t="n"/>
      <c r="BF64" s="12" t="n"/>
      <c r="BG64" s="12" t="n"/>
      <c r="BH64" s="12" t="n"/>
      <c r="BI64" s="12" t="n"/>
      <c r="BJ64" s="12" t="n"/>
      <c r="BK64" s="12" t="n"/>
      <c r="BL64" s="12" t="n"/>
      <c r="BM64" s="12" t="n"/>
      <c r="BN64" s="12" t="n"/>
      <c r="BO64" s="12" t="n"/>
      <c r="BP64" s="12" t="n"/>
      <c r="BQ64" s="12" t="n"/>
      <c r="BR64" s="12" t="n"/>
      <c r="BS64" s="12" t="n"/>
      <c r="BT64" s="12" t="n"/>
      <c r="BU64" s="12" t="n"/>
      <c r="BV64" s="12" t="n"/>
      <c r="BW64" s="12" t="n"/>
      <c r="BX64" s="12" t="n"/>
      <c r="BY64" s="12" t="n"/>
      <c r="BZ64" s="12" t="n"/>
      <c r="CA64" s="12" t="n"/>
      <c r="CB64" s="12" t="n"/>
      <c r="CC64" s="12" t="n"/>
      <c r="CD64" s="12" t="n"/>
      <c r="CE64" s="12" t="n"/>
      <c r="CF64" s="12" t="n"/>
      <c r="CG64" s="12" t="n"/>
      <c r="CH64" s="12" t="n"/>
      <c r="CI64" s="12" t="n"/>
      <c r="CJ64" s="12" t="n"/>
      <c r="CK64" s="12" t="n"/>
      <c r="CL64" s="12" t="n"/>
      <c r="CM64" s="12" t="n"/>
      <c r="CN64" s="12" t="n"/>
      <c r="CO64" s="12" t="n"/>
      <c r="CP64" s="12" t="n"/>
      <c r="CQ64" s="12" t="n"/>
      <c r="CR64" s="12" t="n"/>
    </row>
    <row r="65" ht="14.45" customHeight="1">
      <c r="A65" t="inlineStr">
        <is>
          <t>G. TARTAGLIA</t>
        </is>
      </c>
      <c r="B65" t="inlineStr">
        <is>
          <t>Data Intelligence</t>
        </is>
      </c>
      <c r="C65" t="inlineStr">
        <is>
          <t>Operations</t>
        </is>
      </c>
      <c r="D65" s="12" t="inlineStr">
        <is>
          <t>Web Applications</t>
        </is>
      </c>
      <c r="E65" s="12">
        <f>COUNTIFS(HV65:IG65,UPPER("x"))</f>
        <v/>
      </c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  <c r="AA65" s="12" t="n"/>
      <c r="AB65" s="12" t="n"/>
      <c r="AC65" s="12" t="n"/>
      <c r="AD65" s="12" t="n"/>
      <c r="AE65" s="12" t="n"/>
      <c r="AF65" s="12" t="n"/>
      <c r="AG65" s="12" t="n"/>
      <c r="AH65" s="12" t="n"/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  <c r="BC65" s="12" t="n"/>
      <c r="BD65" s="12" t="n"/>
      <c r="BE65" s="12" t="n"/>
      <c r="BF65" s="12" t="n"/>
      <c r="BG65" s="12" t="n"/>
      <c r="BH65" s="12" t="n"/>
      <c r="BI65" s="12" t="n"/>
      <c r="BJ65" s="12" t="n"/>
      <c r="BK65" s="12" t="n"/>
      <c r="BL65" s="12" t="n"/>
      <c r="BM65" s="12" t="n"/>
      <c r="BN65" s="12" t="n"/>
      <c r="BO65" s="12" t="n"/>
      <c r="BP65" s="12" t="n"/>
      <c r="BQ65" s="12" t="n"/>
      <c r="BR65" s="12" t="n"/>
      <c r="BS65" s="12" t="n"/>
      <c r="BT65" s="12" t="n"/>
      <c r="BU65" s="12" t="n"/>
      <c r="BV65" s="12" t="n"/>
      <c r="BW65" s="12" t="n"/>
      <c r="BX65" s="12" t="n"/>
      <c r="BY65" s="12" t="n"/>
      <c r="BZ65" s="12" t="n"/>
      <c r="CA65" s="12" t="n"/>
      <c r="CB65" s="12" t="n"/>
      <c r="CC65" s="12" t="n"/>
      <c r="CD65" s="12" t="n"/>
      <c r="CE65" s="12" t="n"/>
      <c r="CF65" s="12" t="n"/>
      <c r="CG65" s="12" t="n"/>
      <c r="CH65" s="12" t="n"/>
      <c r="CI65" s="12" t="n"/>
      <c r="CJ65" s="12" t="n"/>
      <c r="CK65" s="12" t="n"/>
      <c r="CL65" s="12" t="n"/>
      <c r="CM65" s="12" t="n"/>
      <c r="CN65" s="12" t="n"/>
      <c r="CO65" s="12" t="n"/>
      <c r="CP65" s="12" t="n"/>
      <c r="CQ65" s="12" t="n"/>
      <c r="CR65" s="12" t="n"/>
      <c r="HM65" s="27" t="inlineStr">
        <is>
          <t>x</t>
        </is>
      </c>
      <c r="HN65" s="27" t="inlineStr">
        <is>
          <t>x</t>
        </is>
      </c>
      <c r="HO65" s="27" t="inlineStr">
        <is>
          <t>x</t>
        </is>
      </c>
      <c r="HP65" s="27" t="inlineStr">
        <is>
          <t>x</t>
        </is>
      </c>
      <c r="HQ65" s="27" t="inlineStr">
        <is>
          <t>x</t>
        </is>
      </c>
    </row>
    <row r="66" ht="14.45" customHeight="1">
      <c r="A66" t="inlineStr">
        <is>
          <t>I. BRESSAN</t>
        </is>
      </c>
      <c r="B66" t="inlineStr">
        <is>
          <t>Data Intelligence</t>
        </is>
      </c>
      <c r="C66" t="inlineStr">
        <is>
          <t>Operations</t>
        </is>
      </c>
      <c r="D66" s="12" t="inlineStr">
        <is>
          <t>EPM</t>
        </is>
      </c>
      <c r="E66" s="12">
        <f>COUNTIFS(HV66:IG66,UPPER("x"))</f>
        <v/>
      </c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  <c r="AA66" s="12" t="n"/>
      <c r="AB66" s="12" t="n"/>
      <c r="AC66" s="12" t="n"/>
      <c r="AD66" s="12" t="n"/>
      <c r="AE66" s="12" t="n"/>
      <c r="AF66" s="12" t="n"/>
      <c r="AG66" s="12" t="n"/>
      <c r="AH66" s="12" t="n"/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  <c r="BC66" s="12" t="n"/>
      <c r="BD66" s="12" t="n"/>
      <c r="BE66" s="12" t="n"/>
      <c r="BF66" s="12" t="n"/>
      <c r="BG66" s="12" t="n"/>
      <c r="BH66" s="12" t="n"/>
      <c r="BI66" s="12" t="n"/>
      <c r="BJ66" s="12" t="n"/>
      <c r="BK66" s="12" t="n"/>
      <c r="BL66" s="12" t="n"/>
      <c r="BM66" s="12" t="n"/>
      <c r="BN66" s="12" t="n"/>
      <c r="BO66" s="12" t="n"/>
      <c r="BP66" s="12" t="n"/>
      <c r="BQ66" s="12" t="n"/>
      <c r="BR66" s="12" t="n"/>
      <c r="BS66" s="12" t="n"/>
      <c r="BT66" s="12" t="n"/>
      <c r="BU66" s="12" t="n"/>
      <c r="BV66" s="12" t="n"/>
      <c r="BW66" s="12" t="n"/>
      <c r="BX66" s="12" t="n"/>
      <c r="BY66" s="12" t="n"/>
      <c r="BZ66" s="12" t="n"/>
      <c r="CA66" s="12" t="n"/>
      <c r="CB66" s="12" t="n"/>
      <c r="CC66" s="12" t="n"/>
      <c r="CD66" s="12" t="n"/>
      <c r="CE66" s="12" t="n"/>
      <c r="CF66" s="12" t="n"/>
      <c r="CG66" s="12" t="n"/>
      <c r="CH66" s="12" t="n"/>
      <c r="CI66" s="12" t="n"/>
      <c r="CJ66" s="12" t="n"/>
      <c r="CK66" s="12" t="n"/>
      <c r="CL66" s="12" t="n"/>
      <c r="CM66" s="12" t="n"/>
      <c r="CN66" s="12" t="n"/>
      <c r="CO66" s="12" t="n"/>
      <c r="CP66" s="12" t="n"/>
      <c r="CQ66" s="12" t="n"/>
      <c r="CR66" s="12" t="n"/>
    </row>
    <row r="67" ht="14.45" customHeight="1">
      <c r="A67" t="inlineStr">
        <is>
          <t>J. DACI</t>
        </is>
      </c>
      <c r="B67" t="inlineStr">
        <is>
          <t>Data Intelligence</t>
        </is>
      </c>
      <c r="C67" t="inlineStr">
        <is>
          <t>Operations</t>
        </is>
      </c>
      <c r="D67" s="12" t="inlineStr">
        <is>
          <t>Data Management</t>
        </is>
      </c>
      <c r="E67" s="12">
        <f>COUNTIFS(HV67:IG67,UPPER("x"))</f>
        <v/>
      </c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  <c r="AA67" s="12" t="n"/>
      <c r="AB67" s="12" t="n"/>
      <c r="AC67" s="12" t="n"/>
      <c r="AD67" s="12" t="n"/>
      <c r="AE67" s="12" t="n"/>
      <c r="AF67" s="12" t="n"/>
      <c r="AG67" s="12" t="n"/>
      <c r="AH67" s="12" t="n"/>
      <c r="AI67" s="12" t="n"/>
      <c r="AJ67" s="12" t="n"/>
      <c r="AK67" s="12" t="n"/>
      <c r="AL67" s="12" t="n"/>
      <c r="AM67" s="12" t="n"/>
      <c r="AN67" s="12" t="n"/>
      <c r="AO67" s="12" t="n"/>
      <c r="AP67" s="12" t="n"/>
      <c r="AQ67" s="12" t="n"/>
      <c r="AR67" s="12" t="n"/>
      <c r="AS67" s="12" t="n"/>
      <c r="AT67" s="12" t="n"/>
      <c r="AU67" s="12" t="n"/>
      <c r="AV67" s="12" t="n"/>
      <c r="AW67" s="12" t="n"/>
      <c r="AX67" s="12" t="n"/>
      <c r="AY67" s="12" t="n"/>
      <c r="AZ67" s="12" t="n"/>
      <c r="BA67" s="12" t="n"/>
      <c r="BB67" s="12" t="n"/>
      <c r="BC67" s="12" t="n"/>
      <c r="BD67" s="12" t="n"/>
      <c r="BE67" s="12" t="n"/>
      <c r="BF67" s="12" t="n"/>
      <c r="BG67" s="12" t="n"/>
      <c r="BH67" s="12" t="n"/>
      <c r="BI67" s="12" t="n"/>
      <c r="BJ67" s="12" t="n"/>
      <c r="BK67" s="12" t="n"/>
      <c r="BL67" s="12" t="n"/>
      <c r="BM67" s="12" t="n"/>
      <c r="BN67" s="12" t="n"/>
      <c r="BO67" s="12" t="n"/>
      <c r="BP67" s="12" t="n"/>
      <c r="BQ67" s="12" t="n"/>
      <c r="BR67" s="12" t="n"/>
      <c r="BS67" s="12" t="n"/>
      <c r="BT67" s="12" t="n"/>
      <c r="BU67" s="12" t="n"/>
      <c r="BV67" s="12" t="n"/>
      <c r="BW67" s="12" t="n"/>
      <c r="BX67" s="12" t="n"/>
      <c r="BY67" s="12" t="n"/>
      <c r="BZ67" s="12" t="n"/>
      <c r="CA67" s="12" t="n"/>
      <c r="CB67" s="12" t="n"/>
      <c r="CC67" s="12" t="n"/>
      <c r="CD67" s="12" t="n"/>
      <c r="CE67" s="12" t="n"/>
      <c r="CF67" s="12" t="n"/>
      <c r="CG67" s="12" t="n"/>
      <c r="CH67" s="12" t="n"/>
      <c r="CI67" s="12" t="n"/>
      <c r="CJ67" s="12" t="n"/>
      <c r="CK67" s="12" t="n"/>
      <c r="CL67" s="12" t="n"/>
      <c r="CM67" s="12" t="n"/>
      <c r="CN67" s="12" t="n"/>
      <c r="CO67" s="12" t="n"/>
      <c r="CP67" s="12" t="n"/>
      <c r="CQ67" s="12" t="n"/>
      <c r="CR67" s="12" t="n"/>
    </row>
    <row r="68" ht="14.45" customHeight="1">
      <c r="A68" t="inlineStr">
        <is>
          <t>L. BARIANI</t>
        </is>
      </c>
      <c r="B68" t="inlineStr">
        <is>
          <t>Data Intelligence</t>
        </is>
      </c>
      <c r="C68" t="inlineStr">
        <is>
          <t>Delivery Projects</t>
        </is>
      </c>
      <c r="D68" s="12" t="inlineStr">
        <is>
          <t>Delivery Projects</t>
        </is>
      </c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  <c r="AA68" s="12" t="n"/>
      <c r="AB68" s="12" t="n"/>
      <c r="AC68" s="12" t="n"/>
      <c r="AD68" s="12" t="n"/>
      <c r="AE68" s="12" t="n"/>
      <c r="AF68" s="12" t="n"/>
      <c r="AG68" s="12" t="n"/>
      <c r="AH68" s="12" t="n"/>
      <c r="AI68" s="12" t="n"/>
      <c r="AJ68" s="12" t="n"/>
      <c r="AK68" s="12" t="n"/>
      <c r="AL68" s="12" t="n"/>
      <c r="AM68" s="12" t="n"/>
      <c r="AN68" s="12" t="n"/>
      <c r="AO68" s="12" t="n"/>
      <c r="AP68" s="12" t="n"/>
      <c r="AQ68" s="12" t="n"/>
      <c r="AR68" s="12" t="n"/>
      <c r="AS68" s="12" t="n"/>
      <c r="AT68" s="12" t="n"/>
      <c r="AU68" s="12" t="n"/>
      <c r="AV68" s="12" t="n"/>
      <c r="AW68" s="12" t="n"/>
      <c r="AX68" s="12" t="n"/>
      <c r="AY68" s="12" t="n"/>
      <c r="AZ68" s="12" t="n"/>
      <c r="BA68" s="12" t="n"/>
      <c r="BB68" s="12" t="n"/>
      <c r="BC68" s="12" t="n"/>
      <c r="BD68" s="12" t="n"/>
      <c r="BE68" s="12" t="n"/>
      <c r="BF68" s="12" t="n"/>
      <c r="BG68" s="12" t="n"/>
      <c r="BH68" s="12" t="n"/>
      <c r="BI68" s="12" t="n"/>
      <c r="BJ68" s="12" t="n"/>
      <c r="BK68" s="12" t="n"/>
      <c r="BL68" s="12" t="n"/>
      <c r="BM68" s="12" t="n"/>
      <c r="BN68" s="12" t="n"/>
      <c r="BO68" s="12" t="n"/>
      <c r="BP68" s="12" t="n"/>
      <c r="BQ68" s="12" t="n"/>
      <c r="BR68" s="12" t="n"/>
      <c r="BS68" s="12" t="n"/>
      <c r="BT68" s="12" t="n"/>
      <c r="BU68" s="12" t="n"/>
      <c r="BV68" s="12" t="n"/>
      <c r="BW68" s="12" t="n"/>
      <c r="BX68" s="12" t="n"/>
      <c r="BY68" s="12" t="n"/>
      <c r="BZ68" s="12" t="n"/>
      <c r="CA68" s="12" t="n"/>
      <c r="CB68" s="12" t="n"/>
      <c r="CC68" s="12" t="n"/>
      <c r="CD68" s="12" t="n"/>
      <c r="CE68" s="12" t="n"/>
      <c r="CF68" s="12" t="n"/>
      <c r="CG68" s="12" t="n"/>
      <c r="CH68" s="12" t="n"/>
      <c r="CI68" s="12" t="n"/>
      <c r="CJ68" s="12" t="n"/>
      <c r="CK68" s="12" t="n"/>
      <c r="CL68" s="12" t="n"/>
      <c r="CM68" s="12" t="n"/>
      <c r="CN68" s="12" t="n"/>
      <c r="CO68" s="12" t="n"/>
      <c r="CP68" s="12" t="n"/>
      <c r="CQ68" s="12" t="n"/>
      <c r="CR68" s="12" t="n"/>
      <c r="CS68" s="12" t="n"/>
      <c r="CT68" s="12" t="n"/>
      <c r="CU68" s="12" t="n"/>
      <c r="CV68" s="12" t="n"/>
      <c r="CW68" s="12" t="n"/>
      <c r="CX68" s="12" t="n"/>
      <c r="CY68" s="12" t="n"/>
      <c r="CZ68" s="12" t="n"/>
      <c r="DA68" s="12" t="n"/>
      <c r="DB68" s="12" t="n"/>
      <c r="DC68" s="12" t="n"/>
      <c r="DD68" s="12" t="n"/>
      <c r="DE68" s="12" t="n"/>
      <c r="DF68" s="12" t="n"/>
      <c r="DG68" s="12" t="n"/>
      <c r="DH68" s="12" t="n"/>
      <c r="DI68" s="12" t="n"/>
      <c r="DJ68" s="12" t="n"/>
      <c r="DK68" s="12" t="n"/>
      <c r="DL68" s="12" t="n"/>
      <c r="DM68" s="12" t="n"/>
      <c r="DN68" s="12" t="n"/>
      <c r="DO68" s="12" t="n"/>
      <c r="DP68" s="12" t="n"/>
      <c r="DQ68" s="12" t="n"/>
      <c r="DR68" s="12" t="n"/>
      <c r="DS68" s="12" t="n"/>
      <c r="DT68" s="12" t="n"/>
      <c r="DU68" s="12" t="n"/>
      <c r="DV68" s="12" t="n"/>
      <c r="DW68" s="12" t="n"/>
      <c r="DX68" s="12" t="n"/>
      <c r="DY68" s="12" t="n"/>
      <c r="EB68" s="12" t="n"/>
      <c r="EC68" s="12" t="n"/>
      <c r="ED68" s="12" t="n"/>
      <c r="EE68" s="12" t="n"/>
      <c r="EF68" s="12" t="n"/>
      <c r="EG68" s="12" t="n"/>
      <c r="EH68" s="12" t="n"/>
      <c r="EI68" s="12" t="n"/>
      <c r="EJ68" s="12" t="n"/>
      <c r="EK68" s="12" t="n"/>
      <c r="EL68" s="12" t="n"/>
      <c r="EM68" s="12" t="n"/>
      <c r="EN68" s="12" t="n"/>
      <c r="EO68" s="12" t="n"/>
      <c r="EP68" s="12" t="n"/>
      <c r="EQ68" s="12" t="n"/>
      <c r="ER68" s="12" t="n"/>
      <c r="ES68" s="12" t="n"/>
      <c r="ET68" s="12" t="n"/>
      <c r="EU68" s="12" t="n"/>
      <c r="EV68" s="12" t="n"/>
      <c r="EW68" s="12" t="n"/>
      <c r="EX68" s="12" t="n"/>
      <c r="EY68" s="12" t="n"/>
      <c r="EZ68" s="12" t="n"/>
      <c r="FA68" s="12" t="n"/>
      <c r="FB68" s="12" t="n"/>
      <c r="FC68" s="12" t="n"/>
      <c r="FD68" s="12" t="n"/>
      <c r="FE68" s="12" t="n"/>
      <c r="FF68" s="12" t="n"/>
      <c r="FG68" s="12" t="n"/>
      <c r="FH68" s="12" t="n"/>
      <c r="FK68" s="12" t="n"/>
      <c r="FL68" s="12" t="n"/>
      <c r="FM68" s="12" t="n"/>
      <c r="FN68" s="12" t="n"/>
      <c r="FO68" s="12" t="n"/>
      <c r="FP68" s="12" t="n"/>
      <c r="FQ68" s="12" t="n"/>
      <c r="FR68" s="12" t="n"/>
      <c r="FS68" s="12" t="n"/>
      <c r="FT68" s="12" t="n"/>
      <c r="FU68" s="12" t="n"/>
      <c r="FV68" s="12" t="n"/>
      <c r="FW68" s="12" t="n"/>
      <c r="FX68" s="12" t="n"/>
      <c r="FY68" s="12" t="n"/>
      <c r="FZ68" s="12" t="n"/>
      <c r="GA68" s="12" t="n"/>
      <c r="GB68" s="12" t="n"/>
      <c r="GC68" s="12" t="n"/>
      <c r="GD68" s="12" t="n"/>
      <c r="GE68" s="12" t="n"/>
      <c r="GF68" s="12" t="n"/>
      <c r="GG68" s="12" t="n"/>
      <c r="GH68" s="12" t="n"/>
      <c r="GI68" s="12" t="n"/>
      <c r="GJ68" s="12" t="n"/>
      <c r="GK68" s="12" t="n"/>
      <c r="GL68" s="12" t="n"/>
      <c r="GM68" s="12" t="n"/>
      <c r="GN68" s="12" t="n"/>
      <c r="GO68" s="12" t="n"/>
      <c r="GP68" s="12" t="n"/>
      <c r="GQ68" s="12" t="n"/>
      <c r="GT68" s="12" t="n"/>
      <c r="GU68" s="12" t="n"/>
      <c r="GV68" s="12" t="n"/>
      <c r="GW68" s="12" t="n"/>
      <c r="GX68" s="12" t="n"/>
      <c r="GY68" s="12" t="n"/>
      <c r="GZ68" s="12" t="n"/>
      <c r="HA68" s="12" t="n"/>
      <c r="HB68" s="12" t="n"/>
      <c r="HC68" s="12" t="n"/>
      <c r="HD68" s="12" t="n"/>
      <c r="HE68" s="12" t="n"/>
      <c r="HF68" s="12" t="n"/>
      <c r="HG68" s="12" t="n"/>
      <c r="HH68" s="12" t="n"/>
      <c r="HI68" s="12" t="n"/>
      <c r="HJ68" s="12" t="n"/>
      <c r="HK68" s="12" t="n"/>
      <c r="HL68" s="12" t="n"/>
      <c r="HM68" s="12" t="n"/>
      <c r="HN68" s="12" t="n"/>
      <c r="HO68" s="12" t="n"/>
      <c r="HP68" s="12" t="n"/>
      <c r="HQ68" s="12" t="n"/>
      <c r="HR68" s="12" t="n"/>
      <c r="HS68" s="12" t="n"/>
      <c r="HT68" s="12" t="n"/>
      <c r="HU68" s="12" t="n"/>
    </row>
    <row r="69" ht="14.45" customHeight="1">
      <c r="A69" t="inlineStr">
        <is>
          <t>L. CARIGLIA</t>
        </is>
      </c>
      <c r="B69" t="inlineStr">
        <is>
          <t>Data Intelligence</t>
        </is>
      </c>
      <c r="C69" t="inlineStr">
        <is>
          <t>Operations</t>
        </is>
      </c>
      <c r="D69" s="12" t="inlineStr">
        <is>
          <t>Data Management</t>
        </is>
      </c>
      <c r="E69" s="12">
        <f>COUNTIFS(HV69:IG69,UPPER("x"))</f>
        <v/>
      </c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  <c r="AA69" s="12" t="n"/>
      <c r="AB69" s="12" t="n"/>
      <c r="AC69" s="12" t="n"/>
      <c r="AD69" s="12" t="n"/>
      <c r="AE69" s="12" t="n"/>
      <c r="AF69" s="12" t="n"/>
      <c r="AG69" s="12" t="n"/>
      <c r="AH69" s="12" t="n"/>
      <c r="AI69" s="12" t="n"/>
      <c r="AJ69" s="12" t="n"/>
      <c r="AK69" s="12" t="n"/>
      <c r="AL69" s="12" t="n"/>
      <c r="AM69" s="12" t="n"/>
      <c r="AN69" s="12" t="n"/>
      <c r="AO69" s="12" t="n"/>
      <c r="AP69" s="12" t="n"/>
      <c r="AQ69" s="12" t="n"/>
      <c r="AR69" s="12" t="n"/>
      <c r="AS69" s="12" t="n"/>
      <c r="AT69" s="12" t="n"/>
      <c r="AU69" s="12" t="n"/>
      <c r="AV69" s="12" t="n"/>
      <c r="AW69" s="12" t="n"/>
      <c r="AX69" s="12" t="n"/>
      <c r="AY69" s="12" t="n"/>
      <c r="AZ69" s="12" t="n"/>
      <c r="BA69" s="12" t="n"/>
      <c r="BB69" s="12" t="n"/>
      <c r="BC69" s="12" t="n"/>
      <c r="BD69" s="12" t="n"/>
      <c r="BE69" s="12" t="n"/>
      <c r="BF69" s="12" t="n"/>
      <c r="BG69" s="12" t="n"/>
      <c r="BH69" s="12" t="n"/>
      <c r="BI69" s="12" t="n"/>
      <c r="BJ69" s="12" t="n"/>
      <c r="BK69" s="12" t="n"/>
      <c r="BL69" s="12" t="n"/>
      <c r="BM69" s="12" t="n"/>
      <c r="BN69" s="12" t="n"/>
      <c r="BO69" s="12" t="n"/>
      <c r="BP69" s="12" t="n"/>
      <c r="BQ69" s="12" t="n"/>
      <c r="BR69" s="12" t="n"/>
      <c r="BS69" s="12" t="n"/>
      <c r="BT69" s="12" t="n"/>
      <c r="BU69" s="12" t="n"/>
      <c r="BV69" s="12" t="n"/>
      <c r="BW69" s="12" t="n"/>
      <c r="BX69" s="12" t="n"/>
      <c r="BY69" s="12" t="n"/>
      <c r="BZ69" s="12" t="n"/>
      <c r="CA69" s="12" t="n"/>
      <c r="CB69" s="12" t="n"/>
      <c r="CC69" s="12" t="n"/>
      <c r="CD69" s="12" t="n"/>
      <c r="CE69" s="12" t="n"/>
      <c r="CF69" s="12" t="n"/>
      <c r="CG69" s="12" t="n"/>
      <c r="CH69" s="12" t="n"/>
      <c r="CI69" s="12" t="n"/>
      <c r="CJ69" s="12" t="n"/>
      <c r="CK69" s="12" t="n"/>
      <c r="CL69" s="12" t="n"/>
      <c r="CM69" s="12" t="n"/>
      <c r="CN69" s="12" t="n"/>
      <c r="CO69" s="12" t="n"/>
      <c r="CP69" s="12" t="n"/>
      <c r="CQ69" s="12" t="n"/>
      <c r="CR69" s="12" t="n"/>
    </row>
    <row r="70" ht="14.45" customHeight="1">
      <c r="A70" t="inlineStr">
        <is>
          <t>L. Franceschini</t>
        </is>
      </c>
      <c r="B70" t="inlineStr">
        <is>
          <t>Data Intelligence</t>
        </is>
      </c>
      <c r="C70" t="inlineStr">
        <is>
          <t>Delivery Projects</t>
        </is>
      </c>
      <c r="D70" s="12" t="inlineStr">
        <is>
          <t>Delivery Projects</t>
        </is>
      </c>
      <c r="E70" s="12">
        <f>COUNTIFS(HV70:IG70,UPPER("x"))</f>
        <v/>
      </c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  <c r="AA70" s="12" t="n"/>
      <c r="AB70" s="12" t="n"/>
      <c r="AC70" s="12" t="n"/>
      <c r="AD70" s="12" t="n"/>
      <c r="AE70" s="12" t="n"/>
      <c r="AF70" s="12" t="n"/>
      <c r="AG70" s="12" t="n"/>
      <c r="AH70" s="12" t="n"/>
      <c r="AI70" s="12" t="n"/>
      <c r="AJ70" s="12" t="n"/>
      <c r="AK70" s="12" t="n"/>
      <c r="AL70" s="12" t="n"/>
      <c r="AM70" s="12" t="n"/>
      <c r="AN70" s="12" t="n"/>
      <c r="AO70" s="12" t="n"/>
      <c r="AP70" s="12" t="n"/>
      <c r="AQ70" s="12" t="n"/>
      <c r="AR70" s="12" t="n"/>
      <c r="AS70" s="12" t="n"/>
      <c r="AT70" s="12" t="n"/>
      <c r="AU70" s="12" t="n"/>
      <c r="AV70" s="12" t="n"/>
      <c r="AW70" s="12" t="n"/>
      <c r="AX70" s="12" t="n"/>
      <c r="AY70" s="12" t="n"/>
      <c r="AZ70" s="12" t="n"/>
      <c r="BA70" s="12" t="n"/>
      <c r="BB70" s="12" t="n"/>
      <c r="BC70" s="12" t="n"/>
      <c r="BD70" s="12" t="n"/>
      <c r="BE70" s="12" t="n"/>
      <c r="BF70" s="12" t="n"/>
      <c r="BG70" s="12" t="n"/>
      <c r="BH70" s="12" t="n"/>
      <c r="BI70" s="12" t="n"/>
      <c r="BJ70" s="12" t="n"/>
      <c r="BK70" s="12" t="n"/>
      <c r="BL70" s="12" t="n"/>
      <c r="BM70" s="12" t="n"/>
      <c r="BN70" s="12" t="n"/>
      <c r="BO70" s="12" t="n"/>
      <c r="BP70" s="12" t="n"/>
      <c r="BQ70" s="12" t="n"/>
      <c r="BR70" s="12" t="n"/>
      <c r="BS70" s="12" t="n"/>
      <c r="BT70" s="12" t="n"/>
      <c r="BU70" s="12" t="n"/>
      <c r="BV70" s="12" t="n"/>
      <c r="BW70" s="12" t="n"/>
      <c r="BX70" s="12" t="n"/>
      <c r="BY70" s="12" t="n"/>
      <c r="BZ70" s="12" t="n"/>
      <c r="CA70" s="12" t="n"/>
      <c r="CB70" s="12" t="n"/>
      <c r="CC70" s="12" t="n"/>
      <c r="CD70" s="12" t="n"/>
      <c r="CE70" s="12" t="n"/>
      <c r="CF70" s="12" t="n"/>
      <c r="CG70" s="12" t="n"/>
      <c r="CH70" s="12" t="n"/>
      <c r="CI70" s="12" t="n"/>
      <c r="CJ70" s="12" t="n"/>
      <c r="CK70" s="12" t="n"/>
      <c r="CL70" s="12" t="n"/>
      <c r="CM70" s="12" t="n"/>
      <c r="CN70" s="12" t="n"/>
      <c r="CO70" s="12" t="n"/>
      <c r="CP70" s="12" t="n"/>
      <c r="CQ70" s="12" t="n"/>
      <c r="CR70" s="12" t="n"/>
    </row>
    <row r="71" ht="14.45" customHeight="1">
      <c r="A71" t="inlineStr">
        <is>
          <t>L. FRANCO</t>
        </is>
      </c>
      <c r="B71" t="inlineStr">
        <is>
          <t>Data Intelligence</t>
        </is>
      </c>
      <c r="C71" t="inlineStr">
        <is>
          <t>Operations</t>
        </is>
      </c>
      <c r="D71" s="12" t="inlineStr">
        <is>
          <t>EPM</t>
        </is>
      </c>
      <c r="E71" s="12">
        <f>COUNTIFS(HV71:IG71,UPPER("x"))</f>
        <v/>
      </c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  <c r="AA71" s="12" t="n"/>
      <c r="AB71" s="12" t="n"/>
      <c r="AC71" s="12" t="n"/>
      <c r="AD71" s="12" t="n"/>
      <c r="AE71" s="12" t="n"/>
      <c r="AF71" s="12" t="n"/>
      <c r="AG71" s="12" t="n"/>
      <c r="AH71" s="12" t="n"/>
      <c r="AI71" s="12" t="n"/>
      <c r="AJ71" s="12" t="n"/>
      <c r="AK71" s="12" t="n"/>
      <c r="AL71" s="12" t="n"/>
      <c r="AM71" s="12" t="n"/>
      <c r="AN71" s="12" t="n"/>
      <c r="AO71" s="12" t="n"/>
      <c r="AP71" s="12" t="n"/>
      <c r="AQ71" s="12" t="n"/>
      <c r="AR71" s="12" t="n"/>
      <c r="AS71" s="12" t="n"/>
      <c r="AT71" s="12" t="n"/>
      <c r="AU71" s="12" t="n"/>
      <c r="AV71" s="12" t="n"/>
      <c r="AW71" s="12" t="n"/>
      <c r="AX71" s="12" t="n"/>
      <c r="AY71" s="12" t="n"/>
      <c r="AZ71" s="12" t="n"/>
      <c r="BA71" s="12" t="n"/>
      <c r="BB71" s="12" t="n"/>
      <c r="BC71" s="12" t="n"/>
      <c r="BD71" s="12" t="n"/>
      <c r="BE71" s="12" t="n"/>
      <c r="BF71" s="12" t="n"/>
      <c r="BG71" s="12" t="n"/>
      <c r="BH71" s="12" t="n"/>
      <c r="BI71" s="12" t="n"/>
      <c r="BJ71" s="12" t="n"/>
      <c r="BK71" s="12" t="n"/>
      <c r="BL71" s="12" t="n"/>
      <c r="BM71" s="12" t="n"/>
      <c r="BN71" s="12" t="n"/>
      <c r="BO71" s="12" t="n"/>
      <c r="BP71" s="12" t="n"/>
      <c r="BQ71" s="12" t="n"/>
      <c r="BR71" s="12" t="n"/>
      <c r="BS71" s="12" t="n"/>
      <c r="BT71" s="12" t="n"/>
      <c r="BU71" s="12" t="n"/>
      <c r="BV71" s="12" t="n"/>
      <c r="BW71" s="12" t="n"/>
      <c r="BX71" s="12" t="n"/>
      <c r="BY71" s="12" t="n"/>
      <c r="BZ71" s="12" t="n"/>
      <c r="CA71" s="12" t="n"/>
      <c r="CB71" s="12" t="n"/>
      <c r="CC71" s="12" t="n"/>
      <c r="CD71" s="12" t="n"/>
      <c r="CE71" s="12" t="n"/>
      <c r="CF71" s="12" t="n"/>
      <c r="CG71" s="12" t="n"/>
      <c r="CH71" s="12" t="n"/>
      <c r="CI71" s="12" t="n"/>
      <c r="CJ71" s="12" t="n"/>
      <c r="CK71" s="12" t="n"/>
      <c r="CL71" s="12" t="n"/>
      <c r="CM71" s="12" t="n"/>
      <c r="CN71" s="12" t="n"/>
      <c r="CO71" s="12" t="n"/>
      <c r="CP71" s="12" t="n"/>
      <c r="CQ71" s="12" t="n"/>
      <c r="CR71" s="12" t="n"/>
    </row>
    <row r="72" ht="14.45" customHeight="1">
      <c r="A72" t="inlineStr">
        <is>
          <t>L. GULLOTTO</t>
        </is>
      </c>
      <c r="B72" t="inlineStr">
        <is>
          <t>Data Intelligence</t>
        </is>
      </c>
      <c r="C72" t="inlineStr">
        <is>
          <t>Operations</t>
        </is>
      </c>
      <c r="D72" s="12" t="inlineStr">
        <is>
          <t>Data Management</t>
        </is>
      </c>
      <c r="E72" s="12">
        <f>COUNTIFS(HV72:IG72,UPPER("x"))</f>
        <v/>
      </c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  <c r="AA72" s="12" t="n"/>
      <c r="AB72" s="12" t="n"/>
      <c r="AC72" s="12" t="n"/>
      <c r="AD72" s="12" t="n"/>
      <c r="AE72" s="12" t="n"/>
      <c r="AF72" s="12" t="n"/>
      <c r="AG72" s="12" t="n"/>
      <c r="AH72" s="12" t="n"/>
      <c r="AI72" s="12" t="n"/>
      <c r="AJ72" s="12" t="n"/>
      <c r="AK72" s="12" t="n"/>
      <c r="AL72" s="12" t="n"/>
      <c r="AM72" s="12" t="n"/>
      <c r="AN72" s="12" t="n"/>
      <c r="AO72" s="12" t="n"/>
      <c r="AP72" s="12" t="n"/>
      <c r="AQ72" s="12" t="n"/>
      <c r="AR72" s="12" t="n"/>
      <c r="AS72" s="12" t="n"/>
      <c r="AT72" s="12" t="n"/>
      <c r="AU72" s="12" t="n"/>
      <c r="AV72" s="12" t="n"/>
      <c r="AW72" s="12" t="n"/>
      <c r="AX72" s="12" t="n"/>
      <c r="AY72" s="12" t="n"/>
      <c r="AZ72" s="12" t="n"/>
      <c r="BA72" s="12" t="n"/>
      <c r="BB72" s="12" t="n"/>
      <c r="BC72" s="12" t="n"/>
      <c r="BD72" s="12" t="n"/>
      <c r="BE72" s="12" t="n"/>
      <c r="BF72" s="12" t="n"/>
      <c r="BG72" s="12" t="n"/>
      <c r="BH72" s="12" t="n"/>
      <c r="BI72" s="12" t="n"/>
      <c r="BJ72" s="12" t="n"/>
      <c r="BK72" s="12" t="n"/>
      <c r="BL72" s="12" t="n"/>
      <c r="BM72" s="12" t="n"/>
      <c r="BN72" s="12" t="n"/>
      <c r="BO72" s="12" t="n"/>
      <c r="BP72" s="12" t="n"/>
      <c r="BQ72" s="12" t="n"/>
      <c r="BR72" s="12" t="n"/>
      <c r="BS72" s="12" t="n"/>
      <c r="BT72" s="12" t="n"/>
      <c r="BU72" s="12" t="n"/>
      <c r="BV72" s="12" t="n"/>
      <c r="BW72" s="12" t="n"/>
      <c r="BX72" s="12" t="n"/>
      <c r="BY72" s="12" t="n"/>
      <c r="BZ72" s="12" t="n"/>
      <c r="CA72" s="12" t="n"/>
      <c r="CB72" s="12" t="n"/>
      <c r="CC72" s="12" t="n"/>
      <c r="CD72" s="12" t="n"/>
      <c r="CE72" s="12" t="n"/>
      <c r="CF72" s="12" t="n"/>
      <c r="CG72" s="12" t="n"/>
      <c r="CH72" s="12" t="n"/>
      <c r="CI72" s="12" t="n"/>
      <c r="CJ72" s="12" t="n"/>
      <c r="CK72" s="12" t="n"/>
      <c r="CL72" s="12" t="n"/>
      <c r="CM72" s="12" t="n"/>
      <c r="CN72" s="12" t="n"/>
      <c r="CO72" s="12" t="n"/>
      <c r="CP72" s="12" t="n"/>
      <c r="CQ72" s="12" t="n"/>
      <c r="CR72" s="12" t="n"/>
    </row>
    <row r="73" ht="14.45" customHeight="1">
      <c r="A73" t="inlineStr">
        <is>
          <t>L. MANGILI</t>
        </is>
      </c>
      <c r="B73" t="inlineStr">
        <is>
          <t>Data Intelligence</t>
        </is>
      </c>
      <c r="C73" t="inlineStr">
        <is>
          <t>Operations</t>
        </is>
      </c>
      <c r="D73" s="12" t="inlineStr">
        <is>
          <t>EPM</t>
        </is>
      </c>
      <c r="E73" s="12">
        <f>COUNTIFS(HV73:IG73,UPPER("x"))</f>
        <v/>
      </c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  <c r="AJ73" s="12" t="n"/>
      <c r="AK73" s="12" t="n"/>
      <c r="AL73" s="12" t="n"/>
      <c r="AM73" s="12" t="n"/>
      <c r="AN73" s="12" t="n"/>
      <c r="AO73" s="12" t="n"/>
      <c r="AP73" s="12" t="n"/>
      <c r="AQ73" s="12" t="n"/>
      <c r="AR73" s="12" t="n"/>
      <c r="AS73" s="12" t="n"/>
      <c r="AT73" s="12" t="n"/>
      <c r="AU73" s="12" t="n"/>
      <c r="AV73" s="12" t="n"/>
      <c r="AW73" s="12" t="n"/>
      <c r="AX73" s="12" t="n"/>
      <c r="AY73" s="12" t="n"/>
      <c r="AZ73" s="12" t="n"/>
      <c r="BA73" s="12" t="n"/>
      <c r="BB73" s="12" t="n"/>
      <c r="BC73" s="12" t="n"/>
      <c r="BD73" s="12" t="n"/>
      <c r="BE73" s="12" t="n"/>
      <c r="BF73" s="12" t="n"/>
      <c r="BG73" s="12" t="n"/>
      <c r="BH73" s="12" t="n"/>
      <c r="BI73" s="12" t="n"/>
      <c r="BJ73" s="12" t="n"/>
      <c r="BK73" s="12" t="n"/>
      <c r="BL73" s="12" t="n"/>
      <c r="BM73" s="12" t="n"/>
      <c r="BN73" s="12" t="n"/>
      <c r="BO73" s="12" t="n"/>
      <c r="BP73" s="12" t="n"/>
      <c r="BQ73" s="12" t="n"/>
      <c r="BR73" s="12" t="n"/>
      <c r="BS73" s="12" t="n"/>
      <c r="BT73" s="12" t="n"/>
      <c r="BU73" s="12" t="n"/>
      <c r="BV73" s="12" t="n"/>
      <c r="BW73" s="12" t="n"/>
      <c r="BX73" s="12" t="n"/>
      <c r="BY73" s="12" t="n"/>
      <c r="BZ73" s="12" t="n"/>
      <c r="CA73" s="12" t="n"/>
      <c r="CB73" s="12" t="n"/>
      <c r="CC73" s="12" t="n"/>
      <c r="CD73" s="12" t="n"/>
      <c r="CE73" s="12" t="n"/>
      <c r="CF73" s="12" t="n"/>
      <c r="CG73" s="12" t="n"/>
      <c r="CH73" s="12" t="n"/>
      <c r="CI73" s="12" t="n"/>
      <c r="CJ73" s="12" t="n"/>
      <c r="CK73" s="12" t="n"/>
      <c r="CL73" s="12" t="n"/>
      <c r="CM73" s="12" t="n"/>
      <c r="CN73" s="12" t="n"/>
      <c r="CO73" s="12" t="n"/>
      <c r="CP73" s="12" t="n"/>
      <c r="CQ73" s="12" t="n"/>
      <c r="CR73" s="12" t="n"/>
    </row>
    <row r="74" ht="14.45" customHeight="1">
      <c r="A74" t="inlineStr">
        <is>
          <t>L. PIGAZZINI</t>
        </is>
      </c>
      <c r="B74" t="inlineStr">
        <is>
          <t>Data Intelligence</t>
        </is>
      </c>
      <c r="C74" t="inlineStr">
        <is>
          <t>Operations</t>
        </is>
      </c>
      <c r="D74" s="12" t="inlineStr">
        <is>
          <t>EPM</t>
        </is>
      </c>
      <c r="E74" s="12">
        <f>COUNTIFS(HV74:IG74,UPPER("x"))</f>
        <v/>
      </c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  <c r="AA74" s="12" t="n"/>
      <c r="AB74" s="12" t="n"/>
      <c r="AC74" s="12" t="n"/>
      <c r="AD74" s="12" t="n"/>
      <c r="AE74" s="12" t="n"/>
      <c r="AF74" s="12" t="n"/>
      <c r="AG74" s="12" t="n"/>
      <c r="AH74" s="12" t="n"/>
      <c r="AI74" s="12" t="n"/>
      <c r="AJ74" s="12" t="n"/>
      <c r="AK74" s="12" t="n"/>
      <c r="AL74" s="12" t="n"/>
      <c r="AM74" s="12" t="n"/>
      <c r="AN74" s="12" t="n"/>
      <c r="AO74" s="12" t="n"/>
      <c r="AP74" s="12" t="n"/>
      <c r="AQ74" s="12" t="n"/>
      <c r="AR74" s="12" t="n"/>
      <c r="AS74" s="12" t="n"/>
      <c r="AT74" s="12" t="n"/>
      <c r="AU74" s="12" t="n"/>
      <c r="AV74" s="12" t="n"/>
      <c r="AW74" s="12" t="n"/>
      <c r="AX74" s="12" t="n"/>
      <c r="AY74" s="12" t="n"/>
      <c r="AZ74" s="12" t="n"/>
      <c r="BA74" s="12" t="n"/>
      <c r="BB74" s="12" t="n"/>
      <c r="BC74" s="12" t="n"/>
      <c r="BD74" s="12" t="n"/>
      <c r="BE74" s="12" t="n"/>
      <c r="BF74" s="12" t="n"/>
      <c r="BG74" s="12" t="n"/>
      <c r="BH74" s="12" t="n"/>
      <c r="BI74" s="12" t="n"/>
      <c r="BJ74" s="12" t="n"/>
      <c r="BK74" s="12" t="n"/>
      <c r="BL74" s="12" t="n"/>
      <c r="BM74" s="12" t="n"/>
      <c r="BN74" s="12" t="n"/>
      <c r="BO74" s="12" t="n"/>
      <c r="BP74" s="12" t="n"/>
      <c r="BQ74" s="12" t="n"/>
      <c r="BR74" s="12" t="n"/>
      <c r="BS74" s="12" t="n"/>
      <c r="BT74" s="12" t="n"/>
      <c r="BU74" s="12" t="n"/>
      <c r="BV74" s="12" t="n"/>
      <c r="BW74" s="12" t="n"/>
      <c r="BX74" s="12" t="n"/>
      <c r="BY74" s="12" t="n"/>
      <c r="BZ74" s="12" t="n"/>
      <c r="CA74" s="12" t="n"/>
      <c r="CB74" s="12" t="n"/>
      <c r="CC74" s="12" t="n"/>
      <c r="CD74" s="12" t="n"/>
      <c r="CE74" s="12" t="n"/>
      <c r="CF74" s="12" t="n"/>
      <c r="CG74" s="12" t="n"/>
      <c r="CH74" s="12" t="n"/>
      <c r="CI74" s="12" t="n"/>
      <c r="CJ74" s="12" t="n"/>
      <c r="CK74" s="12" t="n"/>
      <c r="CL74" s="12" t="n"/>
      <c r="CM74" s="12" t="n"/>
      <c r="CN74" s="12" t="n"/>
      <c r="CO74" s="12" t="n"/>
      <c r="CP74" s="12" t="n"/>
      <c r="CQ74" s="12" t="n"/>
      <c r="CR74" s="12" t="n"/>
    </row>
    <row r="75" ht="14.45" customHeight="1">
      <c r="A75" t="inlineStr">
        <is>
          <t>L. ROBERTO</t>
        </is>
      </c>
      <c r="B75" t="inlineStr">
        <is>
          <t>Data Intelligence</t>
        </is>
      </c>
      <c r="C75" t="inlineStr">
        <is>
          <t>Operations</t>
        </is>
      </c>
      <c r="D75" s="12" t="inlineStr">
        <is>
          <t>Hybrid Applications</t>
        </is>
      </c>
      <c r="E75" s="12">
        <f>COUNTIFS(FM75:IG75,UPPER("x"))</f>
        <v/>
      </c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  <c r="AJ75" s="12" t="n"/>
      <c r="AK75" s="12" t="n"/>
      <c r="AL75" s="12" t="n"/>
      <c r="AM75" s="12" t="n"/>
      <c r="AN75" s="12" t="n"/>
      <c r="AO75" s="12" t="n"/>
      <c r="AP75" s="12" t="n"/>
      <c r="AQ75" s="12" t="n"/>
      <c r="AR75" s="12" t="n"/>
      <c r="AS75" s="12" t="n"/>
      <c r="AT75" s="12" t="n"/>
      <c r="AU75" s="12" t="n"/>
      <c r="AV75" s="12" t="n"/>
      <c r="AW75" s="12" t="n"/>
      <c r="AX75" s="12" t="n"/>
      <c r="AY75" s="12" t="n"/>
      <c r="AZ75" s="12" t="n"/>
      <c r="BA75" s="12" t="n"/>
      <c r="BB75" s="12" t="n"/>
      <c r="BC75" s="12" t="n"/>
      <c r="BD75" s="12" t="n"/>
      <c r="BE75" s="12" t="n"/>
      <c r="BF75" s="12" t="n"/>
      <c r="BG75" s="12" t="n"/>
      <c r="BH75" s="12" t="n"/>
      <c r="BI75" s="12" t="n"/>
      <c r="BJ75" s="12" t="n"/>
      <c r="BK75" s="12" t="n"/>
      <c r="BL75" s="12" t="n"/>
      <c r="BM75" s="12" t="n"/>
      <c r="BN75" s="12" t="n"/>
      <c r="BO75" s="12" t="n"/>
      <c r="BP75" s="12" t="n"/>
      <c r="BQ75" s="12" t="n"/>
      <c r="BR75" s="12" t="n"/>
      <c r="BS75" s="12" t="n"/>
      <c r="BT75" s="12" t="n"/>
      <c r="BU75" s="12" t="n"/>
      <c r="BV75" s="12" t="n"/>
      <c r="BW75" s="12" t="n"/>
      <c r="BX75" s="12" t="n"/>
      <c r="BY75" s="12" t="n"/>
      <c r="BZ75" s="12" t="n"/>
      <c r="CA75" s="12" t="n"/>
      <c r="CB75" s="12" t="n"/>
      <c r="CC75" s="12" t="n"/>
      <c r="CD75" s="12" t="n"/>
      <c r="CE75" s="12" t="n"/>
      <c r="CF75" s="12" t="n"/>
      <c r="CG75" s="12" t="n"/>
      <c r="CH75" s="12" t="n"/>
      <c r="CI75" s="12" t="n"/>
      <c r="CJ75" s="12" t="n"/>
      <c r="CK75" s="12" t="n"/>
      <c r="CL75" s="12" t="n"/>
      <c r="CM75" s="12" t="n"/>
      <c r="CN75" s="12" t="n"/>
      <c r="CO75" s="12" t="n"/>
      <c r="CP75" s="12" t="n"/>
      <c r="CQ75" s="12" t="n"/>
      <c r="CR75" s="12" t="n"/>
      <c r="FQ75" s="27" t="inlineStr">
        <is>
          <t>X</t>
        </is>
      </c>
    </row>
    <row r="76" ht="14.45" customHeight="1">
      <c r="A76" t="inlineStr">
        <is>
          <t>L. Stroppa</t>
        </is>
      </c>
      <c r="B76" t="inlineStr">
        <is>
          <t>Data Intelligence</t>
        </is>
      </c>
      <c r="C76" t="inlineStr">
        <is>
          <t>Operations</t>
        </is>
      </c>
      <c r="D76" s="12" t="inlineStr">
        <is>
          <t>Data Management</t>
        </is>
      </c>
      <c r="E76" s="12">
        <f>COUNTIFS(HV76:IG76,UPPER("x"))</f>
        <v/>
      </c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  <c r="AJ76" s="12" t="n"/>
      <c r="AK76" s="12" t="n"/>
      <c r="AL76" s="12" t="n"/>
      <c r="AM76" s="12" t="n"/>
      <c r="AN76" s="12" t="n"/>
      <c r="AO76" s="12" t="n"/>
      <c r="AP76" s="12" t="n"/>
      <c r="AQ76" s="12" t="n"/>
      <c r="AR76" s="12" t="n"/>
      <c r="AS76" s="12" t="n"/>
      <c r="AT76" s="12" t="n"/>
      <c r="AU76" s="12" t="n"/>
      <c r="AV76" s="12" t="n"/>
      <c r="AW76" s="12" t="n"/>
      <c r="AX76" s="12" t="n"/>
      <c r="AY76" s="12" t="n"/>
      <c r="AZ76" s="12" t="n"/>
      <c r="BA76" s="12" t="n"/>
      <c r="BB76" s="12" t="n"/>
      <c r="BC76" s="12" t="n"/>
      <c r="BD76" s="12" t="n"/>
      <c r="BE76" s="12" t="n"/>
      <c r="BF76" s="12" t="n"/>
      <c r="BG76" s="12" t="n"/>
      <c r="BH76" s="12" t="n"/>
      <c r="BI76" s="12" t="n"/>
      <c r="BJ76" s="12" t="n"/>
      <c r="BK76" s="12" t="n"/>
      <c r="BL76" s="12" t="n"/>
      <c r="BM76" s="12" t="n"/>
      <c r="BN76" s="12" t="n"/>
      <c r="BO76" s="12" t="n"/>
      <c r="BP76" s="12" t="n"/>
      <c r="BQ76" s="12" t="n"/>
      <c r="BR76" s="12" t="n"/>
      <c r="BS76" s="12" t="n"/>
      <c r="BT76" s="12" t="n"/>
      <c r="BU76" s="12" t="n"/>
      <c r="BV76" s="12" t="n"/>
      <c r="BW76" s="12" t="n"/>
      <c r="BX76" s="12" t="n"/>
      <c r="BY76" s="12" t="n"/>
      <c r="BZ76" s="12" t="n"/>
      <c r="CA76" s="12" t="n"/>
      <c r="CB76" s="12" t="n"/>
      <c r="CC76" s="12" t="n"/>
      <c r="CD76" s="12" t="n"/>
      <c r="CE76" s="12" t="n"/>
      <c r="CF76" s="12" t="n"/>
      <c r="CG76" s="12" t="n"/>
      <c r="CH76" s="12" t="n"/>
      <c r="CI76" s="12" t="n"/>
      <c r="CJ76" s="12" t="n"/>
      <c r="CK76" s="12" t="n"/>
      <c r="CL76" s="12" t="n"/>
      <c r="CM76" s="12" t="n"/>
      <c r="CN76" s="12" t="n"/>
      <c r="CO76" s="12" t="n"/>
      <c r="CP76" s="12" t="n"/>
      <c r="CQ76" s="12" t="n"/>
      <c r="CR76" s="12" t="n"/>
    </row>
    <row r="77" ht="14.45" customHeight="1">
      <c r="A77" t="inlineStr">
        <is>
          <t>M. ATTANASIO</t>
        </is>
      </c>
      <c r="B77" t="inlineStr">
        <is>
          <t>R&amp;D</t>
        </is>
      </c>
      <c r="C77" t="inlineStr">
        <is>
          <t>R&amp;D</t>
        </is>
      </c>
      <c r="D77" t="inlineStr">
        <is>
          <t>Outside DI</t>
        </is>
      </c>
      <c r="E77" s="12">
        <f>COUNTIFS(HV77:IG77,UPPER("x"))</f>
        <v/>
      </c>
      <c r="G77" s="12" t="n"/>
      <c r="H77" s="12" t="n"/>
      <c r="I77" s="12" t="n"/>
      <c r="J77" s="12" t="n"/>
      <c r="K77" s="12" t="n"/>
    </row>
    <row r="78" ht="14.45" customHeight="1">
      <c r="A78" t="inlineStr">
        <is>
          <t>M. CALABRESE</t>
        </is>
      </c>
      <c r="B78" t="inlineStr">
        <is>
          <t>Data Intelligence</t>
        </is>
      </c>
      <c r="C78" t="inlineStr">
        <is>
          <t>Delivery Projects</t>
        </is>
      </c>
      <c r="D78" s="12" t="inlineStr">
        <is>
          <t>Delivery Projects</t>
        </is>
      </c>
      <c r="E78" s="12">
        <f>COUNTIFS(HV78:IG78,UPPER("x"))</f>
        <v/>
      </c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  <c r="AA78" s="12" t="n"/>
      <c r="AB78" s="12" t="n"/>
      <c r="AC78" s="12" t="n"/>
      <c r="AD78" s="12" t="n"/>
      <c r="AE78" s="12" t="n"/>
      <c r="AF78" s="12" t="n"/>
      <c r="AG78" s="12" t="n"/>
      <c r="AH78" s="12" t="n"/>
      <c r="AI78" s="12" t="n"/>
      <c r="AJ78" s="12" t="n"/>
      <c r="AK78" s="12" t="n"/>
      <c r="AL78" s="12" t="n"/>
      <c r="AM78" s="12" t="n"/>
      <c r="AN78" s="12" t="n"/>
      <c r="AO78" s="12" t="n"/>
      <c r="AP78" s="12" t="n"/>
      <c r="AQ78" s="12" t="n"/>
      <c r="AR78" s="12" t="n"/>
      <c r="AS78" s="12" t="n"/>
      <c r="AT78" s="12" t="n"/>
      <c r="AU78" s="12" t="n"/>
      <c r="AV78" s="12" t="n"/>
      <c r="AW78" s="12" t="n"/>
      <c r="AX78" s="12" t="n"/>
      <c r="AY78" s="12" t="n"/>
      <c r="AZ78" s="12" t="n"/>
      <c r="BA78" s="12" t="n"/>
      <c r="BB78" s="12" t="n"/>
      <c r="BC78" s="12" t="n"/>
      <c r="BD78" s="12" t="n"/>
      <c r="BE78" s="12" t="n"/>
      <c r="BF78" s="12" t="n"/>
      <c r="BG78" s="12" t="n"/>
      <c r="BH78" s="12" t="n"/>
      <c r="BI78" s="12" t="n"/>
      <c r="BJ78" s="12" t="n"/>
      <c r="BK78" s="12" t="n"/>
      <c r="BL78" s="12" t="n"/>
      <c r="BM78" s="12" t="n"/>
      <c r="BN78" s="12" t="n"/>
      <c r="BO78" s="12" t="n"/>
      <c r="BP78" s="12" t="n"/>
      <c r="BQ78" s="12" t="n"/>
      <c r="BR78" s="12" t="n"/>
      <c r="BS78" s="12" t="n"/>
      <c r="BT78" s="12" t="n"/>
      <c r="BU78" s="12" t="n"/>
      <c r="BV78" s="12" t="n"/>
      <c r="BW78" s="12" t="n"/>
      <c r="BX78" s="12" t="n"/>
      <c r="BY78" s="12" t="n"/>
      <c r="BZ78" s="12" t="n"/>
      <c r="CA78" s="12" t="n"/>
      <c r="CB78" s="12" t="n"/>
      <c r="CC78" s="12" t="n"/>
      <c r="CD78" s="12" t="n"/>
      <c r="CE78" s="12" t="n"/>
      <c r="CF78" s="12" t="n"/>
      <c r="CG78" s="12" t="n"/>
      <c r="CH78" s="12" t="n"/>
      <c r="CI78" s="12" t="n"/>
      <c r="CJ78" s="12" t="n"/>
      <c r="CK78" s="12" t="n"/>
      <c r="CL78" s="12" t="n"/>
      <c r="CM78" s="12" t="n"/>
      <c r="CN78" s="12" t="n"/>
      <c r="CO78" s="12" t="n"/>
      <c r="CP78" s="12" t="n"/>
      <c r="CQ78" s="12" t="n"/>
      <c r="CR78" s="12" t="n"/>
    </row>
    <row r="79" ht="14.45" customFormat="1" customHeight="1" s="32">
      <c r="A79" t="inlineStr">
        <is>
          <t>M. FAVALLI</t>
        </is>
      </c>
      <c r="B79" t="inlineStr">
        <is>
          <t>Data Intelligence</t>
        </is>
      </c>
      <c r="C79" t="inlineStr">
        <is>
          <t>Operations</t>
        </is>
      </c>
      <c r="D79" s="12" t="inlineStr">
        <is>
          <t>EPM</t>
        </is>
      </c>
      <c r="E79" s="12">
        <f>COUNTIFS(HV79:IG79,UPPER("x"))</f>
        <v/>
      </c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  <c r="AA79" s="12" t="n"/>
      <c r="AB79" s="12" t="n"/>
      <c r="AC79" s="12" t="n"/>
      <c r="AD79" s="12" t="n"/>
      <c r="AE79" s="12" t="n"/>
      <c r="AF79" s="12" t="n"/>
      <c r="AG79" s="12" t="n"/>
      <c r="AH79" s="12" t="n"/>
      <c r="AI79" s="12" t="n"/>
      <c r="AJ79" s="12" t="n"/>
      <c r="AK79" s="12" t="n"/>
      <c r="AL79" s="12" t="n"/>
      <c r="AM79" s="12" t="n"/>
      <c r="AN79" s="12" t="n"/>
      <c r="AO79" s="12" t="n"/>
      <c r="AP79" s="12" t="n"/>
      <c r="AQ79" s="12" t="n"/>
      <c r="AR79" s="12" t="n"/>
      <c r="AS79" s="12" t="n"/>
      <c r="AT79" s="12" t="n"/>
      <c r="AU79" s="12" t="n"/>
      <c r="AV79" s="12" t="n"/>
      <c r="AW79" s="12" t="n"/>
      <c r="AX79" s="12" t="n"/>
      <c r="AY79" s="12" t="n"/>
      <c r="AZ79" s="12" t="n"/>
      <c r="BA79" s="12" t="n"/>
      <c r="BB79" s="12" t="n"/>
      <c r="BC79" s="12" t="n"/>
      <c r="BD79" s="12" t="n"/>
      <c r="BE79" s="12" t="n"/>
      <c r="BF79" s="12" t="n"/>
      <c r="BG79" s="12" t="n"/>
      <c r="BH79" s="12" t="n"/>
      <c r="BI79" s="12" t="n"/>
      <c r="BJ79" s="12" t="n"/>
      <c r="BK79" s="12" t="n"/>
      <c r="BL79" s="12" t="n"/>
      <c r="BM79" s="12" t="n"/>
      <c r="BN79" s="12" t="n"/>
      <c r="BO79" s="12" t="n"/>
      <c r="BP79" s="12" t="n"/>
      <c r="BQ79" s="12" t="n"/>
      <c r="BR79" s="12" t="n"/>
      <c r="BS79" s="12" t="n"/>
      <c r="BT79" s="12" t="n"/>
      <c r="BU79" s="12" t="n"/>
      <c r="BV79" s="12" t="n"/>
      <c r="BW79" s="12" t="n"/>
      <c r="BX79" s="12" t="n"/>
      <c r="BY79" s="12" t="n"/>
      <c r="BZ79" s="12" t="n"/>
      <c r="CA79" s="12" t="n"/>
      <c r="CB79" s="12" t="n"/>
      <c r="CC79" s="12" t="n"/>
      <c r="CD79" s="12" t="n"/>
      <c r="CE79" s="12" t="n"/>
      <c r="CF79" s="12" t="n"/>
      <c r="CG79" s="12" t="n"/>
      <c r="CH79" s="12" t="n"/>
      <c r="CI79" s="12" t="n"/>
      <c r="CJ79" s="12" t="n"/>
      <c r="CK79" s="12" t="n"/>
      <c r="CL79" s="12" t="n"/>
      <c r="CM79" s="12" t="n"/>
      <c r="CN79" s="12" t="n"/>
      <c r="CO79" s="12" t="n"/>
      <c r="CP79" s="12" t="n"/>
      <c r="CQ79" s="12" t="n"/>
      <c r="CR79" s="12" t="n"/>
      <c r="CS79" s="27" t="n"/>
      <c r="CT79" s="27" t="n"/>
      <c r="CU79" s="27" t="n"/>
      <c r="CV79" s="27" t="n"/>
      <c r="CW79" s="27" t="n"/>
      <c r="CX79" s="27" t="n"/>
      <c r="CY79" s="27" t="n"/>
      <c r="CZ79" s="27" t="n"/>
      <c r="DA79" s="27" t="n"/>
      <c r="DB79" s="27" t="n"/>
      <c r="DC79" s="27" t="n"/>
      <c r="DD79" s="27" t="n"/>
      <c r="DE79" s="27" t="n"/>
      <c r="DF79" s="27" t="n"/>
      <c r="DG79" s="27" t="n"/>
      <c r="DH79" s="27" t="n"/>
      <c r="DI79" s="27" t="n"/>
      <c r="DJ79" s="27" t="n"/>
      <c r="DK79" s="27" t="n"/>
      <c r="DL79" s="27" t="n"/>
      <c r="DM79" s="27" t="n"/>
      <c r="DN79" s="27" t="n"/>
      <c r="DO79" s="27" t="n"/>
      <c r="DP79" s="27" t="n"/>
      <c r="DQ79" s="27" t="n"/>
      <c r="DR79" s="27" t="n"/>
      <c r="DS79" s="27" t="n"/>
      <c r="DT79" s="27" t="n"/>
      <c r="DU79" s="27" t="n"/>
      <c r="DV79" s="27" t="n"/>
      <c r="DW79" s="12" t="n"/>
      <c r="DX79" s="27" t="n"/>
      <c r="DY79" s="27" t="n"/>
      <c r="DZ79" s="27" t="n"/>
      <c r="EA79" s="27" t="n"/>
      <c r="EB79" s="27" t="n"/>
      <c r="EC79" s="27" t="n"/>
      <c r="ED79" s="27" t="n"/>
      <c r="EE79" s="27" t="n"/>
      <c r="EF79" s="27" t="n"/>
      <c r="EG79" s="27" t="n"/>
      <c r="EH79" s="27" t="n"/>
      <c r="EI79" s="27" t="n"/>
      <c r="EJ79" s="27" t="n"/>
      <c r="EK79" s="27" t="n"/>
      <c r="EL79" s="27" t="n"/>
      <c r="EM79" s="27" t="n"/>
      <c r="EN79" s="27" t="n"/>
      <c r="EO79" s="27" t="n"/>
      <c r="EP79" s="27" t="n"/>
      <c r="EQ79" s="27" t="n"/>
      <c r="ER79" s="27" t="n"/>
      <c r="ES79" s="27" t="n"/>
      <c r="ET79" s="27" t="n"/>
      <c r="EU79" s="27" t="n"/>
      <c r="EV79" s="27" t="n"/>
      <c r="EW79" s="27" t="n"/>
      <c r="EX79" s="27" t="n"/>
      <c r="EY79" s="27" t="n"/>
      <c r="EZ79" s="27" t="n"/>
      <c r="FA79" s="27" t="n"/>
      <c r="FB79" s="27" t="n"/>
      <c r="FC79" s="27" t="n"/>
      <c r="FD79" s="27" t="n"/>
      <c r="FE79" s="27" t="n"/>
      <c r="FF79" s="27" t="n"/>
      <c r="FG79" s="27" t="n"/>
      <c r="FH79" s="27" t="n"/>
      <c r="FI79" s="27" t="n"/>
      <c r="FJ79" s="27" t="n"/>
      <c r="FK79" s="27" t="n"/>
      <c r="FL79" s="27" t="n"/>
      <c r="FM79" s="27" t="n"/>
      <c r="FN79" s="27" t="n"/>
      <c r="FO79" s="27" t="n"/>
      <c r="FP79" s="27" t="n"/>
      <c r="FQ79" s="27" t="n"/>
      <c r="FR79" s="27" t="n"/>
      <c r="FS79" s="27" t="n"/>
      <c r="FT79" s="27" t="n"/>
      <c r="FU79" s="27" t="n"/>
      <c r="FV79" s="27" t="n"/>
      <c r="FW79" s="27" t="n"/>
      <c r="FX79" s="27" t="n"/>
      <c r="FY79" s="27" t="n"/>
      <c r="FZ79" s="27" t="n"/>
      <c r="GA79" s="27" t="n"/>
      <c r="GB79" s="27" t="n"/>
      <c r="GC79" s="27" t="n"/>
      <c r="GD79" s="27" t="n"/>
      <c r="GE79" s="27" t="n"/>
      <c r="GF79" s="27" t="n"/>
      <c r="GG79" s="27" t="n"/>
      <c r="GH79" s="27" t="n"/>
      <c r="GI79" s="27" t="n"/>
      <c r="GJ79" s="27" t="n"/>
      <c r="GK79" s="27" t="n"/>
      <c r="GL79" s="27" t="n"/>
      <c r="GM79" s="27" t="n"/>
      <c r="GN79" s="27" t="n"/>
      <c r="GO79" s="27" t="n"/>
      <c r="GP79" s="27" t="n"/>
      <c r="GQ79" s="27" t="n"/>
      <c r="GR79" s="27" t="n"/>
      <c r="GS79" s="27" t="n"/>
      <c r="GT79" s="27" t="n"/>
      <c r="GU79" s="27" t="n"/>
      <c r="GV79" s="27" t="n"/>
      <c r="GW79" s="27" t="n"/>
      <c r="GX79" s="27" t="n"/>
      <c r="GY79" s="27" t="n"/>
      <c r="GZ79" s="27" t="n"/>
      <c r="HA79" s="27" t="n"/>
      <c r="HB79" s="27" t="n"/>
      <c r="HC79" s="27" t="n"/>
      <c r="HD79" s="27" t="n"/>
      <c r="HE79" s="27" t="n"/>
      <c r="HF79" s="27" t="n"/>
      <c r="HG79" s="27" t="n"/>
      <c r="HH79" s="27" t="n"/>
      <c r="HI79" s="27" t="n"/>
      <c r="HJ79" s="27" t="n"/>
      <c r="HK79" s="27" t="n"/>
      <c r="HL79" s="27" t="n"/>
      <c r="HM79" s="27" t="n"/>
      <c r="HN79" s="27" t="n"/>
      <c r="HO79" s="27" t="n"/>
      <c r="HP79" s="27" t="n"/>
      <c r="HQ79" s="27" t="n"/>
      <c r="HR79" s="27" t="n"/>
      <c r="HS79" s="27" t="n"/>
      <c r="HT79" s="27" t="n"/>
      <c r="HU79" s="27" t="n"/>
      <c r="HV79" s="27" t="n"/>
      <c r="HW79" s="27" t="n"/>
      <c r="HX79" s="27" t="n"/>
      <c r="HY79" s="27" t="n"/>
      <c r="HZ79" s="27" t="n"/>
      <c r="IA79" s="27" t="n"/>
      <c r="IB79" s="27" t="n"/>
      <c r="IC79" s="27" t="n"/>
      <c r="ID79" s="27" t="n"/>
      <c r="IE79" s="27" t="n"/>
      <c r="IF79" s="27" t="n"/>
      <c r="IG79" s="27" t="n"/>
      <c r="IH79" s="27" t="n"/>
      <c r="II79" s="27" t="n"/>
      <c r="IJ79" s="27" t="n"/>
      <c r="IK79" s="27" t="n"/>
      <c r="IL79" s="27" t="n"/>
      <c r="IM79" s="27" t="n"/>
      <c r="IN79" s="27" t="n"/>
      <c r="IO79" s="27" t="n"/>
      <c r="IP79" s="27" t="n"/>
      <c r="IQ79" s="27" t="n"/>
      <c r="IR79" s="27" t="n"/>
      <c r="IS79" s="27" t="n"/>
      <c r="IT79" s="27" t="n"/>
      <c r="IU79" s="27" t="n"/>
      <c r="IV79" s="27" t="n"/>
      <c r="IW79" s="27" t="n"/>
      <c r="IX79" s="27" t="n"/>
      <c r="IY79" s="27" t="n"/>
      <c r="IZ79" s="27" t="n"/>
      <c r="JA79" s="27" t="n"/>
      <c r="JB79" s="27" t="n"/>
      <c r="JC79" s="27" t="n"/>
      <c r="JD79" s="27" t="n"/>
      <c r="JE79" s="27" t="n"/>
      <c r="JF79" s="27" t="n"/>
      <c r="JG79" s="27" t="n"/>
      <c r="JH79" s="27" t="n"/>
      <c r="JI79" s="27" t="n"/>
      <c r="JJ79" s="27" t="n"/>
      <c r="JK79" s="27" t="n"/>
      <c r="JL79" s="27" t="n"/>
      <c r="JM79" s="27" t="n"/>
      <c r="JN79" s="27" t="n"/>
      <c r="JO79" s="27" t="n"/>
      <c r="JP79" s="27" t="n"/>
      <c r="JQ79" s="27" t="n"/>
      <c r="JR79" s="27" t="n"/>
      <c r="JS79" s="27" t="n"/>
      <c r="JT79" s="27" t="n"/>
      <c r="JU79" s="27" t="n"/>
      <c r="JV79" s="27" t="n"/>
      <c r="JW79" s="27" t="n"/>
      <c r="JX79" s="27" t="n"/>
      <c r="JY79" s="27" t="n"/>
      <c r="OM79" s="9" t="n"/>
      <c r="ON79" s="9" t="n"/>
    </row>
    <row r="80" ht="14.45" customFormat="1" customHeight="1" s="32">
      <c r="A80" t="inlineStr">
        <is>
          <t>M. GOMITONI</t>
        </is>
      </c>
      <c r="B80" t="inlineStr">
        <is>
          <t>Data Intelligence</t>
        </is>
      </c>
      <c r="C80" t="inlineStr">
        <is>
          <t>Operations</t>
        </is>
      </c>
      <c r="D80" s="12" t="inlineStr">
        <is>
          <t>Data Science</t>
        </is>
      </c>
      <c r="E80" s="12">
        <f>COUNTIFS(HV80:IG80,UPPER("x"))</f>
        <v/>
      </c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  <c r="AA80" s="12" t="n"/>
      <c r="AB80" s="12" t="n"/>
      <c r="AC80" s="12" t="n"/>
      <c r="AD80" s="12" t="n"/>
      <c r="AE80" s="12" t="n"/>
      <c r="AF80" s="12" t="n"/>
      <c r="AG80" s="12" t="n"/>
      <c r="AH80" s="12" t="n"/>
      <c r="AI80" s="12" t="n"/>
      <c r="AJ80" s="12" t="n"/>
      <c r="AK80" s="12" t="n"/>
      <c r="AL80" s="12" t="n"/>
      <c r="AM80" s="12" t="n"/>
      <c r="AN80" s="12" t="n"/>
      <c r="AO80" s="12" t="n"/>
      <c r="AP80" s="12" t="n"/>
      <c r="AQ80" s="12" t="n"/>
      <c r="AR80" s="12" t="n"/>
      <c r="AS80" s="12" t="n"/>
      <c r="AT80" s="12" t="n"/>
      <c r="AU80" s="12" t="n"/>
      <c r="AV80" s="12" t="n"/>
      <c r="AW80" s="12" t="n"/>
      <c r="AX80" s="12" t="n"/>
      <c r="AY80" s="12" t="n"/>
      <c r="AZ80" s="12" t="n"/>
      <c r="BA80" s="12" t="n"/>
      <c r="BB80" s="12" t="n"/>
      <c r="BC80" s="12" t="n"/>
      <c r="BD80" s="12" t="n"/>
      <c r="BE80" s="12" t="n"/>
      <c r="BF80" s="12" t="n"/>
      <c r="BG80" s="12" t="n"/>
      <c r="BH80" s="12" t="n"/>
      <c r="BI80" s="12" t="n"/>
      <c r="BJ80" s="12" t="n"/>
      <c r="BK80" s="12" t="n"/>
      <c r="BL80" s="12" t="n"/>
      <c r="BM80" s="12" t="n"/>
      <c r="BN80" s="12" t="n"/>
      <c r="BO80" s="12" t="n"/>
      <c r="BP80" s="12" t="n"/>
      <c r="BQ80" s="12" t="n"/>
      <c r="BR80" s="12" t="n"/>
      <c r="BS80" s="12" t="n"/>
      <c r="BT80" s="12" t="n"/>
      <c r="BU80" s="12" t="n"/>
      <c r="BV80" s="12" t="n"/>
      <c r="BW80" s="12" t="n"/>
      <c r="BX80" s="12" t="n"/>
      <c r="BY80" s="12" t="n"/>
      <c r="BZ80" s="12" t="n"/>
      <c r="CA80" s="12" t="n"/>
      <c r="CB80" s="12" t="n"/>
      <c r="CC80" s="12" t="n"/>
      <c r="CD80" s="12" t="n"/>
      <c r="CE80" s="12" t="n"/>
      <c r="CF80" s="12" t="n"/>
      <c r="CG80" s="12" t="n"/>
      <c r="CH80" s="12" t="n"/>
      <c r="CI80" s="12" t="n"/>
      <c r="CJ80" s="12" t="n"/>
      <c r="CK80" s="12" t="n"/>
      <c r="CL80" s="12" t="n"/>
      <c r="CM80" s="12" t="n"/>
      <c r="CN80" s="12" t="n"/>
      <c r="CO80" s="12" t="n"/>
      <c r="CP80" s="12" t="n"/>
      <c r="CQ80" s="12" t="n"/>
      <c r="CR80" s="12" t="n"/>
      <c r="CS80" s="27" t="n"/>
      <c r="CT80" s="27" t="n"/>
      <c r="CU80" s="27" t="n"/>
      <c r="CV80" s="27" t="n"/>
      <c r="CW80" s="27" t="n"/>
      <c r="CX80" s="27" t="n"/>
      <c r="CY80" s="27" t="n"/>
      <c r="CZ80" s="27" t="n"/>
      <c r="DA80" s="27" t="n"/>
      <c r="DB80" s="27" t="n"/>
      <c r="DC80" s="27" t="n"/>
      <c r="DD80" s="27" t="n"/>
      <c r="DE80" s="27" t="n"/>
      <c r="DF80" s="27" t="n"/>
      <c r="DG80" s="27" t="n"/>
      <c r="DH80" s="27" t="n"/>
      <c r="DI80" s="27" t="n"/>
      <c r="DJ80" s="27" t="n"/>
      <c r="DK80" s="27" t="n"/>
      <c r="DL80" s="27" t="n"/>
      <c r="DM80" s="27" t="n"/>
      <c r="DN80" s="27" t="n"/>
      <c r="DO80" s="27" t="n"/>
      <c r="DP80" s="27" t="n"/>
      <c r="DQ80" s="27" t="n"/>
      <c r="DR80" s="27" t="n"/>
      <c r="DS80" s="27" t="n"/>
      <c r="DT80" s="27" t="n"/>
      <c r="DU80" s="27" t="n"/>
      <c r="DV80" s="27" t="n"/>
      <c r="DW80" s="27" t="n"/>
      <c r="DX80" s="27" t="n"/>
      <c r="DY80" s="27" t="n"/>
      <c r="DZ80" s="27" t="n"/>
      <c r="EA80" s="27" t="n"/>
      <c r="EB80" s="27" t="n"/>
      <c r="EC80" s="27" t="n"/>
      <c r="ED80" s="27" t="n"/>
      <c r="EE80" s="27" t="n"/>
      <c r="EF80" s="27" t="n"/>
      <c r="EG80" s="27" t="n"/>
      <c r="EH80" s="27" t="n"/>
      <c r="EI80" s="27" t="n"/>
      <c r="EJ80" s="27" t="n"/>
      <c r="EK80" s="27" t="n"/>
      <c r="EL80" s="27" t="n"/>
      <c r="EM80" s="27" t="n"/>
      <c r="EN80" s="27" t="n"/>
      <c r="EO80" s="27" t="n"/>
      <c r="EP80" s="27" t="n"/>
      <c r="EQ80" s="27" t="n"/>
      <c r="ER80" s="27" t="n"/>
      <c r="ES80" s="27" t="n"/>
      <c r="ET80" s="27" t="n"/>
      <c r="EU80" s="27" t="n"/>
      <c r="EV80" s="27" t="n"/>
      <c r="EW80" s="27" t="n"/>
      <c r="EX80" s="27" t="n"/>
      <c r="EY80" s="27" t="n"/>
      <c r="EZ80" s="27" t="n"/>
      <c r="FA80" s="27" t="n"/>
      <c r="FB80" s="27" t="n"/>
      <c r="FC80" s="27" t="n"/>
      <c r="FD80" s="27" t="n"/>
      <c r="FE80" s="27" t="n"/>
      <c r="FF80" s="27" t="n"/>
      <c r="FG80" s="27" t="n"/>
      <c r="FH80" s="27" t="n"/>
      <c r="FI80" s="27" t="n"/>
      <c r="FJ80" s="27" t="n"/>
      <c r="FK80" s="27" t="n"/>
      <c r="FL80" s="27" t="n"/>
      <c r="FM80" s="27" t="n"/>
      <c r="FN80" s="27" t="n"/>
      <c r="FO80" s="27" t="n"/>
      <c r="FP80" s="27" t="n"/>
      <c r="FQ80" s="27" t="n"/>
      <c r="FR80" s="27" t="n"/>
      <c r="FS80" s="27" t="n"/>
      <c r="FT80" s="27" t="n"/>
      <c r="FU80" s="27" t="n"/>
      <c r="FV80" s="27" t="n"/>
      <c r="FW80" s="27" t="n"/>
      <c r="FX80" s="27" t="n"/>
      <c r="FY80" s="27" t="n"/>
      <c r="FZ80" s="27" t="n"/>
      <c r="GA80" s="27" t="n"/>
      <c r="GB80" s="27" t="n"/>
      <c r="GC80" s="27" t="n"/>
      <c r="GD80" s="27" t="n"/>
      <c r="GE80" s="27" t="n"/>
      <c r="GF80" s="27" t="n"/>
      <c r="GG80" s="27" t="n"/>
      <c r="GH80" s="27" t="n"/>
      <c r="GI80" s="27" t="n"/>
      <c r="GJ80" s="27" t="n"/>
      <c r="GK80" s="27" t="n"/>
      <c r="GL80" s="27" t="n"/>
      <c r="GM80" s="27" t="n"/>
      <c r="GN80" s="27" t="n"/>
      <c r="GO80" s="27" t="n"/>
      <c r="GP80" s="27" t="n"/>
      <c r="GQ80" s="27" t="n"/>
      <c r="GR80" s="27" t="n"/>
      <c r="GS80" s="27" t="n"/>
      <c r="GT80" s="27" t="n"/>
      <c r="GU80" s="27" t="n"/>
      <c r="GV80" s="27" t="n"/>
      <c r="GW80" s="27" t="n"/>
      <c r="GX80" s="27" t="n"/>
      <c r="GY80" s="27" t="n"/>
      <c r="GZ80" s="27" t="n"/>
      <c r="HA80" s="27" t="n"/>
      <c r="HB80" s="27" t="n"/>
      <c r="HC80" s="27" t="n"/>
      <c r="HD80" s="27" t="n"/>
      <c r="HE80" s="27" t="n"/>
      <c r="HF80" s="27" t="n"/>
      <c r="HG80" s="27" t="n"/>
      <c r="HH80" s="27" t="n"/>
      <c r="HI80" s="27" t="n"/>
      <c r="HJ80" s="27" t="n"/>
      <c r="HK80" s="27" t="n"/>
      <c r="HL80" s="27" t="n"/>
      <c r="HM80" s="27" t="n"/>
      <c r="HN80" s="27" t="n"/>
      <c r="HO80" s="27" t="n"/>
      <c r="HP80" s="27" t="n"/>
      <c r="HQ80" s="27" t="n"/>
      <c r="HR80" s="27" t="n"/>
      <c r="HS80" s="27" t="n"/>
      <c r="HT80" s="27" t="n"/>
      <c r="HU80" s="27" t="n"/>
      <c r="HV80" s="27" t="n"/>
      <c r="HW80" s="27" t="n"/>
      <c r="HX80" s="27" t="n"/>
      <c r="HY80" s="27" t="n"/>
      <c r="HZ80" s="27" t="n"/>
      <c r="IA80" s="27" t="n"/>
      <c r="IB80" s="27" t="n"/>
      <c r="IC80" s="27" t="n"/>
      <c r="ID80" s="27" t="n"/>
      <c r="IE80" s="27" t="n"/>
      <c r="IF80" s="27" t="n"/>
      <c r="IG80" s="27" t="n"/>
      <c r="IH80" s="27" t="n"/>
      <c r="II80" s="27" t="n"/>
      <c r="IJ80" s="27" t="n"/>
      <c r="IK80" s="27" t="n"/>
      <c r="IL80" s="27" t="n"/>
      <c r="IM80" s="27" t="n"/>
      <c r="IN80" s="27" t="n"/>
      <c r="IO80" s="27" t="n"/>
      <c r="IP80" s="27" t="n"/>
      <c r="IQ80" s="27" t="n"/>
      <c r="IR80" s="27" t="n"/>
      <c r="IS80" s="27" t="n"/>
      <c r="IT80" s="27" t="n"/>
      <c r="IU80" s="27" t="n"/>
      <c r="IV80" s="27" t="n"/>
      <c r="IW80" s="27" t="n"/>
      <c r="IX80" s="27" t="n"/>
      <c r="IY80" s="27" t="n"/>
      <c r="IZ80" s="27" t="n"/>
      <c r="JA80" s="27" t="n"/>
      <c r="JB80" s="27" t="n"/>
      <c r="JC80" s="27" t="n"/>
      <c r="JD80" s="27" t="n"/>
      <c r="JE80" s="27" t="n"/>
      <c r="JF80" s="27" t="n"/>
      <c r="JG80" s="27" t="n"/>
      <c r="JH80" s="27" t="n"/>
      <c r="JI80" s="27" t="n"/>
      <c r="JJ80" s="27" t="n"/>
      <c r="JK80" s="27" t="n"/>
      <c r="JL80" s="27" t="n"/>
      <c r="JM80" s="27" t="n"/>
      <c r="JN80" s="27" t="n"/>
      <c r="JO80" s="27" t="n"/>
      <c r="JP80" s="27" t="n"/>
      <c r="JQ80" s="27" t="n"/>
      <c r="JR80" s="27" t="n"/>
      <c r="JS80" s="27" t="n"/>
      <c r="JT80" s="27" t="n"/>
      <c r="JU80" s="27" t="n"/>
      <c r="JV80" s="27" t="n"/>
      <c r="JW80" s="27" t="n"/>
      <c r="JX80" s="27" t="n"/>
      <c r="JY80" s="27" t="n"/>
      <c r="OM80" s="9" t="n"/>
      <c r="ON80" s="9" t="n"/>
    </row>
    <row r="81" ht="14.45" customFormat="1" customHeight="1" s="32">
      <c r="A81" t="inlineStr">
        <is>
          <t>M. MANNARINO</t>
        </is>
      </c>
      <c r="B81" t="inlineStr">
        <is>
          <t>Data Intelligence</t>
        </is>
      </c>
      <c r="C81" t="inlineStr">
        <is>
          <t>Operations</t>
        </is>
      </c>
      <c r="D81" s="12" t="inlineStr">
        <is>
          <t>Web Applications</t>
        </is>
      </c>
      <c r="E81" s="12">
        <f>COUNTIFS(HV81:IG81,UPPER("x"))</f>
        <v/>
      </c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  <c r="AA81" s="12" t="n"/>
      <c r="AB81" s="12" t="n"/>
      <c r="AC81" s="12" t="n"/>
      <c r="AD81" s="12" t="n"/>
      <c r="AE81" s="12" t="n"/>
      <c r="AF81" s="12" t="n"/>
      <c r="AG81" s="12" t="n"/>
      <c r="AH81" s="12" t="n"/>
      <c r="AI81" s="12" t="n"/>
      <c r="AJ81" s="12" t="n"/>
      <c r="AK81" s="12" t="n"/>
      <c r="AL81" s="12" t="n"/>
      <c r="AM81" s="12" t="n"/>
      <c r="AN81" s="12" t="n"/>
      <c r="AO81" s="12" t="n"/>
      <c r="AP81" s="12" t="n"/>
      <c r="AQ81" s="12" t="n"/>
      <c r="AR81" s="12" t="n"/>
      <c r="AS81" s="12" t="n"/>
      <c r="AT81" s="12" t="n"/>
      <c r="AU81" s="12" t="n"/>
      <c r="AV81" s="12" t="n"/>
      <c r="AW81" s="12" t="n"/>
      <c r="AX81" s="12" t="n"/>
      <c r="AY81" s="12" t="n"/>
      <c r="AZ81" s="12" t="n"/>
      <c r="BA81" s="12" t="n"/>
      <c r="BB81" s="12" t="n"/>
      <c r="BC81" s="12" t="n"/>
      <c r="BD81" s="12" t="n"/>
      <c r="BE81" s="12" t="n"/>
      <c r="BF81" s="12" t="n"/>
      <c r="BG81" s="12" t="n"/>
      <c r="BH81" s="12" t="n"/>
      <c r="BI81" s="12" t="n"/>
      <c r="BJ81" s="12" t="n"/>
      <c r="BK81" s="12" t="n"/>
      <c r="BL81" s="12" t="n"/>
      <c r="BM81" s="12" t="n"/>
      <c r="BN81" s="12" t="n"/>
      <c r="BO81" s="12" t="n"/>
      <c r="BP81" s="12" t="n"/>
      <c r="BQ81" s="12" t="n"/>
      <c r="BR81" s="12" t="n"/>
      <c r="BS81" s="12" t="n"/>
      <c r="BT81" s="12" t="n"/>
      <c r="BU81" s="12" t="n"/>
      <c r="BV81" s="12" t="n"/>
      <c r="BW81" s="12" t="n"/>
      <c r="BX81" s="12" t="n"/>
      <c r="BY81" s="12" t="n"/>
      <c r="BZ81" s="12" t="n"/>
      <c r="CA81" s="12" t="n"/>
      <c r="CB81" s="12" t="n"/>
      <c r="CC81" s="12" t="n"/>
      <c r="CD81" s="12" t="n"/>
      <c r="CE81" s="12" t="n"/>
      <c r="CF81" s="12" t="n"/>
      <c r="CG81" s="12" t="n"/>
      <c r="CH81" s="12" t="n"/>
      <c r="CI81" s="12" t="n"/>
      <c r="CJ81" s="12" t="n"/>
      <c r="CK81" s="12" t="n"/>
      <c r="CL81" s="12" t="n"/>
      <c r="CM81" s="12" t="n"/>
      <c r="CN81" s="12" t="n"/>
      <c r="CO81" s="12" t="n"/>
      <c r="CP81" s="12" t="n"/>
      <c r="CQ81" s="12" t="n"/>
      <c r="CR81" s="12" t="n"/>
      <c r="CS81" s="27" t="n"/>
      <c r="CT81" s="27" t="n"/>
      <c r="CU81" s="27" t="n"/>
      <c r="CV81" s="27" t="n"/>
      <c r="CW81" s="27" t="n"/>
      <c r="CX81" s="27" t="n"/>
      <c r="CY81" s="27" t="n"/>
      <c r="CZ81" s="27" t="n"/>
      <c r="DA81" s="27" t="n"/>
      <c r="DB81" s="27" t="n"/>
      <c r="DC81" s="27" t="n"/>
      <c r="DD81" s="27" t="n"/>
      <c r="DE81" s="27" t="n"/>
      <c r="DF81" s="27" t="n"/>
      <c r="DG81" s="27" t="n"/>
      <c r="DH81" s="27" t="n"/>
      <c r="DI81" s="27" t="n"/>
      <c r="DJ81" s="27" t="n"/>
      <c r="DK81" s="27" t="n"/>
      <c r="DL81" s="27" t="n"/>
      <c r="DM81" s="27" t="n"/>
      <c r="DN81" s="27" t="n"/>
      <c r="DO81" s="27" t="n"/>
      <c r="DP81" s="27" t="n"/>
      <c r="DQ81" s="27" t="n"/>
      <c r="DR81" s="27" t="n"/>
      <c r="DS81" s="27" t="n"/>
      <c r="DT81" s="27" t="n"/>
      <c r="DU81" s="27" t="n"/>
      <c r="DV81" s="27" t="n"/>
      <c r="DW81" s="27" t="n"/>
      <c r="DX81" s="27" t="n"/>
      <c r="DY81" s="27" t="n"/>
      <c r="DZ81" s="27" t="n"/>
      <c r="EA81" s="27" t="n"/>
      <c r="EB81" s="27" t="n"/>
      <c r="EC81" s="27" t="n"/>
      <c r="ED81" s="27" t="n"/>
      <c r="EE81" s="27" t="n"/>
      <c r="EF81" s="27" t="n"/>
      <c r="EG81" s="27" t="n"/>
      <c r="EH81" s="27" t="n"/>
      <c r="EI81" s="27" t="n"/>
      <c r="EJ81" s="27" t="n"/>
      <c r="EK81" s="27" t="n"/>
      <c r="EL81" s="27" t="n"/>
      <c r="EM81" s="27" t="n"/>
      <c r="EN81" s="27" t="n"/>
      <c r="EO81" s="27" t="n"/>
      <c r="EP81" s="27" t="n"/>
      <c r="EQ81" s="27" t="n"/>
      <c r="ER81" s="27" t="n"/>
      <c r="ES81" s="27" t="n"/>
      <c r="ET81" s="27" t="n"/>
      <c r="EU81" s="27" t="n"/>
      <c r="EV81" s="27" t="n"/>
      <c r="EW81" s="27" t="n"/>
      <c r="EX81" s="27" t="n"/>
      <c r="EY81" s="27" t="n"/>
      <c r="EZ81" s="27" t="n"/>
      <c r="FA81" s="27" t="n"/>
      <c r="FB81" s="27" t="n"/>
      <c r="FC81" s="27" t="n"/>
      <c r="FD81" s="27" t="n"/>
      <c r="FE81" s="27" t="n"/>
      <c r="FF81" s="27" t="n"/>
      <c r="FG81" s="27" t="n"/>
      <c r="FH81" s="27" t="n"/>
      <c r="FI81" s="27" t="n"/>
      <c r="FJ81" s="27" t="n"/>
      <c r="FK81" s="27" t="n"/>
      <c r="FL81" s="27" t="n"/>
      <c r="FM81" s="27" t="n"/>
      <c r="FN81" s="27" t="n"/>
      <c r="FO81" s="27" t="n"/>
      <c r="FP81" s="27" t="n"/>
      <c r="FQ81" s="27" t="n"/>
      <c r="FR81" s="27" t="n"/>
      <c r="FS81" s="27" t="n"/>
      <c r="FT81" s="27" t="n"/>
      <c r="FU81" s="27" t="n"/>
      <c r="FV81" s="27" t="n"/>
      <c r="FW81" s="27" t="n"/>
      <c r="FX81" s="27" t="n"/>
      <c r="FY81" s="27" t="n"/>
      <c r="FZ81" s="27" t="n"/>
      <c r="GA81" s="27" t="n"/>
      <c r="GB81" s="27" t="n"/>
      <c r="GC81" s="27" t="n"/>
      <c r="GD81" s="27" t="n"/>
      <c r="GE81" s="27" t="n"/>
      <c r="GF81" s="27" t="n"/>
      <c r="GG81" s="27" t="n"/>
      <c r="GH81" s="27" t="n"/>
      <c r="GI81" s="27" t="n"/>
      <c r="GJ81" s="27" t="n"/>
      <c r="GK81" s="27" t="n"/>
      <c r="GL81" s="27" t="n"/>
      <c r="GM81" s="27" t="n"/>
      <c r="GN81" s="27" t="n"/>
      <c r="GO81" s="27" t="n"/>
      <c r="GP81" s="27" t="n"/>
      <c r="GQ81" s="27" t="n"/>
      <c r="GR81" s="27" t="n"/>
      <c r="GS81" s="27" t="n"/>
      <c r="GT81" s="27" t="n"/>
      <c r="GU81" s="27" t="n"/>
      <c r="GV81" s="27" t="n"/>
      <c r="GW81" s="27" t="n"/>
      <c r="GX81" s="27" t="n"/>
      <c r="GY81" s="27" t="n"/>
      <c r="GZ81" s="27" t="n"/>
      <c r="HA81" s="27" t="n"/>
      <c r="HB81" s="27" t="n"/>
      <c r="HC81" s="27" t="n"/>
      <c r="HD81" s="27" t="n"/>
      <c r="HE81" s="27" t="n"/>
      <c r="HF81" s="27" t="n"/>
      <c r="HG81" s="27" t="n"/>
      <c r="HH81" s="27" t="n"/>
      <c r="HI81" s="27" t="n"/>
      <c r="HJ81" s="27" t="n"/>
      <c r="HK81" s="27" t="n"/>
      <c r="HL81" s="27" t="n"/>
      <c r="HM81" s="27" t="n"/>
      <c r="HN81" s="27" t="n"/>
      <c r="HO81" s="27" t="n"/>
      <c r="HP81" s="27" t="n"/>
      <c r="HQ81" s="27" t="n"/>
      <c r="HR81" s="27" t="n"/>
      <c r="HS81" s="27" t="n"/>
      <c r="HT81" s="27" t="n"/>
      <c r="HU81" s="27" t="n"/>
      <c r="HV81" s="27" t="n"/>
      <c r="HW81" s="27" t="n"/>
      <c r="HX81" s="27" t="n"/>
      <c r="HY81" s="27" t="n"/>
      <c r="HZ81" s="27" t="n"/>
      <c r="IA81" s="27" t="n"/>
      <c r="IB81" s="27" t="n"/>
      <c r="IC81" s="27" t="n"/>
      <c r="ID81" s="27" t="n"/>
      <c r="IE81" s="27" t="n"/>
      <c r="IF81" s="27" t="n"/>
      <c r="IG81" s="27" t="n"/>
      <c r="IH81" s="27" t="n"/>
      <c r="II81" s="27" t="n"/>
      <c r="IJ81" s="27" t="n"/>
      <c r="IK81" s="27" t="n"/>
      <c r="IL81" s="27" t="n"/>
      <c r="IM81" s="27" t="n"/>
      <c r="IN81" s="27" t="n"/>
      <c r="IO81" s="27" t="n"/>
      <c r="IP81" s="27" t="n"/>
      <c r="IQ81" s="27" t="n"/>
      <c r="IR81" s="27" t="n"/>
      <c r="IS81" s="27" t="n"/>
      <c r="IT81" s="27" t="n"/>
      <c r="IU81" s="27" t="n"/>
      <c r="IV81" s="27" t="n"/>
      <c r="IW81" s="27" t="n"/>
      <c r="IX81" s="27" t="n"/>
      <c r="IY81" s="27" t="n"/>
      <c r="IZ81" s="27" t="n"/>
      <c r="JA81" s="27" t="n"/>
      <c r="JB81" s="27" t="n"/>
      <c r="JC81" s="27" t="n"/>
      <c r="JD81" s="27" t="n"/>
      <c r="JE81" s="27" t="n"/>
      <c r="JF81" s="27" t="n"/>
      <c r="JG81" s="27" t="n"/>
      <c r="JH81" s="27" t="n"/>
      <c r="JI81" s="27" t="n"/>
      <c r="JJ81" s="27" t="n"/>
      <c r="JK81" s="27" t="n"/>
      <c r="JL81" s="27" t="n"/>
      <c r="JM81" s="27" t="n"/>
      <c r="JN81" s="27" t="n"/>
      <c r="JO81" s="27" t="n"/>
      <c r="JP81" s="27" t="n"/>
      <c r="JQ81" s="27" t="n"/>
      <c r="JR81" s="27" t="n"/>
      <c r="JS81" s="27" t="n"/>
      <c r="JT81" s="27" t="n"/>
      <c r="JU81" s="27" t="n"/>
      <c r="JV81" s="27" t="n"/>
      <c r="JW81" s="27" t="n"/>
      <c r="JX81" s="27" t="n"/>
      <c r="JY81" s="27" t="n"/>
      <c r="OM81" s="9" t="n"/>
      <c r="ON81" s="9" t="n"/>
    </row>
    <row r="82" ht="14.45" customFormat="1" customHeight="1" s="32">
      <c r="A82" t="inlineStr">
        <is>
          <t>M. MIGLIORATI</t>
        </is>
      </c>
      <c r="B82" t="inlineStr">
        <is>
          <t>Data Intelligence</t>
        </is>
      </c>
      <c r="C82" t="inlineStr">
        <is>
          <t>Operations</t>
        </is>
      </c>
      <c r="D82" s="12" t="inlineStr">
        <is>
          <t>Data Management</t>
        </is>
      </c>
      <c r="E82" s="12">
        <f>COUNTIFS(HV82:IG82,UPPER("x"))</f>
        <v/>
      </c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  <c r="AA82" s="12" t="n"/>
      <c r="AB82" s="12" t="n"/>
      <c r="AC82" s="12" t="n"/>
      <c r="AD82" s="12" t="n"/>
      <c r="AE82" s="12" t="n"/>
      <c r="AF82" s="12" t="n"/>
      <c r="AG82" s="12" t="n"/>
      <c r="AH82" s="12" t="n"/>
      <c r="AI82" s="12" t="n"/>
      <c r="AJ82" s="12" t="n"/>
      <c r="AK82" s="12" t="n"/>
      <c r="AL82" s="12" t="n"/>
      <c r="AM82" s="12" t="n"/>
      <c r="AN82" s="12" t="n"/>
      <c r="AO82" s="12" t="n"/>
      <c r="AP82" s="12" t="n"/>
      <c r="AQ82" s="12" t="n"/>
      <c r="AR82" s="12" t="n"/>
      <c r="AS82" s="12" t="n"/>
      <c r="AT82" s="12" t="n"/>
      <c r="AU82" s="12" t="n"/>
      <c r="AV82" s="12" t="n"/>
      <c r="AW82" s="12" t="n"/>
      <c r="AX82" s="12" t="n"/>
      <c r="AY82" s="12" t="n"/>
      <c r="AZ82" s="12" t="n"/>
      <c r="BA82" s="12" t="n"/>
      <c r="BB82" s="12" t="n"/>
      <c r="BC82" s="12" t="n"/>
      <c r="BD82" s="12" t="n"/>
      <c r="BE82" s="12" t="n"/>
      <c r="BF82" s="12" t="n"/>
      <c r="BG82" s="12" t="n"/>
      <c r="BH82" s="12" t="n"/>
      <c r="BI82" s="12" t="n"/>
      <c r="BJ82" s="12" t="n"/>
      <c r="BK82" s="12" t="n"/>
      <c r="BL82" s="12" t="n"/>
      <c r="BM82" s="12" t="n"/>
      <c r="BN82" s="12" t="n"/>
      <c r="BO82" s="12" t="n"/>
      <c r="BP82" s="12" t="n"/>
      <c r="BQ82" s="12" t="n"/>
      <c r="BR82" s="12" t="n"/>
      <c r="BS82" s="12" t="n"/>
      <c r="BT82" s="12" t="n"/>
      <c r="BU82" s="12" t="n"/>
      <c r="BV82" s="12" t="n"/>
      <c r="BW82" s="12" t="n"/>
      <c r="BX82" s="12" t="n"/>
      <c r="BY82" s="12" t="n"/>
      <c r="BZ82" s="12" t="n"/>
      <c r="CA82" s="12" t="n"/>
      <c r="CB82" s="12" t="n"/>
      <c r="CC82" s="12" t="n"/>
      <c r="CD82" s="12" t="n"/>
      <c r="CE82" s="12" t="n"/>
      <c r="CF82" s="12" t="n"/>
      <c r="CG82" s="12" t="n"/>
      <c r="CH82" s="12" t="n"/>
      <c r="CI82" s="12" t="n"/>
      <c r="CJ82" s="12" t="n"/>
      <c r="CK82" s="12" t="n"/>
      <c r="CL82" s="12" t="n"/>
      <c r="CM82" s="12" t="n"/>
      <c r="CN82" s="12" t="n"/>
      <c r="CO82" s="12" t="n"/>
      <c r="CP82" s="12" t="n"/>
      <c r="CQ82" s="12" t="n"/>
      <c r="CR82" s="12" t="n"/>
      <c r="CS82" s="27" t="n"/>
      <c r="CT82" s="27" t="n"/>
      <c r="CU82" s="27" t="n"/>
      <c r="CV82" s="27" t="n"/>
      <c r="CW82" s="27" t="n"/>
      <c r="CX82" s="27" t="n"/>
      <c r="CY82" s="27" t="n"/>
      <c r="CZ82" s="27" t="n"/>
      <c r="DA82" s="27" t="n"/>
      <c r="DB82" s="27" t="n"/>
      <c r="DC82" s="27" t="n"/>
      <c r="DD82" s="27" t="n"/>
      <c r="DE82" s="27" t="n"/>
      <c r="DF82" s="27" t="n"/>
      <c r="DG82" s="27" t="n"/>
      <c r="DH82" s="27" t="n"/>
      <c r="DI82" s="27" t="n"/>
      <c r="DJ82" s="27" t="n"/>
      <c r="DK82" s="27" t="n"/>
      <c r="DL82" s="27" t="n"/>
      <c r="DM82" s="27" t="n"/>
      <c r="DN82" s="27" t="n"/>
      <c r="DO82" s="27" t="n"/>
      <c r="DP82" s="27" t="n"/>
      <c r="DQ82" s="27" t="n"/>
      <c r="DR82" s="27" t="n"/>
      <c r="DS82" s="27" t="n"/>
      <c r="DT82" s="27" t="n"/>
      <c r="DU82" s="27" t="n"/>
      <c r="DV82" s="27" t="n"/>
      <c r="DW82" s="27" t="n"/>
      <c r="DX82" s="27" t="n"/>
      <c r="DY82" s="27" t="n"/>
      <c r="DZ82" s="27" t="n"/>
      <c r="EA82" s="27" t="n"/>
      <c r="EB82" s="27" t="n"/>
      <c r="EC82" s="27" t="n"/>
      <c r="ED82" s="27" t="n"/>
      <c r="EE82" s="27" t="n"/>
      <c r="EF82" s="27" t="n"/>
      <c r="EG82" s="27" t="n"/>
      <c r="EH82" s="27" t="n"/>
      <c r="EI82" s="27" t="n"/>
      <c r="EJ82" s="27" t="n"/>
      <c r="EK82" s="27" t="n"/>
      <c r="EL82" s="27" t="n"/>
      <c r="EM82" s="27" t="n"/>
      <c r="EN82" s="27" t="n"/>
      <c r="EO82" s="27" t="n"/>
      <c r="EP82" s="27" t="n"/>
      <c r="EQ82" s="27" t="n"/>
      <c r="ER82" s="27" t="n"/>
      <c r="ES82" s="27" t="n"/>
      <c r="ET82" s="27" t="n"/>
      <c r="EU82" s="27" t="n"/>
      <c r="EV82" s="27" t="n"/>
      <c r="EW82" s="27" t="n"/>
      <c r="EX82" s="27" t="n"/>
      <c r="EY82" s="27" t="n"/>
      <c r="EZ82" s="27" t="n"/>
      <c r="FA82" s="27" t="n"/>
      <c r="FB82" s="27" t="n"/>
      <c r="FC82" s="27" t="n"/>
      <c r="FD82" s="27" t="n"/>
      <c r="FE82" s="27" t="n"/>
      <c r="FF82" s="27" t="n"/>
      <c r="FG82" s="27" t="n"/>
      <c r="FH82" s="27" t="n"/>
      <c r="FI82" s="27" t="n"/>
      <c r="FJ82" s="27" t="n"/>
      <c r="FK82" s="27" t="n"/>
      <c r="FL82" s="27" t="n"/>
      <c r="FM82" s="27" t="n"/>
      <c r="FN82" s="27" t="n"/>
      <c r="FO82" s="27" t="n"/>
      <c r="FP82" s="27" t="n"/>
      <c r="FQ82" s="27" t="n"/>
      <c r="FR82" s="27" t="n"/>
      <c r="FS82" s="27" t="n"/>
      <c r="FT82" s="27" t="n"/>
      <c r="FU82" s="27" t="n"/>
      <c r="FV82" s="27" t="n"/>
      <c r="FW82" s="27" t="n"/>
      <c r="FX82" s="27" t="n"/>
      <c r="FY82" s="27" t="n"/>
      <c r="FZ82" s="27" t="n"/>
      <c r="GA82" s="27" t="n"/>
      <c r="GB82" s="27" t="n"/>
      <c r="GC82" s="27" t="n"/>
      <c r="GD82" s="27" t="n"/>
      <c r="GE82" s="27" t="n"/>
      <c r="GF82" s="27" t="n"/>
      <c r="GG82" s="27" t="n"/>
      <c r="GH82" s="27" t="n"/>
      <c r="GI82" s="27" t="n"/>
      <c r="GJ82" s="27" t="n"/>
      <c r="GK82" s="27" t="n"/>
      <c r="GL82" s="27" t="n"/>
      <c r="GM82" s="27" t="n"/>
      <c r="GN82" s="27" t="n"/>
      <c r="GO82" s="27" t="n"/>
      <c r="GP82" s="27" t="n"/>
      <c r="GQ82" s="27" t="n"/>
      <c r="GR82" s="27" t="n"/>
      <c r="GS82" s="27" t="n"/>
      <c r="GT82" s="27" t="n"/>
      <c r="GU82" s="27" t="n"/>
      <c r="GV82" s="27" t="n"/>
      <c r="GW82" s="27" t="n"/>
      <c r="GX82" s="27" t="n"/>
      <c r="GY82" s="27" t="n"/>
      <c r="GZ82" s="27" t="n"/>
      <c r="HA82" s="27" t="n"/>
      <c r="HB82" s="27" t="n"/>
      <c r="HC82" s="27" t="n"/>
      <c r="HD82" s="27" t="n"/>
      <c r="HE82" s="27" t="n"/>
      <c r="HF82" s="27" t="n"/>
      <c r="HG82" s="27" t="n"/>
      <c r="HH82" s="27" t="n"/>
      <c r="HI82" s="27" t="n"/>
      <c r="HJ82" s="27" t="n"/>
      <c r="HK82" s="27" t="n"/>
      <c r="HL82" s="27" t="n"/>
      <c r="HM82" s="27" t="n"/>
      <c r="HN82" s="27" t="n"/>
      <c r="HO82" s="27" t="n"/>
      <c r="HP82" s="27" t="n"/>
      <c r="HQ82" s="27" t="n"/>
      <c r="HR82" s="27" t="n"/>
      <c r="HS82" s="27" t="n"/>
      <c r="HT82" s="27" t="n"/>
      <c r="HU82" s="27" t="n"/>
      <c r="HV82" s="27" t="n"/>
      <c r="HW82" s="27" t="n"/>
      <c r="HX82" s="27" t="n"/>
      <c r="HY82" s="27" t="n"/>
      <c r="HZ82" s="27" t="n"/>
      <c r="IA82" s="27" t="n"/>
      <c r="IB82" s="27" t="n"/>
      <c r="IC82" s="27" t="n"/>
      <c r="ID82" s="27" t="n"/>
      <c r="IE82" s="27" t="n"/>
      <c r="IF82" s="27" t="n"/>
      <c r="IG82" s="27" t="n"/>
      <c r="IH82" s="27" t="n"/>
      <c r="II82" s="27" t="n"/>
      <c r="IJ82" s="27" t="n"/>
      <c r="IK82" s="27" t="n"/>
      <c r="IL82" s="27" t="n"/>
      <c r="IM82" s="27" t="n"/>
      <c r="IN82" s="27" t="n"/>
      <c r="IO82" s="27" t="n"/>
      <c r="IP82" s="27" t="n"/>
      <c r="IQ82" s="27" t="n"/>
      <c r="IR82" s="27" t="n"/>
      <c r="IS82" s="27" t="n"/>
      <c r="IT82" s="27" t="n"/>
      <c r="IU82" s="27" t="n"/>
      <c r="IV82" s="27" t="n"/>
      <c r="IW82" s="27" t="n"/>
      <c r="IX82" s="27" t="n"/>
      <c r="IY82" s="27" t="n"/>
      <c r="IZ82" s="27" t="n"/>
      <c r="JA82" s="27" t="n"/>
      <c r="JB82" s="27" t="n"/>
      <c r="JC82" s="27" t="n"/>
      <c r="JD82" s="27" t="n"/>
      <c r="JE82" s="27" t="n"/>
      <c r="JF82" s="27" t="n"/>
      <c r="JG82" s="27" t="n"/>
      <c r="JH82" s="27" t="n"/>
      <c r="JI82" s="27" t="n"/>
      <c r="JJ82" s="27" t="n"/>
      <c r="JK82" s="27" t="n"/>
      <c r="JL82" s="27" t="n"/>
      <c r="JM82" s="27" t="n"/>
      <c r="JN82" s="27" t="n"/>
      <c r="JO82" s="27" t="n"/>
      <c r="JP82" s="27" t="n"/>
      <c r="JQ82" s="27" t="n"/>
      <c r="JR82" s="27" t="n"/>
      <c r="JS82" s="27" t="n"/>
      <c r="JT82" s="27" t="n"/>
      <c r="JU82" s="27" t="n"/>
      <c r="JV82" s="27" t="n"/>
      <c r="JW82" s="27" t="n"/>
      <c r="JX82" s="27" t="n"/>
      <c r="JY82" s="27" t="n"/>
      <c r="OM82" s="9" t="n"/>
      <c r="ON82" s="9" t="n"/>
    </row>
    <row r="83" ht="14.45" customFormat="1" customHeight="1" s="32">
      <c r="A83" t="inlineStr">
        <is>
          <t>M. Piazza</t>
        </is>
      </c>
      <c r="B83" t="inlineStr">
        <is>
          <t>SAP ECC</t>
        </is>
      </c>
      <c r="C83" t="inlineStr">
        <is>
          <t>SAP ECC</t>
        </is>
      </c>
      <c r="D83" t="inlineStr">
        <is>
          <t>Outside DI</t>
        </is>
      </c>
      <c r="E83" s="12">
        <f>COUNTIFS(HV83:IG83,UPPER("x"))</f>
        <v/>
      </c>
      <c r="K83" s="12" t="n"/>
      <c r="CS83" s="27" t="n"/>
      <c r="CT83" s="27" t="n"/>
      <c r="CU83" s="27" t="n"/>
      <c r="CV83" s="27" t="n"/>
      <c r="CW83" s="27" t="n"/>
      <c r="CX83" s="27" t="n"/>
      <c r="CY83" s="27" t="n"/>
      <c r="CZ83" s="27" t="n"/>
      <c r="DA83" s="27" t="n"/>
      <c r="DB83" s="27" t="n"/>
      <c r="DC83" s="27" t="n"/>
      <c r="DD83" s="27" t="n"/>
      <c r="DE83" s="27" t="n"/>
      <c r="DF83" s="27" t="n"/>
      <c r="DG83" s="27" t="n"/>
      <c r="DH83" s="27" t="n"/>
      <c r="DI83" s="27" t="n"/>
      <c r="DJ83" s="27" t="n"/>
      <c r="DK83" s="27" t="n"/>
      <c r="DL83" s="27" t="n"/>
      <c r="DM83" s="27" t="n"/>
      <c r="DN83" s="27" t="n"/>
      <c r="DO83" s="27" t="n"/>
      <c r="DP83" s="27" t="n"/>
      <c r="DQ83" s="27" t="n"/>
      <c r="DR83" s="27" t="n"/>
      <c r="DS83" s="27" t="n"/>
      <c r="DT83" s="27" t="n"/>
      <c r="DU83" s="27" t="n"/>
      <c r="DV83" s="27" t="n"/>
      <c r="DW83" s="27" t="n"/>
      <c r="DX83" s="27" t="n"/>
      <c r="DY83" s="27" t="n"/>
      <c r="DZ83" s="27" t="n"/>
      <c r="EA83" s="27" t="n"/>
      <c r="EB83" s="27" t="n"/>
      <c r="EC83" s="27" t="n"/>
      <c r="ED83" s="27" t="n"/>
      <c r="EE83" s="27" t="n"/>
      <c r="EF83" s="27" t="n"/>
      <c r="EG83" s="27" t="n"/>
      <c r="EH83" s="27" t="n"/>
      <c r="EI83" s="27" t="n"/>
      <c r="EJ83" s="27" t="n"/>
      <c r="EK83" s="27" t="n"/>
      <c r="EL83" s="27" t="n"/>
      <c r="EM83" s="27" t="n"/>
      <c r="EN83" s="27" t="n"/>
      <c r="EO83" s="27" t="n"/>
      <c r="EP83" s="27" t="n"/>
      <c r="EQ83" s="27" t="n"/>
      <c r="ER83" s="27" t="n"/>
      <c r="ES83" s="27" t="n"/>
      <c r="ET83" s="27" t="n"/>
      <c r="EU83" s="27" t="n"/>
      <c r="EV83" s="27" t="n"/>
      <c r="EW83" s="27" t="n"/>
      <c r="EX83" s="27" t="n"/>
      <c r="EY83" s="27" t="n"/>
      <c r="EZ83" s="27" t="n"/>
      <c r="FA83" s="27" t="n"/>
      <c r="FB83" s="27" t="n"/>
      <c r="FC83" s="27" t="n"/>
      <c r="FD83" s="27" t="n"/>
      <c r="FE83" s="27" t="n"/>
      <c r="FF83" s="27" t="n"/>
      <c r="FG83" s="27" t="n"/>
      <c r="FH83" s="27" t="n"/>
      <c r="FI83" s="27" t="n"/>
      <c r="FJ83" s="27" t="n"/>
      <c r="FK83" s="27" t="n"/>
      <c r="FL83" s="27" t="n"/>
      <c r="FM83" s="27" t="n"/>
      <c r="FN83" s="27" t="n"/>
      <c r="FO83" s="27" t="n"/>
      <c r="FP83" s="27" t="n"/>
      <c r="FQ83" s="27" t="n"/>
      <c r="FR83" s="27" t="n"/>
      <c r="FS83" s="27" t="n"/>
      <c r="FT83" s="27" t="n"/>
      <c r="FU83" s="27" t="n"/>
      <c r="FV83" s="27" t="n"/>
      <c r="FW83" s="27" t="n"/>
      <c r="FX83" s="27" t="n"/>
      <c r="FY83" s="27" t="n"/>
      <c r="FZ83" s="27" t="n"/>
      <c r="GA83" s="27" t="n"/>
      <c r="GB83" s="27" t="n"/>
      <c r="GC83" s="27" t="n"/>
      <c r="GD83" s="27" t="n"/>
      <c r="GE83" s="27" t="n"/>
      <c r="GF83" s="27" t="n"/>
      <c r="GG83" s="27" t="n"/>
      <c r="GH83" s="27" t="n"/>
      <c r="GI83" s="27" t="n"/>
      <c r="GJ83" s="27" t="n"/>
      <c r="GK83" s="27" t="n"/>
      <c r="GL83" s="27" t="n"/>
      <c r="GM83" s="27" t="n"/>
      <c r="GN83" s="27" t="n"/>
      <c r="GO83" s="27" t="n"/>
      <c r="GP83" s="27" t="n"/>
      <c r="GQ83" s="27" t="n"/>
      <c r="GR83" s="27" t="n"/>
      <c r="GS83" s="27" t="n"/>
      <c r="GT83" s="27" t="n"/>
      <c r="GU83" s="27" t="n"/>
      <c r="GV83" s="27" t="n"/>
      <c r="GW83" s="27" t="n"/>
      <c r="GX83" s="27" t="n"/>
      <c r="GY83" s="27" t="n"/>
      <c r="GZ83" s="27" t="n"/>
      <c r="HA83" s="27" t="n"/>
      <c r="HB83" s="27" t="n"/>
      <c r="HC83" s="27" t="n"/>
      <c r="HD83" s="27" t="n"/>
      <c r="HE83" s="27" t="n"/>
      <c r="HF83" s="27" t="n"/>
      <c r="HG83" s="27" t="n"/>
      <c r="HH83" s="27" t="n"/>
      <c r="HI83" s="27" t="n"/>
      <c r="HJ83" s="27" t="n"/>
      <c r="HK83" s="27" t="n"/>
      <c r="HL83" s="27" t="n"/>
      <c r="HM83" s="27" t="n"/>
      <c r="HN83" s="27" t="n"/>
      <c r="HO83" s="27" t="n"/>
      <c r="HP83" s="27" t="n"/>
      <c r="HQ83" s="27" t="n"/>
      <c r="HR83" s="27" t="n"/>
      <c r="HS83" s="27" t="n"/>
      <c r="HT83" s="27" t="n"/>
      <c r="HU83" s="27" t="n"/>
      <c r="HV83" s="27" t="n"/>
      <c r="HW83" s="27" t="n"/>
      <c r="HX83" s="27" t="n"/>
      <c r="HY83" s="27" t="n"/>
      <c r="HZ83" s="27" t="n"/>
      <c r="IA83" s="27" t="n"/>
      <c r="IB83" s="27" t="n"/>
      <c r="IC83" s="27" t="n"/>
      <c r="ID83" s="27" t="n"/>
      <c r="IE83" s="27" t="n"/>
      <c r="IF83" s="27" t="n"/>
      <c r="IG83" s="27" t="n"/>
      <c r="IH83" s="27" t="n"/>
      <c r="II83" s="27" t="n"/>
      <c r="IJ83" s="27" t="n"/>
      <c r="IK83" s="27" t="n"/>
      <c r="IL83" s="27" t="n"/>
      <c r="IM83" s="27" t="n"/>
      <c r="IN83" s="27" t="n"/>
      <c r="IO83" s="27" t="n"/>
      <c r="IP83" s="27" t="n"/>
      <c r="IQ83" s="27" t="n"/>
      <c r="IR83" s="27" t="n"/>
      <c r="IS83" s="27" t="n"/>
      <c r="IT83" s="27" t="n"/>
      <c r="IU83" s="27" t="n"/>
      <c r="IV83" s="27" t="n"/>
      <c r="IW83" s="27" t="n"/>
      <c r="IX83" s="27" t="n"/>
      <c r="IY83" s="27" t="n"/>
      <c r="IZ83" s="27" t="n"/>
      <c r="JA83" s="27" t="n"/>
      <c r="JB83" s="27" t="n"/>
      <c r="JC83" s="27" t="n"/>
      <c r="JD83" s="27" t="n"/>
      <c r="JE83" s="27" t="n"/>
      <c r="JF83" s="27" t="n"/>
      <c r="JG83" s="27" t="n"/>
      <c r="JH83" s="27" t="n"/>
      <c r="JI83" s="27" t="n"/>
      <c r="JJ83" s="27" t="n"/>
      <c r="JK83" s="27" t="n"/>
      <c r="JL83" s="27" t="n"/>
      <c r="JM83" s="27" t="n"/>
      <c r="JN83" s="27" t="n"/>
      <c r="JO83" s="27" t="n"/>
      <c r="JP83" s="27" t="n"/>
      <c r="JQ83" s="27" t="n"/>
      <c r="JR83" s="27" t="n"/>
      <c r="JS83" s="27" t="n"/>
      <c r="JT83" s="27" t="n"/>
      <c r="JU83" s="27" t="n"/>
      <c r="JV83" s="27" t="n"/>
      <c r="JW83" s="27" t="n"/>
      <c r="JX83" s="27" t="n"/>
      <c r="JY83" s="27" t="n"/>
      <c r="OM83" s="9" t="n"/>
      <c r="ON83" s="9" t="n"/>
    </row>
    <row r="84" ht="14.45" customFormat="1" customHeight="1" s="32">
      <c r="A84" t="inlineStr">
        <is>
          <t>M. PORCU</t>
        </is>
      </c>
      <c r="B84" t="inlineStr">
        <is>
          <t>Data Intelligence</t>
        </is>
      </c>
      <c r="C84" t="inlineStr">
        <is>
          <t>Operations</t>
        </is>
      </c>
      <c r="D84" s="12" t="inlineStr">
        <is>
          <t>Web Applications</t>
        </is>
      </c>
      <c r="E84" s="12">
        <f>COUNTIFS(HV84:IG84,UPPER("x"))</f>
        <v/>
      </c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  <c r="AJ84" s="12" t="n"/>
      <c r="AK84" s="12" t="n"/>
      <c r="AL84" s="12" t="n"/>
      <c r="AM84" s="12" t="n"/>
      <c r="AN84" s="12" t="n"/>
      <c r="AO84" s="12" t="n"/>
      <c r="AP84" s="12" t="n"/>
      <c r="AQ84" s="12" t="n"/>
      <c r="AR84" s="12" t="n"/>
      <c r="AS84" s="12" t="n"/>
      <c r="AT84" s="12" t="n"/>
      <c r="AU84" s="12" t="n"/>
      <c r="AV84" s="12" t="n"/>
      <c r="AW84" s="12" t="n"/>
      <c r="AX84" s="12" t="n"/>
      <c r="AY84" s="12" t="n"/>
      <c r="AZ84" s="12" t="n"/>
      <c r="BA84" s="12" t="n"/>
      <c r="BB84" s="12" t="n"/>
      <c r="BC84" s="12" t="n"/>
      <c r="BD84" s="12" t="n"/>
      <c r="BE84" s="12" t="n"/>
      <c r="BF84" s="12" t="n"/>
      <c r="BG84" s="12" t="n"/>
      <c r="BH84" s="12" t="n"/>
      <c r="BI84" s="12" t="n"/>
      <c r="BJ84" s="12" t="n"/>
      <c r="BK84" s="12" t="n"/>
      <c r="BL84" s="12" t="n"/>
      <c r="BM84" s="12" t="n"/>
      <c r="BN84" s="12" t="n"/>
      <c r="BO84" s="12" t="n"/>
      <c r="BP84" s="12" t="n"/>
      <c r="BQ84" s="12" t="n"/>
      <c r="BR84" s="12" t="n"/>
      <c r="BS84" s="12" t="n"/>
      <c r="BT84" s="12" t="n"/>
      <c r="BU84" s="12" t="n"/>
      <c r="BV84" s="12" t="n"/>
      <c r="BW84" s="12" t="n"/>
      <c r="BX84" s="12" t="n"/>
      <c r="BY84" s="12" t="n"/>
      <c r="BZ84" s="12" t="n"/>
      <c r="CA84" s="12" t="n"/>
      <c r="CB84" s="12" t="n"/>
      <c r="CC84" s="12" t="n"/>
      <c r="CD84" s="12" t="n"/>
      <c r="CE84" s="12" t="n"/>
      <c r="CF84" s="12" t="n"/>
      <c r="CG84" s="12" t="n"/>
      <c r="CH84" s="12" t="n"/>
      <c r="CI84" s="12" t="n"/>
      <c r="CJ84" s="12" t="n"/>
      <c r="CK84" s="12" t="n"/>
      <c r="CL84" s="12" t="n"/>
      <c r="CM84" s="12" t="n"/>
      <c r="CN84" s="12" t="n"/>
      <c r="CO84" s="12" t="n"/>
      <c r="CP84" s="12" t="n"/>
      <c r="CQ84" s="12" t="n"/>
      <c r="CR84" s="12" t="n"/>
      <c r="CS84" s="27" t="n"/>
      <c r="CT84" s="27" t="n"/>
      <c r="CU84" s="27" t="n"/>
      <c r="CV84" s="27" t="n"/>
      <c r="CW84" s="27" t="n"/>
      <c r="CX84" s="27" t="n"/>
      <c r="CY84" s="27" t="n"/>
      <c r="CZ84" s="27" t="n"/>
      <c r="DA84" s="27" t="n"/>
      <c r="DB84" s="27" t="n"/>
      <c r="DC84" s="27" t="n"/>
      <c r="DD84" s="27" t="n"/>
      <c r="DE84" s="27" t="n"/>
      <c r="DF84" s="27" t="n"/>
      <c r="DG84" s="27" t="n"/>
      <c r="DH84" s="27" t="n"/>
      <c r="DI84" s="27" t="n"/>
      <c r="DJ84" s="27" t="n"/>
      <c r="DK84" s="27" t="n"/>
      <c r="DL84" s="27" t="n"/>
      <c r="DM84" s="27" t="n"/>
      <c r="DN84" s="27" t="n"/>
      <c r="DO84" s="27" t="n"/>
      <c r="DP84" s="27" t="n"/>
      <c r="DQ84" s="27" t="n"/>
      <c r="DR84" s="27" t="n"/>
      <c r="DS84" s="27" t="n"/>
      <c r="DT84" s="27" t="n"/>
      <c r="DU84" s="27" t="n"/>
      <c r="DV84" s="27" t="n"/>
      <c r="DW84" s="27" t="n"/>
      <c r="DX84" s="27" t="n"/>
      <c r="DY84" s="27" t="n"/>
      <c r="DZ84" s="27" t="n"/>
      <c r="EA84" s="27" t="n"/>
      <c r="EB84" s="27" t="n"/>
      <c r="EC84" s="27" t="n"/>
      <c r="ED84" s="27" t="n"/>
      <c r="EE84" s="27" t="n"/>
      <c r="EF84" s="27" t="n"/>
      <c r="EG84" s="27" t="n"/>
      <c r="EH84" s="27" t="n"/>
      <c r="EI84" s="27" t="n"/>
      <c r="EJ84" s="27" t="n"/>
      <c r="EK84" s="27" t="n"/>
      <c r="EL84" s="27" t="n"/>
      <c r="EM84" s="27" t="n"/>
      <c r="EN84" s="27" t="n"/>
      <c r="EO84" s="27" t="n"/>
      <c r="EP84" s="27" t="n"/>
      <c r="EQ84" s="27" t="n"/>
      <c r="ER84" s="27" t="n"/>
      <c r="ES84" s="27" t="n"/>
      <c r="ET84" s="27" t="n"/>
      <c r="EU84" s="27" t="n"/>
      <c r="EV84" s="27" t="n"/>
      <c r="EW84" s="27" t="n"/>
      <c r="EX84" s="27" t="n"/>
      <c r="EY84" s="27" t="n"/>
      <c r="EZ84" s="27" t="n"/>
      <c r="FA84" s="27" t="n"/>
      <c r="FB84" s="27" t="n"/>
      <c r="FC84" s="27" t="n"/>
      <c r="FD84" s="27" t="n"/>
      <c r="FE84" s="27" t="n"/>
      <c r="FF84" s="27" t="n"/>
      <c r="FG84" s="27" t="n"/>
      <c r="FH84" s="27" t="n"/>
      <c r="FI84" s="27" t="n"/>
      <c r="FJ84" s="27" t="n"/>
      <c r="FK84" s="27" t="n"/>
      <c r="FL84" s="27" t="n"/>
      <c r="FM84" s="27" t="n"/>
      <c r="FN84" s="27" t="n"/>
      <c r="FO84" s="27" t="n"/>
      <c r="FP84" s="27" t="n"/>
      <c r="FQ84" s="27" t="n"/>
      <c r="FR84" s="27" t="n"/>
      <c r="FS84" s="27" t="n"/>
      <c r="FT84" s="27" t="n"/>
      <c r="FU84" s="27" t="n"/>
      <c r="FV84" s="27" t="n"/>
      <c r="FW84" s="27" t="n"/>
      <c r="FX84" s="27" t="n"/>
      <c r="FY84" s="27" t="n"/>
      <c r="FZ84" s="27" t="n"/>
      <c r="GA84" s="27" t="n"/>
      <c r="GB84" s="27" t="n"/>
      <c r="GC84" s="27" t="n"/>
      <c r="GD84" s="27" t="n"/>
      <c r="GE84" s="27" t="n"/>
      <c r="GF84" s="27" t="n"/>
      <c r="GG84" s="27" t="n"/>
      <c r="GH84" s="27" t="n"/>
      <c r="GI84" s="27" t="n"/>
      <c r="GJ84" s="27" t="n"/>
      <c r="GK84" s="27" t="n"/>
      <c r="GL84" s="27" t="n"/>
      <c r="GM84" s="27" t="n"/>
      <c r="GN84" s="27" t="n"/>
      <c r="GO84" s="27" t="inlineStr">
        <is>
          <t>x</t>
        </is>
      </c>
      <c r="GP84" s="27" t="n"/>
      <c r="GQ84" s="27" t="n"/>
      <c r="GR84" s="27" t="n"/>
      <c r="GS84" s="27" t="n"/>
      <c r="GT84" s="27" t="n"/>
      <c r="GU84" s="27" t="n"/>
      <c r="GV84" s="27" t="n"/>
      <c r="GW84" s="27" t="n"/>
      <c r="GX84" s="27" t="n"/>
      <c r="GY84" s="27" t="n"/>
      <c r="GZ84" s="27" t="n"/>
      <c r="HA84" s="27" t="n"/>
      <c r="HB84" s="27" t="n"/>
      <c r="HC84" s="27" t="inlineStr">
        <is>
          <t>x</t>
        </is>
      </c>
      <c r="HD84" s="27" t="n"/>
      <c r="HE84" s="27" t="n"/>
      <c r="HF84" s="27" t="n"/>
      <c r="HG84" s="27" t="n"/>
      <c r="HH84" s="27" t="n"/>
      <c r="HI84" s="27" t="n"/>
      <c r="HJ84" s="27" t="n"/>
      <c r="HK84" s="27" t="n"/>
      <c r="HL84" s="27" t="n"/>
      <c r="HM84" s="27" t="n"/>
      <c r="HN84" s="27" t="n"/>
      <c r="HO84" s="27" t="n"/>
      <c r="HP84" s="27" t="n"/>
      <c r="HQ84" s="27" t="n"/>
      <c r="HR84" s="27" t="n"/>
      <c r="HS84" s="27" t="n"/>
      <c r="HT84" s="27" t="n"/>
      <c r="HU84" s="27" t="n"/>
      <c r="HV84" s="27" t="n"/>
      <c r="HW84" s="27" t="n"/>
      <c r="HX84" s="27" t="n"/>
      <c r="HY84" s="27" t="n"/>
      <c r="HZ84" s="27" t="n"/>
      <c r="IA84" s="27" t="n"/>
      <c r="IB84" s="27" t="n"/>
      <c r="IC84" s="27" t="n"/>
      <c r="ID84" s="27" t="n"/>
      <c r="IE84" s="27" t="n"/>
      <c r="IF84" s="27" t="n"/>
      <c r="IG84" s="27" t="n"/>
      <c r="IH84" s="27" t="n"/>
      <c r="II84" s="27" t="n"/>
      <c r="IJ84" s="27" t="n"/>
      <c r="IK84" s="27" t="n"/>
      <c r="IL84" s="27" t="n"/>
      <c r="IM84" s="27" t="n"/>
      <c r="IN84" s="27" t="n"/>
      <c r="IO84" s="27" t="n"/>
      <c r="IP84" s="27" t="n"/>
      <c r="IQ84" s="27" t="n"/>
      <c r="IR84" s="27" t="n"/>
      <c r="IS84" s="27" t="n"/>
      <c r="IT84" s="27" t="n"/>
      <c r="IU84" s="27" t="n"/>
      <c r="IV84" s="27" t="inlineStr">
        <is>
          <t>x</t>
        </is>
      </c>
      <c r="IW84" s="27" t="inlineStr">
        <is>
          <t>x</t>
        </is>
      </c>
      <c r="IX84" s="27" t="inlineStr">
        <is>
          <t>x</t>
        </is>
      </c>
      <c r="IY84" s="27" t="inlineStr">
        <is>
          <t>x</t>
        </is>
      </c>
      <c r="IZ84" s="27" t="inlineStr">
        <is>
          <t>x</t>
        </is>
      </c>
      <c r="JA84" s="27" t="n"/>
      <c r="JB84" s="27" t="n"/>
      <c r="JC84" s="27" t="n"/>
      <c r="JD84" s="27" t="n"/>
      <c r="JE84" s="27" t="n"/>
      <c r="JF84" s="27" t="n"/>
      <c r="JG84" s="27" t="n"/>
      <c r="JH84" s="27" t="n"/>
      <c r="JI84" s="27" t="n"/>
      <c r="JJ84" s="27" t="n"/>
      <c r="JK84" s="27" t="n"/>
      <c r="JL84" s="27" t="n"/>
      <c r="JM84" s="27" t="n"/>
      <c r="JN84" s="27" t="n"/>
      <c r="JO84" s="27" t="n"/>
      <c r="JP84" s="27" t="n"/>
      <c r="JQ84" s="27" t="n"/>
      <c r="JR84" s="27" t="n"/>
      <c r="JS84" s="27" t="n"/>
      <c r="JT84" s="27" t="n"/>
      <c r="JU84" s="27" t="n"/>
      <c r="JV84" s="27" t="n"/>
      <c r="JW84" s="27" t="n"/>
      <c r="JX84" s="27" t="n"/>
      <c r="JY84" s="27" t="n"/>
      <c r="OM84" s="9" t="n"/>
      <c r="ON84" s="9" t="n"/>
    </row>
    <row r="85" ht="14.45" customFormat="1" customHeight="1" s="32">
      <c r="A85" t="inlineStr">
        <is>
          <t>M. Regini</t>
        </is>
      </c>
      <c r="B85" t="inlineStr">
        <is>
          <t>Data Intelligence</t>
        </is>
      </c>
      <c r="C85" t="inlineStr">
        <is>
          <t>Operations</t>
        </is>
      </c>
      <c r="D85" s="12" t="inlineStr">
        <is>
          <t>Data Management</t>
        </is>
      </c>
      <c r="E85" s="12">
        <f>COUNTIFS(HV85:IG85,UPPER("x"))</f>
        <v/>
      </c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  <c r="AA85" s="12" t="n"/>
      <c r="AB85" s="12" t="n"/>
      <c r="AC85" s="12" t="n"/>
      <c r="AD85" s="12" t="n"/>
      <c r="AE85" s="12" t="n"/>
      <c r="AF85" s="12" t="n"/>
      <c r="AG85" s="12" t="n"/>
      <c r="AH85" s="12" t="n"/>
      <c r="AI85" s="12" t="n"/>
      <c r="AJ85" s="12" t="n"/>
      <c r="AK85" s="12" t="n"/>
      <c r="AL85" s="12" t="n"/>
      <c r="AM85" s="12" t="n"/>
      <c r="AN85" s="12" t="n"/>
      <c r="AO85" s="12" t="n"/>
      <c r="AP85" s="12" t="n"/>
      <c r="AQ85" s="12" t="n"/>
      <c r="AR85" s="12" t="n"/>
      <c r="AS85" s="12" t="n"/>
      <c r="AT85" s="12" t="n"/>
      <c r="AU85" s="12" t="n"/>
      <c r="AV85" s="12" t="n"/>
      <c r="AW85" s="12" t="n"/>
      <c r="AX85" s="12" t="n"/>
      <c r="AY85" s="12" t="n"/>
      <c r="AZ85" s="12" t="n"/>
      <c r="BA85" s="12" t="n"/>
      <c r="BB85" s="12" t="n"/>
      <c r="BC85" s="12" t="n"/>
      <c r="BD85" s="12" t="n"/>
      <c r="BE85" s="12" t="n"/>
      <c r="BF85" s="12" t="n"/>
      <c r="BG85" s="12" t="n"/>
      <c r="BH85" s="12" t="n"/>
      <c r="BI85" s="12" t="n"/>
      <c r="BJ85" s="12" t="n"/>
      <c r="BK85" s="12" t="n"/>
      <c r="BL85" s="12" t="n"/>
      <c r="BM85" s="12" t="n"/>
      <c r="BN85" s="12" t="n"/>
      <c r="BO85" s="12" t="n"/>
      <c r="BP85" s="12" t="n"/>
      <c r="BQ85" s="12" t="n"/>
      <c r="BR85" s="12" t="n"/>
      <c r="BS85" s="12" t="n"/>
      <c r="BT85" s="12" t="n"/>
      <c r="BU85" s="12" t="n"/>
      <c r="BV85" s="12" t="n"/>
      <c r="BW85" s="12" t="n"/>
      <c r="BX85" s="12" t="n"/>
      <c r="BY85" s="12" t="n"/>
      <c r="BZ85" s="12" t="n"/>
      <c r="CA85" s="12" t="n"/>
      <c r="CB85" s="12" t="n"/>
      <c r="CC85" s="12" t="n"/>
      <c r="CD85" s="12" t="n"/>
      <c r="CE85" s="12" t="n"/>
      <c r="CF85" s="12" t="n"/>
      <c r="CG85" s="12" t="n"/>
      <c r="CH85" s="12" t="n"/>
      <c r="CI85" s="12" t="n"/>
      <c r="CJ85" s="12" t="n"/>
      <c r="CK85" s="12" t="n"/>
      <c r="CL85" s="12" t="n"/>
      <c r="CM85" s="12" t="n"/>
      <c r="CN85" s="12" t="n"/>
      <c r="CO85" s="12" t="n"/>
      <c r="CP85" s="12" t="n"/>
      <c r="CQ85" s="12" t="n"/>
      <c r="CR85" s="12" t="n"/>
      <c r="CS85" s="27" t="n"/>
      <c r="CT85" s="27" t="n"/>
      <c r="CU85" s="27" t="n"/>
      <c r="CV85" s="27" t="n"/>
      <c r="CW85" s="27" t="n"/>
      <c r="CX85" s="27" t="n"/>
      <c r="CY85" s="27" t="n"/>
      <c r="CZ85" s="27" t="n"/>
      <c r="DA85" s="27" t="n"/>
      <c r="DB85" s="27" t="n"/>
      <c r="DC85" s="27" t="n"/>
      <c r="DD85" s="27" t="n"/>
      <c r="DE85" s="27" t="n"/>
      <c r="DF85" s="27" t="n"/>
      <c r="DG85" s="27" t="n"/>
      <c r="DH85" s="27" t="n"/>
      <c r="DI85" s="27" t="n"/>
      <c r="DJ85" s="27" t="n"/>
      <c r="DK85" s="27" t="n"/>
      <c r="DL85" s="27" t="n"/>
      <c r="DM85" s="27" t="n"/>
      <c r="DN85" s="27" t="n"/>
      <c r="DO85" s="27" t="n"/>
      <c r="DP85" s="27" t="n"/>
      <c r="DQ85" s="27" t="n"/>
      <c r="DR85" s="27" t="n"/>
      <c r="DS85" s="27" t="n"/>
      <c r="DT85" s="27" t="n"/>
      <c r="DU85" s="27" t="n"/>
      <c r="DV85" s="27" t="n"/>
      <c r="DW85" s="27" t="n"/>
      <c r="DX85" s="27" t="n"/>
      <c r="DY85" s="27" t="n"/>
      <c r="DZ85" s="27" t="n"/>
      <c r="EA85" s="27" t="n"/>
      <c r="EB85" s="27" t="n"/>
      <c r="EC85" s="27" t="n"/>
      <c r="ED85" s="27" t="n"/>
      <c r="EE85" s="27" t="n"/>
      <c r="EF85" s="27" t="n"/>
      <c r="EG85" s="27" t="n"/>
      <c r="EH85" s="27" t="n"/>
      <c r="EI85" s="27" t="n"/>
      <c r="EJ85" s="27" t="n"/>
      <c r="EK85" s="27" t="n"/>
      <c r="EL85" s="27" t="n"/>
      <c r="EM85" s="27" t="n"/>
      <c r="EN85" s="27" t="n"/>
      <c r="EO85" s="27" t="n"/>
      <c r="EP85" s="27" t="n"/>
      <c r="EQ85" s="27" t="n"/>
      <c r="ER85" s="27" t="n"/>
      <c r="ES85" s="27" t="n"/>
      <c r="ET85" s="27" t="n"/>
      <c r="EU85" s="27" t="n"/>
      <c r="EV85" s="27" t="n"/>
      <c r="EW85" s="27" t="n"/>
      <c r="EX85" s="27" t="n"/>
      <c r="EY85" s="27" t="n"/>
      <c r="EZ85" s="27" t="n"/>
      <c r="FA85" s="27" t="n"/>
      <c r="FB85" s="27" t="n"/>
      <c r="FC85" s="27" t="n"/>
      <c r="FD85" s="27" t="n"/>
      <c r="FE85" s="27" t="n"/>
      <c r="FF85" s="27" t="n"/>
      <c r="FG85" s="27" t="n"/>
      <c r="FH85" s="27" t="n"/>
      <c r="FI85" s="27" t="n"/>
      <c r="FJ85" s="27" t="n"/>
      <c r="FK85" s="27" t="n"/>
      <c r="FL85" s="27" t="n"/>
      <c r="FM85" s="27" t="n"/>
      <c r="FN85" s="27" t="n"/>
      <c r="FO85" s="27" t="n"/>
      <c r="FP85" s="27" t="n"/>
      <c r="FQ85" s="27" t="n"/>
      <c r="FR85" s="27" t="n"/>
      <c r="FS85" s="27" t="n"/>
      <c r="FT85" s="27" t="n"/>
      <c r="FU85" s="27" t="n"/>
      <c r="FV85" s="27" t="n"/>
      <c r="FW85" s="27" t="n"/>
      <c r="FX85" s="27" t="n"/>
      <c r="FY85" s="27" t="n"/>
      <c r="FZ85" s="27" t="n"/>
      <c r="GA85" s="27" t="n"/>
      <c r="GB85" s="27" t="n"/>
      <c r="GC85" s="27" t="n"/>
      <c r="GD85" s="27" t="n"/>
      <c r="GE85" s="27" t="n"/>
      <c r="GF85" s="27" t="n"/>
      <c r="GG85" s="27" t="n"/>
      <c r="GH85" s="27" t="n"/>
      <c r="GI85" s="27" t="n"/>
      <c r="GJ85" s="27" t="n"/>
      <c r="GK85" s="27" t="n"/>
      <c r="GL85" s="27" t="n"/>
      <c r="GM85" s="27" t="n"/>
      <c r="GN85" s="27" t="n"/>
      <c r="GO85" s="27" t="n"/>
      <c r="GP85" s="27" t="n"/>
      <c r="GQ85" s="27" t="n"/>
      <c r="GR85" s="27" t="n"/>
      <c r="GS85" s="27" t="n"/>
      <c r="GT85" s="27" t="n"/>
      <c r="GU85" s="27" t="n"/>
      <c r="GV85" s="27" t="n"/>
      <c r="GW85" s="27" t="n"/>
      <c r="GX85" s="27" t="n"/>
      <c r="GY85" s="27" t="n"/>
      <c r="GZ85" s="27" t="n"/>
      <c r="HA85" s="27" t="n"/>
      <c r="HB85" s="27" t="n"/>
      <c r="HC85" s="27" t="n"/>
      <c r="HD85" s="27" t="n"/>
      <c r="HE85" s="27" t="n"/>
      <c r="HF85" s="27" t="n"/>
      <c r="HG85" s="27" t="n"/>
      <c r="HH85" s="27" t="n"/>
      <c r="HI85" s="27" t="n"/>
      <c r="HJ85" s="27" t="n"/>
      <c r="HK85" s="27" t="n"/>
      <c r="HL85" s="27" t="n"/>
      <c r="HM85" s="27" t="n"/>
      <c r="HN85" s="27" t="n"/>
      <c r="HO85" s="27" t="n"/>
      <c r="HP85" s="27" t="n"/>
      <c r="HQ85" s="27" t="n"/>
      <c r="HR85" s="27" t="n"/>
      <c r="HS85" s="27" t="n"/>
      <c r="HT85" s="27" t="n"/>
      <c r="HU85" s="27" t="n"/>
      <c r="HV85" s="27" t="n"/>
      <c r="HW85" s="27" t="n"/>
      <c r="HX85" s="27" t="n"/>
      <c r="HY85" s="27" t="n"/>
      <c r="HZ85" s="27" t="n"/>
      <c r="IA85" s="27" t="n"/>
      <c r="IB85" s="27" t="n"/>
      <c r="IC85" s="27" t="n"/>
      <c r="ID85" s="27" t="n"/>
      <c r="IE85" s="27" t="n"/>
      <c r="IF85" s="27" t="n"/>
      <c r="IG85" s="27" t="n"/>
      <c r="IH85" s="27" t="n"/>
      <c r="II85" s="27" t="n"/>
      <c r="IJ85" s="27" t="n"/>
      <c r="IK85" s="27" t="n"/>
      <c r="IL85" s="27" t="n"/>
      <c r="IM85" s="27" t="n"/>
      <c r="IN85" s="27" t="n"/>
      <c r="IO85" s="27" t="n"/>
      <c r="IP85" s="27" t="n"/>
      <c r="IQ85" s="27" t="n"/>
      <c r="IR85" s="27" t="n"/>
      <c r="IS85" s="27" t="n"/>
      <c r="IT85" s="27" t="n"/>
      <c r="IU85" s="27" t="n"/>
      <c r="IV85" s="27" t="n"/>
      <c r="IW85" s="27" t="n"/>
      <c r="IX85" s="27" t="n"/>
      <c r="IY85" s="27" t="n"/>
      <c r="IZ85" s="27" t="n"/>
      <c r="JA85" s="27" t="n"/>
      <c r="JB85" s="27" t="n"/>
      <c r="JC85" s="27" t="n"/>
      <c r="JD85" s="27" t="n"/>
      <c r="JE85" s="27" t="n"/>
      <c r="JF85" s="27" t="n"/>
      <c r="JG85" s="27" t="n"/>
      <c r="JH85" s="27" t="n"/>
      <c r="JI85" s="27" t="n"/>
      <c r="JJ85" s="27" t="n"/>
      <c r="JK85" s="27" t="n"/>
      <c r="JL85" s="27" t="n"/>
      <c r="JM85" s="27" t="n"/>
      <c r="JN85" s="27" t="n"/>
      <c r="JO85" s="27" t="n"/>
      <c r="JP85" s="27" t="n"/>
      <c r="JQ85" s="27" t="n"/>
      <c r="JR85" s="27" t="n"/>
      <c r="JS85" s="27" t="n"/>
      <c r="JT85" s="27" t="n"/>
      <c r="JU85" s="27" t="n"/>
      <c r="JV85" s="27" t="n"/>
      <c r="JW85" s="27" t="n"/>
      <c r="JX85" s="27" t="n"/>
      <c r="JY85" s="27" t="n"/>
      <c r="OM85" s="9" t="n"/>
      <c r="ON85" s="9" t="n"/>
    </row>
    <row r="86" ht="14.45" customFormat="1" customHeight="1" s="32">
      <c r="A86" s="9" t="inlineStr">
        <is>
          <t>M. Sabarese</t>
        </is>
      </c>
      <c r="B86" s="9" t="inlineStr">
        <is>
          <t>DIGITAL</t>
        </is>
      </c>
      <c r="C86" t="inlineStr">
        <is>
          <t>SAP FIORI</t>
        </is>
      </c>
      <c r="D86" t="inlineStr">
        <is>
          <t>Outside DI</t>
        </is>
      </c>
      <c r="E86" s="12">
        <f>COUNTIFS(HV86:IG86,UPPER("x"))</f>
        <v/>
      </c>
      <c r="K86" s="12" t="n"/>
      <c r="CS86" s="27" t="n"/>
      <c r="CT86" s="27" t="n"/>
      <c r="CU86" s="27" t="n"/>
      <c r="CV86" s="27" t="n"/>
      <c r="CW86" s="27" t="n"/>
      <c r="CX86" s="27" t="n"/>
      <c r="CY86" s="27" t="n"/>
      <c r="CZ86" s="27" t="n"/>
      <c r="DA86" s="27" t="n"/>
      <c r="DB86" s="27" t="n"/>
      <c r="DC86" s="27" t="n"/>
      <c r="DD86" s="27" t="n"/>
      <c r="DE86" s="27" t="n"/>
      <c r="DF86" s="27" t="n"/>
      <c r="DG86" s="27" t="n"/>
      <c r="DH86" s="27" t="n"/>
      <c r="DI86" s="27" t="n"/>
      <c r="DJ86" s="27" t="n"/>
      <c r="DK86" s="27" t="n"/>
      <c r="DL86" s="27" t="n"/>
      <c r="DM86" s="27" t="n"/>
      <c r="DN86" s="27" t="n"/>
      <c r="DO86" s="27" t="n"/>
      <c r="DP86" s="27" t="n"/>
      <c r="DQ86" s="27" t="n"/>
      <c r="DR86" s="27" t="n"/>
      <c r="DS86" s="27" t="n"/>
      <c r="DT86" s="27" t="n"/>
      <c r="DU86" s="27" t="n"/>
      <c r="DV86" s="27" t="n"/>
      <c r="DW86" s="27" t="n"/>
      <c r="DX86" s="27" t="n"/>
      <c r="DY86" s="27" t="n"/>
      <c r="DZ86" s="27" t="n"/>
      <c r="EA86" s="27" t="n"/>
      <c r="EB86" s="27" t="n"/>
      <c r="EC86" s="27" t="n"/>
      <c r="ED86" s="27" t="n"/>
      <c r="EE86" s="27" t="n"/>
      <c r="EF86" s="27" t="n"/>
      <c r="EG86" s="27" t="n"/>
      <c r="EH86" s="27" t="n"/>
      <c r="EI86" s="27" t="n"/>
      <c r="EJ86" s="27" t="n"/>
      <c r="EK86" s="27" t="n"/>
      <c r="EL86" s="27" t="n"/>
      <c r="EM86" s="27" t="n"/>
      <c r="EN86" s="27" t="n"/>
      <c r="EO86" s="27" t="n"/>
      <c r="EP86" s="27" t="n"/>
      <c r="EQ86" s="27" t="n"/>
      <c r="ER86" s="27" t="n"/>
      <c r="ES86" s="27" t="n"/>
      <c r="ET86" s="27" t="n"/>
      <c r="EU86" s="27" t="n"/>
      <c r="EV86" s="27" t="n"/>
      <c r="EW86" s="27" t="n"/>
      <c r="EX86" s="27" t="n"/>
      <c r="EY86" s="27" t="n"/>
      <c r="EZ86" s="27" t="n"/>
      <c r="FA86" s="27" t="n"/>
      <c r="FB86" s="27" t="n"/>
      <c r="FC86" s="27" t="n"/>
      <c r="FD86" s="27" t="n"/>
      <c r="FE86" s="27" t="n"/>
      <c r="FF86" s="27" t="n"/>
      <c r="FG86" s="27" t="n"/>
      <c r="FH86" s="27" t="n"/>
      <c r="FI86" s="27" t="n"/>
      <c r="FJ86" s="27" t="n"/>
      <c r="FK86" s="27" t="n"/>
      <c r="FL86" s="27" t="n"/>
      <c r="FM86" s="27" t="n"/>
      <c r="FN86" s="27" t="n"/>
      <c r="FO86" s="27" t="n"/>
      <c r="FP86" s="27" t="n"/>
      <c r="FQ86" s="27" t="n"/>
      <c r="FR86" s="27" t="n"/>
      <c r="FS86" s="27" t="n"/>
      <c r="FT86" s="27" t="n"/>
      <c r="FU86" s="27" t="n"/>
      <c r="FV86" s="27" t="n"/>
      <c r="FW86" s="27" t="n"/>
      <c r="FX86" s="27" t="n"/>
      <c r="FY86" s="27" t="n"/>
      <c r="FZ86" s="27" t="n"/>
      <c r="GA86" s="27" t="n"/>
      <c r="GB86" s="27" t="n"/>
      <c r="GC86" s="27" t="n"/>
      <c r="GD86" s="27" t="n"/>
      <c r="GE86" s="27" t="n"/>
      <c r="GF86" s="27" t="n"/>
      <c r="GG86" s="27" t="n"/>
      <c r="GH86" s="27" t="n"/>
      <c r="GI86" s="27" t="n"/>
      <c r="GJ86" s="27" t="n"/>
      <c r="GK86" s="27" t="n"/>
      <c r="GL86" s="27" t="n"/>
      <c r="GM86" s="27" t="n"/>
      <c r="GN86" s="27" t="n"/>
      <c r="GO86" s="27" t="n"/>
      <c r="GP86" s="27" t="n"/>
      <c r="GQ86" s="27" t="n"/>
      <c r="GR86" s="27" t="n"/>
      <c r="GS86" s="27" t="n"/>
      <c r="GT86" s="27" t="n"/>
      <c r="GU86" s="27" t="n"/>
      <c r="GV86" s="27" t="n"/>
      <c r="GW86" s="27" t="n"/>
      <c r="GX86" s="27" t="n"/>
      <c r="GY86" s="27" t="n"/>
      <c r="GZ86" s="27" t="n"/>
      <c r="HA86" s="27" t="n"/>
      <c r="HB86" s="27" t="n"/>
      <c r="HC86" s="27" t="n"/>
      <c r="HD86" s="27" t="n"/>
      <c r="HE86" s="27" t="n"/>
      <c r="HF86" s="27" t="n"/>
      <c r="HG86" s="27" t="n"/>
      <c r="HH86" s="27" t="n"/>
      <c r="HI86" s="27" t="n"/>
      <c r="HJ86" s="27" t="n"/>
      <c r="HK86" s="27" t="n"/>
      <c r="HL86" s="27" t="n"/>
      <c r="HM86" s="27" t="n"/>
      <c r="HN86" s="27" t="n"/>
      <c r="HO86" s="27" t="n"/>
      <c r="HP86" s="27" t="n"/>
      <c r="HQ86" s="27" t="n"/>
      <c r="HR86" s="27" t="n"/>
      <c r="HS86" s="27" t="n"/>
      <c r="HT86" s="27" t="n"/>
      <c r="HU86" s="27" t="n"/>
      <c r="HV86" s="27" t="n"/>
      <c r="HW86" s="27" t="n"/>
      <c r="HX86" s="27" t="n"/>
      <c r="HY86" s="27" t="n"/>
      <c r="HZ86" s="27" t="n"/>
      <c r="IA86" s="27" t="n"/>
      <c r="IB86" s="27" t="n"/>
      <c r="IC86" s="27" t="n"/>
      <c r="ID86" s="27" t="n"/>
      <c r="IE86" s="27" t="n"/>
      <c r="IF86" s="27" t="n"/>
      <c r="IG86" s="27" t="n"/>
      <c r="IH86" s="27" t="n"/>
      <c r="II86" s="27" t="n"/>
      <c r="IJ86" s="27" t="n"/>
      <c r="IK86" s="27" t="n"/>
      <c r="IL86" s="27" t="n"/>
      <c r="IM86" s="27" t="n"/>
      <c r="IN86" s="27" t="n"/>
      <c r="IO86" s="27" t="n"/>
      <c r="IP86" s="27" t="n"/>
      <c r="IQ86" s="27" t="n"/>
      <c r="IR86" s="27" t="n"/>
      <c r="IS86" s="27" t="n"/>
      <c r="IT86" s="27" t="n"/>
      <c r="IU86" s="27" t="n"/>
      <c r="IV86" s="27" t="n"/>
      <c r="IW86" s="27" t="n"/>
      <c r="IX86" s="27" t="n"/>
      <c r="IY86" s="27" t="n"/>
      <c r="IZ86" s="27" t="n"/>
      <c r="JA86" s="27" t="n"/>
      <c r="JB86" s="27" t="n"/>
      <c r="JC86" s="27" t="n"/>
      <c r="JD86" s="27" t="n"/>
      <c r="JE86" s="27" t="n"/>
      <c r="JF86" s="27" t="n"/>
      <c r="JG86" s="27" t="n"/>
      <c r="JH86" s="27" t="n"/>
      <c r="JI86" s="27" t="n"/>
      <c r="JJ86" s="27" t="n"/>
      <c r="JK86" s="27" t="n"/>
      <c r="JL86" s="27" t="n"/>
      <c r="JM86" s="27" t="n"/>
      <c r="JN86" s="27" t="n"/>
      <c r="JO86" s="27" t="n"/>
      <c r="JP86" s="27" t="n"/>
      <c r="JQ86" s="27" t="n"/>
      <c r="JR86" s="27" t="n"/>
      <c r="JS86" s="27" t="n"/>
      <c r="JT86" s="27" t="n"/>
      <c r="JU86" s="27" t="n"/>
      <c r="JV86" s="27" t="n"/>
      <c r="JW86" s="27" t="n"/>
      <c r="JX86" s="27" t="n"/>
      <c r="JY86" s="27" t="n"/>
      <c r="OM86" s="9" t="n"/>
      <c r="ON86" s="9" t="n"/>
    </row>
    <row r="87" ht="14.45" customFormat="1" customHeight="1" s="32">
      <c r="A87" t="inlineStr">
        <is>
          <t>M. SALCINI</t>
        </is>
      </c>
      <c r="B87" t="inlineStr">
        <is>
          <t>Data Intelligence</t>
        </is>
      </c>
      <c r="C87" t="inlineStr">
        <is>
          <t>Consulting</t>
        </is>
      </c>
      <c r="D87" s="12" t="inlineStr">
        <is>
          <t>Consulting</t>
        </is>
      </c>
      <c r="E87" s="12">
        <f>COUNTIFS(HV87:IG87,UPPER("x"))</f>
        <v/>
      </c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  <c r="AA87" s="12" t="n"/>
      <c r="AB87" s="12" t="n"/>
      <c r="AC87" s="12" t="n"/>
      <c r="AD87" s="12" t="n"/>
      <c r="AE87" s="12" t="n"/>
      <c r="AF87" s="12" t="n"/>
      <c r="AG87" s="12" t="n"/>
      <c r="AH87" s="12" t="n"/>
      <c r="AI87" s="12" t="n"/>
      <c r="AJ87" s="12" t="n"/>
      <c r="AK87" s="12" t="n"/>
      <c r="AL87" s="12" t="n"/>
      <c r="AM87" s="12" t="n"/>
      <c r="AN87" s="12" t="n"/>
      <c r="AO87" s="12" t="n"/>
      <c r="AP87" s="12" t="n"/>
      <c r="AQ87" s="12" t="n"/>
      <c r="AR87" s="12" t="n"/>
      <c r="AS87" s="12" t="n"/>
      <c r="AT87" s="12" t="n"/>
      <c r="AU87" s="12" t="n"/>
      <c r="AV87" s="12" t="n"/>
      <c r="AW87" s="12" t="n"/>
      <c r="AX87" s="12" t="n"/>
      <c r="AY87" s="12" t="n"/>
      <c r="AZ87" s="12" t="n"/>
      <c r="BA87" s="12" t="n"/>
      <c r="BB87" s="12" t="n"/>
      <c r="BC87" s="12" t="n"/>
      <c r="BD87" s="12" t="n"/>
      <c r="BE87" s="12" t="n"/>
      <c r="BF87" s="12" t="n"/>
      <c r="BG87" s="12" t="n"/>
      <c r="BH87" s="12" t="n"/>
      <c r="BI87" s="12" t="n"/>
      <c r="BJ87" s="12" t="n"/>
      <c r="BK87" s="12" t="n"/>
      <c r="BL87" s="12" t="n"/>
      <c r="BM87" s="12" t="n"/>
      <c r="BN87" s="12" t="n"/>
      <c r="BO87" s="12" t="n"/>
      <c r="BP87" s="12" t="n"/>
      <c r="BQ87" s="12" t="n"/>
      <c r="BR87" s="12" t="n"/>
      <c r="BS87" s="12" t="n"/>
      <c r="BT87" s="12" t="n"/>
      <c r="BU87" s="12" t="n"/>
      <c r="BV87" s="12" t="n"/>
      <c r="BW87" s="12" t="n"/>
      <c r="BX87" s="12" t="n"/>
      <c r="BY87" s="12" t="n"/>
      <c r="BZ87" s="12" t="n"/>
      <c r="CA87" s="12" t="n"/>
      <c r="CB87" s="12" t="n"/>
      <c r="CC87" s="12" t="n"/>
      <c r="CD87" s="12" t="n"/>
      <c r="CE87" s="12" t="n"/>
      <c r="CF87" s="12" t="n"/>
      <c r="CG87" s="12" t="n"/>
      <c r="CH87" s="12" t="n"/>
      <c r="CI87" s="12" t="n"/>
      <c r="CJ87" s="12" t="n"/>
      <c r="CK87" s="12" t="n"/>
      <c r="CL87" s="12" t="n"/>
      <c r="CM87" s="12" t="n"/>
      <c r="CN87" s="12" t="n"/>
      <c r="CO87" s="12" t="n"/>
      <c r="CP87" s="12" t="n"/>
      <c r="CQ87" s="12" t="n"/>
      <c r="CR87" s="12" t="n"/>
      <c r="CS87" s="27" t="n"/>
      <c r="CT87" s="27" t="n"/>
      <c r="CU87" s="27" t="n"/>
      <c r="CV87" s="27" t="n"/>
      <c r="CW87" s="27" t="n"/>
      <c r="CX87" s="27" t="n"/>
      <c r="CY87" s="27" t="n"/>
      <c r="CZ87" s="27" t="n"/>
      <c r="DA87" s="27" t="n"/>
      <c r="DB87" s="27" t="n"/>
      <c r="DC87" s="27" t="n"/>
      <c r="DD87" s="27" t="n"/>
      <c r="DE87" s="27" t="n"/>
      <c r="DF87" s="27" t="n"/>
      <c r="DG87" s="27" t="n"/>
      <c r="DH87" s="27" t="n"/>
      <c r="DI87" s="27" t="n"/>
      <c r="DJ87" s="27" t="n"/>
      <c r="DK87" s="27" t="n"/>
      <c r="DL87" s="27" t="n"/>
      <c r="DM87" s="27" t="n"/>
      <c r="DN87" s="27" t="n"/>
      <c r="DO87" s="27" t="n"/>
      <c r="DP87" s="27" t="n"/>
      <c r="DQ87" s="27" t="n"/>
      <c r="DR87" s="27" t="n"/>
      <c r="DS87" s="27" t="n"/>
      <c r="DT87" s="27" t="n"/>
      <c r="DU87" s="27" t="n"/>
      <c r="DV87" s="27" t="n"/>
      <c r="DW87" s="27" t="n"/>
      <c r="DX87" s="27" t="n"/>
      <c r="DY87" s="27" t="n"/>
      <c r="DZ87" s="27" t="n"/>
      <c r="EA87" s="27" t="n"/>
      <c r="EB87" s="27" t="n"/>
      <c r="EC87" s="27" t="n"/>
      <c r="ED87" s="27" t="n"/>
      <c r="EE87" s="27" t="n"/>
      <c r="EF87" s="27" t="n"/>
      <c r="EG87" s="27" t="n"/>
      <c r="EH87" s="27" t="n"/>
      <c r="EI87" s="27" t="n"/>
      <c r="EJ87" s="27" t="n"/>
      <c r="EK87" s="27" t="n"/>
      <c r="EL87" s="27" t="n"/>
      <c r="EM87" s="27" t="n"/>
      <c r="EN87" s="27" t="n"/>
      <c r="EO87" s="27" t="n"/>
      <c r="EP87" s="27" t="n"/>
      <c r="EQ87" s="27" t="n"/>
      <c r="ER87" s="27" t="n"/>
      <c r="ES87" s="27" t="n"/>
      <c r="ET87" s="27" t="n"/>
      <c r="EU87" s="27" t="n"/>
      <c r="EV87" s="27" t="n"/>
      <c r="EW87" s="27" t="n"/>
      <c r="EX87" s="27" t="n"/>
      <c r="EY87" s="27" t="n"/>
      <c r="EZ87" s="27" t="n"/>
      <c r="FA87" s="27" t="n"/>
      <c r="FB87" s="27" t="n"/>
      <c r="FC87" s="27" t="n"/>
      <c r="FD87" s="27" t="n"/>
      <c r="FE87" s="27" t="n"/>
      <c r="FF87" s="27" t="n"/>
      <c r="FG87" s="27" t="n"/>
      <c r="FH87" s="27" t="n"/>
      <c r="FI87" s="27" t="n"/>
      <c r="FJ87" s="27" t="n"/>
      <c r="FK87" s="27" t="n"/>
      <c r="FL87" s="27" t="n"/>
      <c r="FM87" s="27" t="n"/>
      <c r="FN87" s="27" t="n"/>
      <c r="FO87" s="27" t="n"/>
      <c r="FP87" s="27" t="n"/>
      <c r="FQ87" s="27" t="n"/>
      <c r="FR87" s="27" t="n"/>
      <c r="FS87" s="27" t="n"/>
      <c r="FT87" s="27" t="n"/>
      <c r="FU87" s="27" t="n"/>
      <c r="FV87" s="27" t="n"/>
      <c r="FW87" s="27" t="n"/>
      <c r="FX87" s="27" t="n"/>
      <c r="FY87" s="27" t="n"/>
      <c r="FZ87" s="27" t="n"/>
      <c r="GA87" s="27" t="n"/>
      <c r="GB87" s="27" t="n"/>
      <c r="GC87" s="27" t="n"/>
      <c r="GD87" s="27" t="n"/>
      <c r="GE87" s="27" t="n"/>
      <c r="GF87" s="27" t="n"/>
      <c r="GG87" s="27" t="n"/>
      <c r="GH87" s="27" t="n"/>
      <c r="GI87" s="27" t="n"/>
      <c r="GJ87" s="27" t="n"/>
      <c r="GK87" s="27" t="n"/>
      <c r="GL87" s="27" t="n"/>
      <c r="GM87" s="27" t="n"/>
      <c r="GN87" s="27" t="n"/>
      <c r="GO87" s="27" t="n"/>
      <c r="GP87" s="27" t="n"/>
      <c r="GQ87" s="27" t="n"/>
      <c r="GR87" s="27" t="n"/>
      <c r="GS87" s="27" t="n"/>
      <c r="GT87" s="27" t="n"/>
      <c r="GU87" s="27" t="n"/>
      <c r="GV87" s="27" t="n"/>
      <c r="GW87" s="27" t="n"/>
      <c r="GX87" s="27" t="n"/>
      <c r="GY87" s="27" t="n"/>
      <c r="GZ87" s="27" t="n"/>
      <c r="HA87" s="27" t="n"/>
      <c r="HB87" s="27" t="n"/>
      <c r="HC87" s="27" t="n"/>
      <c r="HD87" s="27" t="n"/>
      <c r="HE87" s="27" t="n"/>
      <c r="HF87" s="27" t="n"/>
      <c r="HG87" s="27" t="n"/>
      <c r="HH87" s="27" t="n"/>
      <c r="HI87" s="27" t="n"/>
      <c r="HJ87" s="27" t="n"/>
      <c r="HK87" s="27" t="n"/>
      <c r="HL87" s="27" t="n"/>
      <c r="HM87" s="27" t="n"/>
      <c r="HN87" s="27" t="n"/>
      <c r="HO87" s="27" t="n"/>
      <c r="HP87" s="27" t="n"/>
      <c r="HQ87" s="27" t="n"/>
      <c r="HR87" s="27" t="n"/>
      <c r="HS87" s="27" t="n"/>
      <c r="HT87" s="27" t="n"/>
      <c r="HU87" s="27" t="n"/>
      <c r="HV87" s="27" t="n"/>
      <c r="HW87" s="27" t="n"/>
      <c r="HX87" s="27" t="n"/>
      <c r="HY87" s="27" t="n"/>
      <c r="HZ87" s="27" t="n"/>
      <c r="IA87" s="27" t="n"/>
      <c r="IB87" s="27" t="n"/>
      <c r="IC87" s="27" t="n"/>
      <c r="ID87" s="27" t="n"/>
      <c r="IE87" s="27" t="n"/>
      <c r="IF87" s="27" t="n"/>
      <c r="IG87" s="27" t="n"/>
      <c r="IH87" s="27" t="n"/>
      <c r="II87" s="27" t="n"/>
      <c r="IJ87" s="27" t="n"/>
      <c r="IK87" s="27" t="n"/>
      <c r="IL87" s="27" t="n"/>
      <c r="IM87" s="27" t="n"/>
      <c r="IN87" s="27" t="n"/>
      <c r="IO87" s="27" t="n"/>
      <c r="IP87" s="27" t="n"/>
      <c r="IQ87" s="27" t="n"/>
      <c r="IR87" s="27" t="n"/>
      <c r="IS87" s="27" t="n"/>
      <c r="IT87" s="27" t="n"/>
      <c r="IU87" s="27" t="n"/>
      <c r="IV87" s="27" t="n"/>
      <c r="IW87" s="27" t="n"/>
      <c r="IX87" s="27" t="n"/>
      <c r="IY87" s="27" t="n"/>
      <c r="IZ87" s="27" t="n"/>
      <c r="JA87" s="27" t="n"/>
      <c r="JB87" s="27" t="n"/>
      <c r="JC87" s="27" t="n"/>
      <c r="JD87" s="27" t="n"/>
      <c r="JE87" s="27" t="n"/>
      <c r="JF87" s="27" t="n"/>
      <c r="JG87" s="27" t="n"/>
      <c r="JH87" s="27" t="n"/>
      <c r="JI87" s="27" t="n"/>
      <c r="JJ87" s="27" t="n"/>
      <c r="JK87" s="27" t="n"/>
      <c r="JL87" s="27" t="n"/>
      <c r="JM87" s="27" t="n"/>
      <c r="JN87" s="27" t="n"/>
      <c r="JO87" s="27" t="n"/>
      <c r="JP87" s="27" t="n"/>
      <c r="JQ87" s="27" t="n"/>
      <c r="JR87" s="27" t="n"/>
      <c r="JS87" s="27" t="n"/>
      <c r="JT87" s="27" t="n"/>
      <c r="JU87" s="27" t="n"/>
      <c r="JV87" s="27" t="n"/>
      <c r="JW87" s="27" t="n"/>
      <c r="JX87" s="27" t="n"/>
      <c r="JY87" s="27" t="n"/>
      <c r="OM87" s="9" t="n"/>
      <c r="ON87" s="9" t="n"/>
    </row>
    <row r="88" ht="14.45" customFormat="1" customHeight="1" s="32">
      <c r="A88" t="inlineStr">
        <is>
          <t>M. SIMEONE</t>
        </is>
      </c>
      <c r="B88" t="inlineStr">
        <is>
          <t>Data Intelligence</t>
        </is>
      </c>
      <c r="C88" t="inlineStr">
        <is>
          <t>Operations</t>
        </is>
      </c>
      <c r="D88" s="12" t="inlineStr">
        <is>
          <t>Hybrid Applications</t>
        </is>
      </c>
      <c r="E88" s="12">
        <f>COUNTIFS(HV88:IG88,UPPER("x"))</f>
        <v/>
      </c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  <c r="AJ88" s="12" t="n"/>
      <c r="AK88" s="12" t="n"/>
      <c r="AL88" s="12" t="n"/>
      <c r="AM88" s="12" t="n"/>
      <c r="AN88" s="12" t="n"/>
      <c r="AO88" s="12" t="n"/>
      <c r="AP88" s="12" t="n"/>
      <c r="AQ88" s="12" t="n"/>
      <c r="AR88" s="12" t="n"/>
      <c r="AS88" s="12" t="n"/>
      <c r="AT88" s="12" t="n"/>
      <c r="AU88" s="12" t="n"/>
      <c r="AV88" s="12" t="n"/>
      <c r="AW88" s="12" t="n"/>
      <c r="AX88" s="12" t="n"/>
      <c r="AY88" s="12" t="n"/>
      <c r="AZ88" s="12" t="n"/>
      <c r="BA88" s="12" t="n"/>
      <c r="BB88" s="12" t="n"/>
      <c r="BC88" s="12" t="n"/>
      <c r="BD88" s="12" t="n"/>
      <c r="BE88" s="12" t="n"/>
      <c r="BF88" s="12" t="n"/>
      <c r="BG88" s="12" t="n"/>
      <c r="BH88" s="12" t="n"/>
      <c r="BI88" s="12" t="n"/>
      <c r="BJ88" s="12" t="n"/>
      <c r="BK88" s="12" t="n"/>
      <c r="BL88" s="12" t="n"/>
      <c r="BM88" s="12" t="n"/>
      <c r="BN88" s="12" t="n"/>
      <c r="BO88" s="12" t="n"/>
      <c r="BP88" s="12" t="n"/>
      <c r="BQ88" s="12" t="n"/>
      <c r="BR88" s="12" t="n"/>
      <c r="BS88" s="12" t="n"/>
      <c r="BT88" s="12" t="n"/>
      <c r="BU88" s="12" t="n"/>
      <c r="BV88" s="12" t="n"/>
      <c r="BW88" s="12" t="n"/>
      <c r="BX88" s="12" t="n"/>
      <c r="BY88" s="12" t="n"/>
      <c r="BZ88" s="12" t="n"/>
      <c r="CA88" s="12" t="n"/>
      <c r="CB88" s="12" t="n"/>
      <c r="CC88" s="12" t="n"/>
      <c r="CD88" s="12" t="n"/>
      <c r="CE88" s="12" t="n"/>
      <c r="CF88" s="12" t="n"/>
      <c r="CG88" s="12" t="n"/>
      <c r="CH88" s="12" t="n"/>
      <c r="CI88" s="12" t="n"/>
      <c r="CJ88" s="12" t="n"/>
      <c r="CK88" s="12" t="n"/>
      <c r="CL88" s="12" t="n"/>
      <c r="CM88" s="12" t="n"/>
      <c r="CN88" s="12" t="n"/>
      <c r="CO88" s="12" t="n"/>
      <c r="CP88" s="12" t="n"/>
      <c r="CQ88" s="12" t="n"/>
      <c r="CR88" s="12" t="n"/>
      <c r="CS88" s="27" t="n"/>
      <c r="CT88" s="27" t="n"/>
      <c r="CU88" s="27" t="n"/>
      <c r="CV88" s="27" t="n"/>
      <c r="CW88" s="27" t="n"/>
      <c r="CX88" s="27" t="n"/>
      <c r="CY88" s="27" t="n"/>
      <c r="CZ88" s="27" t="n"/>
      <c r="DA88" s="27" t="n"/>
      <c r="DB88" s="27" t="n"/>
      <c r="DC88" s="27" t="n"/>
      <c r="DD88" s="27" t="n"/>
      <c r="DE88" s="27" t="n"/>
      <c r="DF88" s="27" t="n"/>
      <c r="DG88" s="27" t="n"/>
      <c r="DH88" s="27" t="n"/>
      <c r="DI88" s="27" t="n"/>
      <c r="DJ88" s="27" t="n"/>
      <c r="DK88" s="27" t="n"/>
      <c r="DL88" s="27" t="n"/>
      <c r="DM88" s="27" t="n"/>
      <c r="DN88" s="27" t="n"/>
      <c r="DO88" s="27" t="n"/>
      <c r="DP88" s="27" t="n"/>
      <c r="DQ88" s="27" t="n"/>
      <c r="DR88" s="27" t="n"/>
      <c r="DS88" s="27" t="n"/>
      <c r="DT88" s="27" t="n"/>
      <c r="DU88" s="27" t="n"/>
      <c r="DV88" s="27" t="n"/>
      <c r="DW88" s="27" t="n"/>
      <c r="DX88" s="27" t="n"/>
      <c r="DY88" s="27" t="n"/>
      <c r="DZ88" s="27" t="n"/>
      <c r="EA88" s="27" t="n"/>
      <c r="EB88" s="27" t="n"/>
      <c r="EC88" s="27" t="n"/>
      <c r="ED88" s="27" t="n"/>
      <c r="EE88" s="27" t="n"/>
      <c r="EF88" s="27" t="n"/>
      <c r="EG88" s="27" t="n"/>
      <c r="EH88" s="27" t="n"/>
      <c r="EI88" s="27" t="n"/>
      <c r="EJ88" s="27" t="n"/>
      <c r="EK88" s="27" t="n"/>
      <c r="EL88" s="27" t="n"/>
      <c r="EM88" s="27" t="n"/>
      <c r="EN88" s="27" t="n"/>
      <c r="EO88" s="27" t="n"/>
      <c r="EP88" s="27" t="n"/>
      <c r="EQ88" s="27" t="n"/>
      <c r="ER88" s="27" t="n"/>
      <c r="ES88" s="27" t="n"/>
      <c r="ET88" s="27" t="n"/>
      <c r="EU88" s="27" t="n"/>
      <c r="EV88" s="27" t="n"/>
      <c r="EW88" s="27" t="n"/>
      <c r="EX88" s="27" t="n"/>
      <c r="EY88" s="27" t="n"/>
      <c r="EZ88" s="27" t="n"/>
      <c r="FA88" s="27" t="n"/>
      <c r="FB88" s="27" t="n"/>
      <c r="FC88" s="27" t="n"/>
      <c r="FD88" s="27" t="n"/>
      <c r="FE88" s="27" t="n"/>
      <c r="FF88" s="27" t="n"/>
      <c r="FG88" s="27" t="n"/>
      <c r="FH88" s="27" t="n"/>
      <c r="FI88" s="27" t="n"/>
      <c r="FJ88" s="27" t="n"/>
      <c r="FK88" s="27" t="n"/>
      <c r="FL88" s="27" t="n"/>
      <c r="FM88" s="27" t="n"/>
      <c r="FN88" s="27" t="n"/>
      <c r="FO88" s="27" t="n"/>
      <c r="FP88" s="27" t="n"/>
      <c r="FQ88" s="27" t="n"/>
      <c r="FR88" s="27" t="n"/>
      <c r="FS88" s="27" t="n"/>
      <c r="FT88" s="27" t="n"/>
      <c r="FU88" s="27" t="n"/>
      <c r="FV88" s="27" t="n"/>
      <c r="FW88" s="27" t="n"/>
      <c r="FX88" s="27" t="n"/>
      <c r="FY88" s="27" t="n"/>
      <c r="FZ88" s="27" t="n"/>
      <c r="GA88" s="27" t="n"/>
      <c r="GB88" s="27" t="n"/>
      <c r="GC88" s="27" t="n"/>
      <c r="GD88" s="27" t="n"/>
      <c r="GE88" s="27" t="n"/>
      <c r="GF88" s="27" t="n"/>
      <c r="GG88" s="27" t="n"/>
      <c r="GH88" s="27" t="n"/>
      <c r="GI88" s="27" t="n"/>
      <c r="GJ88" s="27" t="n"/>
      <c r="GK88" s="27" t="n"/>
      <c r="GL88" s="27" t="n"/>
      <c r="GM88" s="27" t="n"/>
      <c r="GN88" s="27" t="n"/>
      <c r="GO88" s="27" t="n"/>
      <c r="GP88" s="27" t="n"/>
      <c r="GQ88" s="27" t="n"/>
      <c r="GR88" s="27" t="n"/>
      <c r="GS88" s="27" t="n"/>
      <c r="GT88" s="27" t="n"/>
      <c r="GU88" s="27" t="n"/>
      <c r="GV88" s="27" t="n"/>
      <c r="GW88" s="27" t="n"/>
      <c r="GX88" s="27" t="n"/>
      <c r="GY88" s="27" t="n"/>
      <c r="GZ88" s="27" t="n"/>
      <c r="HA88" s="27" t="n"/>
      <c r="HB88" s="27" t="n"/>
      <c r="HC88" s="27" t="n"/>
      <c r="HD88" s="27" t="n"/>
      <c r="HE88" s="27" t="n"/>
      <c r="HF88" s="27" t="n"/>
      <c r="HG88" s="27" t="n"/>
      <c r="HH88" s="27" t="n"/>
      <c r="HI88" s="27" t="n"/>
      <c r="HJ88" s="27" t="n"/>
      <c r="HK88" s="27" t="n"/>
      <c r="HL88" s="27" t="n"/>
      <c r="HM88" s="27" t="n"/>
      <c r="HN88" s="27" t="n"/>
      <c r="HO88" s="27" t="n"/>
      <c r="HP88" s="27" t="n"/>
      <c r="HQ88" s="27" t="n"/>
      <c r="HR88" s="27" t="n"/>
      <c r="HS88" s="27" t="n"/>
      <c r="HT88" s="27" t="n"/>
      <c r="HU88" s="27" t="n"/>
      <c r="HV88" s="27" t="n"/>
      <c r="HW88" s="27" t="n"/>
      <c r="HX88" s="27" t="n"/>
      <c r="HY88" s="27" t="n"/>
      <c r="HZ88" s="27" t="n"/>
      <c r="IA88" s="27" t="n"/>
      <c r="IB88" s="27" t="n"/>
      <c r="IC88" s="27" t="n"/>
      <c r="ID88" s="27" t="n"/>
      <c r="IE88" s="27" t="n"/>
      <c r="IF88" s="27" t="n"/>
      <c r="IG88" s="27" t="n"/>
      <c r="IH88" s="27" t="n"/>
      <c r="II88" s="27" t="n"/>
      <c r="IJ88" s="27" t="n"/>
      <c r="IK88" s="27" t="n"/>
      <c r="IL88" s="27" t="n"/>
      <c r="IM88" s="27" t="n"/>
      <c r="IN88" s="27" t="n"/>
      <c r="IO88" s="27" t="n"/>
      <c r="IP88" s="27" t="n"/>
      <c r="IQ88" s="27" t="n"/>
      <c r="IR88" s="27" t="n"/>
      <c r="IS88" s="27" t="n"/>
      <c r="IT88" s="27" t="n"/>
      <c r="IU88" s="27" t="n"/>
      <c r="IV88" s="27" t="n"/>
      <c r="IW88" s="27" t="n"/>
      <c r="IX88" s="27" t="n"/>
      <c r="IY88" s="27" t="n"/>
      <c r="IZ88" s="27" t="n"/>
      <c r="JA88" s="27" t="n"/>
      <c r="JB88" s="27" t="n"/>
      <c r="JC88" s="27" t="n"/>
      <c r="JD88" s="27" t="n"/>
      <c r="JE88" s="27" t="n"/>
      <c r="JF88" s="27" t="n"/>
      <c r="JG88" s="27" t="n"/>
      <c r="JH88" s="27" t="n"/>
      <c r="JI88" s="27" t="n"/>
      <c r="JJ88" s="27" t="n"/>
      <c r="JK88" s="27" t="n"/>
      <c r="JL88" s="27" t="n"/>
      <c r="JM88" s="27" t="n"/>
      <c r="JN88" s="27" t="n"/>
      <c r="JO88" s="27" t="n"/>
      <c r="JP88" s="27" t="n"/>
      <c r="JQ88" s="27" t="n"/>
      <c r="JR88" s="27" t="n"/>
      <c r="JS88" s="27" t="n"/>
      <c r="JT88" s="27" t="n"/>
      <c r="JU88" s="27" t="n"/>
      <c r="JV88" s="27" t="n"/>
      <c r="JW88" s="27" t="n"/>
      <c r="JX88" s="27" t="n"/>
      <c r="JY88" s="27" t="n"/>
      <c r="OM88" s="9" t="n"/>
      <c r="ON88" s="9" t="n"/>
    </row>
    <row r="89" ht="14.45" customFormat="1" customHeight="1" s="32">
      <c r="A89" t="inlineStr">
        <is>
          <t>M. SORRENTINO</t>
        </is>
      </c>
      <c r="B89" t="inlineStr">
        <is>
          <t>Data Intelligence</t>
        </is>
      </c>
      <c r="C89" t="inlineStr">
        <is>
          <t>Operations</t>
        </is>
      </c>
      <c r="D89" s="12" t="inlineStr">
        <is>
          <t>EPM</t>
        </is>
      </c>
      <c r="E89" s="12">
        <f>COUNTIFS(HV89:IG89,UPPER("x"))</f>
        <v/>
      </c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  <c r="AJ89" s="12" t="n"/>
      <c r="AK89" s="12" t="n"/>
      <c r="AL89" s="12" t="n"/>
      <c r="AM89" s="12" t="n"/>
      <c r="AN89" s="12" t="n"/>
      <c r="AO89" s="12" t="n"/>
      <c r="AP89" s="12" t="n"/>
      <c r="AQ89" s="12" t="n"/>
      <c r="AR89" s="12" t="n"/>
      <c r="AS89" s="12" t="n"/>
      <c r="AT89" s="12" t="n"/>
      <c r="AU89" s="12" t="n"/>
      <c r="AV89" s="12" t="n"/>
      <c r="AW89" s="12" t="n"/>
      <c r="AX89" s="12" t="n"/>
      <c r="AY89" s="12" t="n"/>
      <c r="AZ89" s="12" t="n"/>
      <c r="BA89" s="12" t="n"/>
      <c r="BB89" s="12" t="n"/>
      <c r="BC89" s="12" t="n"/>
      <c r="BD89" s="12" t="n"/>
      <c r="BE89" s="12" t="n"/>
      <c r="BF89" s="12" t="n"/>
      <c r="BG89" s="12" t="n"/>
      <c r="BH89" s="12" t="n"/>
      <c r="BI89" s="12" t="n"/>
      <c r="BJ89" s="12" t="n"/>
      <c r="BK89" s="12" t="n"/>
      <c r="BL89" s="12" t="n"/>
      <c r="BM89" s="12" t="n"/>
      <c r="BN89" s="12" t="n"/>
      <c r="BO89" s="12" t="n"/>
      <c r="BP89" s="12" t="n"/>
      <c r="BQ89" s="12" t="n"/>
      <c r="BR89" s="12" t="n"/>
      <c r="BS89" s="12" t="n"/>
      <c r="BT89" s="12" t="n"/>
      <c r="BU89" s="12" t="n"/>
      <c r="BV89" s="12" t="n"/>
      <c r="BW89" s="12" t="n"/>
      <c r="BX89" s="12" t="n"/>
      <c r="BY89" s="12" t="n"/>
      <c r="BZ89" s="12" t="n"/>
      <c r="CA89" s="12" t="n"/>
      <c r="CB89" s="12" t="n"/>
      <c r="CC89" s="12" t="n"/>
      <c r="CD89" s="12" t="n"/>
      <c r="CE89" s="12" t="n"/>
      <c r="CF89" s="12" t="n"/>
      <c r="CG89" s="12" t="n"/>
      <c r="CH89" s="12" t="n"/>
      <c r="CI89" s="12" t="n"/>
      <c r="CJ89" s="12" t="n"/>
      <c r="CK89" s="12" t="n"/>
      <c r="CL89" s="12" t="n"/>
      <c r="CM89" s="12" t="n"/>
      <c r="CN89" s="12" t="n"/>
      <c r="CO89" s="12" t="n"/>
      <c r="CP89" s="12" t="n"/>
      <c r="CQ89" s="12" t="n"/>
      <c r="CR89" s="12" t="n"/>
      <c r="CS89" s="27" t="n"/>
      <c r="CT89" s="27" t="n"/>
      <c r="CU89" s="27" t="n"/>
      <c r="CV89" s="27" t="n"/>
      <c r="CW89" s="27" t="n"/>
      <c r="CX89" s="27" t="n"/>
      <c r="CY89" s="27" t="n"/>
      <c r="CZ89" s="27" t="n"/>
      <c r="DA89" s="27" t="n"/>
      <c r="DB89" s="27" t="n"/>
      <c r="DC89" s="27" t="n"/>
      <c r="DD89" s="27" t="n"/>
      <c r="DE89" s="27" t="n"/>
      <c r="DF89" s="27" t="n"/>
      <c r="DG89" s="27" t="n"/>
      <c r="DH89" s="27" t="n"/>
      <c r="DI89" s="27" t="n"/>
      <c r="DJ89" s="27" t="n"/>
      <c r="DK89" s="27" t="n"/>
      <c r="DL89" s="27" t="n"/>
      <c r="DM89" s="27" t="n"/>
      <c r="DN89" s="27" t="n"/>
      <c r="DO89" s="27" t="n"/>
      <c r="DP89" s="27" t="n"/>
      <c r="DQ89" s="27" t="n"/>
      <c r="DR89" s="27" t="n"/>
      <c r="DS89" s="27" t="n"/>
      <c r="DT89" s="27" t="n"/>
      <c r="DU89" s="27" t="n"/>
      <c r="DV89" s="27" t="n"/>
      <c r="DW89" s="27" t="n"/>
      <c r="DX89" s="27" t="n"/>
      <c r="DY89" s="27" t="n"/>
      <c r="DZ89" s="27" t="n"/>
      <c r="EA89" s="27" t="n"/>
      <c r="EB89" s="27" t="n"/>
      <c r="EC89" s="27" t="n"/>
      <c r="ED89" s="27" t="n"/>
      <c r="EE89" s="27" t="n"/>
      <c r="EF89" s="27" t="n"/>
      <c r="EG89" s="27" t="n"/>
      <c r="EH89" s="27" t="n"/>
      <c r="EI89" s="27" t="n"/>
      <c r="EJ89" s="27" t="n"/>
      <c r="EK89" s="27" t="n"/>
      <c r="EL89" s="27" t="n"/>
      <c r="EM89" s="27" t="n"/>
      <c r="EN89" s="27" t="n"/>
      <c r="EO89" s="27" t="n"/>
      <c r="EP89" s="27" t="n"/>
      <c r="EQ89" s="27" t="n"/>
      <c r="ER89" s="27" t="n"/>
      <c r="ES89" s="27" t="n"/>
      <c r="ET89" s="27" t="n"/>
      <c r="EU89" s="27" t="n"/>
      <c r="EV89" s="27" t="n"/>
      <c r="EW89" s="27" t="n"/>
      <c r="EX89" s="27" t="n"/>
      <c r="EY89" s="27" t="n"/>
      <c r="EZ89" s="27" t="n"/>
      <c r="FA89" s="27" t="n"/>
      <c r="FB89" s="27" t="n"/>
      <c r="FC89" s="27" t="n"/>
      <c r="FD89" s="27" t="n"/>
      <c r="FE89" s="27" t="n"/>
      <c r="FF89" s="27" t="n"/>
      <c r="FG89" s="27" t="n"/>
      <c r="FH89" s="27" t="n"/>
      <c r="FI89" s="27" t="n"/>
      <c r="FJ89" s="27" t="n"/>
      <c r="FK89" s="27" t="n"/>
      <c r="FL89" s="27" t="n"/>
      <c r="FM89" s="27" t="n"/>
      <c r="FN89" s="27" t="n"/>
      <c r="FO89" s="27" t="n"/>
      <c r="FP89" s="27" t="n"/>
      <c r="FQ89" s="27" t="n"/>
      <c r="FR89" s="27" t="n"/>
      <c r="FS89" s="27" t="n"/>
      <c r="FT89" s="27" t="n"/>
      <c r="FU89" s="27" t="n"/>
      <c r="FV89" s="27" t="n"/>
      <c r="FW89" s="27" t="n"/>
      <c r="FX89" s="27" t="n"/>
      <c r="FY89" s="27" t="n"/>
      <c r="FZ89" s="27" t="n"/>
      <c r="GA89" s="27" t="n"/>
      <c r="GB89" s="27" t="n"/>
      <c r="GC89" s="27" t="n"/>
      <c r="GD89" s="27" t="n"/>
      <c r="GE89" s="27" t="n"/>
      <c r="GF89" s="27" t="n"/>
      <c r="GG89" s="27" t="n"/>
      <c r="GH89" s="27" t="n"/>
      <c r="GI89" s="27" t="n"/>
      <c r="GJ89" s="27" t="n"/>
      <c r="GK89" s="27" t="n"/>
      <c r="GL89" s="27" t="n"/>
      <c r="GM89" s="27" t="n"/>
      <c r="GN89" s="27" t="n"/>
      <c r="GO89" s="27" t="n"/>
      <c r="GP89" s="27" t="n"/>
      <c r="GQ89" s="27" t="n"/>
      <c r="GR89" s="27" t="n"/>
      <c r="GS89" s="27" t="n"/>
      <c r="GT89" s="27" t="n"/>
      <c r="GU89" s="27" t="n"/>
      <c r="GV89" s="27" t="n"/>
      <c r="GW89" s="27" t="n"/>
      <c r="GX89" s="27" t="n"/>
      <c r="GY89" s="27" t="n"/>
      <c r="GZ89" s="27" t="n"/>
      <c r="HA89" s="27" t="n"/>
      <c r="HB89" s="27" t="n"/>
      <c r="HC89" s="27" t="n"/>
      <c r="HD89" s="27" t="n"/>
      <c r="HE89" s="27" t="n"/>
      <c r="HF89" s="27" t="n"/>
      <c r="HG89" s="27" t="n"/>
      <c r="HH89" s="27" t="n"/>
      <c r="HI89" s="27" t="n"/>
      <c r="HJ89" s="27" t="n"/>
      <c r="HK89" s="27" t="n"/>
      <c r="HL89" s="27" t="n"/>
      <c r="HM89" s="27" t="n"/>
      <c r="HN89" s="27" t="n"/>
      <c r="HO89" s="83" t="n"/>
      <c r="HP89" s="83" t="n"/>
      <c r="HQ89" s="83" t="n"/>
      <c r="HR89" s="83" t="n"/>
      <c r="HS89" s="83" t="n"/>
      <c r="HT89" s="27" t="n"/>
      <c r="HU89" s="27" t="n"/>
      <c r="HV89" s="27" t="n"/>
      <c r="HW89" s="27" t="n"/>
      <c r="HX89" s="27" t="n"/>
      <c r="HY89" s="27" t="n"/>
      <c r="HZ89" s="27" t="n"/>
      <c r="IA89" s="27" t="n"/>
      <c r="IB89" s="27" t="n"/>
      <c r="IC89" s="27" t="n"/>
      <c r="ID89" s="27" t="n"/>
      <c r="IE89" s="27" t="n"/>
      <c r="IF89" s="27" t="n"/>
      <c r="IG89" s="27" t="n"/>
      <c r="IH89" s="27" t="n"/>
      <c r="II89" s="27" t="n"/>
      <c r="IJ89" s="27" t="n"/>
      <c r="IK89" s="27" t="n"/>
      <c r="IL89" s="27" t="n"/>
      <c r="IM89" s="27" t="n"/>
      <c r="IN89" s="27" t="n"/>
      <c r="IO89" s="27" t="n"/>
      <c r="IP89" s="27" t="n"/>
      <c r="IQ89" s="27" t="n"/>
      <c r="IR89" s="27" t="n"/>
      <c r="IS89" s="27" t="n"/>
      <c r="IT89" s="27" t="n"/>
      <c r="IU89" s="27" t="n"/>
      <c r="IV89" s="27" t="n"/>
      <c r="IW89" s="27" t="n"/>
      <c r="IX89" s="27" t="n"/>
      <c r="IY89" s="27" t="n"/>
      <c r="IZ89" s="27" t="n"/>
      <c r="JA89" s="27" t="n"/>
      <c r="JB89" s="27" t="n"/>
      <c r="JC89" s="27" t="n"/>
      <c r="JD89" s="27" t="n"/>
      <c r="JE89" s="27" t="n"/>
      <c r="JF89" s="27" t="n"/>
      <c r="JG89" s="27" t="n"/>
      <c r="JH89" s="27" t="n"/>
      <c r="JI89" s="27" t="n"/>
      <c r="JJ89" s="27" t="n"/>
      <c r="JK89" s="27" t="n"/>
      <c r="JL89" s="27" t="n"/>
      <c r="JM89" s="27" t="n"/>
      <c r="JN89" s="27" t="n"/>
      <c r="JO89" s="27" t="n"/>
      <c r="JP89" s="27" t="n"/>
      <c r="JQ89" s="27" t="n"/>
      <c r="JR89" s="27" t="n"/>
      <c r="JS89" s="27" t="n"/>
      <c r="JT89" s="27" t="n"/>
      <c r="JU89" s="27" t="n"/>
      <c r="JV89" s="27" t="n"/>
      <c r="JW89" s="27" t="n"/>
      <c r="JX89" s="27" t="n"/>
      <c r="JY89" s="27" t="n"/>
      <c r="OM89" s="9" t="n"/>
      <c r="ON89" s="9" t="n"/>
    </row>
    <row r="90" ht="14.45" customFormat="1" customHeight="1" s="32">
      <c r="A90" t="inlineStr">
        <is>
          <t>M. TOCI</t>
        </is>
      </c>
      <c r="B90" t="inlineStr">
        <is>
          <t>Data Intelligence</t>
        </is>
      </c>
      <c r="C90" t="inlineStr">
        <is>
          <t>Operations</t>
        </is>
      </c>
      <c r="D90" s="12" t="inlineStr">
        <is>
          <t>Web Applications</t>
        </is>
      </c>
      <c r="E90" s="12">
        <f>COUNTIFS(HV90:IG90,UPPER("x"))</f>
        <v/>
      </c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  <c r="AJ90" s="12" t="n"/>
      <c r="AK90" s="12" t="n"/>
      <c r="AL90" s="12" t="n"/>
      <c r="AM90" s="12" t="n"/>
      <c r="AN90" s="12" t="n"/>
      <c r="AO90" s="12" t="n"/>
      <c r="AP90" s="12" t="n"/>
      <c r="AQ90" s="12" t="n"/>
      <c r="AR90" s="12" t="n"/>
      <c r="AS90" s="12" t="n"/>
      <c r="AT90" s="12" t="n"/>
      <c r="AU90" s="12" t="n"/>
      <c r="AV90" s="12" t="n"/>
      <c r="AW90" s="12" t="n"/>
      <c r="AX90" s="12" t="n"/>
      <c r="AY90" s="12" t="n"/>
      <c r="AZ90" s="12" t="n"/>
      <c r="BA90" s="12" t="n"/>
      <c r="BB90" s="12" t="n"/>
      <c r="BC90" s="12" t="n"/>
      <c r="BD90" s="12" t="n"/>
      <c r="BE90" s="12" t="n"/>
      <c r="BF90" s="12" t="n"/>
      <c r="BG90" s="12" t="n"/>
      <c r="BH90" s="12" t="n"/>
      <c r="BI90" s="12" t="n"/>
      <c r="BJ90" s="12" t="n"/>
      <c r="BK90" s="12" t="n"/>
      <c r="BL90" s="12" t="n"/>
      <c r="BM90" s="12" t="n"/>
      <c r="BN90" s="12" t="n"/>
      <c r="BO90" s="12" t="n"/>
      <c r="BP90" s="12" t="n"/>
      <c r="BQ90" s="12" t="n"/>
      <c r="BR90" s="12" t="n"/>
      <c r="BS90" s="12" t="n"/>
      <c r="BT90" s="12" t="n"/>
      <c r="BU90" s="12" t="n"/>
      <c r="BV90" s="12" t="n"/>
      <c r="BW90" s="12" t="n"/>
      <c r="BX90" s="12" t="n"/>
      <c r="BY90" s="12" t="n"/>
      <c r="BZ90" s="12" t="n"/>
      <c r="CA90" s="12" t="n"/>
      <c r="CB90" s="12" t="n"/>
      <c r="CC90" s="12" t="n"/>
      <c r="CD90" s="12" t="n"/>
      <c r="CE90" s="12" t="n"/>
      <c r="CF90" s="12" t="n"/>
      <c r="CG90" s="12" t="n"/>
      <c r="CH90" s="12" t="n"/>
      <c r="CI90" s="12" t="n"/>
      <c r="CJ90" s="12" t="n"/>
      <c r="CK90" s="12" t="n"/>
      <c r="CL90" s="12" t="n"/>
      <c r="CM90" s="12" t="n"/>
      <c r="CN90" s="12" t="n"/>
      <c r="CO90" s="12" t="n"/>
      <c r="CP90" s="12" t="n"/>
      <c r="CQ90" s="12" t="n"/>
      <c r="CR90" s="12" t="n"/>
      <c r="CS90" s="27" t="n"/>
      <c r="CT90" s="27" t="n"/>
      <c r="CU90" s="27" t="n"/>
      <c r="CV90" s="27" t="n"/>
      <c r="CW90" s="27" t="n"/>
      <c r="CX90" s="27" t="n"/>
      <c r="CY90" s="27" t="n"/>
      <c r="CZ90" s="27" t="n"/>
      <c r="DA90" s="27" t="n"/>
      <c r="DB90" s="27" t="n"/>
      <c r="DC90" s="27" t="n"/>
      <c r="DD90" s="27" t="n"/>
      <c r="DE90" s="27" t="n"/>
      <c r="DF90" s="27" t="n"/>
      <c r="DG90" s="27" t="n"/>
      <c r="DH90" s="27" t="n"/>
      <c r="DI90" s="27" t="n"/>
      <c r="DJ90" s="27" t="n"/>
      <c r="DK90" s="27" t="n"/>
      <c r="DL90" s="27" t="n"/>
      <c r="DM90" s="27" t="n"/>
      <c r="DN90" s="27" t="n"/>
      <c r="DO90" s="27" t="n"/>
      <c r="DP90" s="27" t="n"/>
      <c r="DQ90" s="27" t="n"/>
      <c r="DR90" s="27" t="n"/>
      <c r="DS90" s="27" t="n"/>
      <c r="DT90" s="27" t="n"/>
      <c r="DU90" s="27" t="n"/>
      <c r="DV90" s="27" t="n"/>
      <c r="DW90" s="27" t="n"/>
      <c r="DX90" s="27" t="n"/>
      <c r="DY90" s="27" t="n"/>
      <c r="DZ90" s="27" t="n"/>
      <c r="EA90" s="27" t="n"/>
      <c r="EB90" s="27" t="n"/>
      <c r="EC90" s="27" t="n"/>
      <c r="ED90" s="27" t="n"/>
      <c r="EE90" s="27" t="n"/>
      <c r="EF90" s="27" t="n"/>
      <c r="EG90" s="27" t="n"/>
      <c r="EH90" s="27" t="n"/>
      <c r="EI90" s="27" t="n"/>
      <c r="EJ90" s="27" t="n"/>
      <c r="EK90" s="27" t="n"/>
      <c r="EL90" s="27" t="n"/>
      <c r="EM90" s="27" t="n"/>
      <c r="EN90" s="27" t="n"/>
      <c r="EO90" s="27" t="n"/>
      <c r="EP90" s="27" t="n"/>
      <c r="EQ90" s="27" t="n"/>
      <c r="ER90" s="27" t="n"/>
      <c r="ES90" s="27" t="n"/>
      <c r="ET90" s="27" t="n"/>
      <c r="EU90" s="27" t="n"/>
      <c r="EV90" s="27" t="n"/>
      <c r="EW90" s="27" t="n"/>
      <c r="EX90" s="27" t="n"/>
      <c r="EY90" s="27" t="n"/>
      <c r="EZ90" s="27" t="n"/>
      <c r="FA90" s="27" t="n"/>
      <c r="FB90" s="27" t="n"/>
      <c r="FC90" s="27" t="n"/>
      <c r="FD90" s="27" t="n"/>
      <c r="FE90" s="27" t="n"/>
      <c r="FF90" s="27" t="n"/>
      <c r="FG90" s="27" t="n"/>
      <c r="FH90" s="27" t="n"/>
      <c r="FI90" s="27" t="n"/>
      <c r="FJ90" s="27" t="n"/>
      <c r="FK90" s="27" t="n"/>
      <c r="FL90" s="27" t="n"/>
      <c r="FM90" s="27" t="n"/>
      <c r="FN90" s="27" t="n"/>
      <c r="FO90" s="27" t="n"/>
      <c r="FP90" s="27" t="n"/>
      <c r="FQ90" s="27" t="n"/>
      <c r="FR90" s="27" t="n"/>
      <c r="FS90" s="27" t="n"/>
      <c r="FT90" s="27" t="n"/>
      <c r="FU90" s="27" t="n"/>
      <c r="FV90" s="27" t="n"/>
      <c r="FW90" s="27" t="n"/>
      <c r="FX90" s="27" t="n"/>
      <c r="FY90" s="27" t="n"/>
      <c r="FZ90" s="27" t="n"/>
      <c r="GA90" s="27" t="n"/>
      <c r="GB90" s="27" t="n"/>
      <c r="GC90" s="27" t="n"/>
      <c r="GD90" s="27" t="n"/>
      <c r="GE90" s="27" t="n"/>
      <c r="GF90" s="27" t="n"/>
      <c r="GG90" s="27" t="n"/>
      <c r="GH90" s="27" t="n"/>
      <c r="GI90" s="27" t="n"/>
      <c r="GJ90" s="27" t="n"/>
      <c r="GK90" s="27" t="n"/>
      <c r="GL90" s="27" t="n"/>
      <c r="GM90" s="27" t="n"/>
      <c r="GN90" s="27" t="n"/>
      <c r="GO90" s="27" t="n"/>
      <c r="GP90" s="27" t="n"/>
      <c r="GQ90" s="27" t="n"/>
      <c r="GR90" s="27" t="n"/>
      <c r="GS90" s="27" t="n"/>
      <c r="GT90" s="27" t="n"/>
      <c r="GU90" s="27" t="n"/>
      <c r="GV90" s="27" t="n"/>
      <c r="GW90" s="27" t="n"/>
      <c r="GX90" s="27" t="n"/>
      <c r="GY90" s="27" t="n"/>
      <c r="GZ90" s="27" t="n"/>
      <c r="HA90" s="27" t="n"/>
      <c r="HB90" s="27" t="n"/>
      <c r="HC90" s="27" t="n"/>
      <c r="HD90" s="27" t="n"/>
      <c r="HE90" s="27" t="n"/>
      <c r="HF90" s="27" t="n"/>
      <c r="HG90" s="27" t="n"/>
      <c r="HH90" s="27" t="n"/>
      <c r="HI90" s="27" t="n"/>
      <c r="HJ90" s="27" t="n"/>
      <c r="HK90" s="27" t="n"/>
      <c r="HL90" s="27" t="n"/>
      <c r="HM90" s="27" t="n"/>
      <c r="HN90" s="27" t="n"/>
      <c r="HO90" s="27" t="n"/>
      <c r="HP90" s="27" t="n"/>
      <c r="HQ90" s="27" t="n"/>
      <c r="HR90" s="27" t="n"/>
      <c r="HS90" s="27" t="n"/>
      <c r="HT90" s="27" t="n"/>
      <c r="HU90" s="27" t="n"/>
      <c r="HV90" s="27" t="n"/>
      <c r="HW90" s="27" t="n"/>
      <c r="HX90" s="27" t="n"/>
      <c r="HY90" s="27" t="n"/>
      <c r="HZ90" s="27" t="n"/>
      <c r="IA90" s="27" t="n"/>
      <c r="IB90" s="27" t="n"/>
      <c r="IC90" s="27" t="n"/>
      <c r="ID90" s="27" t="n"/>
      <c r="IE90" s="27" t="n"/>
      <c r="IF90" s="27" t="n"/>
      <c r="IG90" s="27" t="n"/>
      <c r="IH90" s="27" t="n"/>
      <c r="II90" s="27" t="n"/>
      <c r="IJ90" s="27" t="n"/>
      <c r="IK90" s="27" t="n"/>
      <c r="IL90" s="27" t="n"/>
      <c r="IM90" s="27" t="n"/>
      <c r="IN90" s="27" t="n"/>
      <c r="IO90" s="27" t="n"/>
      <c r="IP90" s="27" t="n"/>
      <c r="IQ90" s="27" t="n"/>
      <c r="IR90" s="27" t="n"/>
      <c r="IS90" s="27" t="n"/>
      <c r="IT90" s="27" t="n"/>
      <c r="IU90" s="27" t="n"/>
      <c r="IV90" s="27" t="n"/>
      <c r="IW90" s="27" t="n"/>
      <c r="IX90" s="27" t="n"/>
      <c r="IY90" s="27" t="n"/>
      <c r="IZ90" s="27" t="n"/>
      <c r="JA90" s="27" t="n"/>
      <c r="JB90" s="27" t="n"/>
      <c r="JC90" s="27" t="n"/>
      <c r="JD90" s="27" t="n"/>
      <c r="JE90" s="27" t="n"/>
      <c r="JF90" s="27" t="n"/>
      <c r="JG90" s="27" t="n"/>
      <c r="JH90" s="27" t="n"/>
      <c r="JI90" s="27" t="n"/>
      <c r="JJ90" s="27" t="n"/>
      <c r="JK90" s="27" t="n"/>
      <c r="JL90" s="27" t="n"/>
      <c r="JM90" s="27" t="n"/>
      <c r="JN90" s="27" t="n"/>
      <c r="JO90" s="27" t="n"/>
      <c r="JP90" s="27" t="n"/>
      <c r="JQ90" s="27" t="n"/>
      <c r="JR90" s="27" t="n"/>
      <c r="JS90" s="27" t="n"/>
      <c r="JT90" s="27" t="n"/>
      <c r="JU90" s="27" t="n"/>
      <c r="JV90" s="27" t="n"/>
      <c r="JW90" s="27" t="n"/>
      <c r="JX90" s="27" t="n"/>
      <c r="JY90" s="27" t="n"/>
      <c r="OM90" s="9" t="n"/>
      <c r="ON90" s="9" t="n"/>
    </row>
    <row r="91" ht="14.45" customFormat="1" customHeight="1" s="32">
      <c r="A91" t="inlineStr">
        <is>
          <t>M. VIANELLI</t>
        </is>
      </c>
      <c r="B91" t="inlineStr">
        <is>
          <t>Data Intelligence</t>
        </is>
      </c>
      <c r="C91" t="inlineStr">
        <is>
          <t>Consulting</t>
        </is>
      </c>
      <c r="D91" s="12" t="inlineStr">
        <is>
          <t>Consulting</t>
        </is>
      </c>
      <c r="E91" s="12">
        <f>COUNTIFS(HV91:IG91,UPPER("x"))</f>
        <v/>
      </c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  <c r="AJ91" s="12" t="n"/>
      <c r="AK91" s="12" t="n"/>
      <c r="AL91" s="12" t="n"/>
      <c r="AM91" s="12" t="n"/>
      <c r="AN91" s="12" t="n"/>
      <c r="AO91" s="12" t="n"/>
      <c r="AP91" s="12" t="n"/>
      <c r="AQ91" s="12" t="n"/>
      <c r="AR91" s="12" t="n"/>
      <c r="AS91" s="12" t="n"/>
      <c r="AT91" s="12" t="n"/>
      <c r="AU91" s="12" t="n"/>
      <c r="AV91" s="12" t="n"/>
      <c r="AW91" s="12" t="n"/>
      <c r="AX91" s="12" t="n"/>
      <c r="AY91" s="12" t="n"/>
      <c r="AZ91" s="12" t="n"/>
      <c r="BA91" s="12" t="n"/>
      <c r="BB91" s="12" t="n"/>
      <c r="BC91" s="12" t="n"/>
      <c r="BD91" s="12" t="n"/>
      <c r="BE91" s="12" t="n"/>
      <c r="BF91" s="12" t="n"/>
      <c r="BG91" s="12" t="n"/>
      <c r="BH91" s="12" t="n"/>
      <c r="BI91" s="12" t="n"/>
      <c r="BJ91" s="12" t="n"/>
      <c r="BK91" s="12" t="n"/>
      <c r="BL91" s="12" t="n"/>
      <c r="BM91" s="12" t="n"/>
      <c r="BN91" s="12" t="n"/>
      <c r="BO91" s="12" t="n"/>
      <c r="BP91" s="12" t="n"/>
      <c r="BQ91" s="12" t="n"/>
      <c r="BR91" s="12" t="n"/>
      <c r="BS91" s="12" t="n"/>
      <c r="BT91" s="12" t="n"/>
      <c r="BU91" s="12" t="n"/>
      <c r="BV91" s="12" t="n"/>
      <c r="BW91" s="12" t="n"/>
      <c r="BX91" s="12" t="n"/>
      <c r="BY91" s="12" t="n"/>
      <c r="BZ91" s="12" t="n"/>
      <c r="CA91" s="12" t="n"/>
      <c r="CB91" s="12" t="n"/>
      <c r="CC91" s="12" t="n"/>
      <c r="CD91" s="12" t="n"/>
      <c r="CE91" s="12" t="n"/>
      <c r="CF91" s="12" t="n"/>
      <c r="CG91" s="12" t="n"/>
      <c r="CH91" s="12" t="n"/>
      <c r="CI91" s="12" t="n"/>
      <c r="CJ91" s="12" t="n"/>
      <c r="CK91" s="12" t="n"/>
      <c r="CL91" s="12" t="n"/>
      <c r="CM91" s="12" t="n"/>
      <c r="CN91" s="12" t="n"/>
      <c r="CO91" s="12" t="n"/>
      <c r="CP91" s="12" t="n"/>
      <c r="CQ91" s="12" t="n"/>
      <c r="CR91" s="12" t="n"/>
      <c r="CS91" s="27" t="n"/>
      <c r="CT91" s="27" t="n"/>
      <c r="CU91" s="27" t="n"/>
      <c r="CV91" s="27" t="n"/>
      <c r="CW91" s="27" t="n"/>
      <c r="CX91" s="27" t="n"/>
      <c r="CY91" s="27" t="n"/>
      <c r="CZ91" s="27" t="n"/>
      <c r="DA91" s="27" t="n"/>
      <c r="DB91" s="27" t="n"/>
      <c r="DC91" s="27" t="n"/>
      <c r="DD91" s="27" t="n"/>
      <c r="DE91" s="27" t="n"/>
      <c r="DF91" s="27" t="n"/>
      <c r="DG91" s="27" t="n"/>
      <c r="DH91" s="27" t="n"/>
      <c r="DI91" s="27" t="n"/>
      <c r="DJ91" s="27" t="n"/>
      <c r="DK91" s="27" t="n"/>
      <c r="DL91" s="27" t="n"/>
      <c r="DM91" s="27" t="n"/>
      <c r="DN91" s="27" t="n"/>
      <c r="DO91" s="27" t="n"/>
      <c r="DP91" s="27" t="n"/>
      <c r="DQ91" s="27" t="n"/>
      <c r="DR91" s="27" t="n"/>
      <c r="DS91" s="27" t="n"/>
      <c r="DT91" s="27" t="n"/>
      <c r="DU91" s="27" t="n"/>
      <c r="DV91" s="27" t="n"/>
      <c r="DW91" s="27" t="n"/>
      <c r="DX91" s="27" t="n"/>
      <c r="DY91" s="27" t="n"/>
      <c r="DZ91" s="27" t="n"/>
      <c r="EA91" s="27" t="n"/>
      <c r="EB91" s="27" t="n"/>
      <c r="EC91" s="27" t="n"/>
      <c r="ED91" s="27" t="n"/>
      <c r="EE91" s="27" t="n"/>
      <c r="EF91" s="27" t="n"/>
      <c r="EG91" s="27" t="n"/>
      <c r="EH91" s="27" t="n"/>
      <c r="EI91" s="27" t="n"/>
      <c r="EJ91" s="27" t="n"/>
      <c r="EK91" s="27" t="n"/>
      <c r="EL91" s="27" t="n"/>
      <c r="EM91" s="27" t="n"/>
      <c r="EN91" s="27" t="n"/>
      <c r="EO91" s="27" t="n"/>
      <c r="EP91" s="27" t="n"/>
      <c r="EQ91" s="27" t="n"/>
      <c r="ER91" s="27" t="n"/>
      <c r="ES91" s="27" t="n"/>
      <c r="ET91" s="27" t="n"/>
      <c r="EU91" s="27" t="n"/>
      <c r="EV91" s="27" t="n"/>
      <c r="EW91" s="27" t="n"/>
      <c r="EX91" s="27" t="n"/>
      <c r="EY91" s="27" t="n"/>
      <c r="EZ91" s="27" t="n"/>
      <c r="FA91" s="27" t="n"/>
      <c r="FB91" s="27" t="n"/>
      <c r="FC91" s="27" t="n"/>
      <c r="FD91" s="27" t="n"/>
      <c r="FE91" s="27" t="n"/>
      <c r="FF91" s="27" t="n"/>
      <c r="FG91" s="27" t="n"/>
      <c r="FH91" s="27" t="n"/>
      <c r="FI91" s="27" t="n"/>
      <c r="FJ91" s="27" t="n"/>
      <c r="FK91" s="27" t="n"/>
      <c r="FL91" s="27" t="n"/>
      <c r="FM91" s="27" t="n"/>
      <c r="FN91" s="27" t="n"/>
      <c r="FO91" s="27" t="n"/>
      <c r="FP91" s="27" t="n"/>
      <c r="FQ91" s="27" t="n"/>
      <c r="FR91" s="27" t="n"/>
      <c r="FS91" s="27" t="n"/>
      <c r="FT91" s="27" t="n"/>
      <c r="FU91" s="27" t="n"/>
      <c r="FV91" s="27" t="n"/>
      <c r="FW91" s="27" t="n"/>
      <c r="FX91" s="27" t="n"/>
      <c r="FY91" s="27" t="n"/>
      <c r="FZ91" s="27" t="n"/>
      <c r="GA91" s="27" t="n"/>
      <c r="GB91" s="27" t="n"/>
      <c r="GC91" s="27" t="n"/>
      <c r="GD91" s="27" t="n"/>
      <c r="GE91" s="27" t="n"/>
      <c r="GF91" s="27" t="n"/>
      <c r="GG91" s="27" t="n"/>
      <c r="GH91" s="27" t="n"/>
      <c r="GI91" s="27" t="n"/>
      <c r="GJ91" s="27" t="n"/>
      <c r="GK91" s="27" t="n"/>
      <c r="GL91" s="27" t="n"/>
      <c r="GM91" s="27" t="n"/>
      <c r="GN91" s="27" t="n"/>
      <c r="GO91" s="27" t="n"/>
      <c r="GP91" s="27" t="n"/>
      <c r="GQ91" s="27" t="n"/>
      <c r="GR91" s="27" t="n"/>
      <c r="GS91" s="27" t="n"/>
      <c r="GT91" s="27" t="n"/>
      <c r="GU91" s="27" t="n"/>
      <c r="GV91" s="27" t="n"/>
      <c r="GW91" s="27" t="n"/>
      <c r="GX91" s="27" t="n"/>
      <c r="GY91" s="27" t="n"/>
      <c r="GZ91" s="27" t="n"/>
      <c r="HA91" s="27" t="n"/>
      <c r="HB91" s="27" t="n"/>
      <c r="HC91" s="27" t="n"/>
      <c r="HD91" s="27" t="n"/>
      <c r="HE91" s="27" t="n"/>
      <c r="HF91" s="27" t="n"/>
      <c r="HG91" s="27" t="n"/>
      <c r="HH91" s="27" t="n"/>
      <c r="HI91" s="27" t="n"/>
      <c r="HJ91" s="27" t="n"/>
      <c r="HK91" s="27" t="n"/>
      <c r="HL91" s="27" t="n"/>
      <c r="HM91" s="27" t="n"/>
      <c r="HN91" s="27" t="n"/>
      <c r="HO91" s="27" t="n"/>
      <c r="HP91" s="27" t="n"/>
      <c r="HQ91" s="27" t="n"/>
      <c r="HR91" s="27" t="n"/>
      <c r="HS91" s="27" t="n"/>
      <c r="HT91" s="27" t="n"/>
      <c r="HU91" s="27" t="n"/>
      <c r="HV91" s="27" t="n"/>
      <c r="HW91" s="27" t="n"/>
      <c r="HX91" s="27" t="n"/>
      <c r="HY91" s="27" t="n"/>
      <c r="HZ91" s="27" t="n"/>
      <c r="IA91" s="27" t="n"/>
      <c r="IB91" s="27" t="n"/>
      <c r="IC91" s="27" t="n"/>
      <c r="ID91" s="27" t="n"/>
      <c r="IE91" s="27" t="n"/>
      <c r="IF91" s="27" t="n"/>
      <c r="IG91" s="27" t="n"/>
      <c r="IH91" s="27" t="n"/>
      <c r="II91" s="27" t="n"/>
      <c r="IJ91" s="27" t="n"/>
      <c r="IK91" s="27" t="n"/>
      <c r="IL91" s="27" t="n"/>
      <c r="IM91" s="27" t="n"/>
      <c r="IN91" s="27" t="n"/>
      <c r="IO91" s="27" t="n"/>
      <c r="IP91" s="27" t="n"/>
      <c r="IQ91" s="27" t="n"/>
      <c r="IR91" s="27" t="n"/>
      <c r="IS91" s="27" t="n"/>
      <c r="IT91" s="27" t="n"/>
      <c r="IU91" s="27" t="n"/>
      <c r="IV91" s="27" t="n"/>
      <c r="IW91" s="27" t="n"/>
      <c r="IX91" s="27" t="n"/>
      <c r="IY91" s="27" t="n"/>
      <c r="IZ91" s="27" t="n"/>
      <c r="JA91" s="27" t="n"/>
      <c r="JB91" s="27" t="n"/>
      <c r="JC91" s="27" t="n"/>
      <c r="JD91" s="27" t="n"/>
      <c r="JE91" s="27" t="n"/>
      <c r="JF91" s="27" t="n"/>
      <c r="JG91" s="27" t="n"/>
      <c r="JH91" s="27" t="n"/>
      <c r="JI91" s="27" t="n"/>
      <c r="JJ91" s="27" t="n"/>
      <c r="JK91" s="27" t="n"/>
      <c r="JL91" s="27" t="n"/>
      <c r="JM91" s="27" t="n"/>
      <c r="JN91" s="27" t="n"/>
      <c r="JO91" s="27" t="n"/>
      <c r="JP91" s="27" t="n"/>
      <c r="JQ91" s="27" t="n"/>
      <c r="JR91" s="27" t="n"/>
      <c r="JS91" s="27" t="n"/>
      <c r="JT91" s="27" t="n"/>
      <c r="JU91" s="27" t="n"/>
      <c r="JV91" s="27" t="n"/>
      <c r="JW91" s="27" t="n"/>
      <c r="JX91" s="27" t="n"/>
      <c r="JY91" s="27" t="n"/>
      <c r="OM91" s="9" t="n"/>
      <c r="ON91" s="9" t="n"/>
    </row>
    <row r="92" ht="14.45" customFormat="1" customHeight="1" s="32">
      <c r="A92" t="inlineStr">
        <is>
          <t>M. VIMERCATI</t>
        </is>
      </c>
      <c r="B92" t="inlineStr">
        <is>
          <t>Data Intelligence</t>
        </is>
      </c>
      <c r="C92" t="inlineStr">
        <is>
          <t>Operations</t>
        </is>
      </c>
      <c r="D92" s="12" t="inlineStr">
        <is>
          <t>Data Management</t>
        </is>
      </c>
      <c r="E92" s="12">
        <f>COUNTIFS(HV92:IG92,UPPER("x"))</f>
        <v/>
      </c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  <c r="AJ92" s="12" t="n"/>
      <c r="AK92" s="12" t="n"/>
      <c r="AL92" s="12" t="n"/>
      <c r="AM92" s="12" t="n"/>
      <c r="AN92" s="12" t="n"/>
      <c r="AO92" s="12" t="n"/>
      <c r="AP92" s="12" t="n"/>
      <c r="AQ92" s="12" t="n"/>
      <c r="AR92" s="12" t="n"/>
      <c r="AS92" s="12" t="n"/>
      <c r="AT92" s="12" t="n"/>
      <c r="AU92" s="12" t="n"/>
      <c r="AV92" s="12" t="n"/>
      <c r="AW92" s="12" t="n"/>
      <c r="AX92" s="12" t="n"/>
      <c r="AY92" s="12" t="n"/>
      <c r="AZ92" s="12" t="n"/>
      <c r="BA92" s="12" t="n"/>
      <c r="BB92" s="12" t="n"/>
      <c r="BC92" s="12" t="n"/>
      <c r="BD92" s="12" t="n"/>
      <c r="BE92" s="12" t="n"/>
      <c r="BF92" s="12" t="n"/>
      <c r="BG92" s="12" t="n"/>
      <c r="BH92" s="12" t="n"/>
      <c r="BI92" s="12" t="n"/>
      <c r="BJ92" s="12" t="n"/>
      <c r="BK92" s="12" t="n"/>
      <c r="BL92" s="12" t="n"/>
      <c r="BM92" s="12" t="n"/>
      <c r="BN92" s="12" t="n"/>
      <c r="BO92" s="12" t="n"/>
      <c r="BP92" s="12" t="n"/>
      <c r="BQ92" s="12" t="n"/>
      <c r="BR92" s="12" t="n"/>
      <c r="BS92" s="12" t="n"/>
      <c r="BT92" s="12" t="n"/>
      <c r="BU92" s="12" t="n"/>
      <c r="BV92" s="12" t="n"/>
      <c r="BW92" s="12" t="n"/>
      <c r="BX92" s="12" t="n"/>
      <c r="BY92" s="12" t="n"/>
      <c r="BZ92" s="12" t="n"/>
      <c r="CA92" s="12" t="n"/>
      <c r="CB92" s="12" t="n"/>
      <c r="CC92" s="12" t="n"/>
      <c r="CD92" s="12" t="n"/>
      <c r="CE92" s="12" t="n"/>
      <c r="CF92" s="12" t="n"/>
      <c r="CG92" s="12" t="n"/>
      <c r="CH92" s="12" t="n"/>
      <c r="CI92" s="12" t="n"/>
      <c r="CJ92" s="12" t="n"/>
      <c r="CK92" s="12" t="n"/>
      <c r="CL92" s="12" t="n"/>
      <c r="CM92" s="12" t="n"/>
      <c r="CN92" s="12" t="n"/>
      <c r="CO92" s="12" t="n"/>
      <c r="CP92" s="12" t="n"/>
      <c r="CQ92" s="12" t="n"/>
      <c r="CR92" s="12" t="n"/>
      <c r="CS92" s="27" t="n"/>
      <c r="CT92" s="27" t="n"/>
      <c r="CU92" s="27" t="n"/>
      <c r="CV92" s="27" t="n"/>
      <c r="CW92" s="27" t="n"/>
      <c r="CX92" s="27" t="n"/>
      <c r="CY92" s="27" t="n"/>
      <c r="CZ92" s="27" t="n"/>
      <c r="DA92" s="27" t="n"/>
      <c r="DB92" s="27" t="n"/>
      <c r="DC92" s="27" t="n"/>
      <c r="DD92" s="27" t="n"/>
      <c r="DE92" s="27" t="n"/>
      <c r="DF92" s="27" t="n"/>
      <c r="DG92" s="27" t="n"/>
      <c r="DH92" s="27" t="n"/>
      <c r="DI92" s="27" t="n"/>
      <c r="DJ92" s="27" t="n"/>
      <c r="DK92" s="27" t="n"/>
      <c r="DL92" s="27" t="n"/>
      <c r="DM92" s="27" t="n"/>
      <c r="DN92" s="27" t="n"/>
      <c r="DO92" s="27" t="n"/>
      <c r="DP92" s="27" t="n"/>
      <c r="DQ92" s="27" t="n"/>
      <c r="DR92" s="27" t="n"/>
      <c r="DS92" s="27" t="n"/>
      <c r="DT92" s="27" t="n"/>
      <c r="DU92" s="27" t="n"/>
      <c r="DV92" s="27" t="n"/>
      <c r="DW92" s="27" t="n"/>
      <c r="DX92" s="27" t="n"/>
      <c r="DY92" s="27" t="n"/>
      <c r="DZ92" s="27" t="n"/>
      <c r="EA92" s="27" t="n"/>
      <c r="EB92" s="27" t="n"/>
      <c r="EC92" s="27" t="n"/>
      <c r="ED92" s="27" t="n"/>
      <c r="EE92" s="27" t="n"/>
      <c r="EF92" s="27" t="n"/>
      <c r="EG92" s="27" t="n"/>
      <c r="EH92" s="27" t="n"/>
      <c r="EI92" s="27" t="n"/>
      <c r="EJ92" s="27" t="n"/>
      <c r="EK92" s="27" t="n"/>
      <c r="EL92" s="27" t="n"/>
      <c r="EM92" s="27" t="n"/>
      <c r="EN92" s="27" t="n"/>
      <c r="EO92" s="27" t="n"/>
      <c r="EP92" s="27" t="n"/>
      <c r="EQ92" s="27" t="n"/>
      <c r="ER92" s="27" t="n"/>
      <c r="ES92" s="27" t="n"/>
      <c r="ET92" s="27" t="n"/>
      <c r="EU92" s="27" t="n"/>
      <c r="EV92" s="27" t="n"/>
      <c r="EW92" s="27" t="n"/>
      <c r="EX92" s="27" t="n"/>
      <c r="EY92" s="27" t="n"/>
      <c r="EZ92" s="27" t="n"/>
      <c r="FA92" s="27" t="n"/>
      <c r="FB92" s="27" t="n"/>
      <c r="FC92" s="27" t="n"/>
      <c r="FD92" s="27" t="n"/>
      <c r="FE92" s="27" t="n"/>
      <c r="FF92" s="27" t="n"/>
      <c r="FG92" s="27" t="n"/>
      <c r="FH92" s="27" t="n"/>
      <c r="FI92" s="27" t="n"/>
      <c r="FJ92" s="27" t="n"/>
      <c r="FK92" s="27" t="n"/>
      <c r="FL92" s="27" t="n"/>
      <c r="FM92" s="27" t="n"/>
      <c r="FN92" s="27" t="n"/>
      <c r="FO92" s="27" t="n"/>
      <c r="FP92" s="27" t="n"/>
      <c r="FQ92" s="27" t="n"/>
      <c r="FR92" s="27" t="n"/>
      <c r="FS92" s="27" t="n"/>
      <c r="FT92" s="27" t="n"/>
      <c r="FU92" s="27" t="n"/>
      <c r="FV92" s="27" t="n"/>
      <c r="FW92" s="27" t="n"/>
      <c r="FX92" s="27" t="n"/>
      <c r="FY92" s="27" t="n"/>
      <c r="FZ92" s="27" t="n"/>
      <c r="GA92" s="27" t="n"/>
      <c r="GB92" s="27" t="n"/>
      <c r="GC92" s="27" t="n"/>
      <c r="GD92" s="27" t="n"/>
      <c r="GE92" s="27" t="n"/>
      <c r="GF92" s="27" t="n"/>
      <c r="GG92" s="27" t="n"/>
      <c r="GH92" s="27" t="n"/>
      <c r="GI92" s="27" t="n"/>
      <c r="GJ92" s="27" t="n"/>
      <c r="GK92" s="27" t="n"/>
      <c r="GL92" s="27" t="n"/>
      <c r="GM92" s="27" t="n"/>
      <c r="GN92" s="27" t="n"/>
      <c r="GO92" s="27" t="n"/>
      <c r="GP92" s="27" t="n"/>
      <c r="GQ92" s="27" t="n"/>
      <c r="GR92" s="27" t="n"/>
      <c r="GS92" s="27" t="n"/>
      <c r="GT92" s="27" t="n"/>
      <c r="GU92" s="27" t="n"/>
      <c r="GV92" s="27" t="n"/>
      <c r="GW92" s="27" t="n"/>
      <c r="GX92" s="27" t="n"/>
      <c r="GY92" s="27" t="n"/>
      <c r="GZ92" s="27" t="n"/>
      <c r="HA92" s="27" t="n"/>
      <c r="HB92" s="27" t="n"/>
      <c r="HC92" s="27" t="n"/>
      <c r="HD92" s="27" t="n"/>
      <c r="HE92" s="27" t="n"/>
      <c r="HF92" s="27" t="n"/>
      <c r="HG92" s="27" t="n"/>
      <c r="HH92" s="27" t="n"/>
      <c r="HI92" s="27" t="n"/>
      <c r="HJ92" s="27" t="n"/>
      <c r="HK92" s="27" t="n"/>
      <c r="HL92" s="27" t="n"/>
      <c r="HM92" s="27" t="n"/>
      <c r="HN92" s="27" t="n"/>
      <c r="HO92" s="27" t="n"/>
      <c r="HP92" s="27" t="n"/>
      <c r="HQ92" s="27" t="n"/>
      <c r="HR92" s="27" t="n"/>
      <c r="HS92" s="27" t="n"/>
      <c r="HT92" s="27" t="n"/>
      <c r="HU92" s="27" t="n"/>
      <c r="HV92" s="27" t="n"/>
      <c r="HW92" s="27" t="n"/>
      <c r="HX92" s="27" t="n"/>
      <c r="HY92" s="27" t="n"/>
      <c r="HZ92" s="27" t="n"/>
      <c r="IA92" s="27" t="n"/>
      <c r="IB92" s="27" t="n"/>
      <c r="IC92" s="27" t="n"/>
      <c r="ID92" s="27" t="n"/>
      <c r="IE92" s="27" t="n"/>
      <c r="IF92" s="27" t="n"/>
      <c r="IG92" s="27" t="n"/>
      <c r="IH92" s="27" t="n"/>
      <c r="II92" s="27" t="n"/>
      <c r="IJ92" s="27" t="n"/>
      <c r="IK92" s="27" t="n"/>
      <c r="IL92" s="27" t="n"/>
      <c r="IM92" s="27" t="n"/>
      <c r="IN92" s="27" t="n"/>
      <c r="IO92" s="27" t="n"/>
      <c r="IP92" s="27" t="n"/>
      <c r="IQ92" s="27" t="n"/>
      <c r="IR92" s="27" t="n"/>
      <c r="IS92" s="27" t="n"/>
      <c r="IT92" s="27" t="n"/>
      <c r="IU92" s="27" t="n"/>
      <c r="IV92" s="27" t="n"/>
      <c r="IW92" s="27" t="n"/>
      <c r="IX92" s="27" t="n"/>
      <c r="IY92" s="27" t="n"/>
      <c r="IZ92" s="27" t="n"/>
      <c r="JA92" s="27" t="n"/>
      <c r="JB92" s="27" t="n"/>
      <c r="JC92" s="27" t="n"/>
      <c r="JD92" s="27" t="n"/>
      <c r="JE92" s="27" t="n"/>
      <c r="JF92" s="27" t="n"/>
      <c r="JG92" s="27" t="n"/>
      <c r="JH92" s="27" t="n"/>
      <c r="JI92" s="27" t="n"/>
      <c r="JJ92" s="27" t="n"/>
      <c r="JK92" s="27" t="n"/>
      <c r="JL92" s="27" t="n"/>
      <c r="JM92" s="27" t="n"/>
      <c r="JN92" s="27" t="n"/>
      <c r="JO92" s="27" t="n"/>
      <c r="JP92" s="27" t="n"/>
      <c r="JQ92" s="27" t="n"/>
      <c r="JR92" s="27" t="n"/>
      <c r="JS92" s="27" t="n"/>
      <c r="JT92" s="27" t="n"/>
      <c r="JU92" s="27" t="n"/>
      <c r="JV92" s="27" t="n"/>
      <c r="JW92" s="27" t="n"/>
      <c r="JX92" s="27" t="n"/>
      <c r="JY92" s="27" t="n"/>
      <c r="OM92" s="9" t="n"/>
      <c r="ON92" s="9" t="n"/>
    </row>
    <row r="93" ht="14.45" customFormat="1" customHeight="1" s="32">
      <c r="A93" t="inlineStr">
        <is>
          <t>N. FRAGALE</t>
        </is>
      </c>
      <c r="B93" t="inlineStr">
        <is>
          <t>Data Intelligence</t>
        </is>
      </c>
      <c r="C93" t="inlineStr">
        <is>
          <t>Operations</t>
        </is>
      </c>
      <c r="D93" s="12" t="inlineStr">
        <is>
          <t>EPM</t>
        </is>
      </c>
      <c r="E93" s="12">
        <f>COUNTIFS(HV93:IG93,UPPER("x"))</f>
        <v/>
      </c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  <c r="AJ93" s="12" t="n"/>
      <c r="AK93" s="12" t="n"/>
      <c r="AL93" s="12" t="n"/>
      <c r="AM93" s="12" t="n"/>
      <c r="AN93" s="12" t="n"/>
      <c r="AO93" s="12" t="n"/>
      <c r="AP93" s="12" t="n"/>
      <c r="AQ93" s="12" t="n"/>
      <c r="AR93" s="12" t="n"/>
      <c r="AS93" s="12" t="n"/>
      <c r="AT93" s="12" t="n"/>
      <c r="AU93" s="12" t="n"/>
      <c r="AV93" s="12" t="n"/>
      <c r="AW93" s="12" t="n"/>
      <c r="AX93" s="12" t="n"/>
      <c r="AY93" s="12" t="n"/>
      <c r="AZ93" s="12" t="n"/>
      <c r="BA93" s="12" t="n"/>
      <c r="BB93" s="12" t="n"/>
      <c r="BC93" s="12" t="n"/>
      <c r="BD93" s="12" t="n"/>
      <c r="BE93" s="12" t="n"/>
      <c r="BF93" s="12" t="n"/>
      <c r="BG93" s="12" t="n"/>
      <c r="BH93" s="12" t="n"/>
      <c r="BI93" s="12" t="n"/>
      <c r="BJ93" s="12" t="n"/>
      <c r="BK93" s="12" t="n"/>
      <c r="BL93" s="12" t="n"/>
      <c r="BM93" s="12" t="n"/>
      <c r="BN93" s="12" t="n"/>
      <c r="BO93" s="12" t="n"/>
      <c r="BP93" s="12" t="n"/>
      <c r="BQ93" s="12" t="n"/>
      <c r="BR93" s="12" t="n"/>
      <c r="BS93" s="12" t="n"/>
      <c r="BT93" s="12" t="n"/>
      <c r="BU93" s="12" t="n"/>
      <c r="BV93" s="12" t="n"/>
      <c r="BW93" s="12" t="n"/>
      <c r="BX93" s="12" t="n"/>
      <c r="BY93" s="12" t="n"/>
      <c r="BZ93" s="12" t="n"/>
      <c r="CA93" s="12" t="n"/>
      <c r="CB93" s="12" t="n"/>
      <c r="CC93" s="12" t="n"/>
      <c r="CD93" s="12" t="n"/>
      <c r="CE93" s="12" t="n"/>
      <c r="CF93" s="12" t="n"/>
      <c r="CG93" s="12" t="n"/>
      <c r="CH93" s="12" t="n"/>
      <c r="CI93" s="12" t="n"/>
      <c r="CJ93" s="12" t="n"/>
      <c r="CK93" s="12" t="n"/>
      <c r="CL93" s="12" t="n"/>
      <c r="CM93" s="12" t="n"/>
      <c r="CN93" s="12" t="n"/>
      <c r="CO93" s="12" t="n"/>
      <c r="CP93" s="12" t="n"/>
      <c r="CQ93" s="12" t="n"/>
      <c r="CR93" s="12" t="n"/>
      <c r="CS93" s="27" t="n"/>
      <c r="CT93" s="27" t="n"/>
      <c r="CU93" s="27" t="n"/>
      <c r="CV93" s="27" t="n"/>
      <c r="CW93" s="27" t="n"/>
      <c r="CX93" s="27" t="n"/>
      <c r="CY93" s="27" t="n"/>
      <c r="CZ93" s="27" t="n"/>
      <c r="DA93" s="27" t="n"/>
      <c r="DB93" s="27" t="n"/>
      <c r="DC93" s="27" t="n"/>
      <c r="DD93" s="27" t="n"/>
      <c r="DE93" s="27" t="n"/>
      <c r="DF93" s="27" t="n"/>
      <c r="DG93" s="27" t="n"/>
      <c r="DH93" s="27" t="n"/>
      <c r="DI93" s="27" t="n"/>
      <c r="DJ93" s="27" t="n"/>
      <c r="DK93" s="27" t="n"/>
      <c r="DL93" s="27" t="n"/>
      <c r="DM93" s="27" t="n"/>
      <c r="DN93" s="27" t="n"/>
      <c r="DO93" s="27" t="n"/>
      <c r="DP93" s="27" t="n"/>
      <c r="DQ93" s="27" t="n"/>
      <c r="DR93" s="27" t="n"/>
      <c r="DS93" s="27" t="n"/>
      <c r="DT93" s="27" t="n"/>
      <c r="DU93" s="27" t="n"/>
      <c r="DV93" s="27" t="n"/>
      <c r="DW93" s="12" t="n"/>
      <c r="DX93" s="27" t="n"/>
      <c r="DY93" s="27" t="n"/>
      <c r="DZ93" s="27" t="n"/>
      <c r="EA93" s="27" t="n"/>
      <c r="EB93" s="27" t="n"/>
      <c r="EC93" s="27" t="n"/>
      <c r="ED93" s="27" t="n"/>
      <c r="EE93" s="27" t="n"/>
      <c r="EF93" s="27" t="n"/>
      <c r="EG93" s="27" t="n"/>
      <c r="EH93" s="27" t="n"/>
      <c r="EI93" s="27" t="n"/>
      <c r="EJ93" s="27" t="n"/>
      <c r="EK93" s="27" t="n"/>
      <c r="EL93" s="27" t="n"/>
      <c r="EM93" s="27" t="n"/>
      <c r="EN93" s="27" t="n"/>
      <c r="EO93" s="27" t="n"/>
      <c r="EP93" s="27" t="n"/>
      <c r="EQ93" s="27" t="n"/>
      <c r="ER93" s="27" t="n"/>
      <c r="ES93" s="27" t="n"/>
      <c r="ET93" s="27" t="n"/>
      <c r="EU93" s="27" t="n"/>
      <c r="EV93" s="27" t="n"/>
      <c r="EW93" s="27" t="n"/>
      <c r="EX93" s="27" t="n"/>
      <c r="EY93" s="27" t="n"/>
      <c r="EZ93" s="27" t="n"/>
      <c r="FA93" s="27" t="n"/>
      <c r="FB93" s="27" t="n"/>
      <c r="FC93" s="27" t="n"/>
      <c r="FD93" s="27" t="n"/>
      <c r="FE93" s="27" t="n"/>
      <c r="FF93" s="27" t="n"/>
      <c r="FG93" s="27" t="n"/>
      <c r="FH93" s="27" t="n"/>
      <c r="FI93" s="27" t="n"/>
      <c r="FJ93" s="27" t="n"/>
      <c r="FK93" s="27" t="n"/>
      <c r="FL93" s="27" t="n"/>
      <c r="FM93" s="27" t="n"/>
      <c r="FN93" s="27" t="n"/>
      <c r="FO93" s="27" t="n"/>
      <c r="FP93" s="27" t="n"/>
      <c r="FQ93" s="27" t="n"/>
      <c r="FR93" s="27" t="n"/>
      <c r="FS93" s="27" t="n"/>
      <c r="FT93" s="27" t="n"/>
      <c r="FU93" s="27" t="n"/>
      <c r="FV93" s="27" t="n"/>
      <c r="FW93" s="27" t="n"/>
      <c r="FX93" s="27" t="n"/>
      <c r="FY93" s="27" t="n"/>
      <c r="FZ93" s="27" t="n"/>
      <c r="GA93" s="27" t="n"/>
      <c r="GB93" s="27" t="n"/>
      <c r="GC93" s="27" t="n"/>
      <c r="GD93" s="27" t="n"/>
      <c r="GE93" s="27" t="n"/>
      <c r="GF93" s="27" t="n"/>
      <c r="GG93" s="27" t="n"/>
      <c r="GH93" s="27" t="n"/>
      <c r="GI93" s="27" t="n"/>
      <c r="GJ93" s="27" t="n"/>
      <c r="GK93" s="27" t="n"/>
      <c r="GL93" s="27" t="n"/>
      <c r="GM93" s="27" t="n"/>
      <c r="GN93" s="27" t="n"/>
      <c r="GO93" s="27" t="n"/>
      <c r="GP93" s="27" t="n"/>
      <c r="GQ93" s="27" t="n"/>
      <c r="GR93" s="27" t="n"/>
      <c r="GS93" s="27" t="n"/>
      <c r="GT93" s="27" t="n"/>
      <c r="GU93" s="27" t="n"/>
      <c r="GV93" s="27" t="n"/>
      <c r="GW93" s="27" t="n"/>
      <c r="GX93" s="27" t="n"/>
      <c r="GY93" s="27" t="n"/>
      <c r="GZ93" s="27" t="n"/>
      <c r="HA93" s="27" t="n"/>
      <c r="HB93" s="27" t="n"/>
      <c r="HC93" s="27" t="n"/>
      <c r="HD93" s="27" t="n"/>
      <c r="HE93" s="27" t="n"/>
      <c r="HF93" s="27" t="n"/>
      <c r="HG93" s="27" t="n"/>
      <c r="HH93" s="27" t="n"/>
      <c r="HI93" s="27" t="n"/>
      <c r="HJ93" s="27" t="n"/>
      <c r="HK93" s="27" t="n"/>
      <c r="HL93" s="27" t="n"/>
      <c r="HM93" s="27" t="n"/>
      <c r="HN93" s="27" t="n"/>
      <c r="HO93" s="27" t="n"/>
      <c r="HP93" s="27" t="n"/>
      <c r="HQ93" s="27" t="n"/>
      <c r="HR93" s="27" t="n"/>
      <c r="HS93" s="27" t="n"/>
      <c r="HT93" s="27" t="n"/>
      <c r="HU93" s="27" t="n"/>
      <c r="HV93" s="27" t="n"/>
      <c r="HW93" s="27" t="n"/>
      <c r="HX93" s="27" t="n"/>
      <c r="HY93" s="27" t="n"/>
      <c r="HZ93" s="27" t="n"/>
      <c r="IA93" s="27" t="n"/>
      <c r="IB93" s="27" t="n"/>
      <c r="IC93" s="27" t="n"/>
      <c r="ID93" s="27" t="n"/>
      <c r="IE93" s="27" t="n"/>
      <c r="IF93" s="27" t="n"/>
      <c r="IG93" s="27" t="n"/>
      <c r="IH93" s="27" t="n"/>
      <c r="II93" s="27" t="n"/>
      <c r="IJ93" s="27" t="n"/>
      <c r="IK93" s="27" t="n"/>
      <c r="IL93" s="27" t="n"/>
      <c r="IM93" s="27" t="n"/>
      <c r="IN93" s="27" t="n"/>
      <c r="IO93" s="27" t="n"/>
      <c r="IP93" s="27" t="n"/>
      <c r="IQ93" s="27" t="n"/>
      <c r="IR93" s="27" t="n"/>
      <c r="IS93" s="27" t="n"/>
      <c r="IT93" s="27" t="n"/>
      <c r="IU93" s="27" t="n"/>
      <c r="IV93" s="27" t="n"/>
      <c r="IW93" s="27" t="n"/>
      <c r="IX93" s="27" t="n"/>
      <c r="IY93" s="27" t="n"/>
      <c r="IZ93" s="27" t="n"/>
      <c r="JA93" s="27" t="n"/>
      <c r="JB93" s="27" t="n"/>
      <c r="JC93" s="27" t="n"/>
      <c r="JD93" s="27" t="n"/>
      <c r="JE93" s="27" t="n"/>
      <c r="JF93" s="27" t="n"/>
      <c r="JG93" s="27" t="n"/>
      <c r="JH93" s="27" t="n"/>
      <c r="JI93" s="27" t="n"/>
      <c r="JJ93" s="27" t="n"/>
      <c r="JK93" s="27" t="n"/>
      <c r="JL93" s="27" t="n"/>
      <c r="JM93" s="27" t="n"/>
      <c r="JN93" s="27" t="n"/>
      <c r="JO93" s="27" t="n"/>
      <c r="JP93" s="27" t="n"/>
      <c r="JQ93" s="27" t="n"/>
      <c r="JR93" s="27" t="n"/>
      <c r="JS93" s="27" t="n"/>
      <c r="JT93" s="27" t="n"/>
      <c r="JU93" s="27" t="n"/>
      <c r="JV93" s="27" t="n"/>
      <c r="JW93" s="27" t="n"/>
      <c r="JX93" s="27" t="n"/>
      <c r="JY93" s="27" t="n"/>
      <c r="OM93" s="9" t="n"/>
      <c r="ON93" s="9" t="n"/>
    </row>
    <row r="94" ht="14.45" customFormat="1" customHeight="1" s="32">
      <c r="A94" t="inlineStr">
        <is>
          <t>N. GUERRERO</t>
        </is>
      </c>
      <c r="B94" t="inlineStr">
        <is>
          <t>Data Intelligence</t>
        </is>
      </c>
      <c r="C94" t="inlineStr">
        <is>
          <t>Delivery AMS</t>
        </is>
      </c>
      <c r="D94" s="12" t="inlineStr">
        <is>
          <t>Delivery Maintenance</t>
        </is>
      </c>
      <c r="E94" s="12">
        <f>COUNTIFS(HV94:IG94,UPPER("x"))</f>
        <v/>
      </c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  <c r="AJ94" s="12" t="n"/>
      <c r="AK94" s="12" t="n"/>
      <c r="AL94" s="12" t="n"/>
      <c r="AM94" s="12" t="n"/>
      <c r="AN94" s="12" t="n"/>
      <c r="AO94" s="12" t="n"/>
      <c r="AP94" s="12" t="n"/>
      <c r="AQ94" s="12" t="n"/>
      <c r="AR94" s="12" t="n"/>
      <c r="AS94" s="12" t="n"/>
      <c r="AT94" s="12" t="n"/>
      <c r="AU94" s="12" t="n"/>
      <c r="AV94" s="12" t="n"/>
      <c r="AW94" s="12" t="n"/>
      <c r="AX94" s="12" t="n"/>
      <c r="AY94" s="12" t="n"/>
      <c r="AZ94" s="12" t="n"/>
      <c r="BA94" s="12" t="n"/>
      <c r="BB94" s="12" t="n"/>
      <c r="BC94" s="12" t="n"/>
      <c r="BD94" s="12" t="n"/>
      <c r="BE94" s="12" t="n"/>
      <c r="BF94" s="12" t="n"/>
      <c r="BG94" s="12" t="n"/>
      <c r="BH94" s="12" t="n"/>
      <c r="BI94" s="12" t="n"/>
      <c r="BJ94" s="12" t="n"/>
      <c r="BK94" s="12" t="n"/>
      <c r="BL94" s="12" t="n"/>
      <c r="BM94" s="12" t="n"/>
      <c r="BN94" s="12" t="n"/>
      <c r="BO94" s="12" t="n"/>
      <c r="BP94" s="12" t="n"/>
      <c r="BQ94" s="12" t="n"/>
      <c r="BR94" s="12" t="n"/>
      <c r="BS94" s="12" t="n"/>
      <c r="BT94" s="12" t="n"/>
      <c r="BU94" s="12" t="n"/>
      <c r="BV94" s="12" t="n"/>
      <c r="BW94" s="12" t="n"/>
      <c r="BX94" s="12" t="n"/>
      <c r="BY94" s="12" t="n"/>
      <c r="BZ94" s="12" t="n"/>
      <c r="CA94" s="12" t="n"/>
      <c r="CB94" s="12" t="n"/>
      <c r="CC94" s="12" t="n"/>
      <c r="CD94" s="12" t="n"/>
      <c r="CE94" s="12" t="n"/>
      <c r="CF94" s="12" t="n"/>
      <c r="CG94" s="12" t="n"/>
      <c r="CH94" s="12" t="n"/>
      <c r="CI94" s="12" t="n"/>
      <c r="CJ94" s="12" t="n"/>
      <c r="CK94" s="12" t="n"/>
      <c r="CL94" s="12" t="n"/>
      <c r="CM94" s="12" t="n"/>
      <c r="CN94" s="12" t="n"/>
      <c r="CO94" s="12" t="n"/>
      <c r="CP94" s="12" t="n"/>
      <c r="CQ94" s="12" t="n"/>
      <c r="CR94" s="12" t="n"/>
      <c r="CS94" s="27" t="n"/>
      <c r="CT94" s="27" t="n"/>
      <c r="CU94" s="27" t="n"/>
      <c r="CV94" s="27" t="n"/>
      <c r="CW94" s="27" t="n"/>
      <c r="CX94" s="27" t="n"/>
      <c r="CY94" s="27" t="n"/>
      <c r="CZ94" s="27" t="n"/>
      <c r="DA94" s="27" t="n"/>
      <c r="DB94" s="27" t="n"/>
      <c r="DC94" s="27" t="n"/>
      <c r="DD94" s="27" t="n"/>
      <c r="DE94" s="27" t="n"/>
      <c r="DF94" s="27" t="n"/>
      <c r="DG94" s="27" t="n"/>
      <c r="DH94" s="27" t="n"/>
      <c r="DI94" s="27" t="n"/>
      <c r="DJ94" s="27" t="n"/>
      <c r="DK94" s="27" t="n"/>
      <c r="DL94" s="27" t="n"/>
      <c r="DM94" s="27" t="n"/>
      <c r="DN94" s="27" t="n"/>
      <c r="DO94" s="27" t="n"/>
      <c r="DP94" s="27" t="n"/>
      <c r="DQ94" s="27" t="n"/>
      <c r="DR94" s="27" t="n"/>
      <c r="DS94" s="27" t="n"/>
      <c r="DT94" s="27" t="n"/>
      <c r="DU94" s="27" t="n"/>
      <c r="DV94" s="27" t="n"/>
      <c r="DW94" s="27" t="n"/>
      <c r="DX94" s="27" t="n"/>
      <c r="DY94" s="27" t="n"/>
      <c r="DZ94" s="27" t="n"/>
      <c r="EA94" s="27" t="n"/>
      <c r="EB94" s="27" t="n"/>
      <c r="EC94" s="27" t="n"/>
      <c r="ED94" s="27" t="n"/>
      <c r="EE94" s="27" t="n"/>
      <c r="EF94" s="27" t="n"/>
      <c r="EG94" s="27" t="n"/>
      <c r="EH94" s="27" t="n"/>
      <c r="EI94" s="27" t="n"/>
      <c r="EJ94" s="27" t="n"/>
      <c r="EK94" s="27" t="n"/>
      <c r="EL94" s="27" t="n"/>
      <c r="EM94" s="27" t="n"/>
      <c r="EN94" s="27" t="n"/>
      <c r="EO94" s="27" t="n"/>
      <c r="EP94" s="27" t="n"/>
      <c r="EQ94" s="27" t="n"/>
      <c r="ER94" s="27" t="n"/>
      <c r="ES94" s="27" t="n"/>
      <c r="ET94" s="27" t="n"/>
      <c r="EU94" s="27" t="n"/>
      <c r="EV94" s="27" t="n"/>
      <c r="EW94" s="27" t="n"/>
      <c r="EX94" s="27" t="n"/>
      <c r="EY94" s="27" t="n"/>
      <c r="EZ94" s="27" t="n"/>
      <c r="FA94" s="27" t="n"/>
      <c r="FB94" s="27" t="n"/>
      <c r="FC94" s="27" t="n"/>
      <c r="FD94" s="27" t="n"/>
      <c r="FE94" s="27" t="n"/>
      <c r="FF94" s="27" t="n"/>
      <c r="FG94" s="27" t="n"/>
      <c r="FH94" s="27" t="n"/>
      <c r="FI94" s="27" t="n"/>
      <c r="FJ94" s="27" t="n"/>
      <c r="FK94" s="27" t="n"/>
      <c r="FL94" s="27" t="n"/>
      <c r="FM94" s="27" t="n"/>
      <c r="FN94" s="27" t="n"/>
      <c r="FO94" s="27" t="n"/>
      <c r="FP94" s="27" t="n"/>
      <c r="FQ94" s="27" t="n"/>
      <c r="FR94" s="27" t="n"/>
      <c r="FS94" s="27" t="n"/>
      <c r="FT94" s="27" t="n"/>
      <c r="FU94" s="27" t="n"/>
      <c r="FV94" s="27" t="n"/>
      <c r="FW94" s="27" t="n"/>
      <c r="FX94" s="27" t="n"/>
      <c r="FY94" s="27" t="n"/>
      <c r="FZ94" s="27" t="n"/>
      <c r="GA94" s="27" t="n"/>
      <c r="GB94" s="27" t="n"/>
      <c r="GC94" s="27" t="n"/>
      <c r="GD94" s="27" t="n"/>
      <c r="GE94" s="27" t="n"/>
      <c r="GF94" s="27" t="n"/>
      <c r="GG94" s="27" t="n"/>
      <c r="GH94" s="27" t="n"/>
      <c r="GI94" s="27" t="n"/>
      <c r="GJ94" s="27" t="n"/>
      <c r="GK94" s="27" t="n"/>
      <c r="GL94" s="27" t="n"/>
      <c r="GM94" s="27" t="n"/>
      <c r="GN94" s="27" t="n"/>
      <c r="GO94" s="27" t="n"/>
      <c r="GP94" s="27" t="n"/>
      <c r="GQ94" s="27" t="n"/>
      <c r="GR94" s="27" t="n"/>
      <c r="GS94" s="27" t="n"/>
      <c r="GT94" s="27" t="n"/>
      <c r="GU94" s="27" t="n"/>
      <c r="GV94" s="27" t="n"/>
      <c r="GW94" s="27" t="n"/>
      <c r="GX94" s="27" t="n"/>
      <c r="GY94" s="27" t="n"/>
      <c r="GZ94" s="27" t="n"/>
      <c r="HA94" s="27" t="n"/>
      <c r="HB94" s="27" t="n"/>
      <c r="HC94" s="27" t="n"/>
      <c r="HD94" s="27" t="n"/>
      <c r="HE94" s="27" t="n"/>
      <c r="HF94" s="27" t="n"/>
      <c r="HG94" s="27" t="n"/>
      <c r="HH94" s="27" t="n"/>
      <c r="HI94" s="27" t="n"/>
      <c r="HJ94" s="27" t="n"/>
      <c r="HK94" s="27" t="n"/>
      <c r="HL94" s="27" t="n"/>
      <c r="HM94" s="27" t="n"/>
      <c r="HN94" s="27" t="n"/>
      <c r="HO94" s="27" t="n"/>
      <c r="HP94" s="27" t="n"/>
      <c r="HQ94" s="27" t="n"/>
      <c r="HR94" s="27" t="n"/>
      <c r="HS94" s="27" t="n"/>
      <c r="HT94" s="27" t="n"/>
      <c r="HU94" s="27" t="n"/>
      <c r="HV94" s="27" t="n"/>
      <c r="HW94" s="27" t="n"/>
      <c r="HX94" s="27" t="n"/>
      <c r="HY94" s="27" t="n"/>
      <c r="HZ94" s="27" t="n"/>
      <c r="IA94" s="27" t="n"/>
      <c r="IB94" s="27" t="n"/>
      <c r="IC94" s="27" t="n"/>
      <c r="ID94" s="27" t="n"/>
      <c r="IE94" s="27" t="n"/>
      <c r="IF94" s="27" t="n"/>
      <c r="IG94" s="27" t="n"/>
      <c r="IH94" s="27" t="n"/>
      <c r="II94" s="27" t="n"/>
      <c r="IJ94" s="27" t="n"/>
      <c r="IK94" s="27" t="n"/>
      <c r="IL94" s="27" t="n"/>
      <c r="IM94" s="27" t="n"/>
      <c r="IN94" s="27" t="n"/>
      <c r="IO94" s="27" t="n"/>
      <c r="IP94" s="27" t="n"/>
      <c r="IQ94" s="27" t="n"/>
      <c r="IR94" s="27" t="n"/>
      <c r="IS94" s="27" t="n"/>
      <c r="IT94" s="27" t="n"/>
      <c r="IU94" s="27" t="n"/>
      <c r="IV94" s="27" t="n"/>
      <c r="IW94" s="27" t="n"/>
      <c r="IX94" s="27" t="n"/>
      <c r="IY94" s="27" t="n"/>
      <c r="IZ94" s="27" t="n"/>
      <c r="JA94" s="27" t="n"/>
      <c r="JB94" s="27" t="n"/>
      <c r="JC94" s="27" t="n"/>
      <c r="JD94" s="27" t="n"/>
      <c r="JE94" s="27" t="n"/>
      <c r="JF94" s="27" t="n"/>
      <c r="JG94" s="27" t="n"/>
      <c r="JH94" s="27" t="n"/>
      <c r="JI94" s="27" t="n"/>
      <c r="JJ94" s="27" t="n"/>
      <c r="JK94" s="27" t="n"/>
      <c r="JL94" s="27" t="n"/>
      <c r="JM94" s="27" t="n"/>
      <c r="JN94" s="27" t="n"/>
      <c r="JO94" s="27" t="n"/>
      <c r="JP94" s="27" t="n"/>
      <c r="JQ94" s="27" t="n"/>
      <c r="JR94" s="27" t="n"/>
      <c r="JS94" s="27" t="n"/>
      <c r="JT94" s="27" t="n"/>
      <c r="JU94" s="27" t="n"/>
      <c r="JV94" s="27" t="n"/>
      <c r="JW94" s="27" t="n"/>
      <c r="JX94" s="27" t="n"/>
      <c r="JY94" s="27" t="n"/>
      <c r="OM94" s="9" t="n"/>
      <c r="ON94" s="9" t="n"/>
    </row>
    <row r="95" ht="14.45" customFormat="1" customHeight="1" s="32">
      <c r="A95" t="inlineStr">
        <is>
          <t>N. PESCIONE</t>
        </is>
      </c>
      <c r="B95" t="inlineStr">
        <is>
          <t>Data Intelligence</t>
        </is>
      </c>
      <c r="C95" t="inlineStr">
        <is>
          <t>Operations</t>
        </is>
      </c>
      <c r="D95" s="12" t="inlineStr">
        <is>
          <t>Web Applications</t>
        </is>
      </c>
      <c r="E95" s="12">
        <f>COUNTIFS(HV95:IG95,UPPER("x"))</f>
        <v/>
      </c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  <c r="AJ95" s="12" t="n"/>
      <c r="AK95" s="12" t="n"/>
      <c r="AL95" s="12" t="n"/>
      <c r="AM95" s="12" t="n"/>
      <c r="AN95" s="12" t="n"/>
      <c r="AO95" s="12" t="n"/>
      <c r="AP95" s="12" t="n"/>
      <c r="AQ95" s="12" t="n"/>
      <c r="AR95" s="12" t="n"/>
      <c r="AS95" s="12" t="n"/>
      <c r="AT95" s="12" t="n"/>
      <c r="AU95" s="12" t="n"/>
      <c r="AV95" s="12" t="n"/>
      <c r="AW95" s="12" t="n"/>
      <c r="AX95" s="12" t="n"/>
      <c r="AY95" s="12" t="n"/>
      <c r="AZ95" s="12" t="n"/>
      <c r="BA95" s="12" t="n"/>
      <c r="BB95" s="12" t="n"/>
      <c r="BC95" s="12" t="n"/>
      <c r="BD95" s="12" t="n"/>
      <c r="BE95" s="12" t="n"/>
      <c r="BF95" s="12" t="n"/>
      <c r="BG95" s="12" t="n"/>
      <c r="BH95" s="12" t="n"/>
      <c r="BI95" s="12" t="n"/>
      <c r="BJ95" s="12" t="n"/>
      <c r="BK95" s="12" t="n"/>
      <c r="BL95" s="12" t="n"/>
      <c r="BM95" s="12" t="n"/>
      <c r="BN95" s="12" t="n"/>
      <c r="BO95" s="12" t="n"/>
      <c r="BP95" s="12" t="n"/>
      <c r="BQ95" s="12" t="n"/>
      <c r="BR95" s="12" t="n"/>
      <c r="BS95" s="12" t="n"/>
      <c r="BT95" s="12" t="n"/>
      <c r="BU95" s="12" t="n"/>
      <c r="BV95" s="12" t="n"/>
      <c r="BW95" s="12" t="n"/>
      <c r="BX95" s="12" t="n"/>
      <c r="BY95" s="12" t="n"/>
      <c r="BZ95" s="12" t="n"/>
      <c r="CA95" s="12" t="n"/>
      <c r="CB95" s="12" t="n"/>
      <c r="CC95" s="12" t="n"/>
      <c r="CD95" s="12" t="n"/>
      <c r="CE95" s="12" t="n"/>
      <c r="CF95" s="12" t="n"/>
      <c r="CG95" s="12" t="n"/>
      <c r="CH95" s="12" t="n"/>
      <c r="CI95" s="12" t="n"/>
      <c r="CJ95" s="12" t="n"/>
      <c r="CK95" s="12" t="n"/>
      <c r="CL95" s="12" t="n"/>
      <c r="CM95" s="12" t="n"/>
      <c r="CN95" s="12" t="n"/>
      <c r="CO95" s="12" t="n"/>
      <c r="CP95" s="12" t="n"/>
      <c r="CQ95" s="12" t="n"/>
      <c r="CR95" s="12" t="n"/>
      <c r="CS95" s="27" t="n"/>
      <c r="CT95" s="27" t="n"/>
      <c r="CU95" s="27" t="n"/>
      <c r="CV95" s="27" t="n"/>
      <c r="CW95" s="27" t="n"/>
      <c r="CX95" s="27" t="n"/>
      <c r="CY95" s="27" t="n"/>
      <c r="CZ95" s="27" t="n"/>
      <c r="DA95" s="27" t="n"/>
      <c r="DB95" s="27" t="n"/>
      <c r="DC95" s="27" t="n"/>
      <c r="DD95" s="27" t="n"/>
      <c r="DE95" s="27" t="n"/>
      <c r="DF95" s="27" t="n"/>
      <c r="DG95" s="27" t="n"/>
      <c r="DH95" s="27" t="n"/>
      <c r="DI95" s="27" t="n"/>
      <c r="DJ95" s="27" t="n"/>
      <c r="DK95" s="27" t="n"/>
      <c r="DL95" s="27" t="n"/>
      <c r="DM95" s="27" t="n"/>
      <c r="DN95" s="27" t="n"/>
      <c r="DO95" s="27" t="n"/>
      <c r="DP95" s="27" t="n"/>
      <c r="DQ95" s="27" t="n"/>
      <c r="DR95" s="27" t="n"/>
      <c r="DS95" s="27" t="n"/>
      <c r="DT95" s="27" t="n"/>
      <c r="DU95" s="27" t="n"/>
      <c r="DV95" s="27" t="n"/>
      <c r="DW95" s="27" t="n"/>
      <c r="DX95" s="27" t="n"/>
      <c r="DY95" s="27" t="n"/>
      <c r="DZ95" s="27" t="n"/>
      <c r="EA95" s="27" t="n"/>
      <c r="EB95" s="27" t="n"/>
      <c r="EC95" s="27" t="n"/>
      <c r="ED95" s="27" t="n"/>
      <c r="EE95" s="27" t="n"/>
      <c r="EF95" s="27" t="n"/>
      <c r="EG95" s="27" t="n"/>
      <c r="EH95" s="27" t="n"/>
      <c r="EI95" s="27" t="n"/>
      <c r="EJ95" s="27" t="n"/>
      <c r="EK95" s="27" t="n"/>
      <c r="EL95" s="27" t="n"/>
      <c r="EM95" s="27" t="n"/>
      <c r="EN95" s="27" t="n"/>
      <c r="EO95" s="27" t="n"/>
      <c r="EP95" s="27" t="n"/>
      <c r="EQ95" s="27" t="n"/>
      <c r="ER95" s="27" t="n"/>
      <c r="ES95" s="27" t="n"/>
      <c r="ET95" s="27" t="n"/>
      <c r="EU95" s="27" t="n"/>
      <c r="EV95" s="27" t="n"/>
      <c r="EW95" s="27" t="n"/>
      <c r="EX95" s="27" t="n"/>
      <c r="EY95" s="27" t="n"/>
      <c r="EZ95" s="27" t="n"/>
      <c r="FA95" s="27" t="n"/>
      <c r="FB95" s="27" t="n"/>
      <c r="FC95" s="27" t="n"/>
      <c r="FD95" s="27" t="n"/>
      <c r="FE95" s="27" t="n"/>
      <c r="FF95" s="27" t="n"/>
      <c r="FG95" s="27" t="n"/>
      <c r="FH95" s="27" t="n"/>
      <c r="FI95" s="27" t="n"/>
      <c r="FJ95" s="27" t="n"/>
      <c r="FK95" s="27" t="n"/>
      <c r="FL95" s="27" t="n"/>
      <c r="FM95" s="27" t="n"/>
      <c r="FN95" s="27" t="n"/>
      <c r="FO95" s="27" t="n"/>
      <c r="FP95" s="27" t="n"/>
      <c r="FQ95" s="27" t="n"/>
      <c r="FR95" s="27" t="n"/>
      <c r="FS95" s="27" t="n"/>
      <c r="FT95" s="27" t="n"/>
      <c r="FU95" s="27" t="n"/>
      <c r="FV95" s="27" t="n"/>
      <c r="FW95" s="27" t="n"/>
      <c r="FX95" s="27" t="n"/>
      <c r="FY95" s="27" t="n"/>
      <c r="FZ95" s="27" t="n"/>
      <c r="GA95" s="27" t="n"/>
      <c r="GB95" s="27" t="n"/>
      <c r="GC95" s="27" t="n"/>
      <c r="GD95" s="27" t="n"/>
      <c r="GE95" s="27" t="n"/>
      <c r="GF95" s="27" t="n"/>
      <c r="GG95" s="27" t="n"/>
      <c r="GH95" s="27" t="n"/>
      <c r="GI95" s="27" t="n"/>
      <c r="GJ95" s="27" t="n"/>
      <c r="GK95" s="27" t="n"/>
      <c r="GL95" s="27" t="n"/>
      <c r="GM95" s="27" t="n"/>
      <c r="GN95" s="27" t="n"/>
      <c r="GO95" s="27" t="n"/>
      <c r="GP95" s="27" t="n"/>
      <c r="GQ95" s="27" t="n"/>
      <c r="GR95" s="27" t="n"/>
      <c r="GS95" s="27" t="n"/>
      <c r="GT95" s="27" t="n"/>
      <c r="GU95" s="27" t="n"/>
      <c r="GV95" s="27" t="n"/>
      <c r="GW95" s="27" t="n"/>
      <c r="GX95" s="27" t="n"/>
      <c r="GY95" s="27" t="n"/>
      <c r="GZ95" s="27" t="n"/>
      <c r="HA95" s="27" t="n"/>
      <c r="HB95" s="27" t="n"/>
      <c r="HC95" s="27" t="n"/>
      <c r="HD95" s="27" t="n"/>
      <c r="HE95" s="27" t="n"/>
      <c r="HF95" s="27" t="n"/>
      <c r="HG95" s="27" t="n"/>
      <c r="HH95" s="27" t="n"/>
      <c r="HI95" s="27" t="n"/>
      <c r="HJ95" s="27" t="n"/>
      <c r="HK95" s="27" t="n"/>
      <c r="HL95" s="27" t="n"/>
      <c r="HM95" s="27" t="n"/>
      <c r="HN95" s="27" t="n"/>
      <c r="HO95" s="27" t="n"/>
      <c r="HP95" s="27" t="n"/>
      <c r="HQ95" s="27" t="n"/>
      <c r="HR95" s="27" t="n"/>
      <c r="HS95" s="27" t="n"/>
      <c r="HT95" s="27" t="n"/>
      <c r="HU95" s="27" t="n"/>
      <c r="HV95" s="27" t="n"/>
      <c r="HW95" s="27" t="n"/>
      <c r="HX95" s="27" t="n"/>
      <c r="HY95" s="27" t="n"/>
      <c r="HZ95" s="27" t="n"/>
      <c r="IA95" s="27" t="n"/>
      <c r="IB95" s="27" t="n"/>
      <c r="IC95" s="27" t="n"/>
      <c r="ID95" s="27" t="n"/>
      <c r="IE95" s="27" t="n"/>
      <c r="IF95" s="27" t="n"/>
      <c r="IG95" s="27" t="n"/>
      <c r="IH95" s="27" t="n"/>
      <c r="II95" s="27" t="n"/>
      <c r="IJ95" s="27" t="n"/>
      <c r="IK95" s="27" t="n"/>
      <c r="IL95" s="27" t="n"/>
      <c r="IM95" s="27" t="n"/>
      <c r="IN95" s="27" t="n"/>
      <c r="IO95" s="27" t="n"/>
      <c r="IP95" s="27" t="n"/>
      <c r="IQ95" s="27" t="n"/>
      <c r="IR95" s="27" t="n"/>
      <c r="IS95" s="27" t="n"/>
      <c r="IT95" s="27" t="n"/>
      <c r="IU95" s="27" t="n"/>
      <c r="IV95" s="27" t="n"/>
      <c r="IW95" s="27" t="n"/>
      <c r="IX95" s="27" t="n"/>
      <c r="IY95" s="27" t="n"/>
      <c r="IZ95" s="27" t="n"/>
      <c r="JA95" s="27" t="n"/>
      <c r="JB95" s="27" t="n"/>
      <c r="JC95" s="27" t="n"/>
      <c r="JD95" s="27" t="n"/>
      <c r="JE95" s="27" t="n"/>
      <c r="JF95" s="27" t="n"/>
      <c r="JG95" s="27" t="n"/>
      <c r="JH95" s="27" t="n"/>
      <c r="JI95" s="27" t="n"/>
      <c r="JJ95" s="27" t="n"/>
      <c r="JK95" s="27" t="n"/>
      <c r="JL95" s="27" t="n"/>
      <c r="JM95" s="27" t="n"/>
      <c r="JN95" s="27" t="n"/>
      <c r="JO95" s="27" t="n"/>
      <c r="JP95" s="27" t="n"/>
      <c r="JQ95" s="27" t="n"/>
      <c r="JR95" s="27" t="n"/>
      <c r="JS95" s="27" t="n"/>
      <c r="JT95" s="27" t="n"/>
      <c r="JU95" s="27" t="n"/>
      <c r="JV95" s="27" t="n"/>
      <c r="JW95" s="27" t="n"/>
      <c r="JX95" s="27" t="n"/>
      <c r="JY95" s="27" t="n"/>
      <c r="OM95" s="9" t="n"/>
      <c r="ON95" s="9" t="n"/>
    </row>
    <row r="96" ht="14.45" customFormat="1" customHeight="1" s="32">
      <c r="A96" t="inlineStr">
        <is>
          <t>O. BEN OTHMANE</t>
        </is>
      </c>
      <c r="B96" t="inlineStr">
        <is>
          <t>Data Intelligence</t>
        </is>
      </c>
      <c r="C96" t="inlineStr">
        <is>
          <t>Operations</t>
        </is>
      </c>
      <c r="D96" s="12" t="inlineStr">
        <is>
          <t>EPM</t>
        </is>
      </c>
      <c r="E96" s="12">
        <f>COUNTIFS(HV96:IG96,UPPER("x"))</f>
        <v/>
      </c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  <c r="AJ96" s="12" t="n"/>
      <c r="AK96" s="12" t="n"/>
      <c r="AL96" s="12" t="n"/>
      <c r="AM96" s="12" t="n"/>
      <c r="AN96" s="12" t="n"/>
      <c r="AO96" s="12" t="n"/>
      <c r="AP96" s="12" t="n"/>
      <c r="AQ96" s="12" t="n"/>
      <c r="AR96" s="12" t="n"/>
      <c r="AS96" s="12" t="n"/>
      <c r="AT96" s="12" t="n"/>
      <c r="AU96" s="12" t="n"/>
      <c r="AV96" s="12" t="n"/>
      <c r="AW96" s="12" t="n"/>
      <c r="AX96" s="12" t="n"/>
      <c r="AY96" s="12" t="n"/>
      <c r="AZ96" s="12" t="n"/>
      <c r="BA96" s="12" t="n"/>
      <c r="BB96" s="12" t="n"/>
      <c r="BC96" s="12" t="n"/>
      <c r="BD96" s="12" t="n"/>
      <c r="BE96" s="12" t="n"/>
      <c r="BF96" s="12" t="n"/>
      <c r="BG96" s="12" t="n"/>
      <c r="BH96" s="12" t="n"/>
      <c r="BI96" s="12" t="n"/>
      <c r="BJ96" s="12" t="n"/>
      <c r="BK96" s="12" t="n"/>
      <c r="BL96" s="12" t="n"/>
      <c r="BM96" s="12" t="n"/>
      <c r="BN96" s="12" t="n"/>
      <c r="BO96" s="12" t="n"/>
      <c r="BP96" s="12" t="n"/>
      <c r="BQ96" s="12" t="n"/>
      <c r="BR96" s="12" t="n"/>
      <c r="BS96" s="12" t="n"/>
      <c r="BT96" s="12" t="n"/>
      <c r="BU96" s="12" t="n"/>
      <c r="BV96" s="12" t="n"/>
      <c r="BW96" s="12" t="n"/>
      <c r="BX96" s="12" t="n"/>
      <c r="BY96" s="12" t="n"/>
      <c r="BZ96" s="12" t="n"/>
      <c r="CA96" s="12" t="n"/>
      <c r="CB96" s="12" t="n"/>
      <c r="CC96" s="12" t="n"/>
      <c r="CD96" s="12" t="n"/>
      <c r="CE96" s="12" t="n"/>
      <c r="CF96" s="12" t="n"/>
      <c r="CG96" s="12" t="n"/>
      <c r="CH96" s="12" t="n"/>
      <c r="CI96" s="12" t="n"/>
      <c r="CJ96" s="12" t="n"/>
      <c r="CK96" s="12" t="n"/>
      <c r="CL96" s="12" t="n"/>
      <c r="CM96" s="12" t="n"/>
      <c r="CN96" s="12" t="n"/>
      <c r="CO96" s="12" t="n"/>
      <c r="CP96" s="12" t="n"/>
      <c r="CQ96" s="12" t="n"/>
      <c r="CR96" s="12" t="n"/>
      <c r="CS96" s="27" t="n"/>
      <c r="CT96" s="27" t="n"/>
      <c r="CU96" s="27" t="n"/>
      <c r="CV96" s="27" t="n"/>
      <c r="CW96" s="27" t="n"/>
      <c r="CX96" s="27" t="n"/>
      <c r="CY96" s="27" t="n"/>
      <c r="CZ96" s="27" t="n"/>
      <c r="DA96" s="27" t="n"/>
      <c r="DB96" s="27" t="n"/>
      <c r="DC96" s="27" t="n"/>
      <c r="DD96" s="27" t="n"/>
      <c r="DE96" s="27" t="n"/>
      <c r="DF96" s="27" t="n"/>
      <c r="DG96" s="27" t="n"/>
      <c r="DH96" s="27" t="n"/>
      <c r="DI96" s="27" t="n"/>
      <c r="DJ96" s="27" t="n"/>
      <c r="DK96" s="27" t="n"/>
      <c r="DL96" s="27" t="n"/>
      <c r="DM96" s="27" t="n"/>
      <c r="DN96" s="27" t="n"/>
      <c r="DO96" s="27" t="n"/>
      <c r="DP96" s="27" t="n"/>
      <c r="DQ96" s="27" t="n"/>
      <c r="DR96" s="27" t="n"/>
      <c r="DS96" s="27" t="n"/>
      <c r="DT96" s="27" t="n"/>
      <c r="DU96" s="27" t="n"/>
      <c r="DV96" s="27" t="n"/>
      <c r="DW96" s="12" t="n"/>
      <c r="DX96" s="27" t="n"/>
      <c r="DY96" s="27" t="n"/>
      <c r="DZ96" s="27" t="n"/>
      <c r="EA96" s="27" t="n"/>
      <c r="EB96" s="27" t="n"/>
      <c r="EC96" s="27" t="n"/>
      <c r="ED96" s="27" t="n"/>
      <c r="EE96" s="27" t="n"/>
      <c r="EF96" s="27" t="n"/>
      <c r="EG96" s="27" t="n"/>
      <c r="EH96" s="27" t="n"/>
      <c r="EI96" s="27" t="n"/>
      <c r="EJ96" s="27" t="n"/>
      <c r="EK96" s="27" t="n"/>
      <c r="EL96" s="27" t="n"/>
      <c r="EM96" s="27" t="n"/>
      <c r="EN96" s="27" t="n"/>
      <c r="EO96" s="27" t="n"/>
      <c r="EP96" s="27" t="n"/>
      <c r="EQ96" s="27" t="n"/>
      <c r="ER96" s="27" t="n"/>
      <c r="ES96" s="27" t="n"/>
      <c r="ET96" s="27" t="n"/>
      <c r="EU96" s="27" t="n"/>
      <c r="EV96" s="27" t="n"/>
      <c r="EW96" s="27" t="n"/>
      <c r="EX96" s="27" t="n"/>
      <c r="EY96" s="27" t="n"/>
      <c r="EZ96" s="27" t="n"/>
      <c r="FA96" s="27" t="n"/>
      <c r="FB96" s="27" t="n"/>
      <c r="FC96" s="27" t="n"/>
      <c r="FD96" s="27" t="n"/>
      <c r="FE96" s="27" t="n"/>
      <c r="FF96" s="27" t="n"/>
      <c r="FG96" s="27" t="n"/>
      <c r="FH96" s="27" t="n"/>
      <c r="FI96" s="27" t="n"/>
      <c r="FJ96" s="27" t="n"/>
      <c r="FK96" s="27" t="n"/>
      <c r="FL96" s="27" t="n"/>
      <c r="FM96" s="27" t="n"/>
      <c r="FN96" s="27" t="n"/>
      <c r="FO96" s="27" t="n"/>
      <c r="FP96" s="27" t="n"/>
      <c r="FQ96" s="27" t="n"/>
      <c r="FR96" s="27" t="n"/>
      <c r="FS96" s="27" t="n"/>
      <c r="FT96" s="27" t="n"/>
      <c r="FU96" s="27" t="n"/>
      <c r="FV96" s="27" t="n"/>
      <c r="FW96" s="27" t="n"/>
      <c r="FX96" s="27" t="n"/>
      <c r="FY96" s="27" t="n"/>
      <c r="FZ96" s="27" t="n"/>
      <c r="GA96" s="27" t="n"/>
      <c r="GB96" s="27" t="n"/>
      <c r="GC96" s="27" t="n"/>
      <c r="GD96" s="27" t="n"/>
      <c r="GE96" s="27" t="n"/>
      <c r="GF96" s="27" t="n"/>
      <c r="GG96" s="27" t="n"/>
      <c r="GH96" s="27" t="n"/>
      <c r="GI96" s="27" t="n"/>
      <c r="GJ96" s="27" t="n"/>
      <c r="GK96" s="27" t="n"/>
      <c r="GL96" s="27" t="n"/>
      <c r="GM96" s="27" t="n"/>
      <c r="GN96" s="27" t="n"/>
      <c r="GO96" s="27" t="n"/>
      <c r="GP96" s="27" t="n"/>
      <c r="GQ96" s="27" t="n"/>
      <c r="GR96" s="27" t="n"/>
      <c r="GS96" s="27" t="n"/>
      <c r="GT96" s="27" t="n"/>
      <c r="GU96" s="27" t="n"/>
      <c r="GV96" s="27" t="n"/>
      <c r="GW96" s="27" t="n"/>
      <c r="GX96" s="27" t="n"/>
      <c r="GY96" s="27" t="n"/>
      <c r="GZ96" s="27" t="n"/>
      <c r="HA96" s="27" t="n"/>
      <c r="HB96" s="27" t="n"/>
      <c r="HC96" s="27" t="n"/>
      <c r="HD96" s="27" t="n"/>
      <c r="HE96" s="27" t="n"/>
      <c r="HF96" s="27" t="n"/>
      <c r="HG96" s="27" t="n"/>
      <c r="HH96" s="27" t="n"/>
      <c r="HI96" s="27" t="n"/>
      <c r="HJ96" s="27" t="n"/>
      <c r="HK96" s="27" t="n"/>
      <c r="HL96" s="27" t="n"/>
      <c r="HM96" s="27" t="n"/>
      <c r="HN96" s="27" t="n"/>
      <c r="HO96" s="27" t="n"/>
      <c r="HP96" s="27" t="n"/>
      <c r="HQ96" s="27" t="n"/>
      <c r="HR96" s="27" t="n"/>
      <c r="HS96" s="27" t="n"/>
      <c r="HT96" s="27" t="n"/>
      <c r="HU96" s="27" t="n"/>
      <c r="HV96" s="27" t="n"/>
      <c r="HW96" s="27" t="n"/>
      <c r="HX96" s="27" t="n"/>
      <c r="HY96" s="27" t="n"/>
      <c r="HZ96" s="27" t="n"/>
      <c r="IA96" s="27" t="n"/>
      <c r="IB96" s="27" t="n"/>
      <c r="IC96" s="27" t="n"/>
      <c r="ID96" s="27" t="n"/>
      <c r="IE96" s="27" t="n"/>
      <c r="IF96" s="27" t="n"/>
      <c r="IG96" s="27" t="n"/>
      <c r="IH96" s="12" t="n"/>
      <c r="II96" s="12" t="n"/>
      <c r="IJ96" s="12" t="n"/>
      <c r="IK96" s="12" t="n"/>
      <c r="IL96" s="12" t="n"/>
      <c r="IM96" s="27" t="n"/>
      <c r="IN96" s="27" t="n"/>
      <c r="IO96" s="27" t="n"/>
      <c r="IP96" s="27" t="n"/>
      <c r="IQ96" s="27" t="n"/>
      <c r="IR96" s="27" t="n"/>
      <c r="IS96" s="27" t="n"/>
      <c r="IT96" s="27" t="n"/>
      <c r="IU96" s="27" t="n"/>
      <c r="IV96" s="27" t="n"/>
      <c r="IW96" s="27" t="n"/>
      <c r="IX96" s="27" t="n"/>
      <c r="IY96" s="27" t="n"/>
      <c r="IZ96" s="27" t="n"/>
      <c r="JA96" s="27" t="n"/>
      <c r="JB96" s="27" t="n"/>
      <c r="JC96" s="27" t="n"/>
      <c r="JD96" s="27" t="n"/>
      <c r="JE96" s="27" t="n"/>
      <c r="JF96" s="27" t="n"/>
      <c r="JG96" s="27" t="n"/>
      <c r="JH96" s="27" t="n"/>
      <c r="JI96" s="27" t="n"/>
      <c r="JJ96" s="27" t="n"/>
      <c r="JK96" s="27" t="n"/>
      <c r="JL96" s="27" t="n"/>
      <c r="JM96" s="27" t="n"/>
      <c r="JN96" s="27" t="n"/>
      <c r="JO96" s="27" t="n"/>
      <c r="JP96" s="27" t="n"/>
      <c r="JQ96" s="27" t="n"/>
      <c r="JR96" s="27" t="n"/>
      <c r="JS96" s="27" t="n"/>
      <c r="JT96" s="27" t="n"/>
      <c r="JU96" s="27" t="n"/>
      <c r="JV96" s="27" t="n"/>
      <c r="JW96" s="27" t="n"/>
      <c r="JX96" s="27" t="n"/>
      <c r="JY96" s="27" t="n"/>
      <c r="OM96" s="9" t="n"/>
      <c r="ON96" s="9" t="n"/>
    </row>
    <row r="97" ht="14.45" customFormat="1" customHeight="1" s="32">
      <c r="A97" t="inlineStr">
        <is>
          <t>O. SAGAZIO</t>
        </is>
      </c>
      <c r="B97" t="inlineStr">
        <is>
          <t>Data Intelligence</t>
        </is>
      </c>
      <c r="C97" t="inlineStr">
        <is>
          <t>Operations</t>
        </is>
      </c>
      <c r="D97" s="12" t="inlineStr">
        <is>
          <t>Operations</t>
        </is>
      </c>
      <c r="E97" s="12">
        <f>COUNTIFS(HV97:IG97,UPPER("x"))</f>
        <v/>
      </c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  <c r="AJ97" s="12" t="n"/>
      <c r="AK97" s="12" t="n"/>
      <c r="AL97" s="12" t="n"/>
      <c r="AM97" s="12" t="n"/>
      <c r="AN97" s="12" t="n"/>
      <c r="AO97" s="12" t="n"/>
      <c r="AP97" s="12" t="n"/>
      <c r="AQ97" s="12" t="n"/>
      <c r="AR97" s="12" t="n"/>
      <c r="AS97" s="12" t="n"/>
      <c r="AT97" s="12" t="n"/>
      <c r="AU97" s="12" t="n"/>
      <c r="AV97" s="12" t="n"/>
      <c r="AW97" s="12" t="n"/>
      <c r="AX97" s="12" t="n"/>
      <c r="AY97" s="12" t="n"/>
      <c r="AZ97" s="12" t="n"/>
      <c r="BA97" s="12" t="n"/>
      <c r="BB97" s="12" t="n"/>
      <c r="BC97" s="12" t="n"/>
      <c r="BD97" s="12" t="n"/>
      <c r="BE97" s="12" t="n"/>
      <c r="BF97" s="12" t="n"/>
      <c r="BG97" s="12" t="n"/>
      <c r="BH97" s="12" t="n"/>
      <c r="BI97" s="12" t="n"/>
      <c r="BJ97" s="12" t="n"/>
      <c r="BK97" s="12" t="n"/>
      <c r="BL97" s="12" t="n"/>
      <c r="BM97" s="12" t="n"/>
      <c r="BN97" s="12" t="n"/>
      <c r="BO97" s="12" t="n"/>
      <c r="BP97" s="12" t="n"/>
      <c r="BQ97" s="12" t="n"/>
      <c r="BR97" s="12" t="n"/>
      <c r="BS97" s="12" t="n"/>
      <c r="BT97" s="12" t="n"/>
      <c r="BU97" s="12" t="n"/>
      <c r="BV97" s="12" t="n"/>
      <c r="BW97" s="12" t="n"/>
      <c r="BX97" s="12" t="n"/>
      <c r="BY97" s="12" t="n"/>
      <c r="BZ97" s="12" t="n"/>
      <c r="CA97" s="12" t="n"/>
      <c r="CB97" s="12" t="n"/>
      <c r="CC97" s="12" t="n"/>
      <c r="CD97" s="12" t="n"/>
      <c r="CE97" s="12" t="n"/>
      <c r="CF97" s="12" t="n"/>
      <c r="CG97" s="12" t="n"/>
      <c r="CH97" s="12" t="n"/>
      <c r="CI97" s="12" t="n"/>
      <c r="CJ97" s="12" t="n"/>
      <c r="CK97" s="12" t="n"/>
      <c r="CL97" s="12" t="n"/>
      <c r="CM97" s="12" t="n"/>
      <c r="CN97" s="12" t="n"/>
      <c r="CO97" s="12" t="n"/>
      <c r="CP97" s="12" t="n"/>
      <c r="CQ97" s="12" t="n"/>
      <c r="CR97" s="12" t="n"/>
      <c r="CS97" s="27" t="n"/>
      <c r="CT97" s="27" t="n"/>
      <c r="CU97" s="27" t="n"/>
      <c r="CV97" s="27" t="n"/>
      <c r="CW97" s="27" t="n"/>
      <c r="CX97" s="27" t="n"/>
      <c r="CY97" s="27" t="n"/>
      <c r="CZ97" s="27" t="n"/>
      <c r="DA97" s="27" t="n"/>
      <c r="DB97" s="27" t="n"/>
      <c r="DC97" s="27" t="n"/>
      <c r="DD97" s="27" t="n"/>
      <c r="DE97" s="27" t="n"/>
      <c r="DF97" s="27" t="n"/>
      <c r="DG97" s="27" t="n"/>
      <c r="DH97" s="27" t="n"/>
      <c r="DI97" s="27" t="n"/>
      <c r="DJ97" s="27" t="n"/>
      <c r="DK97" s="27" t="n"/>
      <c r="DL97" s="27" t="n"/>
      <c r="DM97" s="27" t="n"/>
      <c r="DN97" s="27" t="n"/>
      <c r="DO97" s="27" t="n"/>
      <c r="DP97" s="27" t="n"/>
      <c r="DQ97" s="27" t="n"/>
      <c r="DR97" s="27" t="n"/>
      <c r="DS97" s="27" t="n"/>
      <c r="DT97" s="27" t="n"/>
      <c r="DU97" s="27" t="n"/>
      <c r="DV97" s="27" t="n"/>
      <c r="DW97" s="27" t="n"/>
      <c r="DX97" s="27" t="n"/>
      <c r="DY97" s="27" t="n"/>
      <c r="DZ97" s="27" t="n"/>
      <c r="EA97" s="27" t="n"/>
      <c r="EB97" s="27" t="n"/>
      <c r="EC97" s="27" t="n"/>
      <c r="ED97" s="27" t="n"/>
      <c r="EE97" s="27" t="n"/>
      <c r="EF97" s="27" t="n"/>
      <c r="EG97" s="27" t="n"/>
      <c r="EH97" s="27" t="n"/>
      <c r="EI97" s="27" t="n"/>
      <c r="EJ97" s="27" t="n"/>
      <c r="EK97" s="27" t="n"/>
      <c r="EL97" s="27" t="n"/>
      <c r="EM97" s="27" t="n"/>
      <c r="EN97" s="27" t="n"/>
      <c r="EO97" s="27" t="n"/>
      <c r="EP97" s="27" t="n"/>
      <c r="EQ97" s="27" t="n"/>
      <c r="ER97" s="27" t="n"/>
      <c r="ES97" s="27" t="n"/>
      <c r="ET97" s="27" t="n"/>
      <c r="EU97" s="27" t="n"/>
      <c r="EV97" s="27" t="n"/>
      <c r="EW97" s="27" t="n"/>
      <c r="EX97" s="27" t="n"/>
      <c r="EY97" s="27" t="n"/>
      <c r="EZ97" s="27" t="n"/>
      <c r="FA97" s="27" t="n"/>
      <c r="FB97" s="27" t="n"/>
      <c r="FC97" s="27" t="n"/>
      <c r="FD97" s="27" t="n"/>
      <c r="FE97" s="27" t="n"/>
      <c r="FF97" s="27" t="n"/>
      <c r="FG97" s="27" t="n"/>
      <c r="FH97" s="27" t="n"/>
      <c r="FI97" s="27" t="n"/>
      <c r="FJ97" s="27" t="n"/>
      <c r="FK97" s="27" t="n"/>
      <c r="FL97" s="27" t="n"/>
      <c r="FM97" s="27" t="n"/>
      <c r="FN97" s="27" t="n"/>
      <c r="FO97" s="27" t="n"/>
      <c r="FP97" s="27" t="n"/>
      <c r="FQ97" s="27" t="n"/>
      <c r="FR97" s="27" t="n"/>
      <c r="FS97" s="27" t="n"/>
      <c r="FT97" s="27" t="n"/>
      <c r="FU97" s="27" t="n"/>
      <c r="FV97" s="27" t="n"/>
      <c r="FW97" s="27" t="n"/>
      <c r="FX97" s="27" t="n"/>
      <c r="FY97" s="27" t="n"/>
      <c r="FZ97" s="27" t="n"/>
      <c r="GA97" s="27" t="n"/>
      <c r="GB97" s="27" t="n"/>
      <c r="GC97" s="27" t="n"/>
      <c r="GD97" s="27" t="n"/>
      <c r="GE97" s="27" t="n"/>
      <c r="GF97" s="27" t="n"/>
      <c r="GG97" s="27" t="n"/>
      <c r="GH97" s="27" t="n"/>
      <c r="GI97" s="27" t="n"/>
      <c r="GJ97" s="27" t="n"/>
      <c r="GK97" s="27" t="n"/>
      <c r="GL97" s="27" t="n"/>
      <c r="GM97" s="27" t="n"/>
      <c r="GN97" s="27" t="n"/>
      <c r="GO97" s="27" t="n"/>
      <c r="GP97" s="27" t="n"/>
      <c r="GQ97" s="27" t="n"/>
      <c r="GR97" s="27" t="n"/>
      <c r="GS97" s="27" t="n"/>
      <c r="GT97" s="27" t="n"/>
      <c r="GU97" s="27" t="n"/>
      <c r="GV97" s="27" t="n"/>
      <c r="GW97" s="27" t="n"/>
      <c r="GX97" s="27" t="n"/>
      <c r="GY97" s="27" t="n"/>
      <c r="GZ97" s="27" t="n"/>
      <c r="HA97" s="27" t="n"/>
      <c r="HB97" s="27" t="n"/>
      <c r="HC97" s="27" t="n"/>
      <c r="HD97" s="27" t="n"/>
      <c r="HE97" s="27" t="n"/>
      <c r="HF97" s="27" t="n"/>
      <c r="HG97" s="27" t="n"/>
      <c r="HH97" s="27" t="n"/>
      <c r="HI97" s="27" t="n"/>
      <c r="HJ97" s="27" t="n"/>
      <c r="HK97" s="27" t="n"/>
      <c r="HL97" s="27" t="n"/>
      <c r="HM97" s="27" t="n"/>
      <c r="HN97" s="27" t="n"/>
      <c r="HO97" s="27" t="n"/>
      <c r="HP97" s="27" t="n"/>
      <c r="HQ97" s="27" t="n"/>
      <c r="HR97" s="27" t="n"/>
      <c r="HS97" s="27" t="n"/>
      <c r="HT97" s="27" t="n"/>
      <c r="HU97" s="27" t="n"/>
      <c r="HV97" s="27" t="n"/>
      <c r="HW97" s="27" t="n"/>
      <c r="HX97" s="27" t="n"/>
      <c r="HY97" s="27" t="n"/>
      <c r="HZ97" s="27" t="n"/>
      <c r="IA97" s="27" t="n"/>
      <c r="IB97" s="27" t="n"/>
      <c r="IC97" s="27" t="n"/>
      <c r="ID97" s="27" t="n"/>
      <c r="IE97" s="27" t="n"/>
      <c r="IF97" s="27" t="n"/>
      <c r="IG97" s="27" t="n"/>
      <c r="IH97" s="27" t="n"/>
      <c r="II97" s="27" t="n"/>
      <c r="IJ97" s="27" t="n"/>
      <c r="IK97" s="27" t="n"/>
      <c r="IL97" s="27" t="n"/>
      <c r="IM97" s="27" t="n"/>
      <c r="IN97" s="27" t="n"/>
      <c r="IO97" s="27" t="n"/>
      <c r="IP97" s="27" t="n"/>
      <c r="IQ97" s="27" t="n"/>
      <c r="IR97" s="27" t="n"/>
      <c r="IS97" s="27" t="n"/>
      <c r="IT97" s="27" t="n"/>
      <c r="IU97" s="27" t="n"/>
      <c r="IV97" s="27" t="n"/>
      <c r="IW97" s="27" t="n"/>
      <c r="IX97" s="27" t="n"/>
      <c r="IY97" s="27" t="n"/>
      <c r="IZ97" s="27" t="n"/>
      <c r="JA97" s="27" t="n"/>
      <c r="JB97" s="27" t="n"/>
      <c r="JC97" s="27" t="n"/>
      <c r="JD97" s="27" t="n"/>
      <c r="JE97" s="27" t="n"/>
      <c r="JF97" s="27" t="n"/>
      <c r="JG97" s="27" t="n"/>
      <c r="JH97" s="27" t="n"/>
      <c r="JI97" s="27" t="n"/>
      <c r="JJ97" s="27" t="n"/>
      <c r="JK97" s="27" t="n"/>
      <c r="JL97" s="27" t="n"/>
      <c r="JM97" s="27" t="n"/>
      <c r="JN97" s="27" t="n"/>
      <c r="JO97" s="27" t="n"/>
      <c r="JP97" s="27" t="n"/>
      <c r="JQ97" s="27" t="n"/>
      <c r="JR97" s="27" t="n"/>
      <c r="JS97" s="27" t="n"/>
      <c r="JT97" s="27" t="n"/>
      <c r="JU97" s="27" t="n"/>
      <c r="JV97" s="27" t="n"/>
      <c r="JW97" s="27" t="n"/>
      <c r="JX97" s="27" t="n"/>
      <c r="JY97" s="27" t="n"/>
      <c r="OM97" s="9" t="n"/>
      <c r="ON97" s="9" t="n"/>
    </row>
    <row r="98" ht="14.45" customFormat="1" customHeight="1" s="32">
      <c r="A98" t="inlineStr">
        <is>
          <t>P. Anzelotti</t>
        </is>
      </c>
      <c r="B98" t="inlineStr">
        <is>
          <t>Data Intelligence</t>
        </is>
      </c>
      <c r="C98" s="9" t="inlineStr">
        <is>
          <t>Operations</t>
        </is>
      </c>
      <c r="D98" s="12" t="inlineStr">
        <is>
          <t>Web Applications</t>
        </is>
      </c>
      <c r="E98" s="12">
        <f>COUNTIFS(HV98:IG98,UPPER("x"))</f>
        <v/>
      </c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  <c r="AJ98" s="12" t="n"/>
      <c r="AK98" s="12" t="n"/>
      <c r="AL98" s="12" t="n"/>
      <c r="AM98" s="12" t="n"/>
      <c r="AN98" s="12" t="n"/>
      <c r="AO98" s="12" t="n"/>
      <c r="AP98" s="12" t="n"/>
      <c r="AQ98" s="12" t="n"/>
      <c r="AR98" s="12" t="n"/>
      <c r="AS98" s="12" t="n"/>
      <c r="AT98" s="12" t="n"/>
      <c r="AU98" s="12" t="n"/>
      <c r="AV98" s="12" t="n"/>
      <c r="AW98" s="12" t="n"/>
      <c r="AX98" s="12" t="n"/>
      <c r="AY98" s="12" t="n"/>
      <c r="AZ98" s="12" t="n"/>
      <c r="BA98" s="12" t="n"/>
      <c r="BB98" s="12" t="n"/>
      <c r="BC98" s="12" t="n"/>
      <c r="BD98" s="12" t="n"/>
      <c r="BE98" s="12" t="n"/>
      <c r="BF98" s="12" t="n"/>
      <c r="BG98" s="12" t="n"/>
      <c r="BH98" s="12" t="n"/>
      <c r="BI98" s="12" t="n"/>
      <c r="BJ98" s="12" t="n"/>
      <c r="BK98" s="12" t="n"/>
      <c r="BL98" s="12" t="n"/>
      <c r="BM98" s="12" t="n"/>
      <c r="BN98" s="12" t="n"/>
      <c r="BO98" s="12" t="n"/>
      <c r="BP98" s="12" t="n"/>
      <c r="BQ98" s="12" t="n"/>
      <c r="BR98" s="12" t="n"/>
      <c r="BS98" s="12" t="n"/>
      <c r="BT98" s="12" t="n"/>
      <c r="BU98" s="12" t="n"/>
      <c r="BV98" s="12" t="n"/>
      <c r="BW98" s="12" t="n"/>
      <c r="BX98" s="12" t="n"/>
      <c r="BY98" s="12" t="n"/>
      <c r="BZ98" s="12" t="n"/>
      <c r="CA98" s="12" t="n"/>
      <c r="CB98" s="12" t="n"/>
      <c r="CC98" s="12" t="n"/>
      <c r="CD98" s="12" t="n"/>
      <c r="CE98" s="12" t="n"/>
      <c r="CF98" s="12" t="n"/>
      <c r="CG98" s="12" t="n"/>
      <c r="CH98" s="12" t="n"/>
      <c r="CI98" s="12" t="n"/>
      <c r="CJ98" s="12" t="n"/>
      <c r="CK98" s="12" t="n"/>
      <c r="CL98" s="12" t="n"/>
      <c r="CM98" s="12" t="n"/>
      <c r="CN98" s="12" t="n"/>
      <c r="CO98" s="12" t="n"/>
      <c r="CP98" s="12" t="n"/>
      <c r="CQ98" s="12" t="n"/>
      <c r="CR98" s="12" t="n"/>
      <c r="CS98" s="27" t="n"/>
      <c r="CT98" s="27" t="n"/>
      <c r="CU98" s="27" t="n"/>
      <c r="CV98" s="27" t="n"/>
      <c r="CW98" s="27" t="n"/>
      <c r="CX98" s="27" t="n"/>
      <c r="CY98" s="27" t="n"/>
      <c r="CZ98" s="27" t="n"/>
      <c r="DA98" s="27" t="n"/>
      <c r="DB98" s="27" t="n"/>
      <c r="DC98" s="27" t="n"/>
      <c r="DD98" s="27" t="n"/>
      <c r="DE98" s="27" t="n"/>
      <c r="DF98" s="27" t="n"/>
      <c r="DG98" s="27" t="n"/>
      <c r="DH98" s="27" t="n"/>
      <c r="DI98" s="27" t="n"/>
      <c r="DJ98" s="27" t="n"/>
      <c r="DK98" s="27" t="n"/>
      <c r="DL98" s="27" t="n"/>
      <c r="DM98" s="27" t="n"/>
      <c r="DN98" s="27" t="n"/>
      <c r="DO98" s="27" t="n"/>
      <c r="DP98" s="27" t="n"/>
      <c r="DQ98" s="27" t="n"/>
      <c r="DR98" s="27" t="n"/>
      <c r="DS98" s="27" t="n"/>
      <c r="DT98" s="27" t="n"/>
      <c r="DU98" s="27" t="n"/>
      <c r="DV98" s="27" t="n"/>
      <c r="DW98" s="27" t="n"/>
      <c r="DX98" s="27" t="n"/>
      <c r="DY98" s="27" t="n"/>
      <c r="DZ98" s="27" t="n"/>
      <c r="EA98" s="27" t="n"/>
      <c r="EB98" s="27" t="n"/>
      <c r="EC98" s="27" t="n"/>
      <c r="ED98" s="27" t="n"/>
      <c r="EE98" s="27" t="n"/>
      <c r="EF98" s="27" t="n"/>
      <c r="EG98" s="27" t="n"/>
      <c r="EH98" s="27" t="n"/>
      <c r="EI98" s="27" t="n"/>
      <c r="EJ98" s="27" t="n"/>
      <c r="EK98" s="27" t="n"/>
      <c r="EL98" s="27" t="n"/>
      <c r="EM98" s="27" t="n"/>
      <c r="EN98" s="27" t="n"/>
      <c r="EO98" s="27" t="n"/>
      <c r="EP98" s="27" t="n"/>
      <c r="EQ98" s="27" t="n"/>
      <c r="ER98" s="27" t="n"/>
      <c r="ES98" s="27" t="n"/>
      <c r="ET98" s="27" t="n"/>
      <c r="EU98" s="27" t="n"/>
      <c r="EV98" s="27" t="n"/>
      <c r="EW98" s="27" t="n"/>
      <c r="EX98" s="27" t="n"/>
      <c r="EY98" s="27" t="inlineStr">
        <is>
          <t>x</t>
        </is>
      </c>
      <c r="EZ98" s="27" t="n"/>
      <c r="FA98" s="27" t="n"/>
      <c r="FB98" s="27" t="n"/>
      <c r="FC98" s="27" t="n"/>
      <c r="FD98" s="27" t="n"/>
      <c r="FE98" s="27" t="n"/>
      <c r="FF98" s="27" t="n"/>
      <c r="FG98" s="27" t="n"/>
      <c r="FH98" s="27" t="n"/>
      <c r="FI98" s="27" t="n"/>
      <c r="FJ98" s="27" t="n"/>
      <c r="FK98" s="27" t="n"/>
      <c r="FL98" s="27" t="n"/>
      <c r="FM98" s="27" t="n"/>
      <c r="FN98" s="27" t="n"/>
      <c r="FO98" s="27" t="n"/>
      <c r="FP98" s="27" t="n"/>
      <c r="FQ98" s="27" t="n"/>
      <c r="FR98" s="27" t="n"/>
      <c r="FS98" s="27" t="n"/>
      <c r="FT98" s="27" t="n"/>
      <c r="FU98" s="27" t="n"/>
      <c r="FV98" s="27" t="n"/>
      <c r="FW98" s="27" t="n"/>
      <c r="FX98" s="27" t="n"/>
      <c r="FY98" s="27" t="n"/>
      <c r="FZ98" s="27" t="n"/>
      <c r="GA98" s="27" t="n"/>
      <c r="GB98" s="27" t="n"/>
      <c r="GC98" s="27" t="n"/>
      <c r="GD98" s="27" t="n"/>
      <c r="GE98" s="27" t="n"/>
      <c r="GF98" s="27" t="n"/>
      <c r="GG98" s="27" t="n"/>
      <c r="GH98" s="27" t="n"/>
      <c r="GI98" s="27" t="n"/>
      <c r="GJ98" s="27" t="n"/>
      <c r="GK98" s="27" t="n"/>
      <c r="GL98" s="27" t="n"/>
      <c r="GM98" s="27" t="n"/>
      <c r="GN98" s="27" t="n"/>
      <c r="GO98" s="27" t="n"/>
      <c r="GP98" s="27" t="n"/>
      <c r="GQ98" s="27" t="n"/>
      <c r="GR98" s="27" t="n"/>
      <c r="GS98" s="27" t="n"/>
      <c r="GT98" s="27" t="n"/>
      <c r="GU98" s="27" t="n"/>
      <c r="GV98" s="27" t="n"/>
      <c r="GW98" s="27" t="n"/>
      <c r="GX98" s="27" t="n"/>
      <c r="GY98" s="27" t="n"/>
      <c r="GZ98" s="27" t="n"/>
      <c r="HA98" s="27" t="n"/>
      <c r="HB98" s="27" t="n"/>
      <c r="HC98" s="27" t="n"/>
      <c r="HD98" s="27" t="n"/>
      <c r="HE98" s="27" t="n"/>
      <c r="HF98" s="27" t="n"/>
      <c r="HG98" s="27" t="n"/>
      <c r="HH98" s="27" t="n"/>
      <c r="HI98" s="27" t="n"/>
      <c r="HJ98" s="27" t="n"/>
      <c r="HK98" s="27" t="n"/>
      <c r="HL98" s="27" t="n"/>
      <c r="HM98" s="27" t="n"/>
      <c r="HN98" s="27" t="n"/>
      <c r="HO98" s="27" t="n"/>
      <c r="HP98" s="27" t="n"/>
      <c r="HQ98" s="27" t="n"/>
      <c r="HR98" s="27" t="n"/>
      <c r="HS98" s="27" t="n"/>
      <c r="HT98" s="27" t="n"/>
      <c r="HU98" s="27" t="n"/>
      <c r="HV98" s="27" t="n"/>
      <c r="HW98" s="27" t="n"/>
      <c r="HX98" s="27" t="n"/>
      <c r="HY98" s="27" t="n"/>
      <c r="HZ98" s="27" t="n"/>
      <c r="IA98" s="27" t="n"/>
      <c r="IB98" s="27" t="n"/>
      <c r="IC98" s="27" t="n"/>
      <c r="ID98" s="27" t="n"/>
      <c r="IE98" s="27" t="n"/>
      <c r="IF98" s="27" t="n"/>
      <c r="IG98" s="27" t="n"/>
      <c r="IH98" s="27" t="inlineStr">
        <is>
          <t>x</t>
        </is>
      </c>
      <c r="II98" s="27" t="inlineStr">
        <is>
          <t>x</t>
        </is>
      </c>
      <c r="IJ98" s="27" t="inlineStr">
        <is>
          <t>x</t>
        </is>
      </c>
      <c r="IK98" s="27" t="inlineStr">
        <is>
          <t>x</t>
        </is>
      </c>
      <c r="IL98" s="27" t="inlineStr">
        <is>
          <t>x</t>
        </is>
      </c>
      <c r="IM98" s="27" t="n"/>
      <c r="IN98" s="27" t="n"/>
      <c r="IO98" s="27" t="n"/>
      <c r="IP98" s="27" t="n"/>
      <c r="IQ98" s="27" t="n"/>
      <c r="IR98" s="27" t="n"/>
      <c r="IS98" s="27" t="n"/>
      <c r="IT98" s="27" t="n"/>
      <c r="IU98" s="27" t="n"/>
      <c r="IV98" s="27" t="n"/>
      <c r="IW98" s="27" t="n"/>
      <c r="IX98" s="27" t="n"/>
      <c r="IY98" s="27" t="n"/>
      <c r="IZ98" s="27" t="n"/>
      <c r="JA98" s="27" t="n"/>
      <c r="JB98" s="27" t="n"/>
      <c r="JC98" s="27" t="n"/>
      <c r="JD98" s="27" t="n"/>
      <c r="JE98" s="27" t="n"/>
      <c r="JF98" s="27" t="n"/>
      <c r="JG98" s="27" t="n"/>
      <c r="JH98" s="27" t="n"/>
      <c r="JI98" s="27" t="n"/>
      <c r="JJ98" s="27" t="n"/>
      <c r="JK98" s="27" t="n"/>
      <c r="JL98" s="27" t="n"/>
      <c r="JM98" s="27" t="n"/>
      <c r="JN98" s="27" t="n"/>
      <c r="JO98" s="27" t="n"/>
      <c r="JP98" s="27" t="n"/>
      <c r="JQ98" s="27" t="n"/>
      <c r="JR98" s="27" t="n"/>
      <c r="JS98" s="27" t="n"/>
      <c r="JT98" s="27" t="n"/>
      <c r="JU98" s="27" t="n"/>
      <c r="JV98" s="27" t="n"/>
      <c r="JW98" s="27" t="n"/>
      <c r="JX98" s="27" t="n"/>
      <c r="JY98" s="27" t="n"/>
      <c r="OM98" s="9" t="n"/>
      <c r="ON98" s="9" t="n"/>
    </row>
    <row r="99" ht="14.45" customFormat="1" customHeight="1" s="32">
      <c r="A99" t="inlineStr">
        <is>
          <t>P. ASSIRELLI</t>
        </is>
      </c>
      <c r="B99" t="inlineStr">
        <is>
          <t>Data Intelligence</t>
        </is>
      </c>
      <c r="C99" t="inlineStr">
        <is>
          <t>Operations</t>
        </is>
      </c>
      <c r="D99" s="12" t="inlineStr">
        <is>
          <t>Data Management</t>
        </is>
      </c>
      <c r="E99" s="12">
        <f>COUNTIFS(HV99:IG99,UPPER("x"))</f>
        <v/>
      </c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  <c r="AJ99" s="12" t="n"/>
      <c r="AK99" s="12" t="n"/>
      <c r="AL99" s="12" t="n"/>
      <c r="AM99" s="12" t="n"/>
      <c r="AN99" s="12" t="n"/>
      <c r="AO99" s="12" t="n"/>
      <c r="AP99" s="12" t="n"/>
      <c r="AQ99" s="12" t="n"/>
      <c r="AR99" s="12" t="n"/>
      <c r="AS99" s="12" t="n"/>
      <c r="AT99" s="12" t="n"/>
      <c r="AU99" s="12" t="n"/>
      <c r="AV99" s="12" t="n"/>
      <c r="AW99" s="12" t="n"/>
      <c r="AX99" s="12" t="n"/>
      <c r="AY99" s="12" t="n"/>
      <c r="AZ99" s="12" t="n"/>
      <c r="BA99" s="12" t="n"/>
      <c r="BB99" s="12" t="n"/>
      <c r="BC99" s="12" t="n"/>
      <c r="BD99" s="12" t="n"/>
      <c r="BE99" s="12" t="n"/>
      <c r="BF99" s="12" t="n"/>
      <c r="BG99" s="12" t="n"/>
      <c r="BH99" s="12" t="n"/>
      <c r="BI99" s="12" t="n"/>
      <c r="BJ99" s="12" t="n"/>
      <c r="BK99" s="12" t="n"/>
      <c r="BL99" s="12" t="n"/>
      <c r="BM99" s="12" t="n"/>
      <c r="BN99" s="12" t="n"/>
      <c r="BO99" s="12" t="n"/>
      <c r="BP99" s="12" t="n"/>
      <c r="BQ99" s="12" t="n"/>
      <c r="BR99" s="12" t="n"/>
      <c r="BS99" s="12" t="n"/>
      <c r="BT99" s="12" t="n"/>
      <c r="BU99" s="12" t="n"/>
      <c r="BV99" s="12" t="n"/>
      <c r="BW99" s="12" t="n"/>
      <c r="BX99" s="12" t="n"/>
      <c r="BY99" s="12" t="n"/>
      <c r="BZ99" s="12" t="n"/>
      <c r="CA99" s="12" t="n"/>
      <c r="CB99" s="12" t="n"/>
      <c r="CC99" s="12" t="n"/>
      <c r="CD99" s="12" t="n"/>
      <c r="CE99" s="12" t="n"/>
      <c r="CF99" s="12" t="n"/>
      <c r="CG99" s="12" t="n"/>
      <c r="CH99" s="12" t="n"/>
      <c r="CI99" s="12" t="n"/>
      <c r="CJ99" s="12" t="n"/>
      <c r="CK99" s="12" t="n"/>
      <c r="CL99" s="12" t="n"/>
      <c r="CM99" s="12" t="n"/>
      <c r="CN99" s="12" t="n"/>
      <c r="CO99" s="12" t="n"/>
      <c r="CP99" s="12" t="n"/>
      <c r="CQ99" s="12" t="n"/>
      <c r="CR99" s="12" t="n"/>
      <c r="CS99" s="27" t="n"/>
      <c r="CT99" s="27" t="n"/>
      <c r="CU99" s="27" t="n"/>
      <c r="CV99" s="27" t="n"/>
      <c r="CW99" s="27" t="n"/>
      <c r="CX99" s="27" t="n"/>
      <c r="CY99" s="27" t="n"/>
      <c r="CZ99" s="27" t="n"/>
      <c r="DA99" s="27" t="n"/>
      <c r="DB99" s="27" t="n"/>
      <c r="DC99" s="27" t="n"/>
      <c r="DD99" s="27" t="n"/>
      <c r="DE99" s="27" t="n"/>
      <c r="DF99" s="27" t="n"/>
      <c r="DG99" s="27" t="n"/>
      <c r="DH99" s="27" t="n"/>
      <c r="DI99" s="27" t="n"/>
      <c r="DJ99" s="27" t="n"/>
      <c r="DK99" s="27" t="n"/>
      <c r="DL99" s="27" t="n"/>
      <c r="DM99" s="27" t="n"/>
      <c r="DN99" s="27" t="n"/>
      <c r="DO99" s="27" t="n"/>
      <c r="DP99" s="27" t="n"/>
      <c r="DQ99" s="27" t="n"/>
      <c r="DR99" s="27" t="n"/>
      <c r="DS99" s="27" t="n"/>
      <c r="DT99" s="27" t="n"/>
      <c r="DU99" s="27" t="n"/>
      <c r="DV99" s="27" t="n"/>
      <c r="DW99" s="27" t="n"/>
      <c r="DX99" s="27" t="n"/>
      <c r="DY99" s="27" t="n"/>
      <c r="DZ99" s="27" t="n"/>
      <c r="EA99" s="27" t="n"/>
      <c r="EB99" s="27" t="n"/>
      <c r="EC99" s="27" t="n"/>
      <c r="ED99" s="27" t="n"/>
      <c r="EE99" s="27" t="n"/>
      <c r="EF99" s="27" t="n"/>
      <c r="EG99" s="27" t="n"/>
      <c r="EH99" s="27" t="n"/>
      <c r="EI99" s="27" t="n"/>
      <c r="EJ99" s="27" t="n"/>
      <c r="EK99" s="27" t="n"/>
      <c r="EL99" s="27" t="n"/>
      <c r="EM99" s="27" t="n"/>
      <c r="EN99" s="27" t="n"/>
      <c r="EO99" s="27" t="n"/>
      <c r="EP99" s="27" t="n"/>
      <c r="EQ99" s="27" t="n"/>
      <c r="ER99" s="27" t="n"/>
      <c r="ES99" s="27" t="n"/>
      <c r="ET99" s="27" t="n"/>
      <c r="EU99" s="27" t="n"/>
      <c r="EV99" s="27" t="n"/>
      <c r="EW99" s="27" t="n"/>
      <c r="EX99" s="27" t="n"/>
      <c r="EY99" s="27" t="n"/>
      <c r="EZ99" s="27" t="n"/>
      <c r="FA99" s="27" t="n"/>
      <c r="FB99" s="27" t="n"/>
      <c r="FC99" s="27" t="n"/>
      <c r="FD99" s="27" t="n"/>
      <c r="FE99" s="27" t="n"/>
      <c r="FF99" s="27" t="n"/>
      <c r="FG99" s="27" t="n"/>
      <c r="FH99" s="27" t="n"/>
      <c r="FI99" s="27" t="n"/>
      <c r="FJ99" s="27" t="n"/>
      <c r="FK99" s="27" t="n"/>
      <c r="FL99" s="27" t="n"/>
      <c r="FM99" s="27" t="n"/>
      <c r="FN99" s="27" t="n"/>
      <c r="FO99" s="27" t="n"/>
      <c r="FP99" s="27" t="n"/>
      <c r="FQ99" s="27" t="n"/>
      <c r="FR99" s="27" t="n"/>
      <c r="FS99" s="27" t="n"/>
      <c r="FT99" s="27" t="n"/>
      <c r="FU99" s="27" t="n"/>
      <c r="FV99" s="27" t="n"/>
      <c r="FW99" s="27" t="n"/>
      <c r="FX99" s="27" t="n"/>
      <c r="FY99" s="27" t="n"/>
      <c r="FZ99" s="27" t="n"/>
      <c r="GA99" s="27" t="n"/>
      <c r="GB99" s="27" t="n"/>
      <c r="GC99" s="27" t="n"/>
      <c r="GD99" s="27" t="n"/>
      <c r="GE99" s="27" t="n"/>
      <c r="GF99" s="27" t="n"/>
      <c r="GG99" s="27" t="n"/>
      <c r="GH99" s="27" t="n"/>
      <c r="GI99" s="27" t="n"/>
      <c r="GJ99" s="27" t="n"/>
      <c r="GK99" s="27" t="n"/>
      <c r="GL99" s="27" t="n"/>
      <c r="GM99" s="27" t="n"/>
      <c r="GN99" s="27" t="n"/>
      <c r="GO99" s="27" t="n"/>
      <c r="GP99" s="27" t="n"/>
      <c r="GQ99" s="27" t="n"/>
      <c r="GR99" s="27" t="n"/>
      <c r="GS99" s="27" t="n"/>
      <c r="GT99" s="27" t="n"/>
      <c r="GU99" s="27" t="n"/>
      <c r="GV99" s="27" t="n"/>
      <c r="GW99" s="27" t="n"/>
      <c r="GX99" s="27" t="n"/>
      <c r="GY99" s="27" t="n"/>
      <c r="GZ99" s="27" t="n"/>
      <c r="HA99" s="27" t="n"/>
      <c r="HB99" s="27" t="n"/>
      <c r="HC99" s="27" t="n"/>
      <c r="HD99" s="27" t="n"/>
      <c r="HE99" s="27" t="n"/>
      <c r="HF99" s="27" t="n"/>
      <c r="HG99" s="27" t="n"/>
      <c r="HH99" s="27" t="n"/>
      <c r="HI99" s="27" t="n"/>
      <c r="HJ99" s="27" t="n"/>
      <c r="HK99" s="27" t="n"/>
      <c r="HL99" s="27" t="n"/>
      <c r="HM99" s="27" t="n"/>
      <c r="HN99" s="27" t="n"/>
      <c r="HO99" s="27" t="n"/>
      <c r="HP99" s="27" t="n"/>
      <c r="HQ99" s="27" t="n"/>
      <c r="HR99" s="27" t="n"/>
      <c r="HS99" s="27" t="n"/>
      <c r="HT99" s="27" t="n"/>
      <c r="HU99" s="27" t="n"/>
      <c r="HV99" s="27" t="n"/>
      <c r="HW99" s="27" t="n"/>
      <c r="HX99" s="27" t="n"/>
      <c r="HY99" s="27" t="n"/>
      <c r="HZ99" s="27" t="n"/>
      <c r="IA99" s="27" t="n"/>
      <c r="IB99" s="27" t="n"/>
      <c r="IC99" s="27" t="n"/>
      <c r="ID99" s="27" t="n"/>
      <c r="IE99" s="27" t="n"/>
      <c r="IF99" s="27" t="n"/>
      <c r="IG99" s="27" t="n"/>
      <c r="IH99" s="27" t="n"/>
      <c r="II99" s="27" t="n"/>
      <c r="IJ99" s="27" t="n"/>
      <c r="IK99" s="27" t="n"/>
      <c r="IL99" s="27" t="n"/>
      <c r="IM99" s="27" t="n"/>
      <c r="IN99" s="27" t="n"/>
      <c r="IO99" s="27" t="n"/>
      <c r="IP99" s="27" t="n"/>
      <c r="IQ99" s="27" t="n"/>
      <c r="IR99" s="27" t="n"/>
      <c r="IS99" s="27" t="n"/>
      <c r="IT99" s="27" t="n"/>
      <c r="IU99" s="27" t="n"/>
      <c r="IV99" s="27" t="n"/>
      <c r="IW99" s="27" t="n"/>
      <c r="IX99" s="27" t="n"/>
      <c r="IY99" s="27" t="n"/>
      <c r="IZ99" s="27" t="n"/>
      <c r="JA99" s="27" t="n"/>
      <c r="JB99" s="27" t="n"/>
      <c r="JC99" s="27" t="n"/>
      <c r="JD99" s="27" t="n"/>
      <c r="JE99" s="27" t="n"/>
      <c r="JF99" s="27" t="n"/>
      <c r="JG99" s="27" t="n"/>
      <c r="JH99" s="27" t="n"/>
      <c r="JI99" s="27" t="n"/>
      <c r="JJ99" s="27" t="n"/>
      <c r="JK99" s="27" t="n"/>
      <c r="JL99" s="27" t="n"/>
      <c r="JM99" s="27" t="n"/>
      <c r="JN99" s="27" t="n"/>
      <c r="JO99" s="27" t="n"/>
      <c r="JP99" s="27" t="n"/>
      <c r="JQ99" s="27" t="n"/>
      <c r="JR99" s="27" t="n"/>
      <c r="JS99" s="27" t="n"/>
      <c r="JT99" s="27" t="n"/>
      <c r="JU99" s="27" t="n"/>
      <c r="JV99" s="27" t="n"/>
      <c r="JW99" s="27" t="n"/>
      <c r="JX99" s="27" t="n"/>
      <c r="JY99" s="27" t="n"/>
      <c r="OM99" s="9" t="n"/>
      <c r="ON99" s="9" t="n"/>
    </row>
    <row r="100" ht="14.45" customFormat="1" customHeight="1" s="32">
      <c r="A100" t="inlineStr">
        <is>
          <t>P. BUONASORTE</t>
        </is>
      </c>
      <c r="B100" t="inlineStr">
        <is>
          <t>Data Intelligence</t>
        </is>
      </c>
      <c r="C100" t="inlineStr">
        <is>
          <t>Operations</t>
        </is>
      </c>
      <c r="D100" s="12" t="inlineStr">
        <is>
          <t>EPM</t>
        </is>
      </c>
      <c r="E100" s="12">
        <f>COUNTIFS(HV100:IG100,UPPER("x"))</f>
        <v/>
      </c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  <c r="AJ100" s="12" t="n"/>
      <c r="AK100" s="12" t="n"/>
      <c r="AL100" s="12" t="n"/>
      <c r="AM100" s="12" t="n"/>
      <c r="AN100" s="12" t="n"/>
      <c r="AO100" s="12" t="n"/>
      <c r="AP100" s="12" t="n"/>
      <c r="AQ100" s="12" t="n"/>
      <c r="AR100" s="12" t="n"/>
      <c r="AS100" s="12" t="n"/>
      <c r="AT100" s="12" t="n"/>
      <c r="AU100" s="12" t="n"/>
      <c r="AV100" s="12" t="n"/>
      <c r="AW100" s="12" t="n"/>
      <c r="AX100" s="12" t="n"/>
      <c r="AY100" s="12" t="n"/>
      <c r="AZ100" s="12" t="n"/>
      <c r="BA100" s="12" t="n"/>
      <c r="BB100" s="12" t="n"/>
      <c r="BC100" s="12" t="n"/>
      <c r="BD100" s="12" t="n"/>
      <c r="BE100" s="12" t="n"/>
      <c r="BF100" s="12" t="n"/>
      <c r="BG100" s="12" t="n"/>
      <c r="BH100" s="12" t="n"/>
      <c r="BI100" s="12" t="n"/>
      <c r="BJ100" s="12" t="n"/>
      <c r="BK100" s="12" t="n"/>
      <c r="BL100" s="12" t="n"/>
      <c r="BM100" s="12" t="n"/>
      <c r="BN100" s="12" t="n"/>
      <c r="BO100" s="12" t="n"/>
      <c r="BP100" s="12" t="n"/>
      <c r="BQ100" s="12" t="n"/>
      <c r="BR100" s="12" t="n"/>
      <c r="BS100" s="12" t="n"/>
      <c r="BT100" s="12" t="n"/>
      <c r="BU100" s="12" t="n"/>
      <c r="BV100" s="12" t="n"/>
      <c r="BW100" s="12" t="n"/>
      <c r="BX100" s="12" t="n"/>
      <c r="BY100" s="12" t="n"/>
      <c r="BZ100" s="12" t="n"/>
      <c r="CA100" s="12" t="n"/>
      <c r="CB100" s="12" t="n"/>
      <c r="CC100" s="12" t="n"/>
      <c r="CD100" s="12" t="n"/>
      <c r="CE100" s="12" t="n"/>
      <c r="CF100" s="12" t="n"/>
      <c r="CG100" s="12" t="n"/>
      <c r="CH100" s="12" t="n"/>
      <c r="CI100" s="12" t="n"/>
      <c r="CJ100" s="12" t="n"/>
      <c r="CK100" s="12" t="n"/>
      <c r="CL100" s="12" t="n"/>
      <c r="CM100" s="12" t="n"/>
      <c r="CN100" s="12" t="n"/>
      <c r="CO100" s="12" t="n"/>
      <c r="CP100" s="12" t="n"/>
      <c r="CQ100" s="12" t="n"/>
      <c r="CR100" s="12" t="n"/>
      <c r="CS100" s="27" t="n"/>
      <c r="CT100" s="27" t="n"/>
      <c r="CU100" s="27" t="n"/>
      <c r="CV100" s="27" t="n"/>
      <c r="CW100" s="27" t="n"/>
      <c r="CX100" s="27" t="n"/>
      <c r="CY100" s="27" t="n"/>
      <c r="CZ100" s="27" t="n"/>
      <c r="DA100" s="27" t="n"/>
      <c r="DB100" s="27" t="n"/>
      <c r="DC100" s="27" t="n"/>
      <c r="DD100" s="27" t="n"/>
      <c r="DE100" s="27" t="n"/>
      <c r="DF100" s="27" t="n"/>
      <c r="DG100" s="27" t="n"/>
      <c r="DH100" s="27" t="n"/>
      <c r="DI100" s="27" t="n"/>
      <c r="DJ100" s="27" t="n"/>
      <c r="DK100" s="27" t="n"/>
      <c r="DL100" s="27" t="n"/>
      <c r="DM100" s="27" t="n"/>
      <c r="DN100" s="27" t="n"/>
      <c r="DO100" s="27" t="n"/>
      <c r="DP100" s="27" t="n"/>
      <c r="DQ100" s="27" t="n"/>
      <c r="DR100" s="27" t="n"/>
      <c r="DS100" s="27" t="n"/>
      <c r="DT100" s="27" t="n"/>
      <c r="DU100" s="27" t="n"/>
      <c r="DV100" s="27" t="n"/>
      <c r="DW100" s="27" t="n"/>
      <c r="DX100" s="27" t="n"/>
      <c r="DY100" s="27" t="n"/>
      <c r="DZ100" s="27" t="n"/>
      <c r="EA100" s="27" t="n"/>
      <c r="EB100" s="27" t="n"/>
      <c r="EC100" s="27" t="n"/>
      <c r="ED100" s="27" t="n"/>
      <c r="EE100" s="27" t="n"/>
      <c r="EF100" s="27" t="n"/>
      <c r="EG100" s="27" t="n"/>
      <c r="EH100" s="27" t="n"/>
      <c r="EI100" s="27" t="n"/>
      <c r="EJ100" s="27" t="n"/>
      <c r="EK100" s="27" t="n"/>
      <c r="EL100" s="27" t="n"/>
      <c r="EM100" s="27" t="n"/>
      <c r="EN100" s="27" t="n"/>
      <c r="EO100" s="27" t="n"/>
      <c r="EP100" s="27" t="n"/>
      <c r="EQ100" s="27" t="n"/>
      <c r="ER100" s="27" t="n"/>
      <c r="ES100" s="27" t="n"/>
      <c r="ET100" s="27" t="n"/>
      <c r="EU100" s="27" t="n"/>
      <c r="EV100" s="27" t="n"/>
      <c r="EW100" s="27" t="n"/>
      <c r="EX100" s="27" t="n"/>
      <c r="EY100" s="27" t="n"/>
      <c r="EZ100" s="27" t="n"/>
      <c r="FA100" s="27" t="n"/>
      <c r="FB100" s="27" t="n"/>
      <c r="FC100" s="27" t="n"/>
      <c r="FD100" s="27" t="n"/>
      <c r="FE100" s="27" t="n"/>
      <c r="FF100" s="27" t="n"/>
      <c r="FG100" s="27" t="n"/>
      <c r="FH100" s="27" t="n"/>
      <c r="FI100" s="27" t="n"/>
      <c r="FJ100" s="27" t="n"/>
      <c r="FK100" s="27" t="n"/>
      <c r="FL100" s="27" t="n"/>
      <c r="FM100" s="27" t="n"/>
      <c r="FN100" s="27" t="n"/>
      <c r="FO100" s="27" t="n"/>
      <c r="FP100" s="27" t="n"/>
      <c r="FQ100" s="27" t="n"/>
      <c r="FR100" s="27" t="n"/>
      <c r="FS100" s="27" t="n"/>
      <c r="FT100" s="27" t="n"/>
      <c r="FU100" s="27" t="n"/>
      <c r="FV100" s="27" t="n"/>
      <c r="FW100" s="27" t="n"/>
      <c r="FX100" s="27" t="n"/>
      <c r="FY100" s="27" t="n"/>
      <c r="FZ100" s="27" t="n"/>
      <c r="GA100" s="27" t="n"/>
      <c r="GB100" s="27" t="n"/>
      <c r="GC100" s="27" t="n"/>
      <c r="GD100" s="27" t="n"/>
      <c r="GE100" s="27" t="n"/>
      <c r="GF100" s="27" t="n"/>
      <c r="GG100" s="27" t="n"/>
      <c r="GH100" s="27" t="n"/>
      <c r="GI100" s="27" t="n"/>
      <c r="GJ100" s="27" t="n"/>
      <c r="GK100" s="27" t="n"/>
      <c r="GL100" s="27" t="n"/>
      <c r="GM100" s="27" t="n"/>
      <c r="GN100" s="27" t="n"/>
      <c r="GO100" s="27" t="n"/>
      <c r="GP100" s="27" t="n"/>
      <c r="GQ100" s="27" t="n"/>
      <c r="GR100" s="27" t="n"/>
      <c r="GS100" s="27" t="n"/>
      <c r="GT100" s="27" t="n"/>
      <c r="GU100" s="27" t="n"/>
      <c r="GV100" s="27" t="n"/>
      <c r="GW100" s="27" t="n"/>
      <c r="GX100" s="27" t="n"/>
      <c r="GY100" s="27" t="n"/>
      <c r="GZ100" s="27" t="n"/>
      <c r="HA100" s="27" t="n"/>
      <c r="HB100" s="27" t="n"/>
      <c r="HC100" s="27" t="n"/>
      <c r="HD100" s="27" t="n"/>
      <c r="HE100" s="27" t="n"/>
      <c r="HF100" s="27" t="n"/>
      <c r="HG100" s="27" t="n"/>
      <c r="HH100" s="27" t="n"/>
      <c r="HI100" s="27" t="n"/>
      <c r="HJ100" s="27" t="n"/>
      <c r="HK100" s="27" t="n"/>
      <c r="HL100" s="27" t="n"/>
      <c r="HM100" s="27" t="n"/>
      <c r="HN100" s="27" t="n"/>
      <c r="HO100" s="27" t="n"/>
      <c r="HP100" s="27" t="n"/>
      <c r="HQ100" s="83" t="n"/>
      <c r="HR100" s="83" t="n"/>
      <c r="HS100" s="83" t="n"/>
      <c r="HT100" s="27" t="n"/>
      <c r="HU100" s="27" t="n"/>
      <c r="HV100" s="27" t="n"/>
      <c r="HW100" s="27" t="n"/>
      <c r="HX100" s="27" t="n"/>
      <c r="HY100" s="27" t="n"/>
      <c r="HZ100" s="27" t="n"/>
      <c r="IA100" s="27" t="n"/>
      <c r="IB100" s="27" t="n"/>
      <c r="IC100" s="27" t="n"/>
      <c r="ID100" s="27" t="n"/>
      <c r="IE100" s="27" t="n"/>
      <c r="IF100" s="27" t="n"/>
      <c r="IG100" s="27" t="n"/>
      <c r="IH100" s="27" t="n"/>
      <c r="II100" s="27" t="n"/>
      <c r="IJ100" s="27" t="n"/>
      <c r="IK100" s="27" t="n"/>
      <c r="IL100" s="27" t="n"/>
      <c r="IM100" s="27" t="n"/>
      <c r="IN100" s="27" t="n"/>
      <c r="IO100" s="27" t="n"/>
      <c r="IP100" s="27" t="n"/>
      <c r="IQ100" s="27" t="n"/>
      <c r="IR100" s="27" t="n"/>
      <c r="IS100" s="27" t="n"/>
      <c r="IT100" s="27" t="n"/>
      <c r="IU100" s="27" t="n"/>
      <c r="IV100" s="27" t="n"/>
      <c r="IW100" s="27" t="n"/>
      <c r="IX100" s="27" t="n"/>
      <c r="IY100" s="27" t="n"/>
      <c r="IZ100" s="27" t="n"/>
      <c r="JA100" s="27" t="n"/>
      <c r="JB100" s="27" t="n"/>
      <c r="JC100" s="27" t="n"/>
      <c r="JD100" s="27" t="n"/>
      <c r="JE100" s="27" t="n"/>
      <c r="JF100" s="27" t="n"/>
      <c r="JG100" s="27" t="n"/>
      <c r="JH100" s="27" t="n"/>
      <c r="JI100" s="27" t="n"/>
      <c r="JJ100" s="27" t="n"/>
      <c r="JK100" s="27" t="n"/>
      <c r="JL100" s="27" t="n"/>
      <c r="JM100" s="27" t="n"/>
      <c r="JN100" s="27" t="n"/>
      <c r="JO100" s="27" t="n"/>
      <c r="JP100" s="27" t="n"/>
      <c r="JQ100" s="27" t="n"/>
      <c r="JR100" s="27" t="n"/>
      <c r="JS100" s="27" t="n"/>
      <c r="JT100" s="27" t="n"/>
      <c r="JU100" s="27" t="n"/>
      <c r="JV100" s="27" t="n"/>
      <c r="JW100" s="27" t="n"/>
      <c r="JX100" s="27" t="n"/>
      <c r="JY100" s="27" t="n"/>
      <c r="OM100" s="9" t="n"/>
      <c r="ON100" s="9" t="n"/>
    </row>
    <row r="101" ht="14.45" customFormat="1" customHeight="1" s="32">
      <c r="A101" t="inlineStr">
        <is>
          <t>P. DOLZANI</t>
        </is>
      </c>
      <c r="B101" t="inlineStr">
        <is>
          <t>SAP ECC</t>
        </is>
      </c>
      <c r="C101" t="inlineStr">
        <is>
          <t>SAP ECC</t>
        </is>
      </c>
      <c r="D101" t="inlineStr">
        <is>
          <t>Outside DI</t>
        </is>
      </c>
      <c r="E101" s="12">
        <f>COUNTIFS(HV101:IG101,UPPER("x"))</f>
        <v/>
      </c>
      <c r="K101" s="12" t="n"/>
      <c r="CS101" s="27" t="n"/>
      <c r="CT101" s="27" t="n"/>
      <c r="CU101" s="27" t="n"/>
      <c r="CV101" s="27" t="n"/>
      <c r="CW101" s="27" t="n"/>
      <c r="CX101" s="27" t="n"/>
      <c r="CY101" s="27" t="n"/>
      <c r="CZ101" s="27" t="n"/>
      <c r="DA101" s="27" t="n"/>
      <c r="DB101" s="27" t="n"/>
      <c r="DC101" s="27" t="n"/>
      <c r="DD101" s="27" t="n"/>
      <c r="DE101" s="27" t="n"/>
      <c r="DF101" s="27" t="n"/>
      <c r="DG101" s="27" t="n"/>
      <c r="DH101" s="27" t="n"/>
      <c r="DI101" s="27" t="n"/>
      <c r="DJ101" s="27" t="n"/>
      <c r="DK101" s="27" t="n"/>
      <c r="DL101" s="27" t="n"/>
      <c r="DM101" s="27" t="n"/>
      <c r="DN101" s="27" t="n"/>
      <c r="DO101" s="27" t="n"/>
      <c r="DP101" s="27" t="n"/>
      <c r="DQ101" s="27" t="n"/>
      <c r="DR101" s="27" t="n"/>
      <c r="DS101" s="27" t="n"/>
      <c r="DT101" s="27" t="n"/>
      <c r="DU101" s="27" t="n"/>
      <c r="DV101" s="27" t="n"/>
      <c r="DW101" s="27" t="n"/>
      <c r="DX101" s="27" t="n"/>
      <c r="DY101" s="27" t="n"/>
      <c r="DZ101" s="27" t="n"/>
      <c r="EA101" s="27" t="n"/>
      <c r="EB101" s="27" t="n"/>
      <c r="EC101" s="27" t="n"/>
      <c r="ED101" s="27" t="n"/>
      <c r="EE101" s="27" t="n"/>
      <c r="EF101" s="27" t="n"/>
      <c r="EG101" s="27" t="n"/>
      <c r="EH101" s="27" t="n"/>
      <c r="EI101" s="27" t="n"/>
      <c r="EJ101" s="27" t="n"/>
      <c r="EK101" s="27" t="n"/>
      <c r="EL101" s="27" t="n"/>
      <c r="EM101" s="27" t="n"/>
      <c r="EN101" s="27" t="n"/>
      <c r="EO101" s="27" t="n"/>
      <c r="EP101" s="27" t="n"/>
      <c r="EQ101" s="27" t="n"/>
      <c r="ER101" s="27" t="n"/>
      <c r="ES101" s="27" t="n"/>
      <c r="ET101" s="27" t="n"/>
      <c r="EU101" s="27" t="n"/>
      <c r="EV101" s="27" t="n"/>
      <c r="EW101" s="27" t="n"/>
      <c r="EX101" s="27" t="n"/>
      <c r="EY101" s="27" t="n"/>
      <c r="EZ101" s="27" t="n"/>
      <c r="FA101" s="27" t="n"/>
      <c r="FB101" s="27" t="n"/>
      <c r="FC101" s="27" t="n"/>
      <c r="FD101" s="27" t="n"/>
      <c r="FE101" s="27" t="n"/>
      <c r="FF101" s="27" t="n"/>
      <c r="FG101" s="27" t="n"/>
      <c r="FH101" s="27" t="n"/>
      <c r="FI101" s="27" t="n"/>
      <c r="FJ101" s="27" t="n"/>
      <c r="FK101" s="27" t="n"/>
      <c r="FL101" s="27" t="n"/>
      <c r="FM101" s="27" t="n"/>
      <c r="FN101" s="27" t="n"/>
      <c r="FO101" s="27" t="n"/>
      <c r="FP101" s="27" t="n"/>
      <c r="FQ101" s="27" t="n"/>
      <c r="FR101" s="27" t="n"/>
      <c r="FS101" s="27" t="n"/>
      <c r="FT101" s="27" t="n"/>
      <c r="FU101" s="27" t="n"/>
      <c r="FV101" s="27" t="n"/>
      <c r="FW101" s="27" t="n"/>
      <c r="FX101" s="27" t="n"/>
      <c r="FY101" s="27" t="n"/>
      <c r="FZ101" s="27" t="n"/>
      <c r="GA101" s="27" t="n"/>
      <c r="GB101" s="27" t="n"/>
      <c r="GC101" s="27" t="n"/>
      <c r="GD101" s="27" t="n"/>
      <c r="GE101" s="27" t="n"/>
      <c r="GF101" s="27" t="n"/>
      <c r="GG101" s="27" t="n"/>
      <c r="GH101" s="27" t="n"/>
      <c r="GI101" s="27" t="n"/>
      <c r="GJ101" s="27" t="n"/>
      <c r="GK101" s="27" t="n"/>
      <c r="GL101" s="27" t="n"/>
      <c r="GM101" s="27" t="n"/>
      <c r="GN101" s="27" t="n"/>
      <c r="GO101" s="27" t="n"/>
      <c r="GP101" s="27" t="n"/>
      <c r="GQ101" s="27" t="n"/>
      <c r="GR101" s="27" t="n"/>
      <c r="GS101" s="27" t="n"/>
      <c r="GT101" s="27" t="n"/>
      <c r="GU101" s="27" t="n"/>
      <c r="GV101" s="27" t="n"/>
      <c r="GW101" s="27" t="n"/>
      <c r="GX101" s="27" t="n"/>
      <c r="GY101" s="27" t="n"/>
      <c r="GZ101" s="27" t="n"/>
      <c r="HA101" s="27" t="n"/>
      <c r="HB101" s="27" t="n"/>
      <c r="HC101" s="27" t="n"/>
      <c r="HD101" s="27" t="n"/>
      <c r="HE101" s="27" t="n"/>
      <c r="HF101" s="27" t="n"/>
      <c r="HG101" s="27" t="n"/>
      <c r="HH101" s="27" t="n"/>
      <c r="HI101" s="27" t="n"/>
      <c r="HJ101" s="27" t="n"/>
      <c r="HK101" s="27" t="n"/>
      <c r="HL101" s="27" t="n"/>
      <c r="HM101" s="27" t="n"/>
      <c r="HN101" s="27" t="n"/>
      <c r="HO101" s="27" t="n"/>
      <c r="HP101" s="27" t="n"/>
      <c r="HQ101" s="27" t="n"/>
      <c r="HR101" s="27" t="n"/>
      <c r="HS101" s="27" t="n"/>
      <c r="HT101" s="27" t="n"/>
      <c r="HU101" s="27" t="n"/>
      <c r="HV101" s="27" t="n"/>
      <c r="HW101" s="27" t="n"/>
      <c r="HX101" s="27" t="n"/>
      <c r="HY101" s="27" t="n"/>
      <c r="HZ101" s="27" t="n"/>
      <c r="IA101" s="27" t="n"/>
      <c r="IB101" s="27" t="n"/>
      <c r="IC101" s="27" t="n"/>
      <c r="ID101" s="27" t="n"/>
      <c r="IE101" s="27" t="n"/>
      <c r="IF101" s="27" t="n"/>
      <c r="IG101" s="27" t="n"/>
      <c r="IH101" s="27" t="n"/>
      <c r="II101" s="27" t="n"/>
      <c r="IJ101" s="27" t="n"/>
      <c r="IK101" s="27" t="n"/>
      <c r="IL101" s="27" t="n"/>
      <c r="IM101" s="27" t="n"/>
      <c r="IN101" s="27" t="n"/>
      <c r="IO101" s="27" t="n"/>
      <c r="IP101" s="27" t="n"/>
      <c r="IQ101" s="27" t="n"/>
      <c r="IR101" s="27" t="n"/>
      <c r="IS101" s="27" t="n"/>
      <c r="IT101" s="27" t="n"/>
      <c r="IU101" s="27" t="n"/>
      <c r="IV101" s="27" t="n"/>
      <c r="IW101" s="27" t="n"/>
      <c r="IX101" s="27" t="n"/>
      <c r="IY101" s="27" t="n"/>
      <c r="IZ101" s="27" t="n"/>
      <c r="JA101" s="27" t="n"/>
      <c r="JB101" s="27" t="n"/>
      <c r="JC101" s="27" t="n"/>
      <c r="JD101" s="27" t="n"/>
      <c r="JE101" s="27" t="n"/>
      <c r="JF101" s="27" t="n"/>
      <c r="JG101" s="27" t="n"/>
      <c r="JH101" s="27" t="n"/>
      <c r="JI101" s="27" t="n"/>
      <c r="JJ101" s="27" t="n"/>
      <c r="JK101" s="27" t="n"/>
      <c r="JL101" s="27" t="n"/>
      <c r="JM101" s="27" t="n"/>
      <c r="JN101" s="27" t="n"/>
      <c r="JO101" s="27" t="n"/>
      <c r="JP101" s="27" t="n"/>
      <c r="JQ101" s="27" t="n"/>
      <c r="JR101" s="27" t="n"/>
      <c r="JS101" s="27" t="n"/>
      <c r="JT101" s="27" t="n"/>
      <c r="JU101" s="27" t="n"/>
      <c r="JV101" s="27" t="n"/>
      <c r="JW101" s="27" t="n"/>
      <c r="JX101" s="27" t="n"/>
      <c r="JY101" s="27" t="n"/>
      <c r="OM101" s="9" t="n"/>
      <c r="ON101" s="9" t="n"/>
    </row>
    <row r="102" ht="14.45" customFormat="1" customHeight="1" s="32">
      <c r="A102" t="inlineStr">
        <is>
          <t>P. GALVAGNI</t>
        </is>
      </c>
      <c r="B102" t="inlineStr">
        <is>
          <t>Data Intelligence</t>
        </is>
      </c>
      <c r="C102" t="inlineStr">
        <is>
          <t>Consulting</t>
        </is>
      </c>
      <c r="D102" s="12" t="inlineStr">
        <is>
          <t>Consulting</t>
        </is>
      </c>
      <c r="E102" s="12">
        <f>COUNTIFS(HV102:IG102,UPPER("x"))</f>
        <v/>
      </c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  <c r="AJ102" s="12" t="n"/>
      <c r="AK102" s="12" t="n"/>
      <c r="AL102" s="12" t="n"/>
      <c r="AM102" s="12" t="n"/>
      <c r="AN102" s="12" t="n"/>
      <c r="AO102" s="12" t="n"/>
      <c r="AP102" s="12" t="n"/>
      <c r="AQ102" s="12" t="n"/>
      <c r="AR102" s="12" t="n"/>
      <c r="AS102" s="12" t="n"/>
      <c r="AT102" s="12" t="n"/>
      <c r="AU102" s="12" t="n"/>
      <c r="AV102" s="12" t="n"/>
      <c r="AW102" s="12" t="n"/>
      <c r="AX102" s="12" t="n"/>
      <c r="AY102" s="12" t="n"/>
      <c r="AZ102" s="12" t="n"/>
      <c r="BA102" s="12" t="n"/>
      <c r="BB102" s="12" t="n"/>
      <c r="BC102" s="12" t="n"/>
      <c r="BD102" s="12" t="n"/>
      <c r="BE102" s="12" t="n"/>
      <c r="BF102" s="12" t="n"/>
      <c r="BG102" s="12" t="n"/>
      <c r="BH102" s="12" t="n"/>
      <c r="BI102" s="12" t="n"/>
      <c r="BJ102" s="12" t="n"/>
      <c r="BK102" s="12" t="n"/>
      <c r="BL102" s="12" t="n"/>
      <c r="BM102" s="12" t="n"/>
      <c r="BN102" s="12" t="n"/>
      <c r="BO102" s="12" t="n"/>
      <c r="BP102" s="12" t="n"/>
      <c r="BQ102" s="12" t="n"/>
      <c r="BR102" s="12" t="n"/>
      <c r="BS102" s="12" t="n"/>
      <c r="BT102" s="12" t="n"/>
      <c r="BU102" s="12" t="n"/>
      <c r="BV102" s="12" t="n"/>
      <c r="BW102" s="12" t="n"/>
      <c r="BX102" s="12" t="n"/>
      <c r="BY102" s="12" t="n"/>
      <c r="BZ102" s="12" t="n"/>
      <c r="CA102" s="12" t="n"/>
      <c r="CB102" s="12" t="n"/>
      <c r="CC102" s="12" t="n"/>
      <c r="CD102" s="12" t="n"/>
      <c r="CE102" s="12" t="n"/>
      <c r="CF102" s="12" t="n"/>
      <c r="CG102" s="12" t="n"/>
      <c r="CH102" s="12" t="n"/>
      <c r="CI102" s="12" t="n"/>
      <c r="CJ102" s="12" t="n"/>
      <c r="CK102" s="12" t="n"/>
      <c r="CL102" s="12" t="n"/>
      <c r="CM102" s="12" t="n"/>
      <c r="CN102" s="12" t="n"/>
      <c r="CO102" s="12" t="n"/>
      <c r="CP102" s="12" t="n"/>
      <c r="CQ102" s="12" t="n"/>
      <c r="CR102" s="12" t="n"/>
      <c r="CS102" s="27" t="n"/>
      <c r="CT102" s="27" t="n"/>
      <c r="CU102" s="27" t="n"/>
      <c r="CV102" s="27" t="n"/>
      <c r="CW102" s="27" t="n"/>
      <c r="CX102" s="27" t="n"/>
      <c r="CY102" s="27" t="n"/>
      <c r="CZ102" s="27" t="n"/>
      <c r="DA102" s="27" t="n"/>
      <c r="DB102" s="27" t="n"/>
      <c r="DC102" s="27" t="n"/>
      <c r="DD102" s="27" t="n"/>
      <c r="DE102" s="27" t="n"/>
      <c r="DF102" s="27" t="n"/>
      <c r="DG102" s="27" t="n"/>
      <c r="DH102" s="27" t="n"/>
      <c r="DI102" s="27" t="n"/>
      <c r="DJ102" s="27" t="n"/>
      <c r="DK102" s="27" t="n"/>
      <c r="DL102" s="27" t="n"/>
      <c r="DM102" s="27" t="n"/>
      <c r="DN102" s="27" t="n"/>
      <c r="DO102" s="27" t="n"/>
      <c r="DP102" s="27" t="n"/>
      <c r="DQ102" s="27" t="n"/>
      <c r="DR102" s="27" t="n"/>
      <c r="DS102" s="27" t="n"/>
      <c r="DT102" s="27" t="n"/>
      <c r="DU102" s="27" t="n"/>
      <c r="DV102" s="27" t="n"/>
      <c r="DW102" s="27" t="n"/>
      <c r="DX102" s="27" t="n"/>
      <c r="DY102" s="27" t="n"/>
      <c r="DZ102" s="27" t="n"/>
      <c r="EA102" s="27" t="n"/>
      <c r="EB102" s="27" t="n"/>
      <c r="EC102" s="27" t="n"/>
      <c r="ED102" s="27" t="n"/>
      <c r="EE102" s="27" t="n"/>
      <c r="EF102" s="27" t="n"/>
      <c r="EG102" s="27" t="n"/>
      <c r="EH102" s="27" t="n"/>
      <c r="EI102" s="27" t="n"/>
      <c r="EJ102" s="27" t="n"/>
      <c r="EK102" s="27" t="n"/>
      <c r="EL102" s="27" t="n"/>
      <c r="EM102" s="27" t="n"/>
      <c r="EN102" s="27" t="n"/>
      <c r="EO102" s="27" t="n"/>
      <c r="EP102" s="27" t="n"/>
      <c r="EQ102" s="27" t="n"/>
      <c r="ER102" s="27" t="n"/>
      <c r="ES102" s="27" t="n"/>
      <c r="ET102" s="27" t="n"/>
      <c r="EU102" s="27" t="n"/>
      <c r="EV102" s="27" t="n"/>
      <c r="EW102" s="27" t="n"/>
      <c r="EX102" s="27" t="n"/>
      <c r="EY102" s="27" t="n"/>
      <c r="EZ102" s="27" t="n"/>
      <c r="FA102" s="27" t="n"/>
      <c r="FB102" s="27" t="n"/>
      <c r="FC102" s="27" t="n"/>
      <c r="FD102" s="27" t="n"/>
      <c r="FE102" s="27" t="n"/>
      <c r="FF102" s="27" t="n"/>
      <c r="FG102" s="27" t="n"/>
      <c r="FH102" s="27" t="n"/>
      <c r="FI102" s="27" t="n"/>
      <c r="FJ102" s="27" t="n"/>
      <c r="FK102" s="27" t="n"/>
      <c r="FL102" s="27" t="n"/>
      <c r="FM102" s="27" t="n"/>
      <c r="FN102" s="27" t="n"/>
      <c r="FO102" s="27" t="n"/>
      <c r="FP102" s="27" t="n"/>
      <c r="FQ102" s="27" t="n"/>
      <c r="FR102" s="27" t="n"/>
      <c r="FS102" s="27" t="n"/>
      <c r="FT102" s="27" t="n"/>
      <c r="FU102" s="27" t="n"/>
      <c r="FV102" s="27" t="n"/>
      <c r="FW102" s="27" t="n"/>
      <c r="FX102" s="27" t="n"/>
      <c r="FY102" s="27" t="n"/>
      <c r="FZ102" s="27" t="n"/>
      <c r="GA102" s="27" t="n"/>
      <c r="GB102" s="27" t="n"/>
      <c r="GC102" s="27" t="n"/>
      <c r="GD102" s="27" t="n"/>
      <c r="GE102" s="27" t="n"/>
      <c r="GF102" s="27" t="n"/>
      <c r="GG102" s="27" t="n"/>
      <c r="GH102" s="27" t="n"/>
      <c r="GI102" s="27" t="n"/>
      <c r="GJ102" s="27" t="n"/>
      <c r="GK102" s="27" t="n"/>
      <c r="GL102" s="27" t="n"/>
      <c r="GM102" s="27" t="n"/>
      <c r="GN102" s="27" t="n"/>
      <c r="GO102" s="27" t="n"/>
      <c r="GP102" s="27" t="n"/>
      <c r="GQ102" s="27" t="n"/>
      <c r="GR102" s="27" t="n"/>
      <c r="GS102" s="27" t="n"/>
      <c r="GT102" s="27" t="n"/>
      <c r="GU102" s="27" t="n"/>
      <c r="GV102" s="27" t="n"/>
      <c r="GW102" s="27" t="n"/>
      <c r="GX102" s="27" t="n"/>
      <c r="GY102" s="27" t="n"/>
      <c r="GZ102" s="27" t="n"/>
      <c r="HA102" s="27" t="n"/>
      <c r="HB102" s="27" t="n"/>
      <c r="HC102" s="27" t="n"/>
      <c r="HD102" s="27" t="n"/>
      <c r="HE102" s="27" t="n"/>
      <c r="HF102" s="27" t="n"/>
      <c r="HG102" s="27" t="n"/>
      <c r="HH102" s="27" t="n"/>
      <c r="HI102" s="27" t="n"/>
      <c r="HJ102" s="27" t="n"/>
      <c r="HK102" s="27" t="n"/>
      <c r="HL102" s="27" t="n"/>
      <c r="HM102" s="27" t="n"/>
      <c r="HN102" s="27" t="n"/>
      <c r="HO102" s="27" t="n"/>
      <c r="HP102" s="27" t="n"/>
      <c r="HQ102" s="27" t="n"/>
      <c r="HR102" s="27" t="n"/>
      <c r="HS102" s="27" t="n"/>
      <c r="HT102" s="27" t="n"/>
      <c r="HU102" s="27" t="n"/>
      <c r="HV102" s="27" t="n"/>
      <c r="HW102" s="27" t="n"/>
      <c r="HX102" s="27" t="n"/>
      <c r="HY102" s="27" t="n"/>
      <c r="HZ102" s="27" t="n"/>
      <c r="IA102" s="27" t="n"/>
      <c r="IB102" s="27" t="n"/>
      <c r="IC102" s="27" t="n"/>
      <c r="ID102" s="27" t="n"/>
      <c r="IE102" s="27" t="n"/>
      <c r="IF102" s="27" t="n"/>
      <c r="IG102" s="27" t="n"/>
      <c r="IH102" s="27" t="n"/>
      <c r="II102" s="27" t="n"/>
      <c r="IJ102" s="27" t="n"/>
      <c r="IK102" s="27" t="n"/>
      <c r="IL102" s="27" t="n"/>
      <c r="IM102" s="27" t="n"/>
      <c r="IN102" s="27" t="n"/>
      <c r="IO102" s="27" t="n"/>
      <c r="IP102" s="27" t="n"/>
      <c r="IQ102" s="27" t="n"/>
      <c r="IR102" s="27" t="n"/>
      <c r="IS102" s="27" t="n"/>
      <c r="IT102" s="27" t="n"/>
      <c r="IU102" s="27" t="n"/>
      <c r="IV102" s="27" t="n"/>
      <c r="IW102" s="27" t="n"/>
      <c r="IX102" s="27" t="n"/>
      <c r="IY102" s="27" t="n"/>
      <c r="IZ102" s="27" t="n"/>
      <c r="JA102" s="27" t="n"/>
      <c r="JB102" s="27" t="n"/>
      <c r="JC102" s="27" t="n"/>
      <c r="JD102" s="27" t="n"/>
      <c r="JE102" s="27" t="n"/>
      <c r="JF102" s="27" t="n"/>
      <c r="JG102" s="27" t="n"/>
      <c r="JH102" s="27" t="n"/>
      <c r="JI102" s="27" t="n"/>
      <c r="JJ102" s="27" t="n"/>
      <c r="JK102" s="27" t="n"/>
      <c r="JL102" s="27" t="n"/>
      <c r="JM102" s="27" t="n"/>
      <c r="JN102" s="27" t="n"/>
      <c r="JO102" s="27" t="n"/>
      <c r="JP102" s="27" t="n"/>
      <c r="JQ102" s="27" t="n"/>
      <c r="JR102" s="27" t="n"/>
      <c r="JS102" s="27" t="n"/>
      <c r="JT102" s="27" t="n"/>
      <c r="JU102" s="27" t="n"/>
      <c r="JV102" s="27" t="n"/>
      <c r="JW102" s="27" t="n"/>
      <c r="JX102" s="27" t="n"/>
      <c r="JY102" s="27" t="n"/>
      <c r="OM102" s="9" t="n"/>
      <c r="ON102" s="9" t="n"/>
    </row>
    <row r="103" ht="14.45" customFormat="1" customHeight="1" s="32">
      <c r="A103" t="inlineStr">
        <is>
          <t>P. PIERONI</t>
        </is>
      </c>
      <c r="B103" t="inlineStr">
        <is>
          <t>Data Intelligence</t>
        </is>
      </c>
      <c r="C103" t="inlineStr">
        <is>
          <t>Operations</t>
        </is>
      </c>
      <c r="D103" s="12" t="inlineStr">
        <is>
          <t>EPM</t>
        </is>
      </c>
      <c r="E103" s="12">
        <f>COUNTIFS(HV103:IG103,UPPER("x"))</f>
        <v/>
      </c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  <c r="AJ103" s="12" t="n"/>
      <c r="AK103" s="12" t="n"/>
      <c r="AL103" s="12" t="n"/>
      <c r="AM103" s="12" t="n"/>
      <c r="AN103" s="12" t="n"/>
      <c r="AO103" s="12" t="n"/>
      <c r="AP103" s="12" t="n"/>
      <c r="AQ103" s="12" t="n"/>
      <c r="AR103" s="12" t="n"/>
      <c r="AS103" s="12" t="n"/>
      <c r="AT103" s="12" t="n"/>
      <c r="AU103" s="12" t="n"/>
      <c r="AV103" s="12" t="n"/>
      <c r="AW103" s="12" t="n"/>
      <c r="AX103" s="12" t="n"/>
      <c r="AY103" s="12" t="n"/>
      <c r="AZ103" s="12" t="n"/>
      <c r="BA103" s="12" t="n"/>
      <c r="BB103" s="12" t="n"/>
      <c r="BC103" s="12" t="n"/>
      <c r="BD103" s="12" t="n"/>
      <c r="BE103" s="12" t="n"/>
      <c r="BF103" s="12" t="n"/>
      <c r="BG103" s="12" t="n"/>
      <c r="BH103" s="12" t="n"/>
      <c r="BI103" s="12" t="n"/>
      <c r="BJ103" s="12" t="n"/>
      <c r="BK103" s="12" t="n"/>
      <c r="BL103" s="12" t="n"/>
      <c r="BM103" s="12" t="n"/>
      <c r="BN103" s="12" t="n"/>
      <c r="BO103" s="12" t="n"/>
      <c r="BP103" s="12" t="n"/>
      <c r="BQ103" s="12" t="n"/>
      <c r="BR103" s="12" t="n"/>
      <c r="BS103" s="12" t="n"/>
      <c r="BT103" s="12" t="n"/>
      <c r="BU103" s="12" t="n"/>
      <c r="BV103" s="12" t="n"/>
      <c r="BW103" s="12" t="n"/>
      <c r="BX103" s="12" t="n"/>
      <c r="BY103" s="12" t="n"/>
      <c r="BZ103" s="12" t="n"/>
      <c r="CA103" s="12" t="n"/>
      <c r="CB103" s="12" t="n"/>
      <c r="CC103" s="12" t="n"/>
      <c r="CD103" s="12" t="n"/>
      <c r="CE103" s="12" t="n"/>
      <c r="CF103" s="12" t="n"/>
      <c r="CG103" s="12" t="n"/>
      <c r="CH103" s="12" t="n"/>
      <c r="CI103" s="12" t="n"/>
      <c r="CJ103" s="12" t="n"/>
      <c r="CK103" s="12" t="n"/>
      <c r="CL103" s="12" t="n"/>
      <c r="CM103" s="12" t="n"/>
      <c r="CN103" s="12" t="n"/>
      <c r="CO103" s="12" t="n"/>
      <c r="CP103" s="12" t="n"/>
      <c r="CQ103" s="12" t="n"/>
      <c r="CR103" s="12" t="n"/>
      <c r="CS103" s="27" t="n"/>
      <c r="CT103" s="27" t="n"/>
      <c r="CU103" s="27" t="n"/>
      <c r="CV103" s="27" t="n"/>
      <c r="CW103" s="27" t="n"/>
      <c r="CX103" s="27" t="n"/>
      <c r="CY103" s="27" t="n"/>
      <c r="CZ103" s="27" t="n"/>
      <c r="DA103" s="27" t="n"/>
      <c r="DB103" s="27" t="n"/>
      <c r="DC103" s="27" t="n"/>
      <c r="DD103" s="27" t="n"/>
      <c r="DE103" s="27" t="n"/>
      <c r="DF103" s="27" t="n"/>
      <c r="DG103" s="27" t="n"/>
      <c r="DH103" s="27" t="n"/>
      <c r="DI103" s="27" t="n"/>
      <c r="DJ103" s="27" t="n"/>
      <c r="DK103" s="27" t="n"/>
      <c r="DL103" s="27" t="n"/>
      <c r="DM103" s="27" t="n"/>
      <c r="DN103" s="27" t="n"/>
      <c r="DO103" s="27" t="n"/>
      <c r="DP103" s="27" t="n"/>
      <c r="DQ103" s="27" t="n"/>
      <c r="DR103" s="27" t="n"/>
      <c r="DS103" s="27" t="n"/>
      <c r="DT103" s="27" t="n"/>
      <c r="DU103" s="27" t="n"/>
      <c r="DV103" s="27" t="n"/>
      <c r="DW103" s="12" t="n"/>
      <c r="DX103" s="27" t="n"/>
      <c r="DY103" s="27" t="n"/>
      <c r="DZ103" s="27" t="n"/>
      <c r="EA103" s="27" t="n"/>
      <c r="EB103" s="27" t="n"/>
      <c r="EC103" s="27" t="n"/>
      <c r="ED103" s="27" t="n"/>
      <c r="EE103" s="27" t="n"/>
      <c r="EF103" s="27" t="n"/>
      <c r="EG103" s="27" t="n"/>
      <c r="EH103" s="27" t="n"/>
      <c r="EI103" s="27" t="n"/>
      <c r="EJ103" s="27" t="n"/>
      <c r="EK103" s="27" t="n"/>
      <c r="EL103" s="27" t="n"/>
      <c r="EM103" s="27" t="n"/>
      <c r="EN103" s="27" t="n"/>
      <c r="EO103" s="27" t="n"/>
      <c r="EP103" s="27" t="n"/>
      <c r="EQ103" s="27" t="n"/>
      <c r="ER103" s="27" t="n"/>
      <c r="ES103" s="27" t="n"/>
      <c r="ET103" s="27" t="n"/>
      <c r="EU103" s="27" t="n"/>
      <c r="EV103" s="27" t="n"/>
      <c r="EW103" s="27" t="n"/>
      <c r="EX103" s="27" t="n"/>
      <c r="EY103" s="27" t="n"/>
      <c r="EZ103" s="27" t="n"/>
      <c r="FA103" s="27" t="n"/>
      <c r="FB103" s="27" t="n"/>
      <c r="FC103" s="27" t="n"/>
      <c r="FD103" s="27" t="n"/>
      <c r="FE103" s="27" t="n"/>
      <c r="FF103" s="27" t="n"/>
      <c r="FG103" s="27" t="n"/>
      <c r="FH103" s="27" t="n"/>
      <c r="FI103" s="27" t="n"/>
      <c r="FJ103" s="27" t="n"/>
      <c r="FK103" s="27" t="n"/>
      <c r="FL103" s="27" t="n"/>
      <c r="FM103" s="27" t="n"/>
      <c r="FN103" s="27" t="n"/>
      <c r="FO103" s="27" t="n"/>
      <c r="FP103" s="27" t="n"/>
      <c r="FQ103" s="27" t="n"/>
      <c r="FR103" s="27" t="n"/>
      <c r="FS103" s="27" t="n"/>
      <c r="FT103" s="27" t="n"/>
      <c r="FU103" s="27" t="n"/>
      <c r="FV103" s="27" t="n"/>
      <c r="FW103" s="27" t="n"/>
      <c r="FX103" s="27" t="n"/>
      <c r="FY103" s="27" t="n"/>
      <c r="FZ103" s="27" t="n"/>
      <c r="GA103" s="27" t="n"/>
      <c r="GB103" s="27" t="n"/>
      <c r="GC103" s="27" t="n"/>
      <c r="GD103" s="27" t="n"/>
      <c r="GE103" s="27" t="n"/>
      <c r="GF103" s="27" t="n"/>
      <c r="GG103" s="27" t="n"/>
      <c r="GH103" s="27" t="n"/>
      <c r="GI103" s="27" t="n"/>
      <c r="GJ103" s="27" t="n"/>
      <c r="GK103" s="27" t="n"/>
      <c r="GL103" s="27" t="n"/>
      <c r="GM103" s="27" t="n"/>
      <c r="GN103" s="27" t="n"/>
      <c r="GO103" s="27" t="n"/>
      <c r="GP103" s="27" t="n"/>
      <c r="GQ103" s="27" t="n"/>
      <c r="GR103" s="27" t="n"/>
      <c r="GS103" s="27" t="n"/>
      <c r="GT103" s="27" t="n"/>
      <c r="GU103" s="27" t="n"/>
      <c r="GV103" s="27" t="n"/>
      <c r="GW103" s="27" t="n"/>
      <c r="GX103" s="27" t="n"/>
      <c r="GY103" s="27" t="n"/>
      <c r="GZ103" s="27" t="n"/>
      <c r="HA103" s="27" t="n"/>
      <c r="HB103" s="27" t="n"/>
      <c r="HC103" s="27" t="n"/>
      <c r="HD103" s="27" t="n"/>
      <c r="HE103" s="27" t="n"/>
      <c r="HF103" s="27" t="n"/>
      <c r="HG103" s="27" t="n"/>
      <c r="HH103" s="27" t="n"/>
      <c r="HI103" s="27" t="n"/>
      <c r="HJ103" s="27" t="n"/>
      <c r="HK103" s="27" t="n"/>
      <c r="HL103" s="27" t="n"/>
      <c r="HM103" s="27" t="n"/>
      <c r="HN103" s="27" t="n"/>
      <c r="HO103" s="27" t="n"/>
      <c r="HP103" s="27" t="n"/>
      <c r="HQ103" s="27" t="n"/>
      <c r="HR103" s="27" t="n"/>
      <c r="HS103" s="27" t="n"/>
      <c r="HT103" s="27" t="n"/>
      <c r="HU103" s="27" t="n"/>
      <c r="HV103" s="27" t="n"/>
      <c r="HW103" s="27" t="n"/>
      <c r="HX103" s="27" t="n"/>
      <c r="HY103" s="27" t="n"/>
      <c r="HZ103" s="27" t="n"/>
      <c r="IA103" s="27" t="n"/>
      <c r="IB103" s="27" t="n"/>
      <c r="IC103" s="27" t="n"/>
      <c r="ID103" s="27" t="n"/>
      <c r="IE103" s="27" t="n"/>
      <c r="IF103" s="27" t="n"/>
      <c r="IG103" s="27" t="n"/>
      <c r="IH103" s="27" t="n"/>
      <c r="II103" s="27" t="n"/>
      <c r="IJ103" s="27" t="n"/>
      <c r="IK103" s="27" t="n"/>
      <c r="IL103" s="27" t="n"/>
      <c r="IM103" s="27" t="n"/>
      <c r="IN103" s="27" t="n"/>
      <c r="IO103" s="27" t="n"/>
      <c r="IP103" s="27" t="n"/>
      <c r="IQ103" s="27" t="n"/>
      <c r="IR103" s="27" t="n"/>
      <c r="IS103" s="27" t="n"/>
      <c r="IT103" s="27" t="n"/>
      <c r="IU103" s="27" t="n"/>
      <c r="IV103" s="27" t="n"/>
      <c r="IW103" s="27" t="n"/>
      <c r="IX103" s="27" t="n"/>
      <c r="IY103" s="27" t="n"/>
      <c r="IZ103" s="27" t="n"/>
      <c r="JA103" s="27" t="n"/>
      <c r="JB103" s="27" t="n"/>
      <c r="JC103" s="27" t="n"/>
      <c r="JD103" s="27" t="n"/>
      <c r="JE103" s="27" t="n"/>
      <c r="JF103" s="27" t="n"/>
      <c r="JG103" s="27" t="n"/>
      <c r="JH103" s="27" t="n"/>
      <c r="JI103" s="27" t="n"/>
      <c r="JJ103" s="27" t="n"/>
      <c r="JK103" s="27" t="n"/>
      <c r="JL103" s="27" t="n"/>
      <c r="JM103" s="27" t="n"/>
      <c r="JN103" s="27" t="n"/>
      <c r="JO103" s="27" t="n"/>
      <c r="JP103" s="27" t="n"/>
      <c r="JQ103" s="27" t="n"/>
      <c r="JR103" s="27" t="n"/>
      <c r="JS103" s="27" t="n"/>
      <c r="JT103" s="27" t="n"/>
      <c r="JU103" s="27" t="n"/>
      <c r="JV103" s="27" t="n"/>
      <c r="JW103" s="27" t="n"/>
      <c r="JX103" s="27" t="n"/>
      <c r="JY103" s="27" t="n"/>
      <c r="OM103" s="9" t="n"/>
      <c r="ON103" s="9" t="n"/>
    </row>
    <row r="104" ht="14.45" customFormat="1" customHeight="1" s="32">
      <c r="A104" t="inlineStr">
        <is>
          <t>P. SINGH</t>
        </is>
      </c>
      <c r="B104" t="inlineStr">
        <is>
          <t>R&amp;D</t>
        </is>
      </c>
      <c r="C104" t="inlineStr">
        <is>
          <t>R&amp;D</t>
        </is>
      </c>
      <c r="D104" t="inlineStr">
        <is>
          <t>Outside DI</t>
        </is>
      </c>
      <c r="E104" s="12">
        <f>COUNTIFS(HV104:IG104,UPPER("x"))</f>
        <v/>
      </c>
      <c r="K104" s="12" t="n"/>
      <c r="CS104" s="27" t="n"/>
      <c r="CT104" s="27" t="n"/>
      <c r="CU104" s="27" t="n"/>
      <c r="CV104" s="27" t="n"/>
      <c r="CW104" s="27" t="n"/>
      <c r="CX104" s="27" t="n"/>
      <c r="CY104" s="27" t="n"/>
      <c r="CZ104" s="27" t="n"/>
      <c r="DA104" s="27" t="n"/>
      <c r="DB104" s="27" t="n"/>
      <c r="DC104" s="27" t="n"/>
      <c r="DD104" s="27" t="n"/>
      <c r="DE104" s="27" t="n"/>
      <c r="DF104" s="27" t="n"/>
      <c r="DG104" s="27" t="n"/>
      <c r="DH104" s="27" t="n"/>
      <c r="DI104" s="27" t="n"/>
      <c r="DJ104" s="27" t="n"/>
      <c r="DK104" s="27" t="n"/>
      <c r="DL104" s="27" t="n"/>
      <c r="DM104" s="27" t="n"/>
      <c r="DN104" s="27" t="n"/>
      <c r="DO104" s="27" t="n"/>
      <c r="DP104" s="27" t="n"/>
      <c r="DQ104" s="27" t="n"/>
      <c r="DR104" s="27" t="n"/>
      <c r="DS104" s="27" t="n"/>
      <c r="DT104" s="27" t="n"/>
      <c r="DU104" s="27" t="n"/>
      <c r="DV104" s="27" t="n"/>
      <c r="DW104" s="27" t="n"/>
      <c r="DX104" s="27" t="n"/>
      <c r="DY104" s="27" t="n"/>
      <c r="DZ104" s="27" t="n"/>
      <c r="EA104" s="27" t="n"/>
      <c r="EB104" s="27" t="n"/>
      <c r="EC104" s="27" t="n"/>
      <c r="ED104" s="27" t="n"/>
      <c r="EE104" s="27" t="n"/>
      <c r="EF104" s="27" t="n"/>
      <c r="EG104" s="27" t="n"/>
      <c r="EH104" s="27" t="n"/>
      <c r="EI104" s="27" t="n"/>
      <c r="EJ104" s="27" t="n"/>
      <c r="EK104" s="27" t="n"/>
      <c r="EL104" s="27" t="n"/>
      <c r="EM104" s="27" t="n"/>
      <c r="EN104" s="27" t="n"/>
      <c r="EO104" s="27" t="n"/>
      <c r="EP104" s="27" t="n"/>
      <c r="EQ104" s="27" t="n"/>
      <c r="ER104" s="27" t="n"/>
      <c r="ES104" s="27" t="n"/>
      <c r="ET104" s="27" t="n"/>
      <c r="EU104" s="27" t="n"/>
      <c r="EV104" s="27" t="n"/>
      <c r="EW104" s="27" t="n"/>
      <c r="EX104" s="27" t="n"/>
      <c r="EY104" s="27" t="n"/>
      <c r="EZ104" s="27" t="n"/>
      <c r="FA104" s="27" t="n"/>
      <c r="FB104" s="27" t="n"/>
      <c r="FC104" s="27" t="n"/>
      <c r="FD104" s="27" t="n"/>
      <c r="FE104" s="27" t="n"/>
      <c r="FF104" s="27" t="n"/>
      <c r="FG104" s="27" t="n"/>
      <c r="FH104" s="27" t="n"/>
      <c r="FI104" s="27" t="n"/>
      <c r="FJ104" s="27" t="n"/>
      <c r="FK104" s="27" t="n"/>
      <c r="FL104" s="27" t="n"/>
      <c r="FM104" s="27" t="n"/>
      <c r="FN104" s="27" t="n"/>
      <c r="FO104" s="27" t="n"/>
      <c r="FP104" s="27" t="n"/>
      <c r="FQ104" s="27" t="n"/>
      <c r="FR104" s="27" t="n"/>
      <c r="FS104" s="27" t="n"/>
      <c r="FT104" s="27" t="n"/>
      <c r="FU104" s="27" t="n"/>
      <c r="FV104" s="27" t="n"/>
      <c r="FW104" s="27" t="n"/>
      <c r="FX104" s="27" t="n"/>
      <c r="FY104" s="27" t="n"/>
      <c r="FZ104" s="27" t="n"/>
      <c r="GA104" s="27" t="n"/>
      <c r="GB104" s="27" t="n"/>
      <c r="GC104" s="27" t="n"/>
      <c r="GD104" s="27" t="n"/>
      <c r="GE104" s="27" t="n"/>
      <c r="GF104" s="27" t="n"/>
      <c r="GG104" s="27" t="n"/>
      <c r="GH104" s="27" t="n"/>
      <c r="GI104" s="27" t="n"/>
      <c r="GJ104" s="27" t="n"/>
      <c r="GK104" s="27" t="n"/>
      <c r="GL104" s="27" t="n"/>
      <c r="GM104" s="27" t="n"/>
      <c r="GN104" s="27" t="n"/>
      <c r="GO104" s="27" t="n"/>
      <c r="GP104" s="27" t="n"/>
      <c r="GQ104" s="27" t="n"/>
      <c r="GR104" s="27" t="n"/>
      <c r="GS104" s="27" t="n"/>
      <c r="GT104" s="27" t="n"/>
      <c r="GU104" s="27" t="n"/>
      <c r="GV104" s="27" t="n"/>
      <c r="GW104" s="27" t="n"/>
      <c r="GX104" s="27" t="n"/>
      <c r="GY104" s="27" t="n"/>
      <c r="GZ104" s="27" t="n"/>
      <c r="HA104" s="27" t="n"/>
      <c r="HB104" s="27" t="n"/>
      <c r="HC104" s="27" t="n"/>
      <c r="HD104" s="27" t="n"/>
      <c r="HE104" s="27" t="n"/>
      <c r="HF104" s="27" t="n"/>
      <c r="HG104" s="27" t="n"/>
      <c r="HH104" s="27" t="n"/>
      <c r="HI104" s="27" t="n"/>
      <c r="HJ104" s="27" t="n"/>
      <c r="HK104" s="27" t="n"/>
      <c r="HL104" s="27" t="n"/>
      <c r="HM104" s="27" t="n"/>
      <c r="HN104" s="27" t="n"/>
      <c r="HO104" s="27" t="n"/>
      <c r="HP104" s="27" t="n"/>
      <c r="HQ104" s="27" t="n"/>
      <c r="HR104" s="27" t="n"/>
      <c r="HS104" s="27" t="n"/>
      <c r="HT104" s="27" t="n"/>
      <c r="HU104" s="27" t="n"/>
      <c r="HV104" s="27" t="n"/>
      <c r="HW104" s="27" t="n"/>
      <c r="HX104" s="27" t="n"/>
      <c r="HY104" s="27" t="n"/>
      <c r="HZ104" s="27" t="n"/>
      <c r="IA104" s="27" t="n"/>
      <c r="IB104" s="27" t="n"/>
      <c r="IC104" s="27" t="n"/>
      <c r="ID104" s="27" t="n"/>
      <c r="IE104" s="27" t="n"/>
      <c r="IF104" s="27" t="n"/>
      <c r="IG104" s="27" t="n"/>
      <c r="IH104" s="27" t="n"/>
      <c r="II104" s="27" t="n"/>
      <c r="IJ104" s="27" t="n"/>
      <c r="IK104" s="27" t="n"/>
      <c r="IL104" s="27" t="n"/>
      <c r="IM104" s="27" t="n"/>
      <c r="IN104" s="27" t="n"/>
      <c r="IO104" s="27" t="n"/>
      <c r="IP104" s="27" t="n"/>
      <c r="IQ104" s="27" t="n"/>
      <c r="IR104" s="27" t="n"/>
      <c r="IS104" s="27" t="n"/>
      <c r="IT104" s="27" t="n"/>
      <c r="IU104" s="27" t="n"/>
      <c r="IV104" s="27" t="n"/>
      <c r="IW104" s="27" t="n"/>
      <c r="IX104" s="27" t="n"/>
      <c r="IY104" s="27" t="n"/>
      <c r="IZ104" s="27" t="n"/>
      <c r="JA104" s="27" t="n"/>
      <c r="JB104" s="27" t="n"/>
      <c r="JC104" s="27" t="n"/>
      <c r="JD104" s="27" t="n"/>
      <c r="JE104" s="27" t="n"/>
      <c r="JF104" s="27" t="n"/>
      <c r="JG104" s="27" t="n"/>
      <c r="JH104" s="27" t="n"/>
      <c r="JI104" s="27" t="n"/>
      <c r="JJ104" s="27" t="n"/>
      <c r="JK104" s="27" t="n"/>
      <c r="JL104" s="27" t="n"/>
      <c r="JM104" s="27" t="n"/>
      <c r="JN104" s="27" t="n"/>
      <c r="JO104" s="27" t="n"/>
      <c r="JP104" s="27" t="n"/>
      <c r="JQ104" s="27" t="n"/>
      <c r="JR104" s="27" t="n"/>
      <c r="JS104" s="27" t="n"/>
      <c r="JT104" s="27" t="n"/>
      <c r="JU104" s="27" t="n"/>
      <c r="JV104" s="27" t="n"/>
      <c r="JW104" s="27" t="n"/>
      <c r="JX104" s="27" t="n"/>
      <c r="JY104" s="27" t="n"/>
      <c r="OM104" s="9" t="n"/>
      <c r="ON104" s="9" t="n"/>
    </row>
    <row r="105" ht="14.45" customFormat="1" customHeight="1" s="32">
      <c r="A105" s="9" t="inlineStr">
        <is>
          <t>R. Bondi</t>
        </is>
      </c>
      <c r="B105" t="inlineStr">
        <is>
          <t>Data Intelligence</t>
        </is>
      </c>
      <c r="C105" s="9" t="inlineStr">
        <is>
          <t>Operations</t>
        </is>
      </c>
      <c r="D105" s="12" t="inlineStr">
        <is>
          <t>Data Management</t>
        </is>
      </c>
      <c r="E105" s="12">
        <f>COUNTIFS(HV105:IG105,UPPER("x"))</f>
        <v/>
      </c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  <c r="AJ105" s="12" t="n"/>
      <c r="AK105" s="12" t="n"/>
      <c r="AL105" s="12" t="n"/>
      <c r="AM105" s="12" t="n"/>
      <c r="AN105" s="12" t="n"/>
      <c r="AO105" s="12" t="n"/>
      <c r="AP105" s="12" t="n"/>
      <c r="AQ105" s="12" t="n"/>
      <c r="AR105" s="12" t="n"/>
      <c r="AS105" s="12" t="n"/>
      <c r="AT105" s="12" t="n"/>
      <c r="AU105" s="12" t="n"/>
      <c r="AV105" s="12" t="n"/>
      <c r="AW105" s="12" t="n"/>
      <c r="AX105" s="12" t="n"/>
      <c r="AY105" s="12" t="n"/>
      <c r="AZ105" s="12" t="n"/>
      <c r="BA105" s="12" t="n"/>
      <c r="BB105" s="12" t="n"/>
      <c r="BC105" s="12" t="n"/>
      <c r="BD105" s="12" t="n"/>
      <c r="BE105" s="12" t="n"/>
      <c r="BF105" s="12" t="n"/>
      <c r="BG105" s="12" t="n"/>
      <c r="BH105" s="12" t="n"/>
      <c r="BI105" s="12" t="n"/>
      <c r="BJ105" s="12" t="n"/>
      <c r="BK105" s="12" t="n"/>
      <c r="BL105" s="12" t="n"/>
      <c r="BM105" s="12" t="n"/>
      <c r="BN105" s="12" t="n"/>
      <c r="BO105" s="12" t="n"/>
      <c r="BP105" s="12" t="n"/>
      <c r="BQ105" s="12" t="n"/>
      <c r="BR105" s="12" t="n"/>
      <c r="BS105" s="12" t="n"/>
      <c r="BT105" s="12" t="n"/>
      <c r="BU105" s="12" t="n"/>
      <c r="BV105" s="12" t="n"/>
      <c r="BW105" s="12" t="n"/>
      <c r="BX105" s="12" t="n"/>
      <c r="BY105" s="12" t="n"/>
      <c r="BZ105" s="12" t="n"/>
      <c r="CA105" s="12" t="n"/>
      <c r="CB105" s="12" t="n"/>
      <c r="CC105" s="12" t="n"/>
      <c r="CD105" s="12" t="n"/>
      <c r="CE105" s="12" t="n"/>
      <c r="CF105" s="12" t="n"/>
      <c r="CG105" s="12" t="n"/>
      <c r="CH105" s="12" t="n"/>
      <c r="CI105" s="12" t="n"/>
      <c r="CJ105" s="12" t="n"/>
      <c r="CK105" s="12" t="n"/>
      <c r="CL105" s="12" t="n"/>
      <c r="CM105" s="12" t="n"/>
      <c r="CN105" s="12" t="n"/>
      <c r="CO105" s="12" t="n"/>
      <c r="CP105" s="12" t="n"/>
      <c r="CQ105" s="12" t="n"/>
      <c r="CR105" s="12" t="n"/>
      <c r="CS105" s="27" t="n"/>
      <c r="CT105" s="27" t="n"/>
      <c r="CU105" s="27" t="n"/>
      <c r="CV105" s="27" t="n"/>
      <c r="CW105" s="27" t="n"/>
      <c r="CX105" s="27" t="n"/>
      <c r="CY105" s="27" t="n"/>
      <c r="CZ105" s="27" t="n"/>
      <c r="DA105" s="27" t="n"/>
      <c r="DB105" s="27" t="n"/>
      <c r="DC105" s="27" t="n"/>
      <c r="DD105" s="27" t="n"/>
      <c r="DE105" s="27" t="n"/>
      <c r="DF105" s="27" t="n"/>
      <c r="DG105" s="27" t="n"/>
      <c r="DH105" s="27" t="n"/>
      <c r="DI105" s="27" t="n"/>
      <c r="DJ105" s="27" t="n"/>
      <c r="DK105" s="27" t="n"/>
      <c r="DL105" s="27" t="n"/>
      <c r="DM105" s="27" t="n"/>
      <c r="DN105" s="27" t="n"/>
      <c r="DO105" s="27" t="n"/>
      <c r="DP105" s="27" t="n"/>
      <c r="DQ105" s="27" t="n"/>
      <c r="DR105" s="27" t="n"/>
      <c r="DS105" s="27" t="n"/>
      <c r="DT105" s="27" t="n"/>
      <c r="DU105" s="27" t="n"/>
      <c r="DV105" s="27" t="n"/>
      <c r="DW105" s="27" t="n"/>
      <c r="DX105" s="27" t="n"/>
      <c r="DY105" s="27" t="n"/>
      <c r="DZ105" s="27" t="n"/>
      <c r="EA105" s="27" t="n"/>
      <c r="EB105" s="27" t="n"/>
      <c r="EC105" s="27" t="n"/>
      <c r="ED105" s="27" t="n"/>
      <c r="EE105" s="27" t="n"/>
      <c r="EF105" s="27" t="n"/>
      <c r="EG105" s="27" t="n"/>
      <c r="EH105" s="27" t="n"/>
      <c r="EI105" s="27" t="n"/>
      <c r="EJ105" s="27" t="n"/>
      <c r="EK105" s="27" t="n"/>
      <c r="EL105" s="27" t="n"/>
      <c r="EM105" s="27" t="n"/>
      <c r="EN105" s="27" t="n"/>
      <c r="EO105" s="27" t="n"/>
      <c r="EP105" s="27" t="n"/>
      <c r="EQ105" s="27" t="n"/>
      <c r="ER105" s="27" t="n"/>
      <c r="ES105" s="27" t="n"/>
      <c r="ET105" s="27" t="n"/>
      <c r="EU105" s="27" t="n"/>
      <c r="EV105" s="27" t="n"/>
      <c r="EW105" s="27" t="n"/>
      <c r="EX105" s="27" t="n"/>
      <c r="EY105" s="27" t="n"/>
      <c r="EZ105" s="27" t="n"/>
      <c r="FA105" s="27" t="n"/>
      <c r="FB105" s="27" t="n"/>
      <c r="FC105" s="27" t="n"/>
      <c r="FD105" s="27" t="n"/>
      <c r="FE105" s="27" t="n"/>
      <c r="FF105" s="27" t="n"/>
      <c r="FG105" s="27" t="n"/>
      <c r="FH105" s="27" t="n"/>
      <c r="FI105" s="27" t="n"/>
      <c r="FJ105" s="27" t="n"/>
      <c r="FK105" s="27" t="n"/>
      <c r="FL105" s="27" t="n"/>
      <c r="FM105" s="27" t="n"/>
      <c r="FN105" s="27" t="n"/>
      <c r="FO105" s="27" t="n"/>
      <c r="FP105" s="27" t="n"/>
      <c r="FQ105" s="27" t="n"/>
      <c r="FR105" s="27" t="n"/>
      <c r="FS105" s="27" t="n"/>
      <c r="FT105" s="27" t="n"/>
      <c r="FU105" s="27" t="n"/>
      <c r="FV105" s="27" t="n"/>
      <c r="FW105" s="27" t="n"/>
      <c r="FX105" s="27" t="n"/>
      <c r="FY105" s="27" t="n"/>
      <c r="FZ105" s="27" t="n"/>
      <c r="GA105" s="27" t="n"/>
      <c r="GB105" s="27" t="n"/>
      <c r="GC105" s="27" t="n"/>
      <c r="GD105" s="27" t="n"/>
      <c r="GE105" s="27" t="n"/>
      <c r="GF105" s="27" t="n"/>
      <c r="GG105" s="27" t="n"/>
      <c r="GH105" s="27" t="n"/>
      <c r="GI105" s="27" t="n"/>
      <c r="GJ105" s="27" t="n"/>
      <c r="GK105" s="27" t="n"/>
      <c r="GL105" s="27" t="n"/>
      <c r="GM105" s="27" t="n"/>
      <c r="GN105" s="27" t="n"/>
      <c r="GO105" s="27" t="n"/>
      <c r="GP105" s="27" t="n"/>
      <c r="GQ105" s="27" t="n"/>
      <c r="GR105" s="27" t="n"/>
      <c r="GS105" s="27" t="n"/>
      <c r="GT105" s="27" t="n"/>
      <c r="GU105" s="27" t="n"/>
      <c r="GV105" s="27" t="n"/>
      <c r="GW105" s="27" t="n"/>
      <c r="GX105" s="27" t="n"/>
      <c r="GY105" s="27" t="n"/>
      <c r="GZ105" s="27" t="n"/>
      <c r="HA105" s="27" t="n"/>
      <c r="HB105" s="27" t="n"/>
      <c r="HC105" s="27" t="n"/>
      <c r="HD105" s="27" t="n"/>
      <c r="HE105" s="27" t="n"/>
      <c r="HF105" s="27" t="n"/>
      <c r="HG105" s="27" t="n"/>
      <c r="HH105" s="27" t="n"/>
      <c r="HI105" s="27" t="n"/>
      <c r="HJ105" s="27" t="n"/>
      <c r="HK105" s="27" t="n"/>
      <c r="HL105" s="27" t="n"/>
      <c r="HM105" s="27" t="n"/>
      <c r="HN105" s="27" t="n"/>
      <c r="HO105" s="27" t="n"/>
      <c r="HP105" s="27" t="n"/>
      <c r="HQ105" s="27" t="n"/>
      <c r="HR105" s="27" t="n"/>
      <c r="HS105" s="27" t="n"/>
      <c r="HT105" s="27" t="n"/>
      <c r="HU105" s="27" t="n"/>
      <c r="HV105" s="27" t="n"/>
      <c r="HW105" s="27" t="n"/>
      <c r="HX105" s="27" t="n"/>
      <c r="HY105" s="27" t="n"/>
      <c r="HZ105" s="27" t="n"/>
      <c r="IA105" s="27" t="n"/>
      <c r="IB105" s="27" t="n"/>
      <c r="IC105" s="27" t="n"/>
      <c r="ID105" s="27" t="n"/>
      <c r="IE105" s="27" t="n"/>
      <c r="IF105" s="27" t="n"/>
      <c r="IG105" s="27" t="n"/>
      <c r="IH105" s="27" t="n"/>
      <c r="II105" s="27" t="n"/>
      <c r="IJ105" s="27" t="n"/>
      <c r="IK105" s="27" t="n"/>
      <c r="IL105" s="27" t="n"/>
      <c r="IM105" s="27" t="n"/>
      <c r="IN105" s="27" t="n"/>
      <c r="IO105" s="27" t="n"/>
      <c r="IP105" s="27" t="n"/>
      <c r="IQ105" s="27" t="n"/>
      <c r="IR105" s="27" t="n"/>
      <c r="IS105" s="27" t="n"/>
      <c r="IT105" s="27" t="n"/>
      <c r="IU105" s="27" t="n"/>
      <c r="IV105" s="27" t="n"/>
      <c r="IW105" s="27" t="n"/>
      <c r="IX105" s="27" t="n"/>
      <c r="IY105" s="27" t="n"/>
      <c r="IZ105" s="27" t="n"/>
      <c r="JA105" s="27" t="n"/>
      <c r="JB105" s="27" t="n"/>
      <c r="JC105" s="27" t="n"/>
      <c r="JD105" s="27" t="n"/>
      <c r="JE105" s="27" t="n"/>
      <c r="JF105" s="27" t="n"/>
      <c r="JG105" s="27" t="n"/>
      <c r="JH105" s="27" t="n"/>
      <c r="JI105" s="27" t="n"/>
      <c r="JJ105" s="27" t="n"/>
      <c r="JK105" s="27" t="n"/>
      <c r="JL105" s="27" t="n"/>
      <c r="JM105" s="27" t="n"/>
      <c r="JN105" s="27" t="n"/>
      <c r="JO105" s="27" t="n"/>
      <c r="JP105" s="27" t="n"/>
      <c r="JQ105" s="27" t="n"/>
      <c r="JR105" s="27" t="n"/>
      <c r="JS105" s="27" t="n"/>
      <c r="JT105" s="27" t="n"/>
      <c r="JU105" s="27" t="n"/>
      <c r="JV105" s="27" t="n"/>
      <c r="JW105" s="27" t="n"/>
      <c r="JX105" s="27" t="n"/>
      <c r="JY105" s="27" t="n"/>
      <c r="OM105" s="9" t="n"/>
      <c r="ON105" s="9" t="n"/>
    </row>
    <row r="106" ht="14.45" customFormat="1" customHeight="1" s="32">
      <c r="A106" t="inlineStr">
        <is>
          <t>R. FREDDI</t>
        </is>
      </c>
      <c r="B106" t="inlineStr">
        <is>
          <t>Data Intelligence</t>
        </is>
      </c>
      <c r="C106" t="inlineStr">
        <is>
          <t>Operations</t>
        </is>
      </c>
      <c r="D106" s="12" t="inlineStr">
        <is>
          <t>EPM</t>
        </is>
      </c>
      <c r="E106" s="12">
        <f>COUNTIFS(HV106:IG106,UPPER("x"))</f>
        <v/>
      </c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  <c r="AJ106" s="12" t="n"/>
      <c r="AK106" s="12" t="n"/>
      <c r="AL106" s="12" t="n"/>
      <c r="AM106" s="12" t="n"/>
      <c r="AN106" s="12" t="n"/>
      <c r="AO106" s="12" t="n"/>
      <c r="AP106" s="12" t="n"/>
      <c r="AQ106" s="12" t="n"/>
      <c r="AR106" s="12" t="n"/>
      <c r="AS106" s="12" t="n"/>
      <c r="AT106" s="12" t="n"/>
      <c r="AU106" s="12" t="n"/>
      <c r="AV106" s="12" t="n"/>
      <c r="AW106" s="12" t="n"/>
      <c r="AX106" s="12" t="n"/>
      <c r="AY106" s="12" t="n"/>
      <c r="AZ106" s="12" t="n"/>
      <c r="BA106" s="12" t="n"/>
      <c r="BB106" s="12" t="n"/>
      <c r="BC106" s="12" t="n"/>
      <c r="BD106" s="12" t="n"/>
      <c r="BE106" s="12" t="n"/>
      <c r="BF106" s="12" t="n"/>
      <c r="BG106" s="12" t="n"/>
      <c r="BH106" s="12" t="n"/>
      <c r="BI106" s="12" t="n"/>
      <c r="BJ106" s="12" t="n"/>
      <c r="BK106" s="12" t="n"/>
      <c r="BL106" s="12" t="n"/>
      <c r="BM106" s="12" t="n"/>
      <c r="BN106" s="12" t="n"/>
      <c r="BO106" s="12" t="n"/>
      <c r="BP106" s="12" t="n"/>
      <c r="BQ106" s="12" t="n"/>
      <c r="BR106" s="12" t="n"/>
      <c r="BS106" s="12" t="n"/>
      <c r="BT106" s="12" t="n"/>
      <c r="BU106" s="12" t="n"/>
      <c r="BV106" s="12" t="n"/>
      <c r="BW106" s="12" t="n"/>
      <c r="BX106" s="12" t="n"/>
      <c r="BY106" s="12" t="n"/>
      <c r="BZ106" s="12" t="n"/>
      <c r="CA106" s="12" t="n"/>
      <c r="CB106" s="12" t="n"/>
      <c r="CC106" s="12" t="n"/>
      <c r="CD106" s="12" t="n"/>
      <c r="CE106" s="12" t="n"/>
      <c r="CF106" s="12" t="n"/>
      <c r="CG106" s="12" t="n"/>
      <c r="CH106" s="12" t="n"/>
      <c r="CI106" s="12" t="n"/>
      <c r="CJ106" s="12" t="n"/>
      <c r="CK106" s="12" t="n"/>
      <c r="CL106" s="12" t="n"/>
      <c r="CM106" s="12" t="n"/>
      <c r="CN106" s="12" t="n"/>
      <c r="CO106" s="12" t="n"/>
      <c r="CP106" s="12" t="n"/>
      <c r="CQ106" s="12" t="n"/>
      <c r="CR106" s="12" t="n"/>
      <c r="CS106" s="27" t="n"/>
      <c r="CT106" s="27" t="n"/>
      <c r="CU106" s="27" t="n"/>
      <c r="CV106" s="27" t="n"/>
      <c r="CW106" s="27" t="n"/>
      <c r="CX106" s="27" t="n"/>
      <c r="CY106" s="27" t="n"/>
      <c r="CZ106" s="27" t="n"/>
      <c r="DA106" s="27" t="n"/>
      <c r="DB106" s="27" t="n"/>
      <c r="DC106" s="27" t="n"/>
      <c r="DD106" s="27" t="n"/>
      <c r="DE106" s="27" t="n"/>
      <c r="DF106" s="27" t="n"/>
      <c r="DG106" s="27" t="n"/>
      <c r="DH106" s="27" t="n"/>
      <c r="DI106" s="27" t="n"/>
      <c r="DJ106" s="27" t="n"/>
      <c r="DK106" s="27" t="n"/>
      <c r="DL106" s="27" t="n"/>
      <c r="DM106" s="27" t="n"/>
      <c r="DN106" s="27" t="n"/>
      <c r="DO106" s="27" t="n"/>
      <c r="DP106" s="27" t="n"/>
      <c r="DQ106" s="27" t="n"/>
      <c r="DR106" s="27" t="n"/>
      <c r="DS106" s="27" t="n"/>
      <c r="DT106" s="27" t="n"/>
      <c r="DU106" s="27" t="n"/>
      <c r="DV106" s="27" t="n"/>
      <c r="DW106" s="27" t="n"/>
      <c r="DX106" s="27" t="n"/>
      <c r="DY106" s="27" t="n"/>
      <c r="DZ106" s="27" t="n"/>
      <c r="EA106" s="27" t="n"/>
      <c r="EB106" s="27" t="n"/>
      <c r="EC106" s="27" t="n"/>
      <c r="ED106" s="27" t="n"/>
      <c r="EE106" s="27" t="n"/>
      <c r="EF106" s="27" t="n"/>
      <c r="EG106" s="27" t="n"/>
      <c r="EH106" s="27" t="n"/>
      <c r="EI106" s="27" t="n"/>
      <c r="EJ106" s="27" t="n"/>
      <c r="EK106" s="27" t="n"/>
      <c r="EL106" s="27" t="n"/>
      <c r="EM106" s="27" t="n"/>
      <c r="EN106" s="27" t="n"/>
      <c r="EO106" s="27" t="n"/>
      <c r="EP106" s="27" t="n"/>
      <c r="EQ106" s="27" t="n"/>
      <c r="ER106" s="27" t="n"/>
      <c r="ES106" s="27" t="n"/>
      <c r="ET106" s="27" t="n"/>
      <c r="EU106" s="27" t="n"/>
      <c r="EV106" s="27" t="n"/>
      <c r="EW106" s="27" t="n"/>
      <c r="EX106" s="27" t="n"/>
      <c r="EY106" s="27" t="n"/>
      <c r="EZ106" s="27" t="n"/>
      <c r="FA106" s="27" t="n"/>
      <c r="FB106" s="27" t="n"/>
      <c r="FC106" s="27" t="n"/>
      <c r="FD106" s="27" t="n"/>
      <c r="FE106" s="27" t="n"/>
      <c r="FF106" s="27" t="n"/>
      <c r="FG106" s="27" t="n"/>
      <c r="FH106" s="27" t="n"/>
      <c r="FI106" s="27" t="n"/>
      <c r="FJ106" s="27" t="n"/>
      <c r="FK106" s="27" t="n"/>
      <c r="FL106" s="27" t="n"/>
      <c r="FM106" s="27" t="n"/>
      <c r="FN106" s="27" t="n"/>
      <c r="FO106" s="27" t="n"/>
      <c r="FP106" s="27" t="n"/>
      <c r="FQ106" s="27" t="n"/>
      <c r="FR106" s="27" t="n"/>
      <c r="FS106" s="27" t="n"/>
      <c r="FT106" s="27" t="n"/>
      <c r="FU106" s="27" t="n"/>
      <c r="FV106" s="27" t="n"/>
      <c r="FW106" s="27" t="n"/>
      <c r="FX106" s="27" t="n"/>
      <c r="FY106" s="27" t="n"/>
      <c r="FZ106" s="27" t="n"/>
      <c r="GA106" s="27" t="n"/>
      <c r="GB106" s="27" t="n"/>
      <c r="GC106" s="27" t="n"/>
      <c r="GD106" s="27" t="n"/>
      <c r="GE106" s="27" t="n"/>
      <c r="GF106" s="27" t="n"/>
      <c r="GG106" s="27" t="n"/>
      <c r="GH106" s="27" t="n"/>
      <c r="GI106" s="27" t="n"/>
      <c r="GJ106" s="27" t="n"/>
      <c r="GK106" s="27" t="n"/>
      <c r="GL106" s="27" t="n"/>
      <c r="GM106" s="27" t="n"/>
      <c r="GN106" s="27" t="n"/>
      <c r="GO106" s="27" t="n"/>
      <c r="GP106" s="27" t="n"/>
      <c r="GQ106" s="27" t="n"/>
      <c r="GR106" s="27" t="n"/>
      <c r="GS106" s="27" t="n"/>
      <c r="GT106" s="27" t="n"/>
      <c r="GU106" s="27" t="n"/>
      <c r="GV106" s="27" t="n"/>
      <c r="GW106" s="27" t="n"/>
      <c r="GX106" s="27" t="n"/>
      <c r="GY106" s="27" t="n"/>
      <c r="GZ106" s="27" t="n"/>
      <c r="HA106" s="27" t="n"/>
      <c r="HB106" s="27" t="n"/>
      <c r="HC106" s="27" t="n"/>
      <c r="HD106" s="27" t="n"/>
      <c r="HE106" s="27" t="n"/>
      <c r="HF106" s="27" t="n"/>
      <c r="HG106" s="27" t="n"/>
      <c r="HH106" s="27" t="n"/>
      <c r="HI106" s="27" t="n"/>
      <c r="HJ106" s="27" t="n"/>
      <c r="HK106" s="27" t="n"/>
      <c r="HL106" s="27" t="n"/>
      <c r="HM106" s="27" t="n"/>
      <c r="HN106" s="27" t="n"/>
      <c r="HO106" s="27" t="n"/>
      <c r="HP106" s="27" t="n"/>
      <c r="HQ106" s="27" t="n"/>
      <c r="HR106" s="27" t="n"/>
      <c r="HS106" s="27" t="n"/>
      <c r="HT106" s="27" t="n"/>
      <c r="HU106" s="27" t="n"/>
      <c r="HV106" s="27" t="n"/>
      <c r="HW106" s="27" t="n"/>
      <c r="HX106" s="27" t="n"/>
      <c r="HY106" s="27" t="n"/>
      <c r="HZ106" s="27" t="n"/>
      <c r="IA106" s="27" t="n"/>
      <c r="IB106" s="27" t="n"/>
      <c r="IC106" s="27" t="n"/>
      <c r="ID106" s="27" t="n"/>
      <c r="IE106" s="27" t="n"/>
      <c r="IF106" s="27" t="n"/>
      <c r="IG106" s="27" t="n"/>
      <c r="IH106" s="27" t="n"/>
      <c r="II106" s="27" t="n"/>
      <c r="IJ106" s="27" t="n"/>
      <c r="IK106" s="27" t="n"/>
      <c r="IL106" s="27" t="n"/>
      <c r="IM106" s="27" t="n"/>
      <c r="IN106" s="27" t="n"/>
      <c r="IO106" s="27" t="n"/>
      <c r="IP106" s="27" t="n"/>
      <c r="IQ106" s="27" t="n"/>
      <c r="IR106" s="27" t="n"/>
      <c r="IS106" s="27" t="n"/>
      <c r="IT106" s="27" t="n"/>
      <c r="IU106" s="27" t="n"/>
      <c r="IV106" s="27" t="n"/>
      <c r="IW106" s="27" t="n"/>
      <c r="IX106" s="27" t="n"/>
      <c r="IY106" s="27" t="n"/>
      <c r="IZ106" s="27" t="n"/>
      <c r="JA106" s="27" t="n"/>
      <c r="JB106" s="27" t="n"/>
      <c r="JC106" s="27" t="n"/>
      <c r="JD106" s="27" t="n"/>
      <c r="JE106" s="27" t="n"/>
      <c r="JF106" s="27" t="n"/>
      <c r="JG106" s="27" t="n"/>
      <c r="JH106" s="27" t="n"/>
      <c r="JI106" s="27" t="n"/>
      <c r="JJ106" s="27" t="n"/>
      <c r="JK106" s="27" t="n"/>
      <c r="JL106" s="27" t="n"/>
      <c r="JM106" s="27" t="n"/>
      <c r="JN106" s="27" t="n"/>
      <c r="JO106" s="27" t="n"/>
      <c r="JP106" s="27" t="n"/>
      <c r="JQ106" s="27" t="n"/>
      <c r="JR106" s="27" t="n"/>
      <c r="JS106" s="27" t="n"/>
      <c r="JT106" s="27" t="n"/>
      <c r="JU106" s="27" t="n"/>
      <c r="JV106" s="27" t="n"/>
      <c r="JW106" s="27" t="n"/>
      <c r="JX106" s="27" t="n"/>
      <c r="JY106" s="27" t="n"/>
      <c r="OM106" s="9" t="n"/>
      <c r="ON106" s="9" t="n"/>
    </row>
    <row r="107" ht="14.45" customFormat="1" customHeight="1" s="32">
      <c r="A107" t="inlineStr">
        <is>
          <t>R. GRANDI</t>
        </is>
      </c>
      <c r="B107" t="inlineStr">
        <is>
          <t>Data Intelligence</t>
        </is>
      </c>
      <c r="C107" t="inlineStr">
        <is>
          <t>Operations</t>
        </is>
      </c>
      <c r="D107" s="12" t="inlineStr">
        <is>
          <t>Data Management</t>
        </is>
      </c>
      <c r="E107" s="12">
        <f>COUNTIFS(HV107:IG107,UPPER("x"))</f>
        <v/>
      </c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  <c r="AJ107" s="12" t="n"/>
      <c r="AK107" s="12" t="n"/>
      <c r="AL107" s="12" t="n"/>
      <c r="AM107" s="12" t="n"/>
      <c r="AN107" s="12" t="n"/>
      <c r="AO107" s="12" t="n"/>
      <c r="AP107" s="12" t="n"/>
      <c r="AQ107" s="12" t="n"/>
      <c r="AR107" s="12" t="n"/>
      <c r="AS107" s="12" t="n"/>
      <c r="AT107" s="12" t="n"/>
      <c r="AU107" s="12" t="n"/>
      <c r="AV107" s="12" t="n"/>
      <c r="AW107" s="12" t="n"/>
      <c r="AX107" s="12" t="n"/>
      <c r="AY107" s="12" t="n"/>
      <c r="AZ107" s="12" t="n"/>
      <c r="BA107" s="12" t="n"/>
      <c r="BB107" s="12" t="n"/>
      <c r="BC107" s="12" t="n"/>
      <c r="BD107" s="12" t="n"/>
      <c r="BE107" s="12" t="n"/>
      <c r="BF107" s="12" t="n"/>
      <c r="BG107" s="12" t="n"/>
      <c r="BH107" s="12" t="n"/>
      <c r="BI107" s="12" t="n"/>
      <c r="BJ107" s="12" t="n"/>
      <c r="BK107" s="12" t="n"/>
      <c r="BL107" s="12" t="n"/>
      <c r="BM107" s="12" t="n"/>
      <c r="BN107" s="12" t="n"/>
      <c r="BO107" s="12" t="n"/>
      <c r="BP107" s="12" t="n"/>
      <c r="BQ107" s="12" t="n"/>
      <c r="BR107" s="12" t="n"/>
      <c r="BS107" s="12" t="n"/>
      <c r="BT107" s="12" t="n"/>
      <c r="BU107" s="12" t="n"/>
      <c r="BV107" s="12" t="n"/>
      <c r="BW107" s="12" t="n"/>
      <c r="BX107" s="12" t="n"/>
      <c r="BY107" s="12" t="n"/>
      <c r="BZ107" s="12" t="n"/>
      <c r="CA107" s="12" t="n"/>
      <c r="CB107" s="12" t="n"/>
      <c r="CC107" s="12" t="n"/>
      <c r="CD107" s="12" t="n"/>
      <c r="CE107" s="12" t="n"/>
      <c r="CF107" s="12" t="n"/>
      <c r="CG107" s="12" t="n"/>
      <c r="CH107" s="12" t="n"/>
      <c r="CI107" s="12" t="n"/>
      <c r="CJ107" s="12" t="n"/>
      <c r="CK107" s="12" t="n"/>
      <c r="CL107" s="12" t="n"/>
      <c r="CM107" s="12" t="n"/>
      <c r="CN107" s="12" t="n"/>
      <c r="CO107" s="12" t="n"/>
      <c r="CP107" s="12" t="n"/>
      <c r="CQ107" s="12" t="n"/>
      <c r="CR107" s="12" t="n"/>
      <c r="CS107" s="27" t="n"/>
      <c r="CT107" s="27" t="n"/>
      <c r="CU107" s="27" t="n"/>
      <c r="CV107" s="27" t="n"/>
      <c r="CW107" s="27" t="n"/>
      <c r="CX107" s="27" t="n"/>
      <c r="CY107" s="27" t="n"/>
      <c r="CZ107" s="27" t="n"/>
      <c r="DA107" s="27" t="n"/>
      <c r="DB107" s="27" t="n"/>
      <c r="DC107" s="27" t="n"/>
      <c r="DD107" s="27" t="n"/>
      <c r="DE107" s="27" t="n"/>
      <c r="DF107" s="27" t="n"/>
      <c r="DG107" s="27" t="n"/>
      <c r="DH107" s="27" t="n"/>
      <c r="DI107" s="27" t="n"/>
      <c r="DJ107" s="27" t="n"/>
      <c r="DK107" s="27" t="n"/>
      <c r="DL107" s="27" t="n"/>
      <c r="DM107" s="27" t="n"/>
      <c r="DN107" s="27" t="n"/>
      <c r="DO107" s="27" t="n"/>
      <c r="DP107" s="27" t="n"/>
      <c r="DQ107" s="27" t="n"/>
      <c r="DR107" s="27" t="n"/>
      <c r="DS107" s="27" t="n"/>
      <c r="DT107" s="27" t="n"/>
      <c r="DU107" s="27" t="n"/>
      <c r="DV107" s="27" t="n"/>
      <c r="DW107" s="27" t="n"/>
      <c r="DX107" s="27" t="n"/>
      <c r="DY107" s="27" t="n"/>
      <c r="DZ107" s="27" t="n"/>
      <c r="EA107" s="27" t="n"/>
      <c r="EB107" s="27" t="n"/>
      <c r="EC107" s="27" t="n"/>
      <c r="ED107" s="27" t="n"/>
      <c r="EE107" s="27" t="n"/>
      <c r="EF107" s="27" t="n"/>
      <c r="EG107" s="27" t="n"/>
      <c r="EH107" s="27" t="n"/>
      <c r="EI107" s="27" t="n"/>
      <c r="EJ107" s="27" t="n"/>
      <c r="EK107" s="27" t="n"/>
      <c r="EL107" s="27" t="n"/>
      <c r="EM107" s="27" t="n"/>
      <c r="EN107" s="27" t="n"/>
      <c r="EO107" s="27" t="n"/>
      <c r="EP107" s="27" t="n"/>
      <c r="EQ107" s="27" t="n"/>
      <c r="ER107" s="27" t="n"/>
      <c r="ES107" s="27" t="n"/>
      <c r="ET107" s="27" t="n"/>
      <c r="EU107" s="27" t="n"/>
      <c r="EV107" s="27" t="n"/>
      <c r="EW107" s="27" t="n"/>
      <c r="EX107" s="27" t="n"/>
      <c r="EY107" s="27" t="n"/>
      <c r="EZ107" s="27" t="n"/>
      <c r="FA107" s="27" t="n"/>
      <c r="FB107" s="27" t="n"/>
      <c r="FC107" s="27" t="n"/>
      <c r="FD107" s="27" t="n"/>
      <c r="FE107" s="27" t="n"/>
      <c r="FF107" s="27" t="n"/>
      <c r="FG107" s="27" t="n"/>
      <c r="FH107" s="27" t="n"/>
      <c r="FI107" s="27" t="n"/>
      <c r="FJ107" s="27" t="n"/>
      <c r="FK107" s="27" t="n"/>
      <c r="FL107" s="27" t="n"/>
      <c r="FM107" s="27" t="n"/>
      <c r="FN107" s="27" t="n"/>
      <c r="FO107" s="27" t="n"/>
      <c r="FP107" s="27" t="n"/>
      <c r="FQ107" s="27" t="n"/>
      <c r="FR107" s="27" t="n"/>
      <c r="FS107" s="27" t="n"/>
      <c r="FT107" s="27" t="n"/>
      <c r="FU107" s="27" t="n"/>
      <c r="FV107" s="27" t="n"/>
      <c r="FW107" s="27" t="n"/>
      <c r="FX107" s="27" t="n"/>
      <c r="FY107" s="27" t="n"/>
      <c r="FZ107" s="27" t="n"/>
      <c r="GA107" s="27" t="n"/>
      <c r="GB107" s="27" t="n"/>
      <c r="GC107" s="27" t="n"/>
      <c r="GD107" s="27" t="n"/>
      <c r="GE107" s="27" t="n"/>
      <c r="GF107" s="27" t="n"/>
      <c r="GG107" s="27" t="n"/>
      <c r="GH107" s="27" t="n"/>
      <c r="GI107" s="27" t="n"/>
      <c r="GJ107" s="27" t="n"/>
      <c r="GK107" s="27" t="n"/>
      <c r="GL107" s="27" t="n"/>
      <c r="GM107" s="27" t="n"/>
      <c r="GN107" s="27" t="n"/>
      <c r="GO107" s="27" t="n"/>
      <c r="GP107" s="27" t="n"/>
      <c r="GQ107" s="27" t="n"/>
      <c r="GR107" s="27" t="n"/>
      <c r="GS107" s="27" t="n"/>
      <c r="GT107" s="27" t="n"/>
      <c r="GU107" s="27" t="n"/>
      <c r="GV107" s="27" t="n"/>
      <c r="GW107" s="27" t="n"/>
      <c r="GX107" s="27" t="n"/>
      <c r="GY107" s="27" t="n"/>
      <c r="GZ107" s="27" t="n"/>
      <c r="HA107" s="27" t="n"/>
      <c r="HB107" s="27" t="n"/>
      <c r="HC107" s="27" t="n"/>
      <c r="HD107" s="27" t="n"/>
      <c r="HE107" s="27" t="n"/>
      <c r="HF107" s="27" t="n"/>
      <c r="HG107" s="27" t="n"/>
      <c r="HH107" s="27" t="n"/>
      <c r="HI107" s="27" t="n"/>
      <c r="HJ107" s="27" t="n"/>
      <c r="HK107" s="27" t="n"/>
      <c r="HL107" s="27" t="n"/>
      <c r="HM107" s="27" t="n"/>
      <c r="HN107" s="27" t="n"/>
      <c r="HO107" s="27" t="n"/>
      <c r="HP107" s="27" t="n"/>
      <c r="HQ107" s="27" t="n"/>
      <c r="HR107" s="27" t="n"/>
      <c r="HS107" s="27" t="n"/>
      <c r="HT107" s="27" t="n"/>
      <c r="HU107" s="27" t="n"/>
      <c r="HV107" s="27" t="n"/>
      <c r="HW107" s="27" t="n"/>
      <c r="HX107" s="27" t="n"/>
      <c r="HY107" s="27" t="n"/>
      <c r="HZ107" s="27" t="n"/>
      <c r="IA107" s="27" t="n"/>
      <c r="IB107" s="27" t="n"/>
      <c r="IC107" s="27" t="n"/>
      <c r="ID107" s="27" t="n"/>
      <c r="IE107" s="27" t="n"/>
      <c r="IF107" s="27" t="n"/>
      <c r="IG107" s="27" t="n"/>
      <c r="IH107" s="27" t="n"/>
      <c r="II107" s="27" t="n"/>
      <c r="IJ107" s="27" t="n"/>
      <c r="IK107" s="27" t="n"/>
      <c r="IL107" s="27" t="n"/>
      <c r="IM107" s="27" t="n"/>
      <c r="IN107" s="27" t="n"/>
      <c r="IO107" s="27" t="n"/>
      <c r="IP107" s="27" t="n"/>
      <c r="IQ107" s="27" t="n"/>
      <c r="IR107" s="27" t="n"/>
      <c r="IS107" s="27" t="n"/>
      <c r="IT107" s="27" t="n"/>
      <c r="IU107" s="27" t="n"/>
      <c r="IV107" s="27" t="n"/>
      <c r="IW107" s="27" t="n"/>
      <c r="IX107" s="27" t="n"/>
      <c r="IY107" s="27" t="n"/>
      <c r="IZ107" s="27" t="n"/>
      <c r="JA107" s="27" t="n"/>
      <c r="JB107" s="27" t="n"/>
      <c r="JC107" s="27" t="n"/>
      <c r="JD107" s="27" t="n"/>
      <c r="JE107" s="27" t="n"/>
      <c r="JF107" s="27" t="n"/>
      <c r="JG107" s="27" t="n"/>
      <c r="JH107" s="27" t="n"/>
      <c r="JI107" s="27" t="n"/>
      <c r="JJ107" s="27" t="n"/>
      <c r="JK107" s="27" t="n"/>
      <c r="JL107" s="27" t="n"/>
      <c r="JM107" s="27" t="n"/>
      <c r="JN107" s="27" t="n"/>
      <c r="JO107" s="27" t="n"/>
      <c r="JP107" s="27" t="n"/>
      <c r="JQ107" s="27" t="n"/>
      <c r="JR107" s="27" t="n"/>
      <c r="JS107" s="27" t="n"/>
      <c r="JT107" s="27" t="n"/>
      <c r="JU107" s="27" t="n"/>
      <c r="JV107" s="27" t="n"/>
      <c r="JW107" s="27" t="n"/>
      <c r="JX107" s="27" t="n"/>
      <c r="JY107" s="27" t="n"/>
      <c r="OM107" s="9" t="n"/>
      <c r="ON107" s="9" t="n"/>
    </row>
    <row r="108" ht="14.45" customFormat="1" customHeight="1" s="32">
      <c r="A108" t="inlineStr">
        <is>
          <t>R. Grienti</t>
        </is>
      </c>
      <c r="B108" t="inlineStr">
        <is>
          <t>Data Intelligence</t>
        </is>
      </c>
      <c r="C108" t="inlineStr">
        <is>
          <t>Operations</t>
        </is>
      </c>
      <c r="D108" s="12" t="inlineStr">
        <is>
          <t>Data Management</t>
        </is>
      </c>
      <c r="E108" s="12">
        <f>COUNTIFS(HV108:IG108,UPPER("x"))</f>
        <v/>
      </c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  <c r="AJ108" s="12" t="n"/>
      <c r="AK108" s="12" t="n"/>
      <c r="AL108" s="12" t="n"/>
      <c r="AM108" s="12" t="n"/>
      <c r="AN108" s="12" t="n"/>
      <c r="AO108" s="12" t="n"/>
      <c r="AP108" s="12" t="n"/>
      <c r="AQ108" s="12" t="n"/>
      <c r="AR108" s="12" t="n"/>
      <c r="AS108" s="12" t="n"/>
      <c r="AT108" s="12" t="n"/>
      <c r="AU108" s="12" t="n"/>
      <c r="AV108" s="12" t="n"/>
      <c r="AW108" s="12" t="n"/>
      <c r="AX108" s="12" t="n"/>
      <c r="AY108" s="12" t="n"/>
      <c r="AZ108" s="12" t="n"/>
      <c r="BA108" s="12" t="n"/>
      <c r="BB108" s="12" t="n"/>
      <c r="BC108" s="12" t="n"/>
      <c r="BD108" s="12" t="n"/>
      <c r="BE108" s="12" t="n"/>
      <c r="BF108" s="12" t="n"/>
      <c r="BG108" s="12" t="n"/>
      <c r="BH108" s="12" t="n"/>
      <c r="BI108" s="12" t="n"/>
      <c r="BJ108" s="12" t="n"/>
      <c r="BK108" s="12" t="n"/>
      <c r="BL108" s="12" t="n"/>
      <c r="BM108" s="12" t="n"/>
      <c r="BN108" s="12" t="n"/>
      <c r="BO108" s="12" t="n"/>
      <c r="BP108" s="12" t="n"/>
      <c r="BQ108" s="12" t="n"/>
      <c r="BR108" s="12" t="n"/>
      <c r="BS108" s="12" t="n"/>
      <c r="BT108" s="12" t="n"/>
      <c r="BU108" s="12" t="n"/>
      <c r="BV108" s="12" t="n"/>
      <c r="BW108" s="12" t="n"/>
      <c r="BX108" s="12" t="n"/>
      <c r="BY108" s="12" t="n"/>
      <c r="BZ108" s="12" t="n"/>
      <c r="CA108" s="12" t="n"/>
      <c r="CB108" s="12" t="n"/>
      <c r="CC108" s="12" t="n"/>
      <c r="CD108" s="12" t="n"/>
      <c r="CE108" s="12" t="n"/>
      <c r="CF108" s="12" t="n"/>
      <c r="CG108" s="12" t="n"/>
      <c r="CH108" s="12" t="n"/>
      <c r="CI108" s="12" t="n"/>
      <c r="CJ108" s="12" t="n"/>
      <c r="CK108" s="12" t="n"/>
      <c r="CL108" s="12" t="n"/>
      <c r="CM108" s="12" t="n"/>
      <c r="CN108" s="12" t="n"/>
      <c r="CO108" s="12" t="n"/>
      <c r="CP108" s="12" t="n"/>
      <c r="CQ108" s="12" t="n"/>
      <c r="CR108" s="12" t="n"/>
      <c r="CS108" s="27" t="n"/>
      <c r="CT108" s="27" t="n"/>
      <c r="CU108" s="27" t="n"/>
      <c r="CV108" s="27" t="n"/>
      <c r="CW108" s="27" t="n"/>
      <c r="CX108" s="27" t="n"/>
      <c r="CY108" s="27" t="n"/>
      <c r="CZ108" s="27" t="n"/>
      <c r="DA108" s="27" t="n"/>
      <c r="DB108" s="27" t="n"/>
      <c r="DC108" s="27" t="n"/>
      <c r="DD108" s="27" t="n"/>
      <c r="DE108" s="27" t="n"/>
      <c r="DF108" s="27" t="n"/>
      <c r="DG108" s="27" t="n"/>
      <c r="DH108" s="27" t="n"/>
      <c r="DI108" s="27" t="n"/>
      <c r="DJ108" s="27" t="n"/>
      <c r="DK108" s="27" t="n"/>
      <c r="DL108" s="27" t="n"/>
      <c r="DM108" s="27" t="n"/>
      <c r="DN108" s="27" t="n"/>
      <c r="DO108" s="27" t="n"/>
      <c r="DP108" s="27" t="n"/>
      <c r="DQ108" s="27" t="n"/>
      <c r="DR108" s="27" t="n"/>
      <c r="DS108" s="27" t="n"/>
      <c r="DT108" s="27" t="n"/>
      <c r="DU108" s="27" t="n"/>
      <c r="DV108" s="27" t="n"/>
      <c r="DW108" s="27" t="n"/>
      <c r="DX108" s="27" t="n"/>
      <c r="DY108" s="27" t="n"/>
      <c r="DZ108" s="27" t="n"/>
      <c r="EA108" s="27" t="n"/>
      <c r="EB108" s="27" t="n"/>
      <c r="EC108" s="27" t="n"/>
      <c r="ED108" s="27" t="n"/>
      <c r="EE108" s="27" t="n"/>
      <c r="EF108" s="27" t="n"/>
      <c r="EG108" s="27" t="n"/>
      <c r="EH108" s="27" t="n"/>
      <c r="EI108" s="27" t="n"/>
      <c r="EJ108" s="27" t="n"/>
      <c r="EK108" s="27" t="n"/>
      <c r="EL108" s="27" t="n"/>
      <c r="EM108" s="27" t="n"/>
      <c r="EN108" s="27" t="n"/>
      <c r="EO108" s="27" t="n"/>
      <c r="EP108" s="27" t="n"/>
      <c r="EQ108" s="27" t="n"/>
      <c r="ER108" s="27" t="n"/>
      <c r="ES108" s="27" t="n"/>
      <c r="ET108" s="27" t="n"/>
      <c r="EU108" s="27" t="n"/>
      <c r="EV108" s="27" t="n"/>
      <c r="EW108" s="27" t="n"/>
      <c r="EX108" s="27" t="n"/>
      <c r="EY108" s="27" t="n"/>
      <c r="EZ108" s="27" t="n"/>
      <c r="FA108" s="27" t="n"/>
      <c r="FB108" s="27" t="n"/>
      <c r="FC108" s="27" t="n"/>
      <c r="FD108" s="27" t="n"/>
      <c r="FE108" s="27" t="n"/>
      <c r="FF108" s="27" t="n"/>
      <c r="FG108" s="27" t="n"/>
      <c r="FH108" s="27" t="n"/>
      <c r="FI108" s="27" t="n"/>
      <c r="FJ108" s="27" t="n"/>
      <c r="FK108" s="27" t="n"/>
      <c r="FL108" s="27" t="n"/>
      <c r="FM108" s="27" t="n"/>
      <c r="FN108" s="27" t="n"/>
      <c r="FO108" s="27" t="n"/>
      <c r="FP108" s="27" t="n"/>
      <c r="FQ108" s="27" t="n"/>
      <c r="FR108" s="27" t="n"/>
      <c r="FS108" s="27" t="n"/>
      <c r="FT108" s="27" t="n"/>
      <c r="FU108" s="27" t="n"/>
      <c r="FV108" s="27" t="n"/>
      <c r="FW108" s="27" t="n"/>
      <c r="FX108" s="27" t="n"/>
      <c r="FY108" s="27" t="n"/>
      <c r="FZ108" s="27" t="n"/>
      <c r="GA108" s="27" t="n"/>
      <c r="GB108" s="27" t="n"/>
      <c r="GC108" s="27" t="n"/>
      <c r="GD108" s="27" t="n"/>
      <c r="GE108" s="27" t="n"/>
      <c r="GF108" s="27" t="n"/>
      <c r="GG108" s="27" t="n"/>
      <c r="GH108" s="27" t="n"/>
      <c r="GI108" s="27" t="n"/>
      <c r="GJ108" s="27" t="n"/>
      <c r="GK108" s="27" t="n"/>
      <c r="GL108" s="27" t="n"/>
      <c r="GM108" s="27" t="n"/>
      <c r="GN108" s="27" t="n"/>
      <c r="GO108" s="27" t="n"/>
      <c r="GP108" s="27" t="n"/>
      <c r="GQ108" s="27" t="n"/>
      <c r="GR108" s="27" t="n"/>
      <c r="GS108" s="27" t="n"/>
      <c r="GT108" s="27" t="n"/>
      <c r="GU108" s="27" t="n"/>
      <c r="GV108" s="27" t="n"/>
      <c r="GW108" s="27" t="n"/>
      <c r="GX108" s="27" t="n"/>
      <c r="GY108" s="27" t="n"/>
      <c r="GZ108" s="27" t="n"/>
      <c r="HA108" s="27" t="n"/>
      <c r="HB108" s="27" t="n"/>
      <c r="HC108" s="27" t="n"/>
      <c r="HD108" s="27" t="n"/>
      <c r="HE108" s="27" t="n"/>
      <c r="HF108" s="27" t="n"/>
      <c r="HG108" s="27" t="n"/>
      <c r="HH108" s="27" t="n"/>
      <c r="HI108" s="27" t="n"/>
      <c r="HJ108" s="27" t="n"/>
      <c r="HK108" s="27" t="n"/>
      <c r="HL108" s="27" t="n"/>
      <c r="HM108" s="27" t="n"/>
      <c r="HN108" s="27" t="n"/>
      <c r="HO108" s="27" t="n"/>
      <c r="HP108" s="27" t="n"/>
      <c r="HQ108" s="27" t="n"/>
      <c r="HR108" s="27" t="n"/>
      <c r="HS108" s="27" t="n"/>
      <c r="HT108" s="27" t="n"/>
      <c r="HU108" s="27" t="n"/>
      <c r="HV108" s="27" t="n"/>
      <c r="HW108" s="27" t="n"/>
      <c r="HX108" s="27" t="n"/>
      <c r="HY108" s="27" t="n"/>
      <c r="HZ108" s="27" t="n"/>
      <c r="IA108" s="27" t="n"/>
      <c r="IB108" s="27" t="n"/>
      <c r="IC108" s="27" t="n"/>
      <c r="ID108" s="27" t="n"/>
      <c r="IE108" s="27" t="n"/>
      <c r="IF108" s="27" t="n"/>
      <c r="IG108" s="27" t="n"/>
      <c r="IH108" s="27" t="n"/>
      <c r="II108" s="27" t="n"/>
      <c r="IJ108" s="27" t="n"/>
      <c r="IK108" s="27" t="n"/>
      <c r="IL108" s="27" t="n"/>
      <c r="IM108" s="27" t="n"/>
      <c r="IN108" s="27" t="n"/>
      <c r="IO108" s="27" t="n"/>
      <c r="IP108" s="27" t="n"/>
      <c r="IQ108" s="27" t="n"/>
      <c r="IR108" s="27" t="n"/>
      <c r="IS108" s="27" t="n"/>
      <c r="IT108" s="27" t="n"/>
      <c r="IU108" s="27" t="n"/>
      <c r="IV108" s="27" t="n"/>
      <c r="IW108" s="27" t="n"/>
      <c r="IX108" s="27" t="n"/>
      <c r="IY108" s="27" t="n"/>
      <c r="IZ108" s="27" t="n"/>
      <c r="JA108" s="27" t="n"/>
      <c r="JB108" s="27" t="n"/>
      <c r="JC108" s="27" t="n"/>
      <c r="JD108" s="27" t="n"/>
      <c r="JE108" s="27" t="n"/>
      <c r="JF108" s="27" t="n"/>
      <c r="JG108" s="27" t="n"/>
      <c r="JH108" s="27" t="n"/>
      <c r="JI108" s="27" t="n"/>
      <c r="JJ108" s="27" t="n"/>
      <c r="JK108" s="27" t="n"/>
      <c r="JL108" s="27" t="n"/>
      <c r="JM108" s="27" t="n"/>
      <c r="JN108" s="27" t="n"/>
      <c r="JO108" s="27" t="n"/>
      <c r="JP108" s="27" t="n"/>
      <c r="JQ108" s="27" t="n"/>
      <c r="JR108" s="27" t="n"/>
      <c r="JS108" s="27" t="n"/>
      <c r="JT108" s="27" t="n"/>
      <c r="JU108" s="27" t="n"/>
      <c r="JV108" s="27" t="n"/>
      <c r="JW108" s="27" t="n"/>
      <c r="JX108" s="27" t="n"/>
      <c r="JY108" s="27" t="n"/>
      <c r="OM108" s="9" t="n"/>
      <c r="ON108" s="9" t="n"/>
    </row>
    <row r="109" ht="14.45" customFormat="1" customHeight="1" s="32">
      <c r="A109" t="inlineStr">
        <is>
          <t>R. MARASCA</t>
        </is>
      </c>
      <c r="B109" t="inlineStr">
        <is>
          <t>Data Intelligence</t>
        </is>
      </c>
      <c r="C109" t="inlineStr">
        <is>
          <t>Delivery Projects</t>
        </is>
      </c>
      <c r="D109" s="12" t="inlineStr">
        <is>
          <t>Consulting</t>
        </is>
      </c>
      <c r="E109" s="12">
        <f>COUNTIFS(HV109:IG109,UPPER("x"))</f>
        <v/>
      </c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  <c r="AJ109" s="12" t="n"/>
      <c r="AK109" s="12" t="n"/>
      <c r="AL109" s="12" t="n"/>
      <c r="AM109" s="12" t="n"/>
      <c r="AN109" s="12" t="n"/>
      <c r="AO109" s="12" t="n"/>
      <c r="AP109" s="12" t="n"/>
      <c r="AQ109" s="12" t="n"/>
      <c r="AR109" s="12" t="n"/>
      <c r="AS109" s="12" t="n"/>
      <c r="AT109" s="12" t="n"/>
      <c r="AU109" s="12" t="n"/>
      <c r="AV109" s="12" t="n"/>
      <c r="AW109" s="12" t="n"/>
      <c r="AX109" s="12" t="n"/>
      <c r="AY109" s="12" t="n"/>
      <c r="AZ109" s="12" t="n"/>
      <c r="BA109" s="12" t="n"/>
      <c r="BB109" s="12" t="n"/>
      <c r="BC109" s="12" t="n"/>
      <c r="BD109" s="12" t="n"/>
      <c r="BE109" s="12" t="n"/>
      <c r="BF109" s="12" t="n"/>
      <c r="BG109" s="12" t="n"/>
      <c r="BH109" s="12" t="n"/>
      <c r="BI109" s="12" t="n"/>
      <c r="BJ109" s="12" t="n"/>
      <c r="BK109" s="12" t="n"/>
      <c r="BL109" s="12" t="n"/>
      <c r="BM109" s="12" t="n"/>
      <c r="BN109" s="12" t="n"/>
      <c r="BO109" s="12" t="n"/>
      <c r="BP109" s="12" t="n"/>
      <c r="BQ109" s="12" t="n"/>
      <c r="BR109" s="12" t="n"/>
      <c r="BS109" s="12" t="n"/>
      <c r="BT109" s="12" t="n"/>
      <c r="BU109" s="12" t="n"/>
      <c r="BV109" s="12" t="n"/>
      <c r="BW109" s="12" t="n"/>
      <c r="BX109" s="12" t="n"/>
      <c r="BY109" s="12" t="n"/>
      <c r="BZ109" s="12" t="n"/>
      <c r="CA109" s="12" t="n"/>
      <c r="CB109" s="12" t="n"/>
      <c r="CC109" s="12" t="n"/>
      <c r="CD109" s="12" t="n"/>
      <c r="CE109" s="12" t="n"/>
      <c r="CF109" s="12" t="n"/>
      <c r="CG109" s="12" t="n"/>
      <c r="CH109" s="12" t="n"/>
      <c r="CI109" s="12" t="n"/>
      <c r="CJ109" s="12" t="n"/>
      <c r="CK109" s="12" t="n"/>
      <c r="CL109" s="12" t="n"/>
      <c r="CM109" s="12" t="n"/>
      <c r="CN109" s="12" t="n"/>
      <c r="CO109" s="12" t="n"/>
      <c r="CP109" s="12" t="n"/>
      <c r="CQ109" s="12" t="n"/>
      <c r="CR109" s="12" t="n"/>
      <c r="CS109" s="27" t="n"/>
      <c r="CT109" s="27" t="n"/>
      <c r="CU109" s="27" t="n"/>
      <c r="CV109" s="27" t="n"/>
      <c r="CW109" s="27" t="n"/>
      <c r="CX109" s="27" t="n"/>
      <c r="CY109" s="27" t="n"/>
      <c r="CZ109" s="27" t="n"/>
      <c r="DA109" s="27" t="n"/>
      <c r="DB109" s="27" t="n"/>
      <c r="DC109" s="27" t="n"/>
      <c r="DD109" s="27" t="n"/>
      <c r="DE109" s="27" t="n"/>
      <c r="DF109" s="27" t="n"/>
      <c r="DG109" s="27" t="n"/>
      <c r="DH109" s="27" t="n"/>
      <c r="DI109" s="27" t="n"/>
      <c r="DJ109" s="27" t="n"/>
      <c r="DK109" s="27" t="n"/>
      <c r="DL109" s="27" t="n"/>
      <c r="DM109" s="27" t="n"/>
      <c r="DN109" s="27" t="n"/>
      <c r="DO109" s="27" t="n"/>
      <c r="DP109" s="27" t="n"/>
      <c r="DQ109" s="27" t="n"/>
      <c r="DR109" s="27" t="n"/>
      <c r="DS109" s="27" t="n"/>
      <c r="DT109" s="27" t="n"/>
      <c r="DU109" s="27" t="n"/>
      <c r="DV109" s="27" t="n"/>
      <c r="DW109" s="27" t="n"/>
      <c r="DX109" s="27" t="n"/>
      <c r="DY109" s="27" t="n"/>
      <c r="DZ109" s="27" t="n"/>
      <c r="EA109" s="27" t="n"/>
      <c r="EB109" s="27" t="n"/>
      <c r="EC109" s="27" t="n"/>
      <c r="ED109" s="27" t="n"/>
      <c r="EE109" s="27" t="n"/>
      <c r="EF109" s="27" t="n"/>
      <c r="EG109" s="27" t="n"/>
      <c r="EH109" s="27" t="n"/>
      <c r="EI109" s="27" t="n"/>
      <c r="EJ109" s="27" t="n"/>
      <c r="EK109" s="27" t="n"/>
      <c r="EL109" s="27" t="n"/>
      <c r="EM109" s="27" t="n"/>
      <c r="EN109" s="27" t="n"/>
      <c r="EO109" s="27" t="n"/>
      <c r="EP109" s="27" t="n"/>
      <c r="EQ109" s="27" t="n"/>
      <c r="ER109" s="27" t="n"/>
      <c r="ES109" s="27" t="n"/>
      <c r="ET109" s="27" t="n"/>
      <c r="EU109" s="27" t="n"/>
      <c r="EV109" s="27" t="n"/>
      <c r="EW109" s="27" t="n"/>
      <c r="EX109" s="27" t="n"/>
      <c r="EY109" s="27" t="n"/>
      <c r="EZ109" s="27" t="n"/>
      <c r="FA109" s="27" t="n"/>
      <c r="FB109" s="27" t="n"/>
      <c r="FC109" s="27" t="n"/>
      <c r="FD109" s="27" t="n"/>
      <c r="FE109" s="27" t="n"/>
      <c r="FF109" s="27" t="n"/>
      <c r="FG109" s="27" t="n"/>
      <c r="FH109" s="27" t="n"/>
      <c r="FI109" s="27" t="n"/>
      <c r="FJ109" s="27" t="n"/>
      <c r="FK109" s="27" t="n"/>
      <c r="FL109" s="27" t="n"/>
      <c r="FM109" s="27" t="n"/>
      <c r="FN109" s="27" t="n"/>
      <c r="FO109" s="27" t="n"/>
      <c r="FP109" s="27" t="n"/>
      <c r="FQ109" s="27" t="n"/>
      <c r="FR109" s="27" t="n"/>
      <c r="FS109" s="27" t="n"/>
      <c r="FT109" s="27" t="n"/>
      <c r="FU109" s="27" t="n"/>
      <c r="FV109" s="27" t="n"/>
      <c r="FW109" s="27" t="n"/>
      <c r="FX109" s="27" t="n"/>
      <c r="FY109" s="27" t="n"/>
      <c r="FZ109" s="27" t="n"/>
      <c r="GA109" s="27" t="n"/>
      <c r="GB109" s="27" t="n"/>
      <c r="GC109" s="27" t="n"/>
      <c r="GD109" s="27" t="n"/>
      <c r="GE109" s="27" t="n"/>
      <c r="GF109" s="27" t="n"/>
      <c r="GG109" s="27" t="n"/>
      <c r="GH109" s="27" t="n"/>
      <c r="GI109" s="27" t="n"/>
      <c r="GJ109" s="27" t="n"/>
      <c r="GK109" s="27" t="n"/>
      <c r="GL109" s="27" t="n"/>
      <c r="GM109" s="27" t="n"/>
      <c r="GN109" s="27" t="n"/>
      <c r="GO109" s="27" t="n"/>
      <c r="GP109" s="27" t="n"/>
      <c r="GQ109" s="27" t="n"/>
      <c r="GR109" s="27" t="n"/>
      <c r="GS109" s="27" t="n"/>
      <c r="GT109" s="27" t="n"/>
      <c r="GU109" s="27" t="n"/>
      <c r="GV109" s="27" t="n"/>
      <c r="GW109" s="27" t="n"/>
      <c r="GX109" s="27" t="n"/>
      <c r="GY109" s="27" t="n"/>
      <c r="GZ109" s="27" t="n"/>
      <c r="HA109" s="27" t="n"/>
      <c r="HB109" s="27" t="n"/>
      <c r="HC109" s="27" t="n"/>
      <c r="HD109" s="27" t="n"/>
      <c r="HE109" s="27" t="n"/>
      <c r="HF109" s="27" t="n"/>
      <c r="HG109" s="27" t="n"/>
      <c r="HH109" s="27" t="n"/>
      <c r="HI109" s="27" t="n"/>
      <c r="HJ109" s="27" t="n"/>
      <c r="HK109" s="27" t="n"/>
      <c r="HL109" s="27" t="n"/>
      <c r="HM109" s="27" t="n"/>
      <c r="HN109" s="27" t="n"/>
      <c r="HO109" s="27" t="n"/>
      <c r="HP109" s="27" t="n"/>
      <c r="HQ109" s="27" t="n"/>
      <c r="HR109" s="27" t="n"/>
      <c r="HS109" s="27" t="n"/>
      <c r="HT109" s="27" t="n"/>
      <c r="HU109" s="27" t="n"/>
      <c r="HV109" s="27" t="n"/>
      <c r="HW109" s="27" t="n"/>
      <c r="HX109" s="27" t="n"/>
      <c r="HY109" s="27" t="n"/>
      <c r="HZ109" s="27" t="n"/>
      <c r="IA109" s="27" t="n"/>
      <c r="IB109" s="27" t="n"/>
      <c r="IC109" s="27" t="n"/>
      <c r="ID109" s="27" t="n"/>
      <c r="IE109" s="27" t="n"/>
      <c r="IF109" s="27" t="n"/>
      <c r="IG109" s="27" t="n"/>
      <c r="IH109" s="27" t="n"/>
      <c r="II109" s="27" t="n"/>
      <c r="IJ109" s="27" t="n"/>
      <c r="IK109" s="27" t="n"/>
      <c r="IL109" s="27" t="n"/>
      <c r="IM109" s="27" t="n"/>
      <c r="IN109" s="27" t="n"/>
      <c r="IO109" s="27" t="n"/>
      <c r="IP109" s="27" t="n"/>
      <c r="IQ109" s="27" t="n"/>
      <c r="IR109" s="27" t="n"/>
      <c r="IS109" s="27" t="n"/>
      <c r="IT109" s="27" t="n"/>
      <c r="IU109" s="27" t="n"/>
      <c r="IV109" s="27" t="n"/>
      <c r="IW109" s="27" t="n"/>
      <c r="IX109" s="27" t="n"/>
      <c r="IY109" s="27" t="n"/>
      <c r="IZ109" s="27" t="n"/>
      <c r="JA109" s="27" t="n"/>
      <c r="JB109" s="27" t="n"/>
      <c r="JC109" s="27" t="n"/>
      <c r="JD109" s="27" t="n"/>
      <c r="JE109" s="27" t="n"/>
      <c r="JF109" s="27" t="n"/>
      <c r="JG109" s="27" t="n"/>
      <c r="JH109" s="27" t="n"/>
      <c r="JI109" s="27" t="n"/>
      <c r="JJ109" s="27" t="n"/>
      <c r="JK109" s="27" t="n"/>
      <c r="JL109" s="27" t="n"/>
      <c r="JM109" s="27" t="n"/>
      <c r="JN109" s="27" t="n"/>
      <c r="JO109" s="27" t="n"/>
      <c r="JP109" s="27" t="n"/>
      <c r="JQ109" s="27" t="n"/>
      <c r="JR109" s="27" t="n"/>
      <c r="JS109" s="27" t="n"/>
      <c r="JT109" s="27" t="n"/>
      <c r="JU109" s="27" t="n"/>
      <c r="JV109" s="27" t="n"/>
      <c r="JW109" s="27" t="n"/>
      <c r="JX109" s="27" t="n"/>
      <c r="JY109" s="27" t="n"/>
      <c r="OM109" s="9" t="n"/>
      <c r="ON109" s="9" t="n"/>
    </row>
    <row r="110" ht="14.45" customFormat="1" customHeight="1" s="32">
      <c r="A110" s="9" t="inlineStr">
        <is>
          <t>R. Nunziata</t>
        </is>
      </c>
      <c r="B110" t="inlineStr">
        <is>
          <t>SAP ECC</t>
        </is>
      </c>
      <c r="C110" t="inlineStr">
        <is>
          <t>SAP ECC</t>
        </is>
      </c>
      <c r="D110" t="inlineStr">
        <is>
          <t>Outside DI</t>
        </is>
      </c>
      <c r="E110" s="12">
        <f>COUNTIFS(HV110:IG110,UPPER("x"))</f>
        <v/>
      </c>
      <c r="K110" s="12" t="n"/>
      <c r="CS110" s="27" t="n"/>
      <c r="CT110" s="27" t="n"/>
      <c r="CU110" s="27" t="n"/>
      <c r="CV110" s="27" t="n"/>
      <c r="CW110" s="27" t="n"/>
      <c r="CX110" s="27" t="n"/>
      <c r="CY110" s="27" t="n"/>
      <c r="CZ110" s="27" t="n"/>
      <c r="DA110" s="27" t="n"/>
      <c r="DB110" s="27" t="n"/>
      <c r="DC110" s="27" t="n"/>
      <c r="DD110" s="27" t="n"/>
      <c r="DE110" s="27" t="n"/>
      <c r="DF110" s="27" t="n"/>
      <c r="DG110" s="27" t="n"/>
      <c r="DH110" s="27" t="n"/>
      <c r="DI110" s="27" t="n"/>
      <c r="DJ110" s="27" t="n"/>
      <c r="DK110" s="27" t="n"/>
      <c r="DL110" s="27" t="n"/>
      <c r="DM110" s="27" t="n"/>
      <c r="DN110" s="27" t="n"/>
      <c r="DO110" s="27" t="n"/>
      <c r="DP110" s="27" t="n"/>
      <c r="DQ110" s="27" t="n"/>
      <c r="DR110" s="27" t="n"/>
      <c r="DS110" s="27" t="n"/>
      <c r="DT110" s="27" t="n"/>
      <c r="DU110" s="27" t="n"/>
      <c r="DV110" s="27" t="n"/>
      <c r="DW110" s="27" t="n"/>
      <c r="DX110" s="27" t="n"/>
      <c r="DY110" s="27" t="n"/>
      <c r="DZ110" s="27" t="n"/>
      <c r="EA110" s="27" t="n"/>
      <c r="EB110" s="27" t="n"/>
      <c r="EC110" s="27" t="n"/>
      <c r="ED110" s="27" t="n"/>
      <c r="EE110" s="27" t="n"/>
      <c r="EF110" s="27" t="n"/>
      <c r="EG110" s="27" t="n"/>
      <c r="EH110" s="27" t="n"/>
      <c r="EI110" s="27" t="n"/>
      <c r="EJ110" s="27" t="n"/>
      <c r="EK110" s="27" t="n"/>
      <c r="EL110" s="27" t="n"/>
      <c r="EM110" s="27" t="n"/>
      <c r="EN110" s="27" t="n"/>
      <c r="EO110" s="27" t="n"/>
      <c r="EP110" s="27" t="n"/>
      <c r="EQ110" s="27" t="n"/>
      <c r="ER110" s="27" t="n"/>
      <c r="ES110" s="27" t="n"/>
      <c r="ET110" s="27" t="n"/>
      <c r="EU110" s="27" t="n"/>
      <c r="EV110" s="27" t="n"/>
      <c r="EW110" s="27" t="n"/>
      <c r="EX110" s="27" t="n"/>
      <c r="EY110" s="27" t="n"/>
      <c r="EZ110" s="27" t="n"/>
      <c r="FA110" s="27" t="n"/>
      <c r="FB110" s="27" t="n"/>
      <c r="FC110" s="27" t="n"/>
      <c r="FD110" s="27" t="n"/>
      <c r="FE110" s="27" t="n"/>
      <c r="FF110" s="27" t="n"/>
      <c r="FG110" s="27" t="n"/>
      <c r="FH110" s="27" t="n"/>
      <c r="FI110" s="27" t="n"/>
      <c r="FJ110" s="27" t="n"/>
      <c r="FK110" s="27" t="n"/>
      <c r="FL110" s="27" t="n"/>
      <c r="FM110" s="27" t="n"/>
      <c r="FN110" s="27" t="n"/>
      <c r="FO110" s="27" t="n"/>
      <c r="FP110" s="27" t="n"/>
      <c r="FQ110" s="27" t="n"/>
      <c r="FR110" s="27" t="n"/>
      <c r="FS110" s="27" t="n"/>
      <c r="FT110" s="27" t="n"/>
      <c r="FU110" s="27" t="n"/>
      <c r="FV110" s="27" t="n"/>
      <c r="FW110" s="27" t="n"/>
      <c r="FX110" s="27" t="n"/>
      <c r="FY110" s="27" t="n"/>
      <c r="FZ110" s="27" t="n"/>
      <c r="GA110" s="27" t="n"/>
      <c r="GB110" s="27" t="n"/>
      <c r="GC110" s="27" t="n"/>
      <c r="GD110" s="27" t="n"/>
      <c r="GE110" s="27" t="n"/>
      <c r="GF110" s="27" t="n"/>
      <c r="GG110" s="27" t="n"/>
      <c r="GH110" s="27" t="n"/>
      <c r="GI110" s="27" t="n"/>
      <c r="GJ110" s="27" t="n"/>
      <c r="GK110" s="27" t="n"/>
      <c r="GL110" s="27" t="n"/>
      <c r="GM110" s="27" t="n"/>
      <c r="GN110" s="27" t="n"/>
      <c r="GO110" s="27" t="n"/>
      <c r="GP110" s="27" t="n"/>
      <c r="GQ110" s="27" t="n"/>
      <c r="GR110" s="27" t="n"/>
      <c r="GS110" s="27" t="n"/>
      <c r="GT110" s="27" t="n"/>
      <c r="GU110" s="27" t="n"/>
      <c r="GV110" s="27" t="n"/>
      <c r="GW110" s="27" t="n"/>
      <c r="GX110" s="27" t="n"/>
      <c r="GY110" s="27" t="n"/>
      <c r="GZ110" s="27" t="n"/>
      <c r="HA110" s="27" t="n"/>
      <c r="HB110" s="27" t="n"/>
      <c r="HC110" s="27" t="n"/>
      <c r="HD110" s="27" t="n"/>
      <c r="HE110" s="27" t="n"/>
      <c r="HF110" s="27" t="n"/>
      <c r="HG110" s="27" t="n"/>
      <c r="HH110" s="27" t="n"/>
      <c r="HI110" s="27" t="n"/>
      <c r="HJ110" s="27" t="n"/>
      <c r="HK110" s="27" t="n"/>
      <c r="HL110" s="27" t="n"/>
      <c r="HM110" s="27" t="n"/>
      <c r="HN110" s="27" t="n"/>
      <c r="HO110" s="27" t="n"/>
      <c r="HP110" s="27" t="n"/>
      <c r="HQ110" s="27" t="n"/>
      <c r="HR110" s="27" t="n"/>
      <c r="HS110" s="27" t="n"/>
      <c r="HT110" s="27" t="n"/>
      <c r="HU110" s="27" t="n"/>
      <c r="HV110" s="27" t="n"/>
      <c r="HW110" s="27" t="n"/>
      <c r="HX110" s="27" t="n"/>
      <c r="HY110" s="27" t="n"/>
      <c r="HZ110" s="27" t="n"/>
      <c r="IA110" s="27" t="n"/>
      <c r="IB110" s="27" t="n"/>
      <c r="IC110" s="27" t="n"/>
      <c r="ID110" s="27" t="n"/>
      <c r="IE110" s="27" t="n"/>
      <c r="IF110" s="27" t="n"/>
      <c r="IG110" s="27" t="n"/>
      <c r="IH110" s="27" t="n"/>
      <c r="II110" s="27" t="n"/>
      <c r="IJ110" s="27" t="n"/>
      <c r="IK110" s="27" t="n"/>
      <c r="IL110" s="27" t="n"/>
      <c r="IM110" s="27" t="n"/>
      <c r="IN110" s="27" t="n"/>
      <c r="IO110" s="27" t="n"/>
      <c r="IP110" s="27" t="n"/>
      <c r="IQ110" s="27" t="n"/>
      <c r="IR110" s="27" t="n"/>
      <c r="IS110" s="27" t="n"/>
      <c r="IT110" s="27" t="n"/>
      <c r="IU110" s="27" t="n"/>
      <c r="IV110" s="27" t="n"/>
      <c r="IW110" s="27" t="n"/>
      <c r="IX110" s="27" t="n"/>
      <c r="IY110" s="27" t="n"/>
      <c r="IZ110" s="27" t="n"/>
      <c r="JA110" s="27" t="n"/>
      <c r="JB110" s="27" t="n"/>
      <c r="JC110" s="27" t="n"/>
      <c r="JD110" s="27" t="n"/>
      <c r="JE110" s="27" t="n"/>
      <c r="JF110" s="27" t="n"/>
      <c r="JG110" s="27" t="n"/>
      <c r="JH110" s="27" t="n"/>
      <c r="JI110" s="27" t="n"/>
      <c r="JJ110" s="27" t="n"/>
      <c r="JK110" s="27" t="n"/>
      <c r="JL110" s="27" t="n"/>
      <c r="JM110" s="27" t="n"/>
      <c r="JN110" s="27" t="n"/>
      <c r="JO110" s="27" t="n"/>
      <c r="JP110" s="27" t="n"/>
      <c r="JQ110" s="27" t="n"/>
      <c r="JR110" s="27" t="n"/>
      <c r="JS110" s="27" t="n"/>
      <c r="JT110" s="27" t="n"/>
      <c r="JU110" s="27" t="n"/>
      <c r="JV110" s="27" t="n"/>
      <c r="JW110" s="27" t="n"/>
      <c r="JX110" s="27" t="n"/>
      <c r="JY110" s="27" t="n"/>
      <c r="OM110" s="9" t="n"/>
      <c r="ON110" s="9" t="n"/>
    </row>
    <row r="111" ht="14.45" customFormat="1" customHeight="1" s="32">
      <c r="A111" t="inlineStr">
        <is>
          <t>R. TORTORA</t>
        </is>
      </c>
      <c r="B111" t="inlineStr">
        <is>
          <t>Data Intelligence</t>
        </is>
      </c>
      <c r="C111" t="inlineStr">
        <is>
          <t>Operations</t>
        </is>
      </c>
      <c r="D111" s="12" t="inlineStr">
        <is>
          <t>Data Management</t>
        </is>
      </c>
      <c r="E111" s="12">
        <f>COUNTIFS(HV111:IG111,UPPER("x"))</f>
        <v/>
      </c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  <c r="AJ111" s="12" t="n"/>
      <c r="AK111" s="12" t="n"/>
      <c r="AL111" s="12" t="n"/>
      <c r="AM111" s="12" t="n"/>
      <c r="AN111" s="12" t="n"/>
      <c r="AO111" s="12" t="n"/>
      <c r="AP111" s="12" t="n"/>
      <c r="AQ111" s="12" t="n"/>
      <c r="AR111" s="12" t="n"/>
      <c r="AS111" s="12" t="n"/>
      <c r="AT111" s="12" t="n"/>
      <c r="AU111" s="12" t="n"/>
      <c r="AV111" s="12" t="n"/>
      <c r="AW111" s="12" t="n"/>
      <c r="AX111" s="12" t="n"/>
      <c r="AY111" s="12" t="n"/>
      <c r="AZ111" s="12" t="n"/>
      <c r="BA111" s="12" t="n"/>
      <c r="BB111" s="12" t="n"/>
      <c r="BC111" s="12" t="n"/>
      <c r="BD111" s="12" t="n"/>
      <c r="BE111" s="12" t="n"/>
      <c r="BF111" s="12" t="n"/>
      <c r="BG111" s="12" t="n"/>
      <c r="BH111" s="12" t="n"/>
      <c r="BI111" s="12" t="n"/>
      <c r="BJ111" s="12" t="n"/>
      <c r="BK111" s="12" t="n"/>
      <c r="BL111" s="12" t="n"/>
      <c r="BM111" s="12" t="n"/>
      <c r="BN111" s="12" t="n"/>
      <c r="BO111" s="12" t="n"/>
      <c r="BP111" s="12" t="n"/>
      <c r="BQ111" s="12" t="n"/>
      <c r="BR111" s="12" t="n"/>
      <c r="BS111" s="12" t="n"/>
      <c r="BT111" s="12" t="n"/>
      <c r="BU111" s="12" t="n"/>
      <c r="BV111" s="12" t="n"/>
      <c r="BW111" s="12" t="n"/>
      <c r="BX111" s="12" t="n"/>
      <c r="BY111" s="12" t="n"/>
      <c r="BZ111" s="12" t="n"/>
      <c r="CA111" s="12" t="n"/>
      <c r="CB111" s="12" t="n"/>
      <c r="CC111" s="12" t="n"/>
      <c r="CD111" s="12" t="n"/>
      <c r="CE111" s="12" t="n"/>
      <c r="CF111" s="12" t="n"/>
      <c r="CG111" s="12" t="n"/>
      <c r="CH111" s="12" t="n"/>
      <c r="CI111" s="12" t="n"/>
      <c r="CJ111" s="12" t="n"/>
      <c r="CK111" s="12" t="n"/>
      <c r="CL111" s="12" t="n"/>
      <c r="CM111" s="12" t="n"/>
      <c r="CN111" s="12" t="n"/>
      <c r="CO111" s="12" t="n"/>
      <c r="CP111" s="12" t="n"/>
      <c r="CQ111" s="12" t="n"/>
      <c r="CR111" s="12" t="n"/>
      <c r="CS111" s="27" t="n"/>
      <c r="CT111" s="27" t="n"/>
      <c r="CU111" s="27" t="n"/>
      <c r="CV111" s="27" t="n"/>
      <c r="CW111" s="27" t="n"/>
      <c r="CX111" s="27" t="n"/>
      <c r="CY111" s="27" t="n"/>
      <c r="CZ111" s="27" t="n"/>
      <c r="DA111" s="27" t="n"/>
      <c r="DB111" s="27" t="n"/>
      <c r="DC111" s="27" t="n"/>
      <c r="DD111" s="27" t="n"/>
      <c r="DE111" s="27" t="n"/>
      <c r="DF111" s="27" t="n"/>
      <c r="DG111" s="27" t="n"/>
      <c r="DH111" s="27" t="n"/>
      <c r="DI111" s="27" t="n"/>
      <c r="DJ111" s="27" t="n"/>
      <c r="DK111" s="27" t="n"/>
      <c r="DL111" s="27" t="n"/>
      <c r="DM111" s="27" t="n"/>
      <c r="DN111" s="27" t="n"/>
      <c r="DO111" s="27" t="n"/>
      <c r="DP111" s="27" t="n"/>
      <c r="DQ111" s="27" t="n"/>
      <c r="DR111" s="27" t="n"/>
      <c r="DS111" s="27" t="n"/>
      <c r="DT111" s="27" t="n"/>
      <c r="DU111" s="27" t="n"/>
      <c r="DV111" s="27" t="n"/>
      <c r="DW111" s="27" t="n"/>
      <c r="DX111" s="27" t="n"/>
      <c r="DY111" s="27" t="n"/>
      <c r="DZ111" s="27" t="n"/>
      <c r="EA111" s="27" t="n"/>
      <c r="EB111" s="27" t="n"/>
      <c r="EC111" s="27" t="n"/>
      <c r="ED111" s="27" t="n"/>
      <c r="EE111" s="27" t="n"/>
      <c r="EF111" s="27" t="n"/>
      <c r="EG111" s="27" t="n"/>
      <c r="EH111" s="27" t="n"/>
      <c r="EI111" s="27" t="n"/>
      <c r="EJ111" s="27" t="n"/>
      <c r="EK111" s="27" t="n"/>
      <c r="EL111" s="27" t="n"/>
      <c r="EM111" s="27" t="n"/>
      <c r="EN111" s="27" t="n"/>
      <c r="EO111" s="27" t="n"/>
      <c r="EP111" s="27" t="n"/>
      <c r="EQ111" s="27" t="n"/>
      <c r="ER111" s="27" t="n"/>
      <c r="ES111" s="27" t="n"/>
      <c r="ET111" s="27" t="n"/>
      <c r="EU111" s="27" t="n"/>
      <c r="EV111" s="27" t="n"/>
      <c r="EW111" s="27" t="n"/>
      <c r="EX111" s="27" t="n"/>
      <c r="EY111" s="27" t="n"/>
      <c r="EZ111" s="27" t="n"/>
      <c r="FA111" s="27" t="n"/>
      <c r="FB111" s="27" t="n"/>
      <c r="FC111" s="27" t="n"/>
      <c r="FD111" s="27" t="n"/>
      <c r="FE111" s="27" t="n"/>
      <c r="FF111" s="27" t="n"/>
      <c r="FG111" s="27" t="n"/>
      <c r="FH111" s="27" t="n"/>
      <c r="FI111" s="27" t="n"/>
      <c r="FJ111" s="27" t="n"/>
      <c r="FK111" s="27" t="n"/>
      <c r="FL111" s="27" t="n"/>
      <c r="FM111" s="27" t="n"/>
      <c r="FN111" s="27" t="n"/>
      <c r="FO111" s="27" t="n"/>
      <c r="FP111" s="27" t="n"/>
      <c r="FQ111" s="27" t="n"/>
      <c r="FR111" s="27" t="n"/>
      <c r="FS111" s="27" t="n"/>
      <c r="FT111" s="27" t="n"/>
      <c r="FU111" s="27" t="n"/>
      <c r="FV111" s="27" t="n"/>
      <c r="FW111" s="27" t="n"/>
      <c r="FX111" s="27" t="n"/>
      <c r="FY111" s="27" t="n"/>
      <c r="FZ111" s="27" t="n"/>
      <c r="GA111" s="27" t="n"/>
      <c r="GB111" s="27" t="n"/>
      <c r="GC111" s="27" t="n"/>
      <c r="GD111" s="27" t="n"/>
      <c r="GE111" s="27" t="n"/>
      <c r="GF111" s="27" t="n"/>
      <c r="GG111" s="27" t="n"/>
      <c r="GH111" s="27" t="n"/>
      <c r="GI111" s="27" t="n"/>
      <c r="GJ111" s="27" t="n"/>
      <c r="GK111" s="27" t="n"/>
      <c r="GL111" s="27" t="n"/>
      <c r="GM111" s="27" t="n"/>
      <c r="GN111" s="27" t="n"/>
      <c r="GO111" s="27" t="n"/>
      <c r="GP111" s="27" t="n"/>
      <c r="GQ111" s="27" t="n"/>
      <c r="GR111" s="27" t="n"/>
      <c r="GS111" s="27" t="n"/>
      <c r="GT111" s="27" t="n"/>
      <c r="GU111" s="27" t="n"/>
      <c r="GV111" s="27" t="n"/>
      <c r="GW111" s="27" t="n"/>
      <c r="GX111" s="27" t="n"/>
      <c r="GY111" s="27" t="n"/>
      <c r="GZ111" s="27" t="n"/>
      <c r="HA111" s="27" t="n"/>
      <c r="HB111" s="27" t="n"/>
      <c r="HC111" s="27" t="n"/>
      <c r="HD111" s="27" t="n"/>
      <c r="HE111" s="27" t="n"/>
      <c r="HF111" s="27" t="n"/>
      <c r="HG111" s="27" t="n"/>
      <c r="HH111" s="27" t="n"/>
      <c r="HI111" s="27" t="n"/>
      <c r="HJ111" s="27" t="n"/>
      <c r="HK111" s="27" t="n"/>
      <c r="HL111" s="27" t="n"/>
      <c r="HM111" s="27" t="n"/>
      <c r="HN111" s="27" t="n"/>
      <c r="HO111" s="27" t="n"/>
      <c r="HP111" s="27" t="n"/>
      <c r="HQ111" s="27" t="n"/>
      <c r="HR111" s="27" t="n"/>
      <c r="HS111" s="27" t="n"/>
      <c r="HT111" s="27" t="n"/>
      <c r="HU111" s="27" t="n"/>
      <c r="HV111" s="27" t="n"/>
      <c r="HW111" s="27" t="n"/>
      <c r="HX111" s="27" t="n"/>
      <c r="HY111" s="27" t="n"/>
      <c r="HZ111" s="27" t="n"/>
      <c r="IA111" s="27" t="n"/>
      <c r="IB111" s="27" t="n"/>
      <c r="IC111" s="27" t="n"/>
      <c r="ID111" s="27" t="n"/>
      <c r="IE111" s="27" t="n"/>
      <c r="IF111" s="27" t="n"/>
      <c r="IG111" s="27" t="n"/>
      <c r="IH111" s="27" t="n"/>
      <c r="II111" s="27" t="n"/>
      <c r="IJ111" s="27" t="n"/>
      <c r="IK111" s="27" t="n"/>
      <c r="IL111" s="27" t="n"/>
      <c r="IM111" s="27" t="n"/>
      <c r="IN111" s="27" t="n"/>
      <c r="IO111" s="27" t="n"/>
      <c r="IP111" s="27" t="n"/>
      <c r="IQ111" s="27" t="n"/>
      <c r="IR111" s="27" t="n"/>
      <c r="IS111" s="27" t="n"/>
      <c r="IT111" s="27" t="n"/>
      <c r="IU111" s="27" t="n"/>
      <c r="IV111" s="27" t="n"/>
      <c r="IW111" s="27" t="n"/>
      <c r="IX111" s="27" t="n"/>
      <c r="IY111" s="27" t="n"/>
      <c r="IZ111" s="27" t="n"/>
      <c r="JA111" s="27" t="n"/>
      <c r="JB111" s="27" t="n"/>
      <c r="JC111" s="27" t="n"/>
      <c r="JD111" s="27" t="n"/>
      <c r="JE111" s="27" t="n"/>
      <c r="JF111" s="27" t="n"/>
      <c r="JG111" s="27" t="n"/>
      <c r="JH111" s="27" t="n"/>
      <c r="JI111" s="27" t="n"/>
      <c r="JJ111" s="27" t="n"/>
      <c r="JK111" s="27" t="n"/>
      <c r="JL111" s="27" t="n"/>
      <c r="JM111" s="27" t="n"/>
      <c r="JN111" s="27" t="n"/>
      <c r="JO111" s="27" t="n"/>
      <c r="JP111" s="27" t="n"/>
      <c r="JQ111" s="27" t="n"/>
      <c r="JR111" s="27" t="n"/>
      <c r="JS111" s="27" t="n"/>
      <c r="JT111" s="27" t="n"/>
      <c r="JU111" s="27" t="n"/>
      <c r="JV111" s="27" t="n"/>
      <c r="JW111" s="27" t="n"/>
      <c r="JX111" s="27" t="n"/>
      <c r="JY111" s="27" t="n"/>
      <c r="OM111" s="9" t="n"/>
      <c r="ON111" s="9" t="n"/>
    </row>
    <row r="112" ht="14.45" customFormat="1" customHeight="1" s="32">
      <c r="A112" t="inlineStr">
        <is>
          <t>S. BELTRAMI</t>
        </is>
      </c>
      <c r="B112" t="inlineStr">
        <is>
          <t>Data Intelligence</t>
        </is>
      </c>
      <c r="C112" t="inlineStr">
        <is>
          <t>Operations</t>
        </is>
      </c>
      <c r="D112" s="12" t="inlineStr">
        <is>
          <t>Web Applications</t>
        </is>
      </c>
      <c r="E112" s="12">
        <f>COUNTIFS(HV112:IG112,UPPER("x"))</f>
        <v/>
      </c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  <c r="AJ112" s="12" t="n"/>
      <c r="AK112" s="12" t="n"/>
      <c r="AL112" s="12" t="n"/>
      <c r="AM112" s="12" t="n"/>
      <c r="AN112" s="12" t="n"/>
      <c r="AO112" s="12" t="n"/>
      <c r="AP112" s="12" t="n"/>
      <c r="AQ112" s="12" t="n"/>
      <c r="AR112" s="12" t="n"/>
      <c r="AS112" s="12" t="n"/>
      <c r="AT112" s="12" t="n"/>
      <c r="AU112" s="12" t="n"/>
      <c r="AV112" s="12" t="n"/>
      <c r="AW112" s="12" t="n"/>
      <c r="AX112" s="12" t="n"/>
      <c r="AY112" s="12" t="n"/>
      <c r="AZ112" s="12" t="n"/>
      <c r="BA112" s="12" t="n"/>
      <c r="BB112" s="12" t="n"/>
      <c r="BC112" s="12" t="n"/>
      <c r="BD112" s="12" t="n"/>
      <c r="BE112" s="12" t="n"/>
      <c r="BF112" s="12" t="n"/>
      <c r="BG112" s="12" t="n"/>
      <c r="BH112" s="12" t="n"/>
      <c r="BI112" s="12" t="n"/>
      <c r="BJ112" s="12" t="n"/>
      <c r="BK112" s="12" t="n"/>
      <c r="BL112" s="12" t="n"/>
      <c r="BM112" s="12" t="n"/>
      <c r="BN112" s="12" t="n"/>
      <c r="BO112" s="12" t="n"/>
      <c r="BP112" s="12" t="n"/>
      <c r="BQ112" s="12" t="n"/>
      <c r="BR112" s="12" t="n"/>
      <c r="BS112" s="12" t="n"/>
      <c r="BT112" s="12" t="n"/>
      <c r="BU112" s="12" t="n"/>
      <c r="BV112" s="12" t="n"/>
      <c r="BW112" s="12" t="n"/>
      <c r="BX112" s="12" t="n"/>
      <c r="BY112" s="12" t="n"/>
      <c r="BZ112" s="12" t="n"/>
      <c r="CA112" s="12" t="n"/>
      <c r="CB112" s="12" t="n"/>
      <c r="CC112" s="12" t="n"/>
      <c r="CD112" s="12" t="n"/>
      <c r="CE112" s="12" t="n"/>
      <c r="CF112" s="12" t="n"/>
      <c r="CG112" s="12" t="n"/>
      <c r="CH112" s="12" t="n"/>
      <c r="CI112" s="12" t="n"/>
      <c r="CJ112" s="12" t="n"/>
      <c r="CK112" s="12" t="n"/>
      <c r="CL112" s="12" t="n"/>
      <c r="CM112" s="12" t="n"/>
      <c r="CN112" s="12" t="n"/>
      <c r="CO112" s="12" t="n"/>
      <c r="CP112" s="12" t="n"/>
      <c r="CQ112" s="12" t="n"/>
      <c r="CR112" s="12" t="n"/>
      <c r="CS112" s="27" t="n"/>
      <c r="CT112" s="27" t="n"/>
      <c r="CU112" s="27" t="n"/>
      <c r="CV112" s="27" t="n"/>
      <c r="CW112" s="27" t="n"/>
      <c r="CX112" s="27" t="n"/>
      <c r="CY112" s="27" t="n"/>
      <c r="CZ112" s="27" t="n"/>
      <c r="DA112" s="27" t="n"/>
      <c r="DB112" s="27" t="n"/>
      <c r="DC112" s="27" t="n"/>
      <c r="DD112" s="27" t="n"/>
      <c r="DE112" s="27" t="n"/>
      <c r="DF112" s="27" t="n"/>
      <c r="DG112" s="27" t="n"/>
      <c r="DH112" s="27" t="n"/>
      <c r="DI112" s="27" t="n"/>
      <c r="DJ112" s="27" t="n"/>
      <c r="DK112" s="27" t="n"/>
      <c r="DL112" s="27" t="n"/>
      <c r="DM112" s="27" t="n"/>
      <c r="DN112" s="27" t="n"/>
      <c r="DO112" s="27" t="n"/>
      <c r="DP112" s="27" t="n"/>
      <c r="DQ112" s="27" t="n"/>
      <c r="DR112" s="27" t="n"/>
      <c r="DS112" s="27" t="n"/>
      <c r="DT112" s="27" t="n"/>
      <c r="DU112" s="27" t="n"/>
      <c r="DV112" s="27" t="n"/>
      <c r="DW112" s="27" t="n"/>
      <c r="DX112" s="27" t="n"/>
      <c r="DY112" s="27" t="n"/>
      <c r="DZ112" s="27" t="n"/>
      <c r="EA112" s="27" t="n"/>
      <c r="EB112" s="27" t="n"/>
      <c r="EC112" s="27" t="n"/>
      <c r="ED112" s="27" t="n"/>
      <c r="EE112" s="27" t="n"/>
      <c r="EF112" s="27" t="n"/>
      <c r="EG112" s="27" t="n"/>
      <c r="EH112" s="27" t="n"/>
      <c r="EI112" s="27" t="n"/>
      <c r="EJ112" s="27" t="n"/>
      <c r="EK112" s="27" t="n"/>
      <c r="EL112" s="27" t="n"/>
      <c r="EM112" s="27" t="n"/>
      <c r="EN112" s="27" t="n"/>
      <c r="EO112" s="27" t="n"/>
      <c r="EP112" s="27" t="n"/>
      <c r="EQ112" s="27" t="n"/>
      <c r="ER112" s="27" t="n"/>
      <c r="ES112" s="27" t="n"/>
      <c r="ET112" s="27" t="n"/>
      <c r="EU112" s="27" t="n"/>
      <c r="EV112" s="27" t="n"/>
      <c r="EW112" s="27" t="n"/>
      <c r="EX112" s="27" t="n"/>
      <c r="EY112" s="27" t="n"/>
      <c r="EZ112" s="27" t="n"/>
      <c r="FA112" s="27" t="n"/>
      <c r="FB112" s="27" t="n"/>
      <c r="FC112" s="27" t="n"/>
      <c r="FD112" s="27" t="n"/>
      <c r="FE112" s="27" t="n"/>
      <c r="FF112" s="27" t="n"/>
      <c r="FG112" s="27" t="n"/>
      <c r="FH112" s="27" t="n"/>
      <c r="FI112" s="27" t="n"/>
      <c r="FJ112" s="27" t="n"/>
      <c r="FK112" s="27" t="n"/>
      <c r="FL112" s="27" t="n"/>
      <c r="FM112" s="27" t="n"/>
      <c r="FN112" s="27" t="n"/>
      <c r="FO112" s="27" t="n"/>
      <c r="FP112" s="27" t="n"/>
      <c r="FQ112" s="27" t="n"/>
      <c r="FR112" s="27" t="n"/>
      <c r="FS112" s="27" t="n"/>
      <c r="FT112" s="27" t="n"/>
      <c r="FU112" s="27" t="n"/>
      <c r="FV112" s="27" t="n"/>
      <c r="FW112" s="27" t="n"/>
      <c r="FX112" s="27" t="n"/>
      <c r="FY112" s="27" t="n"/>
      <c r="FZ112" s="27" t="n"/>
      <c r="GA112" s="27" t="n"/>
      <c r="GB112" s="27" t="n"/>
      <c r="GC112" s="27" t="n"/>
      <c r="GD112" s="27" t="n"/>
      <c r="GE112" s="27" t="n"/>
      <c r="GF112" s="27" t="n"/>
      <c r="GG112" s="27" t="n"/>
      <c r="GH112" s="27" t="n"/>
      <c r="GI112" s="27" t="n"/>
      <c r="GJ112" s="27" t="n"/>
      <c r="GK112" s="27" t="n"/>
      <c r="GL112" s="27" t="n"/>
      <c r="GM112" s="27" t="n"/>
      <c r="GN112" s="27" t="n"/>
      <c r="GO112" s="27" t="n"/>
      <c r="GP112" s="27" t="n"/>
      <c r="GQ112" s="27" t="n"/>
      <c r="GR112" s="27" t="n"/>
      <c r="GS112" s="27" t="n"/>
      <c r="GT112" s="27" t="n"/>
      <c r="GU112" s="27" t="n"/>
      <c r="GV112" s="27" t="n"/>
      <c r="GW112" s="27" t="n"/>
      <c r="GX112" s="27" t="n"/>
      <c r="GY112" s="27" t="n"/>
      <c r="GZ112" s="27" t="n"/>
      <c r="HA112" s="27" t="n"/>
      <c r="HB112" s="27" t="n"/>
      <c r="HC112" s="27" t="n"/>
      <c r="HD112" s="27" t="n"/>
      <c r="HE112" s="27" t="n"/>
      <c r="HF112" s="27" t="n"/>
      <c r="HG112" s="27" t="n"/>
      <c r="HH112" s="27" t="n"/>
      <c r="HI112" s="27" t="n"/>
      <c r="HJ112" s="27" t="n"/>
      <c r="HK112" s="27" t="n"/>
      <c r="HL112" s="27" t="n"/>
      <c r="HM112" s="27" t="inlineStr">
        <is>
          <t>x</t>
        </is>
      </c>
      <c r="HN112" s="27" t="inlineStr">
        <is>
          <t>x</t>
        </is>
      </c>
      <c r="HO112" s="27" t="inlineStr">
        <is>
          <t>x</t>
        </is>
      </c>
      <c r="HP112" s="27" t="inlineStr">
        <is>
          <t>x</t>
        </is>
      </c>
      <c r="HQ112" s="27" t="inlineStr">
        <is>
          <t>x</t>
        </is>
      </c>
      <c r="HR112" s="27" t="n"/>
      <c r="HS112" s="27" t="n"/>
      <c r="HT112" s="27" t="n"/>
      <c r="HU112" s="27" t="n"/>
      <c r="HV112" s="27" t="n"/>
      <c r="HW112" s="27" t="n"/>
      <c r="HX112" s="27" t="n"/>
      <c r="HY112" s="27" t="n"/>
      <c r="HZ112" s="27" t="n"/>
      <c r="IA112" s="27" t="n"/>
      <c r="IB112" s="27" t="n"/>
      <c r="IC112" s="27" t="n"/>
      <c r="ID112" s="27" t="n"/>
      <c r="IE112" s="27" t="n"/>
      <c r="IF112" s="27" t="n"/>
      <c r="IG112" s="27" t="n"/>
      <c r="IH112" s="27" t="n"/>
      <c r="II112" s="27" t="n"/>
      <c r="IJ112" s="27" t="n"/>
      <c r="IK112" s="27" t="n"/>
      <c r="IL112" s="27" t="n"/>
      <c r="IM112" s="27" t="n"/>
      <c r="IN112" s="27" t="n"/>
      <c r="IO112" s="27" t="n"/>
      <c r="IP112" s="27" t="n"/>
      <c r="IQ112" s="27" t="n"/>
      <c r="IR112" s="27" t="n"/>
      <c r="IS112" s="27" t="n"/>
      <c r="IT112" s="27" t="n"/>
      <c r="IU112" s="27" t="n"/>
      <c r="IV112" s="27" t="n"/>
      <c r="IW112" s="27" t="n"/>
      <c r="IX112" s="27" t="n"/>
      <c r="IY112" s="27" t="n"/>
      <c r="IZ112" s="27" t="n"/>
      <c r="JA112" s="27" t="n"/>
      <c r="JB112" s="27" t="n"/>
      <c r="JC112" s="27" t="n"/>
      <c r="JD112" s="27" t="n"/>
      <c r="JE112" s="27" t="n"/>
      <c r="JF112" s="27" t="n"/>
      <c r="JG112" s="27" t="n"/>
      <c r="JH112" s="27" t="n"/>
      <c r="JI112" s="27" t="n"/>
      <c r="JJ112" s="27" t="n"/>
      <c r="JK112" s="27" t="n"/>
      <c r="JL112" s="27" t="n"/>
      <c r="JM112" s="27" t="n"/>
      <c r="JN112" s="27" t="n"/>
      <c r="JO112" s="27" t="n"/>
      <c r="JP112" s="27" t="n"/>
      <c r="JQ112" s="27" t="n"/>
      <c r="JR112" s="27" t="n"/>
      <c r="JS112" s="27" t="n"/>
      <c r="JT112" s="27" t="n"/>
      <c r="JU112" s="27" t="n"/>
      <c r="JV112" s="27" t="n"/>
      <c r="JW112" s="27" t="n"/>
      <c r="JX112" s="27" t="n"/>
      <c r="JY112" s="27" t="n"/>
      <c r="OM112" s="9" t="n"/>
      <c r="ON112" s="9" t="n"/>
    </row>
    <row r="113" ht="14.45" customFormat="1" customHeight="1" s="32">
      <c r="A113" t="inlineStr">
        <is>
          <t>S. DELLE FAVE</t>
        </is>
      </c>
      <c r="B113" t="inlineStr">
        <is>
          <t>Data Intelligence</t>
        </is>
      </c>
      <c r="C113" t="inlineStr">
        <is>
          <t>Operations</t>
        </is>
      </c>
      <c r="D113" s="12" t="inlineStr">
        <is>
          <t>Web Applications</t>
        </is>
      </c>
      <c r="E113" s="12">
        <f>COUNTIFS(HV113:IG113,UPPER("x"))</f>
        <v/>
      </c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  <c r="AJ113" s="12" t="n"/>
      <c r="AK113" s="12" t="n"/>
      <c r="AL113" s="12" t="n"/>
      <c r="AM113" s="12" t="n"/>
      <c r="AN113" s="12" t="n"/>
      <c r="AO113" s="12" t="n"/>
      <c r="AP113" s="12" t="n"/>
      <c r="AQ113" s="12" t="n"/>
      <c r="AR113" s="12" t="n"/>
      <c r="AS113" s="12" t="n"/>
      <c r="AT113" s="12" t="n"/>
      <c r="AU113" s="12" t="n"/>
      <c r="AV113" s="12" t="n"/>
      <c r="AW113" s="12" t="n"/>
      <c r="AX113" s="12" t="n"/>
      <c r="AY113" s="12" t="n"/>
      <c r="AZ113" s="12" t="n"/>
      <c r="BA113" s="12" t="n"/>
      <c r="BB113" s="12" t="n"/>
      <c r="BC113" s="12" t="n"/>
      <c r="BD113" s="12" t="n"/>
      <c r="BE113" s="12" t="n"/>
      <c r="BF113" s="12" t="n"/>
      <c r="BG113" s="12" t="n"/>
      <c r="BH113" s="12" t="n"/>
      <c r="BI113" s="12" t="n"/>
      <c r="BJ113" s="12" t="n"/>
      <c r="BK113" s="12" t="n"/>
      <c r="BL113" s="12" t="n"/>
      <c r="BM113" s="12" t="n"/>
      <c r="BN113" s="12" t="n"/>
      <c r="BO113" s="12" t="n"/>
      <c r="BP113" s="12" t="n"/>
      <c r="BQ113" s="12" t="n"/>
      <c r="BR113" s="12" t="n"/>
      <c r="BS113" s="12" t="n"/>
      <c r="BT113" s="12" t="n"/>
      <c r="BU113" s="12" t="n"/>
      <c r="BV113" s="12" t="n"/>
      <c r="BW113" s="12" t="n"/>
      <c r="BX113" s="12" t="n"/>
      <c r="BY113" s="12" t="n"/>
      <c r="BZ113" s="12" t="n"/>
      <c r="CA113" s="12" t="n"/>
      <c r="CB113" s="12" t="n"/>
      <c r="CC113" s="12" t="n"/>
      <c r="CD113" s="12" t="n"/>
      <c r="CE113" s="12" t="n"/>
      <c r="CF113" s="12" t="n"/>
      <c r="CG113" s="12" t="n"/>
      <c r="CH113" s="12" t="n"/>
      <c r="CI113" s="12" t="n"/>
      <c r="CJ113" s="12" t="n"/>
      <c r="CK113" s="12" t="n"/>
      <c r="CL113" s="12" t="n"/>
      <c r="CM113" s="12" t="n"/>
      <c r="CN113" s="12" t="n"/>
      <c r="CO113" s="12" t="n"/>
      <c r="CP113" s="12" t="n"/>
      <c r="CQ113" s="12" t="n"/>
      <c r="CR113" s="12" t="n"/>
      <c r="CS113" s="27" t="n"/>
      <c r="CT113" s="27" t="n"/>
      <c r="CU113" s="27" t="n"/>
      <c r="CV113" s="27" t="n"/>
      <c r="CW113" s="27" t="n"/>
      <c r="CX113" s="27" t="n"/>
      <c r="CY113" s="27" t="n"/>
      <c r="CZ113" s="27" t="n"/>
      <c r="DA113" s="27" t="n"/>
      <c r="DB113" s="27" t="n"/>
      <c r="DC113" s="27" t="n"/>
      <c r="DD113" s="27" t="n"/>
      <c r="DE113" s="27" t="n"/>
      <c r="DF113" s="27" t="n"/>
      <c r="DG113" s="27" t="n"/>
      <c r="DH113" s="27" t="n"/>
      <c r="DI113" s="27" t="n"/>
      <c r="DJ113" s="27" t="n"/>
      <c r="DK113" s="27" t="n"/>
      <c r="DL113" s="27" t="n"/>
      <c r="DM113" s="27" t="n"/>
      <c r="DN113" s="27" t="n"/>
      <c r="DO113" s="27" t="n"/>
      <c r="DP113" s="27" t="n"/>
      <c r="DQ113" s="27" t="n"/>
      <c r="DR113" s="27" t="n"/>
      <c r="DS113" s="27" t="n"/>
      <c r="DT113" s="27" t="n"/>
      <c r="DU113" s="27" t="n"/>
      <c r="DV113" s="27" t="n"/>
      <c r="DW113" s="27" t="n"/>
      <c r="DX113" s="27" t="n"/>
      <c r="DY113" s="27" t="n"/>
      <c r="DZ113" s="27" t="n"/>
      <c r="EA113" s="27" t="n"/>
      <c r="EB113" s="27" t="n"/>
      <c r="EC113" s="27" t="n"/>
      <c r="ED113" s="27" t="n"/>
      <c r="EE113" s="27" t="n"/>
      <c r="EF113" s="27" t="n"/>
      <c r="EG113" s="27" t="n"/>
      <c r="EH113" s="27" t="n"/>
      <c r="EI113" s="27" t="n"/>
      <c r="EJ113" s="27" t="n"/>
      <c r="EK113" s="27" t="n"/>
      <c r="EL113" s="27" t="n"/>
      <c r="EM113" s="27" t="n"/>
      <c r="EN113" s="27" t="n"/>
      <c r="EO113" s="27" t="n"/>
      <c r="EP113" s="27" t="n"/>
      <c r="EQ113" s="27" t="n"/>
      <c r="ER113" s="27" t="n"/>
      <c r="ES113" s="27" t="n"/>
      <c r="ET113" s="27" t="n"/>
      <c r="EU113" s="27" t="n"/>
      <c r="EV113" s="27" t="n"/>
      <c r="EW113" s="27" t="n"/>
      <c r="EX113" s="27" t="n"/>
      <c r="EY113" s="27" t="n"/>
      <c r="EZ113" s="27" t="n"/>
      <c r="FA113" s="27" t="n"/>
      <c r="FB113" s="27" t="n"/>
      <c r="FC113" s="27" t="n"/>
      <c r="FD113" s="27" t="n"/>
      <c r="FE113" s="27" t="n"/>
      <c r="FF113" s="27" t="n"/>
      <c r="FG113" s="27" t="n"/>
      <c r="FH113" s="27" t="n"/>
      <c r="FI113" s="27" t="n"/>
      <c r="FJ113" s="27" t="n"/>
      <c r="FK113" s="27" t="n"/>
      <c r="FL113" s="27" t="n"/>
      <c r="FM113" s="27" t="n"/>
      <c r="FN113" s="27" t="n"/>
      <c r="FO113" s="27" t="n"/>
      <c r="FP113" s="27" t="n"/>
      <c r="FQ113" s="27" t="n"/>
      <c r="FR113" s="27" t="n"/>
      <c r="FS113" s="27" t="n"/>
      <c r="FT113" s="27" t="n"/>
      <c r="FU113" s="27" t="n"/>
      <c r="FV113" s="27" t="n"/>
      <c r="FW113" s="27" t="n"/>
      <c r="FX113" s="27" t="n"/>
      <c r="FY113" s="27" t="n"/>
      <c r="FZ113" s="27" t="n"/>
      <c r="GA113" s="27" t="n"/>
      <c r="GB113" s="27" t="n"/>
      <c r="GC113" s="27" t="n"/>
      <c r="GD113" s="27" t="n"/>
      <c r="GE113" s="27" t="n"/>
      <c r="GF113" s="27" t="n"/>
      <c r="GG113" s="27" t="n"/>
      <c r="GH113" s="27" t="n"/>
      <c r="GI113" s="27" t="n"/>
      <c r="GJ113" s="27" t="n"/>
      <c r="GK113" s="27" t="n"/>
      <c r="GL113" s="27" t="n"/>
      <c r="GM113" s="27" t="n"/>
      <c r="GN113" s="27" t="n"/>
      <c r="GO113" s="27" t="n"/>
      <c r="GP113" s="27" t="n"/>
      <c r="GQ113" s="27" t="n"/>
      <c r="GR113" s="27" t="n"/>
      <c r="GS113" s="27" t="n"/>
      <c r="GT113" s="27" t="n"/>
      <c r="GU113" s="27" t="n"/>
      <c r="GV113" s="27" t="n"/>
      <c r="GW113" s="27" t="n"/>
      <c r="GX113" s="27" t="n"/>
      <c r="GY113" s="27" t="n"/>
      <c r="GZ113" s="27" t="n"/>
      <c r="HA113" s="27" t="n"/>
      <c r="HB113" s="27" t="n"/>
      <c r="HC113" s="27" t="n"/>
      <c r="HD113" s="27" t="n"/>
      <c r="HE113" s="27" t="n"/>
      <c r="HF113" s="27" t="inlineStr">
        <is>
          <t>x</t>
        </is>
      </c>
      <c r="HG113" s="27" t="inlineStr">
        <is>
          <t>x</t>
        </is>
      </c>
      <c r="HH113" s="27" t="inlineStr">
        <is>
          <t>x</t>
        </is>
      </c>
      <c r="HI113" s="27" t="inlineStr">
        <is>
          <t>x</t>
        </is>
      </c>
      <c r="HJ113" s="27" t="inlineStr">
        <is>
          <t>x</t>
        </is>
      </c>
      <c r="HK113" s="27" t="n"/>
      <c r="HL113" s="27" t="n"/>
      <c r="HM113" s="27" t="n"/>
      <c r="HN113" s="27" t="n"/>
      <c r="HO113" s="27" t="n"/>
      <c r="HP113" s="27" t="n"/>
      <c r="HQ113" s="27" t="n"/>
      <c r="HR113" s="27" t="n"/>
      <c r="HS113" s="27" t="n"/>
      <c r="HT113" s="27" t="n"/>
      <c r="HU113" s="27" t="n"/>
      <c r="HV113" s="27" t="n"/>
      <c r="HW113" s="27" t="n"/>
      <c r="HX113" s="27" t="n"/>
      <c r="HY113" s="27" t="n"/>
      <c r="HZ113" s="27" t="n"/>
      <c r="IA113" s="27" t="n"/>
      <c r="IB113" s="27" t="n"/>
      <c r="IC113" s="27" t="n"/>
      <c r="ID113" s="27" t="n"/>
      <c r="IE113" s="27" t="n"/>
      <c r="IF113" s="27" t="n"/>
      <c r="IG113" s="27" t="n"/>
      <c r="IH113" s="27" t="n"/>
      <c r="II113" s="27" t="n"/>
      <c r="IJ113" s="27" t="n"/>
      <c r="IK113" s="27" t="n"/>
      <c r="IL113" s="27" t="n"/>
      <c r="IM113" s="27" t="n"/>
      <c r="IN113" s="27" t="n"/>
      <c r="IO113" s="27" t="n"/>
      <c r="IP113" s="27" t="n"/>
      <c r="IQ113" s="27" t="n"/>
      <c r="IR113" s="27" t="n"/>
      <c r="IS113" s="27" t="n"/>
      <c r="IT113" s="27" t="n"/>
      <c r="IU113" s="27" t="n"/>
      <c r="IV113" s="27" t="n"/>
      <c r="IW113" s="27" t="n"/>
      <c r="IX113" s="27" t="n"/>
      <c r="IY113" s="27" t="n"/>
      <c r="IZ113" s="27" t="n"/>
      <c r="JA113" s="27" t="n"/>
      <c r="JB113" s="27" t="n"/>
      <c r="JC113" s="27" t="n"/>
      <c r="JD113" s="27" t="n"/>
      <c r="JE113" s="27" t="n"/>
      <c r="JF113" s="27" t="n"/>
      <c r="JG113" s="27" t="n"/>
      <c r="JH113" s="27" t="n"/>
      <c r="JI113" s="27" t="n"/>
      <c r="JJ113" s="27" t="n"/>
      <c r="JK113" s="27" t="n"/>
      <c r="JL113" s="27" t="n"/>
      <c r="JM113" s="27" t="n"/>
      <c r="JN113" s="27" t="n"/>
      <c r="JO113" s="27" t="n"/>
      <c r="JP113" s="27" t="n"/>
      <c r="JQ113" s="27" t="n"/>
      <c r="JR113" s="27" t="n"/>
      <c r="JS113" s="27" t="n"/>
      <c r="JT113" s="27" t="n"/>
      <c r="JU113" s="27" t="n"/>
      <c r="JV113" s="27" t="n"/>
      <c r="JW113" s="27" t="n"/>
      <c r="JX113" s="27" t="n"/>
      <c r="JY113" s="27" t="n"/>
      <c r="OM113" s="9" t="n"/>
      <c r="ON113" s="9" t="n"/>
    </row>
    <row r="114" ht="14.45" customFormat="1" customHeight="1" s="32">
      <c r="A114" t="inlineStr">
        <is>
          <t>S. GUASTAVIGNA</t>
        </is>
      </c>
      <c r="B114" t="inlineStr">
        <is>
          <t>SAP ECC</t>
        </is>
      </c>
      <c r="C114" t="inlineStr">
        <is>
          <t>SAP ECC</t>
        </is>
      </c>
      <c r="D114" t="inlineStr">
        <is>
          <t>Outside DI</t>
        </is>
      </c>
      <c r="E114" s="12">
        <f>COUNTIFS(HV114:IG114,UPPER("x"))</f>
        <v/>
      </c>
      <c r="K114" s="12" t="n"/>
      <c r="CS114" s="27" t="n"/>
      <c r="CT114" s="27" t="n"/>
      <c r="CU114" s="27" t="n"/>
      <c r="CV114" s="27" t="n"/>
      <c r="CW114" s="27" t="n"/>
      <c r="CX114" s="27" t="n"/>
      <c r="CY114" s="27" t="n"/>
      <c r="CZ114" s="27" t="n"/>
      <c r="DA114" s="27" t="n"/>
      <c r="DB114" s="27" t="n"/>
      <c r="DC114" s="27" t="n"/>
      <c r="DD114" s="27" t="n"/>
      <c r="DE114" s="27" t="n"/>
      <c r="DF114" s="27" t="n"/>
      <c r="DG114" s="27" t="n"/>
      <c r="DH114" s="27" t="n"/>
      <c r="DI114" s="27" t="n"/>
      <c r="DJ114" s="27" t="n"/>
      <c r="DK114" s="27" t="n"/>
      <c r="DL114" s="27" t="n"/>
      <c r="DM114" s="27" t="n"/>
      <c r="DN114" s="27" t="n"/>
      <c r="DO114" s="27" t="n"/>
      <c r="DP114" s="27" t="n"/>
      <c r="DQ114" s="27" t="n"/>
      <c r="DR114" s="27" t="n"/>
      <c r="DS114" s="27" t="n"/>
      <c r="DT114" s="27" t="n"/>
      <c r="DU114" s="27" t="n"/>
      <c r="DV114" s="27" t="n"/>
      <c r="DW114" s="27" t="n"/>
      <c r="DX114" s="27" t="n"/>
      <c r="DY114" s="27" t="n"/>
      <c r="DZ114" s="27" t="n"/>
      <c r="EA114" s="27" t="n"/>
      <c r="EB114" s="27" t="n"/>
      <c r="EC114" s="27" t="n"/>
      <c r="ED114" s="27" t="n"/>
      <c r="EE114" s="27" t="n"/>
      <c r="EF114" s="27" t="n"/>
      <c r="EG114" s="27" t="n"/>
      <c r="EH114" s="27" t="n"/>
      <c r="EI114" s="27" t="n"/>
      <c r="EJ114" s="27" t="n"/>
      <c r="EK114" s="27" t="n"/>
      <c r="EL114" s="27" t="n"/>
      <c r="EM114" s="27" t="n"/>
      <c r="EN114" s="27" t="n"/>
      <c r="EO114" s="27" t="n"/>
      <c r="EP114" s="27" t="n"/>
      <c r="EQ114" s="27" t="n"/>
      <c r="ER114" s="27" t="n"/>
      <c r="ES114" s="27" t="n"/>
      <c r="ET114" s="27" t="n"/>
      <c r="EU114" s="27" t="n"/>
      <c r="EV114" s="27" t="n"/>
      <c r="EW114" s="27" t="n"/>
      <c r="EX114" s="27" t="n"/>
      <c r="EY114" s="27" t="n"/>
      <c r="EZ114" s="27" t="n"/>
      <c r="FA114" s="27" t="n"/>
      <c r="FB114" s="27" t="n"/>
      <c r="FC114" s="27" t="n"/>
      <c r="FD114" s="27" t="n"/>
      <c r="FE114" s="27" t="n"/>
      <c r="FF114" s="27" t="n"/>
      <c r="FG114" s="27" t="n"/>
      <c r="FH114" s="27" t="n"/>
      <c r="FI114" s="27" t="n"/>
      <c r="FJ114" s="27" t="n"/>
      <c r="FK114" s="27" t="n"/>
      <c r="FL114" s="27" t="n"/>
      <c r="FM114" s="27" t="n"/>
      <c r="FN114" s="27" t="n"/>
      <c r="FO114" s="27" t="n"/>
      <c r="FP114" s="27" t="n"/>
      <c r="FQ114" s="27" t="n"/>
      <c r="FR114" s="27" t="n"/>
      <c r="FS114" s="27" t="n"/>
      <c r="FT114" s="27" t="n"/>
      <c r="FU114" s="27" t="n"/>
      <c r="FV114" s="27" t="n"/>
      <c r="FW114" s="27" t="n"/>
      <c r="FX114" s="27" t="n"/>
      <c r="FY114" s="27" t="n"/>
      <c r="FZ114" s="27" t="n"/>
      <c r="GA114" s="27" t="n"/>
      <c r="GB114" s="27" t="n"/>
      <c r="GC114" s="27" t="n"/>
      <c r="GD114" s="27" t="n"/>
      <c r="GE114" s="27" t="n"/>
      <c r="GF114" s="27" t="n"/>
      <c r="GG114" s="27" t="n"/>
      <c r="GH114" s="27" t="n"/>
      <c r="GI114" s="27" t="n"/>
      <c r="GJ114" s="27" t="n"/>
      <c r="GK114" s="27" t="n"/>
      <c r="GL114" s="27" t="n"/>
      <c r="GM114" s="27" t="n"/>
      <c r="GN114" s="27" t="n"/>
      <c r="GO114" s="27" t="n"/>
      <c r="GP114" s="27" t="n"/>
      <c r="GQ114" s="27" t="n"/>
      <c r="GR114" s="27" t="n"/>
      <c r="GS114" s="27" t="n"/>
      <c r="GT114" s="27" t="n"/>
      <c r="GU114" s="27" t="n"/>
      <c r="GV114" s="27" t="n"/>
      <c r="GW114" s="27" t="n"/>
      <c r="GX114" s="27" t="n"/>
      <c r="GY114" s="27" t="n"/>
      <c r="GZ114" s="27" t="n"/>
      <c r="HA114" s="27" t="n"/>
      <c r="HB114" s="27" t="n"/>
      <c r="HC114" s="27" t="n"/>
      <c r="HD114" s="27" t="n"/>
      <c r="HE114" s="27" t="n"/>
      <c r="HF114" s="27" t="n"/>
      <c r="HG114" s="27" t="n"/>
      <c r="HH114" s="27" t="n"/>
      <c r="HI114" s="27" t="n"/>
      <c r="HJ114" s="27" t="n"/>
      <c r="HK114" s="27" t="n"/>
      <c r="HL114" s="27" t="n"/>
      <c r="HM114" s="27" t="n"/>
      <c r="HN114" s="27" t="n"/>
      <c r="HO114" s="27" t="n"/>
      <c r="HP114" s="27" t="n"/>
      <c r="HQ114" s="27" t="n"/>
      <c r="HR114" s="27" t="n"/>
      <c r="HS114" s="27" t="n"/>
      <c r="HT114" s="27" t="n"/>
      <c r="HU114" s="27" t="n"/>
      <c r="HV114" s="27" t="n"/>
      <c r="HW114" s="27" t="n"/>
      <c r="HX114" s="27" t="n"/>
      <c r="HY114" s="27" t="n"/>
      <c r="HZ114" s="27" t="n"/>
      <c r="IA114" s="27" t="n"/>
      <c r="IB114" s="27" t="n"/>
      <c r="IC114" s="27" t="n"/>
      <c r="ID114" s="27" t="n"/>
      <c r="IE114" s="27" t="n"/>
      <c r="IF114" s="27" t="n"/>
      <c r="IG114" s="27" t="n"/>
      <c r="IH114" s="27" t="n"/>
      <c r="II114" s="27" t="n"/>
      <c r="IJ114" s="27" t="n"/>
      <c r="IK114" s="27" t="n"/>
      <c r="IL114" s="27" t="n"/>
      <c r="IM114" s="27" t="n"/>
      <c r="IN114" s="27" t="n"/>
      <c r="IO114" s="27" t="n"/>
      <c r="IP114" s="27" t="n"/>
      <c r="IQ114" s="27" t="n"/>
      <c r="IR114" s="27" t="n"/>
      <c r="IS114" s="27" t="n"/>
      <c r="IT114" s="27" t="n"/>
      <c r="IU114" s="27" t="n"/>
      <c r="IV114" s="27" t="n"/>
      <c r="IW114" s="27" t="n"/>
      <c r="IX114" s="27" t="n"/>
      <c r="IY114" s="27" t="n"/>
      <c r="IZ114" s="27" t="n"/>
      <c r="JA114" s="27" t="n"/>
      <c r="JB114" s="27" t="n"/>
      <c r="JC114" s="27" t="n"/>
      <c r="JD114" s="27" t="n"/>
      <c r="JE114" s="27" t="n"/>
      <c r="JF114" s="27" t="n"/>
      <c r="JG114" s="27" t="n"/>
      <c r="JH114" s="27" t="n"/>
      <c r="JI114" s="27" t="n"/>
      <c r="JJ114" s="27" t="n"/>
      <c r="JK114" s="27" t="n"/>
      <c r="JL114" s="27" t="n"/>
      <c r="JM114" s="27" t="n"/>
      <c r="JN114" s="27" t="n"/>
      <c r="JO114" s="27" t="n"/>
      <c r="JP114" s="27" t="n"/>
      <c r="JQ114" s="27" t="n"/>
      <c r="JR114" s="27" t="n"/>
      <c r="JS114" s="27" t="n"/>
      <c r="JT114" s="27" t="n"/>
      <c r="JU114" s="27" t="n"/>
      <c r="JV114" s="27" t="n"/>
      <c r="JW114" s="27" t="n"/>
      <c r="JX114" s="27" t="n"/>
      <c r="JY114" s="27" t="n"/>
      <c r="OM114" s="9" t="n"/>
      <c r="ON114" s="9" t="n"/>
    </row>
    <row r="115" ht="14.45" customFormat="1" customHeight="1" s="32">
      <c r="A115" t="inlineStr">
        <is>
          <t>L. STEFANELLI</t>
        </is>
      </c>
      <c r="B115" t="inlineStr">
        <is>
          <t>Data Intelligence</t>
        </is>
      </c>
      <c r="C115" t="inlineStr">
        <is>
          <t>Delivery AMS</t>
        </is>
      </c>
      <c r="D115" s="12" t="inlineStr">
        <is>
          <t>Delivery Maintenance</t>
        </is>
      </c>
      <c r="E115" s="12">
        <f>COUNTIFS(HV115:IG115,UPPER("x"))</f>
        <v/>
      </c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  <c r="AJ115" s="12" t="n"/>
      <c r="AK115" s="12" t="n"/>
      <c r="AL115" s="12" t="n"/>
      <c r="AM115" s="12" t="n"/>
      <c r="AN115" s="12" t="n"/>
      <c r="AO115" s="12" t="n"/>
      <c r="AP115" s="12" t="n"/>
      <c r="AQ115" s="12" t="n"/>
      <c r="AR115" s="12" t="n"/>
      <c r="AS115" s="12" t="n"/>
      <c r="AT115" s="12" t="n"/>
      <c r="AU115" s="12" t="n"/>
      <c r="AV115" s="12" t="n"/>
      <c r="AW115" s="12" t="n"/>
      <c r="AX115" s="12" t="n"/>
      <c r="AY115" s="12" t="n"/>
      <c r="AZ115" s="12" t="n"/>
      <c r="BA115" s="12" t="n"/>
      <c r="BB115" s="12" t="n"/>
      <c r="BC115" s="12" t="n"/>
      <c r="BD115" s="12" t="n"/>
      <c r="BE115" s="12" t="n"/>
      <c r="BF115" s="12" t="n"/>
      <c r="BG115" s="12" t="n"/>
      <c r="BH115" s="12" t="n"/>
      <c r="BI115" s="12" t="n"/>
      <c r="BJ115" s="12" t="n"/>
      <c r="BK115" s="12" t="n"/>
      <c r="BL115" s="12" t="n"/>
      <c r="BM115" s="12" t="n"/>
      <c r="BN115" s="12" t="n"/>
      <c r="BO115" s="12" t="n"/>
      <c r="BP115" s="12" t="n"/>
      <c r="BQ115" s="12" t="n"/>
      <c r="BR115" s="12" t="n"/>
      <c r="BS115" s="12" t="n"/>
      <c r="BT115" s="12" t="n"/>
      <c r="BU115" s="12" t="n"/>
      <c r="BV115" s="12" t="n"/>
      <c r="BW115" s="12" t="n"/>
      <c r="BX115" s="12" t="n"/>
      <c r="BY115" s="12" t="n"/>
      <c r="BZ115" s="12" t="n"/>
      <c r="CA115" s="12" t="n"/>
      <c r="CB115" s="12" t="n"/>
      <c r="CC115" s="12" t="n"/>
      <c r="CD115" s="12" t="n"/>
      <c r="CE115" s="12" t="n"/>
      <c r="CF115" s="12" t="n"/>
      <c r="CG115" s="12" t="n"/>
      <c r="CH115" s="12" t="n"/>
      <c r="CI115" s="12" t="n"/>
      <c r="CJ115" s="12" t="n"/>
      <c r="CK115" s="12" t="n"/>
      <c r="CL115" s="12" t="n"/>
      <c r="CM115" s="12" t="n"/>
      <c r="CN115" s="12" t="n"/>
      <c r="CO115" s="12" t="n"/>
      <c r="CP115" s="12" t="n"/>
      <c r="CQ115" s="12" t="n"/>
      <c r="CR115" s="12" t="n"/>
      <c r="CS115" s="27" t="n"/>
      <c r="CT115" s="27" t="n"/>
      <c r="CU115" s="27" t="n"/>
      <c r="CV115" s="27" t="n"/>
      <c r="CW115" s="27" t="n"/>
      <c r="CX115" s="27" t="n"/>
      <c r="CY115" s="27" t="n"/>
      <c r="CZ115" s="27" t="n"/>
      <c r="DA115" s="27" t="n"/>
      <c r="DB115" s="27" t="n"/>
      <c r="DC115" s="27" t="n"/>
      <c r="DD115" s="27" t="n"/>
      <c r="DE115" s="27" t="n"/>
      <c r="DF115" s="27" t="n"/>
      <c r="DG115" s="27" t="n"/>
      <c r="DH115" s="27" t="n"/>
      <c r="DI115" s="27" t="n"/>
      <c r="DJ115" s="27" t="n"/>
      <c r="DK115" s="27" t="n"/>
      <c r="DL115" s="27" t="n"/>
      <c r="DM115" s="27" t="n"/>
      <c r="DN115" s="27" t="n"/>
      <c r="DO115" s="27" t="n"/>
      <c r="DP115" s="27" t="n"/>
      <c r="DQ115" s="27" t="n"/>
      <c r="DR115" s="27" t="n"/>
      <c r="DS115" s="27" t="n"/>
      <c r="DT115" s="27" t="n"/>
      <c r="DU115" s="27" t="n"/>
      <c r="DV115" s="27" t="n"/>
      <c r="DW115" s="27" t="n"/>
      <c r="DX115" s="27" t="n"/>
      <c r="DY115" s="27" t="n"/>
      <c r="DZ115" s="27" t="n"/>
      <c r="EA115" s="27" t="n"/>
      <c r="EB115" s="27" t="n"/>
      <c r="EC115" s="27" t="n"/>
      <c r="ED115" s="27" t="n"/>
      <c r="EE115" s="27" t="n"/>
      <c r="EF115" s="27" t="n"/>
      <c r="EG115" s="27" t="n"/>
      <c r="EH115" s="27" t="n"/>
      <c r="EI115" s="27" t="n"/>
      <c r="EJ115" s="27" t="n"/>
      <c r="EK115" s="27" t="n"/>
      <c r="EL115" s="27" t="n"/>
      <c r="EM115" s="27" t="n"/>
      <c r="EN115" s="27" t="n"/>
      <c r="EO115" s="27" t="n"/>
      <c r="EP115" s="27" t="n"/>
      <c r="EQ115" s="27" t="n"/>
      <c r="ER115" s="27" t="n"/>
      <c r="ES115" s="27" t="n"/>
      <c r="ET115" s="27" t="n"/>
      <c r="EU115" s="27" t="n"/>
      <c r="EV115" s="27" t="n"/>
      <c r="EW115" s="27" t="n"/>
      <c r="EX115" s="27" t="n"/>
      <c r="EY115" s="27" t="n"/>
      <c r="EZ115" s="27" t="n"/>
      <c r="FA115" s="27" t="n"/>
      <c r="FB115" s="27" t="n"/>
      <c r="FC115" s="27" t="n"/>
      <c r="FD115" s="27" t="n"/>
      <c r="FE115" s="27" t="n"/>
      <c r="FF115" s="27" t="n"/>
      <c r="FG115" s="27" t="n"/>
      <c r="FH115" s="27" t="n"/>
      <c r="FI115" s="27" t="n"/>
      <c r="FJ115" s="27" t="n"/>
      <c r="FK115" s="27" t="n"/>
      <c r="FL115" s="27" t="n"/>
      <c r="FM115" s="27" t="n"/>
      <c r="FN115" s="27" t="n"/>
      <c r="FO115" s="27" t="n"/>
      <c r="FP115" s="27" t="n"/>
      <c r="FQ115" s="27" t="n"/>
      <c r="FR115" s="27" t="n"/>
      <c r="FS115" s="27" t="n"/>
      <c r="FT115" s="27" t="n"/>
      <c r="FU115" s="27" t="n"/>
      <c r="FV115" s="27" t="n"/>
      <c r="FW115" s="27" t="n"/>
      <c r="FX115" s="27" t="n"/>
      <c r="FY115" s="27" t="n"/>
      <c r="FZ115" s="27" t="n"/>
      <c r="GA115" s="27" t="n"/>
      <c r="GB115" s="27" t="n"/>
      <c r="GC115" s="27" t="n"/>
      <c r="GD115" s="27" t="n"/>
      <c r="GE115" s="27" t="n"/>
      <c r="GF115" s="27" t="n"/>
      <c r="GG115" s="27" t="n"/>
      <c r="GH115" s="27" t="n"/>
      <c r="GI115" s="27" t="n"/>
      <c r="GJ115" s="27" t="n"/>
      <c r="GK115" s="27" t="n"/>
      <c r="GL115" s="27" t="n"/>
      <c r="GM115" s="27" t="n"/>
      <c r="GN115" s="27" t="n"/>
      <c r="GO115" s="27" t="n"/>
      <c r="GP115" s="27" t="n"/>
      <c r="GQ115" s="27" t="n"/>
      <c r="GR115" s="27" t="n"/>
      <c r="GS115" s="27" t="n"/>
      <c r="GT115" s="27" t="n"/>
      <c r="GU115" s="27" t="n"/>
      <c r="GV115" s="27" t="n"/>
      <c r="GW115" s="27" t="n"/>
      <c r="GX115" s="27" t="n"/>
      <c r="GY115" s="27" t="n"/>
      <c r="GZ115" s="27" t="n"/>
      <c r="HA115" s="27" t="n"/>
      <c r="HB115" s="27" t="n"/>
      <c r="HC115" s="27" t="n"/>
      <c r="HD115" s="27" t="n"/>
      <c r="HE115" s="27" t="n"/>
      <c r="HF115" s="27" t="n"/>
      <c r="HG115" s="27" t="n"/>
      <c r="HH115" s="27" t="n"/>
      <c r="HI115" s="27" t="n"/>
      <c r="HJ115" s="27" t="n"/>
      <c r="HK115" s="27" t="n"/>
      <c r="HL115" s="27" t="n"/>
      <c r="HM115" s="27" t="n"/>
      <c r="HN115" s="27" t="n"/>
      <c r="HO115" s="27" t="n"/>
      <c r="HP115" s="27" t="n"/>
      <c r="HQ115" s="27" t="n"/>
      <c r="HR115" s="27" t="n"/>
      <c r="HS115" s="27" t="n"/>
      <c r="HT115" s="27" t="n"/>
      <c r="HU115" s="27" t="n"/>
      <c r="HV115" s="27" t="n"/>
      <c r="HW115" s="27" t="n"/>
      <c r="HX115" s="27" t="n"/>
      <c r="HY115" s="27" t="n"/>
      <c r="HZ115" s="27" t="n"/>
      <c r="IA115" s="27" t="n"/>
      <c r="IB115" s="27" t="n"/>
      <c r="IC115" s="27" t="n"/>
      <c r="ID115" s="27" t="n"/>
      <c r="IE115" s="27" t="n"/>
      <c r="IF115" s="27" t="n"/>
      <c r="IG115" s="27" t="n"/>
      <c r="IH115" s="27" t="n"/>
      <c r="II115" s="27" t="n"/>
      <c r="IJ115" s="27" t="n"/>
      <c r="IK115" s="27" t="n"/>
      <c r="IL115" s="27" t="n"/>
      <c r="IM115" s="27" t="n"/>
      <c r="IN115" s="27" t="n"/>
      <c r="IO115" s="27" t="n"/>
      <c r="IP115" s="27" t="n"/>
      <c r="IQ115" s="27" t="n"/>
      <c r="IR115" s="27" t="n"/>
      <c r="IS115" s="27" t="n"/>
      <c r="IT115" s="27" t="n"/>
      <c r="IU115" s="27" t="n"/>
      <c r="IV115" s="27" t="n"/>
      <c r="IW115" s="27" t="n"/>
      <c r="IX115" s="27" t="n"/>
      <c r="IY115" s="27" t="n"/>
      <c r="IZ115" s="27" t="n"/>
      <c r="JA115" s="27" t="n"/>
      <c r="JB115" s="27" t="n"/>
      <c r="JC115" s="27" t="n"/>
      <c r="JD115" s="27" t="n"/>
      <c r="JE115" s="27" t="n"/>
      <c r="JF115" s="27" t="n"/>
      <c r="JG115" s="27" t="n"/>
      <c r="JH115" s="27" t="n"/>
      <c r="JI115" s="27" t="n"/>
      <c r="JJ115" s="27" t="n"/>
      <c r="JK115" s="27" t="n"/>
      <c r="JL115" s="27" t="n"/>
      <c r="JM115" s="27" t="n"/>
      <c r="JN115" s="27" t="n"/>
      <c r="JO115" s="27" t="n"/>
      <c r="JP115" s="27" t="n"/>
      <c r="JQ115" s="27" t="n"/>
      <c r="JR115" s="27" t="n"/>
      <c r="JS115" s="27" t="n"/>
      <c r="JT115" s="27" t="n"/>
      <c r="JU115" s="27" t="n"/>
      <c r="JV115" s="27" t="n"/>
      <c r="JW115" s="27" t="n"/>
      <c r="JX115" s="27" t="n"/>
      <c r="JY115" s="27" t="n"/>
      <c r="OM115" s="9" t="n"/>
      <c r="ON115" s="9" t="n"/>
    </row>
    <row r="116" ht="14.45" customFormat="1" customHeight="1" s="32">
      <c r="A116" t="inlineStr">
        <is>
          <t>M. STRADA</t>
        </is>
      </c>
      <c r="B116" t="inlineStr">
        <is>
          <t>Data Intelligence</t>
        </is>
      </c>
      <c r="C116" t="inlineStr">
        <is>
          <t>Delivery AMS</t>
        </is>
      </c>
      <c r="D116" s="12" t="inlineStr">
        <is>
          <t>Delivery Maintenance</t>
        </is>
      </c>
      <c r="E116" s="12">
        <f>COUNTIFS(HV116:IG116,UPPER("x"))</f>
        <v/>
      </c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  <c r="AJ116" s="12" t="n"/>
      <c r="AK116" s="12" t="n"/>
      <c r="AL116" s="12" t="n"/>
      <c r="AM116" s="12" t="n"/>
      <c r="AN116" s="12" t="n"/>
      <c r="AO116" s="12" t="n"/>
      <c r="AP116" s="12" t="n"/>
      <c r="AQ116" s="12" t="n"/>
      <c r="AR116" s="12" t="n"/>
      <c r="AS116" s="12" t="n"/>
      <c r="AT116" s="12" t="n"/>
      <c r="AU116" s="12" t="n"/>
      <c r="AV116" s="12" t="n"/>
      <c r="AW116" s="12" t="n"/>
      <c r="AX116" s="12" t="n"/>
      <c r="AY116" s="12" t="n"/>
      <c r="AZ116" s="12" t="n"/>
      <c r="BA116" s="12" t="n"/>
      <c r="BB116" s="12" t="n"/>
      <c r="BC116" s="12" t="n"/>
      <c r="BD116" s="12" t="n"/>
      <c r="BE116" s="12" t="n"/>
      <c r="BF116" s="12" t="n"/>
      <c r="BG116" s="12" t="n"/>
      <c r="BH116" s="12" t="n"/>
      <c r="BI116" s="12" t="n"/>
      <c r="BJ116" s="12" t="n"/>
      <c r="BK116" s="12" t="n"/>
      <c r="BL116" s="12" t="n"/>
      <c r="BM116" s="12" t="n"/>
      <c r="BN116" s="12" t="n"/>
      <c r="BO116" s="12" t="n"/>
      <c r="BP116" s="12" t="n"/>
      <c r="BQ116" s="12" t="n"/>
      <c r="BR116" s="12" t="n"/>
      <c r="BS116" s="12" t="n"/>
      <c r="BT116" s="12" t="n"/>
      <c r="BU116" s="12" t="n"/>
      <c r="BV116" s="12" t="n"/>
      <c r="BW116" s="12" t="n"/>
      <c r="BX116" s="12" t="n"/>
      <c r="BY116" s="12" t="n"/>
      <c r="BZ116" s="12" t="n"/>
      <c r="CA116" s="12" t="n"/>
      <c r="CB116" s="12" t="n"/>
      <c r="CC116" s="12" t="n"/>
      <c r="CD116" s="12" t="n"/>
      <c r="CE116" s="12" t="n"/>
      <c r="CF116" s="12" t="n"/>
      <c r="CG116" s="12" t="n"/>
      <c r="CH116" s="12" t="n"/>
      <c r="CI116" s="12" t="n"/>
      <c r="CJ116" s="12" t="n"/>
      <c r="CK116" s="12" t="n"/>
      <c r="CL116" s="12" t="n"/>
      <c r="CM116" s="12" t="n"/>
      <c r="CN116" s="12" t="n"/>
      <c r="CO116" s="12" t="n"/>
      <c r="CP116" s="12" t="n"/>
      <c r="CQ116" s="12" t="n"/>
      <c r="CR116" s="12" t="n"/>
      <c r="CS116" s="27" t="n"/>
      <c r="CT116" s="27" t="n"/>
      <c r="CU116" s="27" t="n"/>
      <c r="CV116" s="27" t="n"/>
      <c r="CW116" s="27" t="n"/>
      <c r="CX116" s="27" t="n"/>
      <c r="CY116" s="27" t="n"/>
      <c r="CZ116" s="27" t="n"/>
      <c r="DA116" s="27" t="n"/>
      <c r="DB116" s="27" t="n"/>
      <c r="DC116" s="27" t="n"/>
      <c r="DD116" s="27" t="n"/>
      <c r="DE116" s="27" t="n"/>
      <c r="DF116" s="27" t="n"/>
      <c r="DG116" s="27" t="n"/>
      <c r="DH116" s="27" t="n"/>
      <c r="DI116" s="27" t="n"/>
      <c r="DJ116" s="27" t="n"/>
      <c r="DK116" s="27" t="n"/>
      <c r="DL116" s="27" t="n"/>
      <c r="DM116" s="27" t="n"/>
      <c r="DN116" s="27" t="n"/>
      <c r="DO116" s="27" t="n"/>
      <c r="DP116" s="27" t="n"/>
      <c r="DQ116" s="27" t="n"/>
      <c r="DR116" s="27" t="n"/>
      <c r="DS116" s="27" t="n"/>
      <c r="DT116" s="27" t="n"/>
      <c r="DU116" s="27" t="n"/>
      <c r="DV116" s="27" t="n"/>
      <c r="DW116" s="27" t="n"/>
      <c r="DX116" s="27" t="n"/>
      <c r="DY116" s="27" t="n"/>
      <c r="DZ116" s="27" t="n"/>
      <c r="EA116" s="27" t="n"/>
      <c r="EB116" s="27" t="n"/>
      <c r="EC116" s="27" t="n"/>
      <c r="ED116" s="27" t="n"/>
      <c r="EE116" s="27" t="n"/>
      <c r="EF116" s="27" t="n"/>
      <c r="EG116" s="27" t="n"/>
      <c r="EH116" s="27" t="n"/>
      <c r="EI116" s="27" t="n"/>
      <c r="EJ116" s="27" t="n"/>
      <c r="EK116" s="27" t="n"/>
      <c r="EL116" s="27" t="n"/>
      <c r="EM116" s="27" t="n"/>
      <c r="EN116" s="27" t="n"/>
      <c r="EO116" s="27" t="n"/>
      <c r="EP116" s="27" t="n"/>
      <c r="EQ116" s="27" t="n"/>
      <c r="ER116" s="27" t="n"/>
      <c r="ES116" s="27" t="n"/>
      <c r="ET116" s="27" t="n"/>
      <c r="EU116" s="27" t="n"/>
      <c r="EV116" s="27" t="n"/>
      <c r="EW116" s="27" t="n"/>
      <c r="EX116" s="27" t="n"/>
      <c r="EY116" s="27" t="n"/>
      <c r="EZ116" s="27" t="n"/>
      <c r="FA116" s="27" t="n"/>
      <c r="FB116" s="27" t="n"/>
      <c r="FC116" s="27" t="n"/>
      <c r="FD116" s="27" t="n"/>
      <c r="FE116" s="27" t="n"/>
      <c r="FF116" s="27" t="n"/>
      <c r="FG116" s="27" t="n"/>
      <c r="FH116" s="27" t="n"/>
      <c r="FI116" s="27" t="n"/>
      <c r="FJ116" s="27" t="n"/>
      <c r="FK116" s="27" t="n"/>
      <c r="FL116" s="27" t="n"/>
      <c r="FM116" s="27" t="n"/>
      <c r="FN116" s="27" t="n"/>
      <c r="FO116" s="27" t="n"/>
      <c r="FP116" s="27" t="n"/>
      <c r="FQ116" s="27" t="n"/>
      <c r="FR116" s="27" t="n"/>
      <c r="FS116" s="27" t="n"/>
      <c r="FT116" s="27" t="n"/>
      <c r="FU116" s="27" t="n"/>
      <c r="FV116" s="27" t="n"/>
      <c r="FW116" s="27" t="n"/>
      <c r="FX116" s="27" t="n"/>
      <c r="FY116" s="27" t="n"/>
      <c r="FZ116" s="27" t="n"/>
      <c r="GA116" s="27" t="n"/>
      <c r="GB116" s="27" t="n"/>
      <c r="GC116" s="27" t="n"/>
      <c r="GD116" s="27" t="n"/>
      <c r="GE116" s="27" t="n"/>
      <c r="GF116" s="27" t="n"/>
      <c r="GG116" s="27" t="n"/>
      <c r="GH116" s="27" t="n"/>
      <c r="GI116" s="27" t="n"/>
      <c r="GJ116" s="27" t="n"/>
      <c r="GK116" s="27" t="n"/>
      <c r="GL116" s="27" t="n"/>
      <c r="GM116" s="27" t="n"/>
      <c r="GN116" s="27" t="n"/>
      <c r="GO116" s="27" t="n"/>
      <c r="GP116" s="27" t="n"/>
      <c r="GQ116" s="27" t="n"/>
      <c r="GR116" s="27" t="n"/>
      <c r="GS116" s="27" t="n"/>
      <c r="GT116" s="27" t="n"/>
      <c r="GU116" s="27" t="n"/>
      <c r="GV116" s="27" t="n"/>
      <c r="GW116" s="27" t="n"/>
      <c r="GX116" s="27" t="n"/>
      <c r="GY116" s="27" t="n"/>
      <c r="GZ116" s="27" t="n"/>
      <c r="HA116" s="27" t="n"/>
      <c r="HB116" s="27" t="n"/>
      <c r="HC116" s="27" t="n"/>
      <c r="HD116" s="27" t="n"/>
      <c r="HE116" s="27" t="n"/>
      <c r="HF116" s="27" t="n"/>
      <c r="HG116" s="27" t="n"/>
      <c r="HH116" s="27" t="n"/>
      <c r="HI116" s="27" t="n"/>
      <c r="HJ116" s="27" t="n"/>
      <c r="HK116" s="27" t="n"/>
      <c r="HL116" s="27" t="n"/>
      <c r="HM116" s="27" t="n"/>
      <c r="HN116" s="27" t="n"/>
      <c r="HO116" s="27" t="n"/>
      <c r="HP116" s="27" t="n"/>
      <c r="HQ116" s="27" t="n"/>
      <c r="HR116" s="27" t="n"/>
      <c r="HS116" s="27" t="n"/>
      <c r="HT116" s="27" t="n"/>
      <c r="HU116" s="27" t="n"/>
      <c r="HV116" s="27" t="n"/>
      <c r="HW116" s="27" t="n"/>
      <c r="HX116" s="27" t="n"/>
      <c r="HY116" s="27" t="n"/>
      <c r="HZ116" s="27" t="n"/>
      <c r="IA116" s="27" t="n"/>
      <c r="IB116" s="27" t="n"/>
      <c r="IC116" s="27" t="n"/>
      <c r="ID116" s="27" t="n"/>
      <c r="IE116" s="27" t="n"/>
      <c r="IF116" s="27" t="n"/>
      <c r="IG116" s="27" t="n"/>
      <c r="IH116" s="27" t="n"/>
      <c r="II116" s="27" t="n"/>
      <c r="IJ116" s="27" t="n"/>
      <c r="IK116" s="27" t="n"/>
      <c r="IL116" s="27" t="n"/>
      <c r="IM116" s="27" t="n"/>
      <c r="IN116" s="27" t="n"/>
      <c r="IO116" s="27" t="n"/>
      <c r="IP116" s="27" t="n"/>
      <c r="IQ116" s="27" t="n"/>
      <c r="IR116" s="27" t="n"/>
      <c r="IS116" s="27" t="n"/>
      <c r="IT116" s="27" t="n"/>
      <c r="IU116" s="27" t="n"/>
      <c r="IV116" s="27" t="n"/>
      <c r="IW116" s="27" t="n"/>
      <c r="IX116" s="27" t="n"/>
      <c r="IY116" s="27" t="n"/>
      <c r="IZ116" s="27" t="n"/>
      <c r="JA116" s="27" t="n"/>
      <c r="JB116" s="27" t="n"/>
      <c r="JC116" s="27" t="n"/>
      <c r="JD116" s="27" t="n"/>
      <c r="JE116" s="27" t="n"/>
      <c r="JF116" s="27" t="n"/>
      <c r="JG116" s="27" t="n"/>
      <c r="JH116" s="27" t="n"/>
      <c r="JI116" s="27" t="n"/>
      <c r="JJ116" s="27" t="n"/>
      <c r="JK116" s="27" t="n"/>
      <c r="JL116" s="27" t="n"/>
      <c r="JM116" s="27" t="n"/>
      <c r="JN116" s="27" t="n"/>
      <c r="JO116" s="27" t="n"/>
      <c r="JP116" s="27" t="n"/>
      <c r="JQ116" s="27" t="n"/>
      <c r="JR116" s="27" t="n"/>
      <c r="JS116" s="27" t="n"/>
      <c r="JT116" s="27" t="n"/>
      <c r="JU116" s="27" t="n"/>
      <c r="JV116" s="27" t="n"/>
      <c r="JW116" s="27" t="n"/>
      <c r="JX116" s="27" t="n"/>
      <c r="JY116" s="27" t="n"/>
      <c r="OM116" s="9" t="n"/>
      <c r="ON116" s="9" t="n"/>
    </row>
    <row r="117" ht="14.45" customFormat="1" customHeight="1" s="32">
      <c r="A117" t="inlineStr">
        <is>
          <t>S. PREZIOSA</t>
        </is>
      </c>
      <c r="B117" t="inlineStr">
        <is>
          <t>Data Intelligence</t>
        </is>
      </c>
      <c r="C117" t="inlineStr">
        <is>
          <t>Consulting</t>
        </is>
      </c>
      <c r="D117" s="12" t="inlineStr">
        <is>
          <t>Consulting</t>
        </is>
      </c>
      <c r="E117" s="12">
        <f>COUNTIFS(HV117:IG117,UPPER("x"))</f>
        <v/>
      </c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  <c r="AJ117" s="12" t="n"/>
      <c r="AK117" s="12" t="n"/>
      <c r="AL117" s="12" t="n"/>
      <c r="AM117" s="12" t="n"/>
      <c r="AN117" s="12" t="n"/>
      <c r="AO117" s="12" t="n"/>
      <c r="AP117" s="12" t="n"/>
      <c r="AQ117" s="12" t="n"/>
      <c r="AR117" s="12" t="n"/>
      <c r="AS117" s="12" t="n"/>
      <c r="AT117" s="12" t="n"/>
      <c r="AU117" s="12" t="n"/>
      <c r="AV117" s="12" t="n"/>
      <c r="AW117" s="12" t="n"/>
      <c r="AX117" s="12" t="n"/>
      <c r="AY117" s="12" t="n"/>
      <c r="AZ117" s="12" t="n"/>
      <c r="BA117" s="12" t="n"/>
      <c r="BB117" s="12" t="n"/>
      <c r="BC117" s="12" t="n"/>
      <c r="BD117" s="12" t="n"/>
      <c r="BE117" s="12" t="n"/>
      <c r="BF117" s="12" t="n"/>
      <c r="BG117" s="12" t="n"/>
      <c r="BH117" s="12" t="n"/>
      <c r="BI117" s="12" t="n"/>
      <c r="BJ117" s="12" t="n"/>
      <c r="BK117" s="12" t="n"/>
      <c r="BL117" s="12" t="n"/>
      <c r="BM117" s="12" t="n"/>
      <c r="BN117" s="12" t="n"/>
      <c r="BO117" s="12" t="n"/>
      <c r="BP117" s="12" t="n"/>
      <c r="BQ117" s="12" t="n"/>
      <c r="BR117" s="12" t="n"/>
      <c r="BS117" s="12" t="n"/>
      <c r="BT117" s="12" t="n"/>
      <c r="BU117" s="12" t="n"/>
      <c r="BV117" s="12" t="n"/>
      <c r="BW117" s="12" t="n"/>
      <c r="BX117" s="12" t="n"/>
      <c r="BY117" s="12" t="n"/>
      <c r="BZ117" s="12" t="n"/>
      <c r="CA117" s="12" t="n"/>
      <c r="CB117" s="12" t="n"/>
      <c r="CC117" s="12" t="n"/>
      <c r="CD117" s="12" t="n"/>
      <c r="CE117" s="12" t="n"/>
      <c r="CF117" s="12" t="n"/>
      <c r="CG117" s="12" t="n"/>
      <c r="CH117" s="12" t="n"/>
      <c r="CI117" s="12" t="n"/>
      <c r="CJ117" s="12" t="n"/>
      <c r="CK117" s="12" t="n"/>
      <c r="CL117" s="12" t="n"/>
      <c r="CM117" s="12" t="n"/>
      <c r="CN117" s="12" t="n"/>
      <c r="CO117" s="12" t="n"/>
      <c r="CP117" s="12" t="n"/>
      <c r="CQ117" s="12" t="n"/>
      <c r="CR117" s="12" t="n"/>
      <c r="CS117" s="27" t="n"/>
      <c r="CT117" s="27" t="n"/>
      <c r="CU117" s="27" t="n"/>
      <c r="CV117" s="27" t="n"/>
      <c r="CW117" s="27" t="n"/>
      <c r="CX117" s="12" t="n"/>
      <c r="CY117" s="27" t="n"/>
      <c r="CZ117" s="27" t="n"/>
      <c r="DA117" s="27" t="n"/>
      <c r="DB117" s="27" t="n"/>
      <c r="DC117" s="27" t="n"/>
      <c r="DD117" s="27" t="n"/>
      <c r="DE117" s="27" t="n"/>
      <c r="DF117" s="27" t="n"/>
      <c r="DG117" s="27" t="n"/>
      <c r="DH117" s="27" t="n"/>
      <c r="DI117" s="12" t="n"/>
      <c r="DJ117" s="27" t="n"/>
      <c r="DK117" s="27" t="n"/>
      <c r="DL117" s="27" t="n"/>
      <c r="DM117" s="12" t="n"/>
      <c r="DN117" s="27" t="n"/>
      <c r="DO117" s="27" t="n"/>
      <c r="DP117" s="27" t="n"/>
      <c r="DQ117" s="27" t="n"/>
      <c r="DR117" s="27" t="n"/>
      <c r="DS117" s="27" t="n"/>
      <c r="DT117" s="27" t="n"/>
      <c r="DU117" s="27" t="n"/>
      <c r="DV117" s="27" t="n"/>
      <c r="DW117" s="12" t="n"/>
      <c r="DX117" s="27" t="n"/>
      <c r="DY117" s="27" t="n"/>
      <c r="DZ117" s="27" t="n"/>
      <c r="EA117" s="27" t="n"/>
      <c r="EB117" s="27" t="n"/>
      <c r="EC117" s="27" t="n"/>
      <c r="ED117" s="27" t="n"/>
      <c r="EE117" s="27" t="n"/>
      <c r="EF117" s="27" t="n"/>
      <c r="EG117" s="27" t="n"/>
      <c r="EH117" s="27" t="n"/>
      <c r="EI117" s="27" t="n"/>
      <c r="EJ117" s="27" t="n"/>
      <c r="EK117" s="27" t="n"/>
      <c r="EL117" s="27" t="n"/>
      <c r="EM117" s="27" t="n"/>
      <c r="EN117" s="27" t="n"/>
      <c r="EO117" s="27" t="n"/>
      <c r="EP117" s="27" t="n"/>
      <c r="EQ117" s="27" t="n"/>
      <c r="ER117" s="27" t="n"/>
      <c r="ES117" s="27" t="n"/>
      <c r="ET117" s="27" t="n"/>
      <c r="EU117" s="27" t="n"/>
      <c r="EV117" s="27" t="n"/>
      <c r="EW117" s="27" t="n"/>
      <c r="EX117" s="27" t="n"/>
      <c r="EY117" s="27" t="n"/>
      <c r="EZ117" s="27" t="n"/>
      <c r="FA117" s="27" t="n"/>
      <c r="FB117" s="27" t="n"/>
      <c r="FC117" s="27" t="n"/>
      <c r="FD117" s="27" t="n"/>
      <c r="FE117" s="27" t="n"/>
      <c r="FF117" s="27" t="n"/>
      <c r="FG117" s="27" t="n"/>
      <c r="FH117" s="27" t="n"/>
      <c r="FI117" s="27" t="n"/>
      <c r="FJ117" s="27" t="n"/>
      <c r="FK117" s="27" t="n"/>
      <c r="FL117" s="27" t="n"/>
      <c r="FM117" s="27" t="n"/>
      <c r="FN117" s="27" t="n"/>
      <c r="FO117" s="27" t="n"/>
      <c r="FP117" s="27" t="n"/>
      <c r="FQ117" s="27" t="n"/>
      <c r="FR117" s="27" t="n"/>
      <c r="FS117" s="27" t="n"/>
      <c r="FT117" s="27" t="n"/>
      <c r="FU117" s="27" t="n"/>
      <c r="FV117" s="27" t="n"/>
      <c r="FW117" s="12" t="n"/>
      <c r="FX117" s="12" t="n"/>
      <c r="FY117" s="12" t="n"/>
      <c r="FZ117" s="12" t="n"/>
      <c r="GA117" s="12" t="n"/>
      <c r="GB117" s="27" t="n"/>
      <c r="GC117" s="27" t="n"/>
      <c r="GD117" s="27" t="n"/>
      <c r="GE117" s="27" t="n"/>
      <c r="GF117" s="27" t="n"/>
      <c r="GG117" s="27" t="n"/>
      <c r="GH117" s="27" t="n"/>
      <c r="GI117" s="27" t="n"/>
      <c r="GJ117" s="27" t="n"/>
      <c r="GK117" s="27" t="n"/>
      <c r="GL117" s="27" t="n"/>
      <c r="GM117" s="27" t="n"/>
      <c r="GN117" s="27" t="n"/>
      <c r="GO117" s="27" t="n"/>
      <c r="GP117" s="27" t="n"/>
      <c r="GQ117" s="27" t="n"/>
      <c r="GR117" s="27" t="n"/>
      <c r="GS117" s="27" t="n"/>
      <c r="GT117" s="27" t="n"/>
      <c r="GU117" s="27" t="n"/>
      <c r="GV117" s="27" t="n"/>
      <c r="GW117" s="27" t="n"/>
      <c r="GX117" s="27" t="n"/>
      <c r="GY117" s="27" t="n"/>
      <c r="GZ117" s="27" t="n"/>
      <c r="HA117" s="27" t="n"/>
      <c r="HB117" s="27" t="n"/>
      <c r="HC117" s="27" t="n"/>
      <c r="HD117" s="27" t="n"/>
      <c r="HE117" s="27" t="n"/>
      <c r="HF117" s="27" t="n"/>
      <c r="HG117" s="27" t="n"/>
      <c r="HH117" s="27" t="n"/>
      <c r="HI117" s="27" t="n"/>
      <c r="HJ117" s="27" t="n"/>
      <c r="HK117" s="27" t="n"/>
      <c r="HL117" s="27" t="n"/>
      <c r="HM117" s="27" t="n"/>
      <c r="HN117" s="27" t="n"/>
      <c r="HO117" s="27" t="n"/>
      <c r="HP117" s="27" t="n"/>
      <c r="HQ117" s="12" t="n"/>
      <c r="HR117" s="27" t="n"/>
      <c r="HS117" s="27" t="n"/>
      <c r="HT117" s="27" t="n"/>
      <c r="HU117" s="27" t="n"/>
      <c r="HV117" s="27" t="n"/>
      <c r="HW117" s="27" t="n"/>
      <c r="HX117" s="27" t="n"/>
      <c r="HY117" s="27" t="n"/>
      <c r="HZ117" s="27" t="n"/>
      <c r="IA117" s="27" t="n"/>
      <c r="IB117" s="27" t="n"/>
      <c r="IC117" s="27" t="n"/>
      <c r="ID117" s="27" t="n"/>
      <c r="IE117" s="27" t="n"/>
      <c r="IF117" s="27" t="n"/>
      <c r="IG117" s="27" t="n"/>
      <c r="IH117" s="27" t="n"/>
      <c r="II117" s="27" t="n"/>
      <c r="IJ117" s="27" t="n"/>
      <c r="IK117" s="27" t="n"/>
      <c r="IL117" s="27" t="n"/>
      <c r="IM117" s="27" t="n"/>
      <c r="IN117" s="27" t="n"/>
      <c r="IO117" s="27" t="n"/>
      <c r="IP117" s="27" t="n"/>
      <c r="IQ117" s="27" t="n"/>
      <c r="IR117" s="27" t="n"/>
      <c r="IS117" s="27" t="n"/>
      <c r="IT117" s="27" t="n"/>
      <c r="IU117" s="27" t="n"/>
      <c r="IV117" s="27" t="n"/>
      <c r="IW117" s="27" t="n"/>
      <c r="IX117" s="27" t="n"/>
      <c r="IY117" s="27" t="n"/>
      <c r="IZ117" s="27" t="n"/>
      <c r="JA117" s="27" t="n"/>
      <c r="JB117" s="27" t="n"/>
      <c r="JC117" s="27" t="n"/>
      <c r="JD117" s="27" t="n"/>
      <c r="JE117" s="27" t="n"/>
      <c r="JF117" s="27" t="n"/>
      <c r="JG117" s="27" t="n"/>
      <c r="JH117" s="27" t="n"/>
      <c r="JI117" s="27" t="n"/>
      <c r="JJ117" s="27" t="n"/>
      <c r="JK117" s="27" t="n"/>
      <c r="JL117" s="27" t="n"/>
      <c r="JM117" s="27" t="n"/>
      <c r="JN117" s="27" t="n"/>
      <c r="JO117" s="27" t="n"/>
      <c r="JP117" s="27" t="n"/>
      <c r="JQ117" s="27" t="n"/>
      <c r="JR117" s="27" t="n"/>
      <c r="JS117" s="27" t="n"/>
      <c r="JT117" s="27" t="n"/>
      <c r="JU117" s="27" t="n"/>
      <c r="JV117" s="27" t="n"/>
      <c r="JW117" s="27" t="n"/>
      <c r="JX117" s="27" t="n"/>
      <c r="JY117" s="27" t="n"/>
      <c r="OM117" s="9" t="n"/>
      <c r="ON117" s="9" t="n"/>
    </row>
    <row r="118" ht="14.45" customFormat="1" customHeight="1" s="32">
      <c r="A118" t="inlineStr">
        <is>
          <t>T. Baldi</t>
        </is>
      </c>
      <c r="B118" t="inlineStr">
        <is>
          <t>Data Intelligence</t>
        </is>
      </c>
      <c r="C118" t="inlineStr">
        <is>
          <t>Operations</t>
        </is>
      </c>
      <c r="D118" s="12" t="inlineStr">
        <is>
          <t>Data Management</t>
        </is>
      </c>
      <c r="E118" s="12">
        <f>COUNTIFS(HV118:IG118,UPPER("x"))</f>
        <v/>
      </c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  <c r="AJ118" s="12" t="n"/>
      <c r="AK118" s="12" t="n"/>
      <c r="AL118" s="12" t="n"/>
      <c r="AM118" s="12" t="n"/>
      <c r="AN118" s="12" t="n"/>
      <c r="AO118" s="12" t="n"/>
      <c r="AP118" s="12" t="n"/>
      <c r="AQ118" s="12" t="n"/>
      <c r="AR118" s="12" t="n"/>
      <c r="AS118" s="12" t="n"/>
      <c r="AT118" s="12" t="n"/>
      <c r="AU118" s="12" t="n"/>
      <c r="AV118" s="12" t="n"/>
      <c r="AW118" s="12" t="n"/>
      <c r="AX118" s="12" t="n"/>
      <c r="AY118" s="12" t="n"/>
      <c r="AZ118" s="12" t="n"/>
      <c r="BA118" s="12" t="n"/>
      <c r="BB118" s="12" t="n"/>
      <c r="BC118" s="12" t="n"/>
      <c r="BD118" s="12" t="n"/>
      <c r="BE118" s="12" t="n"/>
      <c r="BF118" s="12" t="n"/>
      <c r="BG118" s="12" t="n"/>
      <c r="BH118" s="12" t="n"/>
      <c r="BI118" s="12" t="n"/>
      <c r="BJ118" s="12" t="n"/>
      <c r="BK118" s="12" t="n"/>
      <c r="BL118" s="12" t="n"/>
      <c r="BM118" s="12" t="n"/>
      <c r="BN118" s="12" t="n"/>
      <c r="BO118" s="12" t="n"/>
      <c r="BP118" s="12" t="n"/>
      <c r="BQ118" s="12" t="n"/>
      <c r="BR118" s="12" t="n"/>
      <c r="BS118" s="12" t="n"/>
      <c r="BT118" s="12" t="n"/>
      <c r="BU118" s="12" t="n"/>
      <c r="BV118" s="12" t="n"/>
      <c r="BW118" s="12" t="n"/>
      <c r="BX118" s="12" t="n"/>
      <c r="BY118" s="12" t="n"/>
      <c r="BZ118" s="12" t="n"/>
      <c r="CA118" s="12" t="n"/>
      <c r="CB118" s="12" t="n"/>
      <c r="CC118" s="12" t="n"/>
      <c r="CD118" s="12" t="n"/>
      <c r="CE118" s="12" t="n"/>
      <c r="CF118" s="12" t="n"/>
      <c r="CG118" s="12" t="n"/>
      <c r="CH118" s="12" t="n"/>
      <c r="CI118" s="12" t="n"/>
      <c r="CJ118" s="12" t="n"/>
      <c r="CK118" s="12" t="n"/>
      <c r="CL118" s="12" t="n"/>
      <c r="CM118" s="12" t="n"/>
      <c r="CN118" s="12" t="n"/>
      <c r="CO118" s="12" t="n"/>
      <c r="CP118" s="12" t="n"/>
      <c r="CQ118" s="12" t="n"/>
      <c r="CR118" s="12" t="n"/>
      <c r="CS118" s="27" t="n"/>
      <c r="CT118" s="27" t="n"/>
      <c r="CU118" s="27" t="n"/>
      <c r="CV118" s="27" t="n"/>
      <c r="CW118" s="27" t="n"/>
      <c r="CX118" s="27" t="n"/>
      <c r="CY118" s="27" t="n"/>
      <c r="CZ118" s="27" t="n"/>
      <c r="DA118" s="27" t="n"/>
      <c r="DB118" s="27" t="n"/>
      <c r="DC118" s="27" t="n"/>
      <c r="DD118" s="27" t="n"/>
      <c r="DE118" s="27" t="n"/>
      <c r="DF118" s="27" t="n"/>
      <c r="DG118" s="27" t="n"/>
      <c r="DH118" s="27" t="n"/>
      <c r="DI118" s="27" t="n"/>
      <c r="DJ118" s="27" t="n"/>
      <c r="DK118" s="27" t="n"/>
      <c r="DL118" s="27" t="n"/>
      <c r="DM118" s="27" t="n"/>
      <c r="DN118" s="27" t="n"/>
      <c r="DO118" s="27" t="n"/>
      <c r="DP118" s="27" t="n"/>
      <c r="DQ118" s="27" t="n"/>
      <c r="DR118" s="27" t="n"/>
      <c r="DS118" s="27" t="n"/>
      <c r="DT118" s="27" t="n"/>
      <c r="DU118" s="27" t="n"/>
      <c r="DV118" s="27" t="n"/>
      <c r="DW118" s="27" t="n"/>
      <c r="DX118" s="27" t="n"/>
      <c r="DY118" s="27" t="n"/>
      <c r="DZ118" s="27" t="n"/>
      <c r="EA118" s="27" t="n"/>
      <c r="EB118" s="27" t="n"/>
      <c r="EC118" s="27" t="n"/>
      <c r="ED118" s="27" t="n"/>
      <c r="EE118" s="27" t="n"/>
      <c r="EF118" s="27" t="n"/>
      <c r="EG118" s="27" t="n"/>
      <c r="EH118" s="27" t="n"/>
      <c r="EI118" s="27" t="n"/>
      <c r="EJ118" s="27" t="n"/>
      <c r="EK118" s="27" t="n"/>
      <c r="EL118" s="27" t="n"/>
      <c r="EM118" s="27" t="n"/>
      <c r="EN118" s="27" t="n"/>
      <c r="EO118" s="27" t="n"/>
      <c r="EP118" s="27" t="n"/>
      <c r="EQ118" s="27" t="n"/>
      <c r="ER118" s="27" t="n"/>
      <c r="ES118" s="27" t="n"/>
      <c r="ET118" s="27" t="n"/>
      <c r="EU118" s="27" t="n"/>
      <c r="EV118" s="27" t="n"/>
      <c r="EW118" s="27" t="n"/>
      <c r="EX118" s="27" t="n"/>
      <c r="EY118" s="27" t="n"/>
      <c r="EZ118" s="27" t="n"/>
      <c r="FA118" s="27" t="n"/>
      <c r="FB118" s="27" t="n"/>
      <c r="FC118" s="27" t="n"/>
      <c r="FD118" s="27" t="n"/>
      <c r="FE118" s="27" t="n"/>
      <c r="FF118" s="27" t="n"/>
      <c r="FG118" s="27" t="n"/>
      <c r="FH118" s="27" t="n"/>
      <c r="FI118" s="27" t="n"/>
      <c r="FJ118" s="27" t="n"/>
      <c r="FK118" s="27" t="n"/>
      <c r="FL118" s="27" t="n"/>
      <c r="FM118" s="27" t="n"/>
      <c r="FN118" s="27" t="n"/>
      <c r="FO118" s="27" t="n"/>
      <c r="FP118" s="27" t="n"/>
      <c r="FQ118" s="27" t="n"/>
      <c r="FR118" s="27" t="n"/>
      <c r="FS118" s="27" t="n"/>
      <c r="FT118" s="27" t="n"/>
      <c r="FU118" s="27" t="n"/>
      <c r="FV118" s="27" t="n"/>
      <c r="FW118" s="27" t="n"/>
      <c r="FX118" s="27" t="n"/>
      <c r="FY118" s="27" t="n"/>
      <c r="FZ118" s="27" t="n"/>
      <c r="GA118" s="27" t="n"/>
      <c r="GB118" s="27" t="n"/>
      <c r="GC118" s="27" t="n"/>
      <c r="GD118" s="27" t="n"/>
      <c r="GE118" s="27" t="n"/>
      <c r="GF118" s="27" t="n"/>
      <c r="GG118" s="27" t="n"/>
      <c r="GH118" s="27" t="n"/>
      <c r="GI118" s="27" t="n"/>
      <c r="GJ118" s="27" t="n"/>
      <c r="GK118" s="27" t="n"/>
      <c r="GL118" s="27" t="n"/>
      <c r="GM118" s="27" t="n"/>
      <c r="GN118" s="27" t="n"/>
      <c r="GO118" s="27" t="n"/>
      <c r="GP118" s="27" t="n"/>
      <c r="GQ118" s="27" t="n"/>
      <c r="GR118" s="27" t="n"/>
      <c r="GS118" s="27" t="n"/>
      <c r="GT118" s="27" t="n"/>
      <c r="GU118" s="27" t="n"/>
      <c r="GV118" s="27" t="n"/>
      <c r="GW118" s="27" t="n"/>
      <c r="GX118" s="27" t="n"/>
      <c r="GY118" s="27" t="n"/>
      <c r="GZ118" s="27" t="n"/>
      <c r="HA118" s="27" t="n"/>
      <c r="HB118" s="27" t="n"/>
      <c r="HC118" s="27" t="n"/>
      <c r="HD118" s="27" t="n"/>
      <c r="HE118" s="27" t="n"/>
      <c r="HF118" s="27" t="n"/>
      <c r="HG118" s="27" t="n"/>
      <c r="HH118" s="27" t="n"/>
      <c r="HI118" s="27" t="n"/>
      <c r="HJ118" s="27" t="n"/>
      <c r="HK118" s="27" t="n"/>
      <c r="HL118" s="27" t="n"/>
      <c r="HM118" s="27" t="n"/>
      <c r="HN118" s="27" t="n"/>
      <c r="HO118" s="27" t="n"/>
      <c r="HP118" s="27" t="n"/>
      <c r="HQ118" s="27" t="n"/>
      <c r="HR118" s="27" t="n"/>
      <c r="HS118" s="27" t="n"/>
      <c r="HT118" s="27" t="n"/>
      <c r="HU118" s="27" t="n"/>
      <c r="HV118" s="27" t="n"/>
      <c r="HW118" s="27" t="n"/>
      <c r="HX118" s="27" t="n"/>
      <c r="HY118" s="27" t="n"/>
      <c r="HZ118" s="27" t="n"/>
      <c r="IA118" s="27" t="n"/>
      <c r="IB118" s="27" t="n"/>
      <c r="IC118" s="27" t="n"/>
      <c r="ID118" s="27" t="n"/>
      <c r="IE118" s="27" t="n"/>
      <c r="IF118" s="27" t="n"/>
      <c r="IG118" s="27" t="n"/>
      <c r="IH118" s="27" t="n"/>
      <c r="II118" s="27" t="n"/>
      <c r="IJ118" s="27" t="n"/>
      <c r="IK118" s="27" t="n"/>
      <c r="IL118" s="27" t="n"/>
      <c r="IM118" s="27" t="n"/>
      <c r="IN118" s="27" t="n"/>
      <c r="IO118" s="27" t="n"/>
      <c r="IP118" s="27" t="n"/>
      <c r="IQ118" s="27" t="n"/>
      <c r="IR118" s="27" t="n"/>
      <c r="IS118" s="27" t="n"/>
      <c r="IT118" s="27" t="n"/>
      <c r="IU118" s="27" t="n"/>
      <c r="IV118" s="27" t="n"/>
      <c r="IW118" s="27" t="n"/>
      <c r="IX118" s="27" t="n"/>
      <c r="IY118" s="27" t="n"/>
      <c r="IZ118" s="27" t="n"/>
      <c r="JA118" s="27" t="n"/>
      <c r="JB118" s="27" t="n"/>
      <c r="JC118" s="27" t="n"/>
      <c r="JD118" s="27" t="n"/>
      <c r="JE118" s="27" t="n"/>
      <c r="JF118" s="27" t="n"/>
      <c r="JG118" s="27" t="n"/>
      <c r="JH118" s="27" t="n"/>
      <c r="JI118" s="27" t="n"/>
      <c r="JJ118" s="27" t="n"/>
      <c r="JK118" s="27" t="n"/>
      <c r="JL118" s="27" t="n"/>
      <c r="JM118" s="27" t="n"/>
      <c r="JN118" s="27" t="n"/>
      <c r="JO118" s="27" t="n"/>
      <c r="JP118" s="27" t="n"/>
      <c r="JQ118" s="27" t="n"/>
      <c r="JR118" s="27" t="n"/>
      <c r="JS118" s="27" t="n"/>
      <c r="JT118" s="27" t="n"/>
      <c r="JU118" s="27" t="n"/>
      <c r="JV118" s="27" t="n"/>
      <c r="JW118" s="27" t="n"/>
      <c r="JX118" s="27" t="n"/>
      <c r="JY118" s="27" t="n"/>
      <c r="OM118" s="9" t="n"/>
      <c r="ON118" s="9" t="n"/>
    </row>
    <row r="119" ht="14.45" customFormat="1" customHeight="1" s="32">
      <c r="A119" s="9" t="inlineStr">
        <is>
          <t>T. Lazzari</t>
        </is>
      </c>
      <c r="B119" t="inlineStr">
        <is>
          <t>SAP ECC</t>
        </is>
      </c>
      <c r="C119" t="inlineStr">
        <is>
          <t>SAP ECC</t>
        </is>
      </c>
      <c r="D119" t="inlineStr">
        <is>
          <t>Outside DI</t>
        </is>
      </c>
      <c r="E119" s="12">
        <f>COUNTIFS(HV119:IG119,UPPER("x"))</f>
        <v/>
      </c>
      <c r="K119" s="12" t="n"/>
      <c r="CS119" s="27" t="n"/>
      <c r="CT119" s="27" t="n"/>
      <c r="CU119" s="27" t="n"/>
      <c r="CV119" s="27" t="n"/>
      <c r="CW119" s="27" t="n"/>
      <c r="CX119" s="27" t="n"/>
      <c r="CY119" s="27" t="n"/>
      <c r="CZ119" s="27" t="n"/>
      <c r="DA119" s="27" t="n"/>
      <c r="DB119" s="27" t="n"/>
      <c r="DC119" s="27" t="n"/>
      <c r="DD119" s="27" t="n"/>
      <c r="DE119" s="27" t="n"/>
      <c r="DF119" s="27" t="n"/>
      <c r="DG119" s="27" t="n"/>
      <c r="DH119" s="27" t="n"/>
      <c r="DI119" s="27" t="n"/>
      <c r="DJ119" s="27" t="n"/>
      <c r="DK119" s="27" t="n"/>
      <c r="DL119" s="27" t="n"/>
      <c r="DM119" s="27" t="n"/>
      <c r="DN119" s="27" t="n"/>
      <c r="DO119" s="27" t="n"/>
      <c r="DP119" s="27" t="n"/>
      <c r="DQ119" s="27" t="n"/>
      <c r="DR119" s="27" t="n"/>
      <c r="DS119" s="27" t="n"/>
      <c r="DT119" s="27" t="n"/>
      <c r="DU119" s="27" t="n"/>
      <c r="DV119" s="27" t="n"/>
      <c r="DW119" s="27" t="n"/>
      <c r="DX119" s="27" t="n"/>
      <c r="DY119" s="27" t="n"/>
      <c r="DZ119" s="27" t="n"/>
      <c r="EA119" s="27" t="n"/>
      <c r="EB119" s="27" t="n"/>
      <c r="EC119" s="27" t="n"/>
      <c r="ED119" s="27" t="n"/>
      <c r="EE119" s="27" t="n"/>
      <c r="EF119" s="27" t="n"/>
      <c r="EG119" s="27" t="n"/>
      <c r="EH119" s="27" t="n"/>
      <c r="EI119" s="27" t="n"/>
      <c r="EJ119" s="27" t="n"/>
      <c r="EK119" s="27" t="n"/>
      <c r="EL119" s="27" t="n"/>
      <c r="EM119" s="27" t="n"/>
      <c r="EN119" s="27" t="n"/>
      <c r="EO119" s="27" t="n"/>
      <c r="EP119" s="27" t="n"/>
      <c r="EQ119" s="27" t="n"/>
      <c r="ER119" s="27" t="n"/>
      <c r="ES119" s="27" t="n"/>
      <c r="ET119" s="27" t="n"/>
      <c r="EU119" s="27" t="n"/>
      <c r="EV119" s="27" t="n"/>
      <c r="EW119" s="27" t="n"/>
      <c r="EX119" s="27" t="n"/>
      <c r="EY119" s="27" t="n"/>
      <c r="EZ119" s="27" t="n"/>
      <c r="FA119" s="27" t="n"/>
      <c r="FB119" s="27" t="n"/>
      <c r="FC119" s="27" t="n"/>
      <c r="FD119" s="27" t="n"/>
      <c r="FE119" s="27" t="n"/>
      <c r="FF119" s="27" t="n"/>
      <c r="FG119" s="27" t="n"/>
      <c r="FH119" s="27" t="n"/>
      <c r="FI119" s="27" t="n"/>
      <c r="FJ119" s="27" t="n"/>
      <c r="FK119" s="27" t="n"/>
      <c r="FL119" s="27" t="n"/>
      <c r="FM119" s="27" t="n"/>
      <c r="FN119" s="27" t="n"/>
      <c r="FO119" s="27" t="n"/>
      <c r="FP119" s="27" t="n"/>
      <c r="FQ119" s="27" t="n"/>
      <c r="FR119" s="27" t="n"/>
      <c r="FS119" s="27" t="n"/>
      <c r="FT119" s="27" t="n"/>
      <c r="FU119" s="27" t="n"/>
      <c r="FV119" s="27" t="n"/>
      <c r="FW119" s="27" t="n"/>
      <c r="FX119" s="27" t="n"/>
      <c r="FY119" s="27" t="n"/>
      <c r="FZ119" s="27" t="n"/>
      <c r="GA119" s="27" t="n"/>
      <c r="GB119" s="27" t="n"/>
      <c r="GC119" s="27" t="n"/>
      <c r="GD119" s="27" t="n"/>
      <c r="GE119" s="27" t="n"/>
      <c r="GF119" s="27" t="n"/>
      <c r="GG119" s="27" t="n"/>
      <c r="GH119" s="27" t="n"/>
      <c r="GI119" s="27" t="n"/>
      <c r="GJ119" s="27" t="n"/>
      <c r="GK119" s="27" t="n"/>
      <c r="GL119" s="27" t="n"/>
      <c r="GM119" s="27" t="n"/>
      <c r="GN119" s="27" t="n"/>
      <c r="GO119" s="27" t="n"/>
      <c r="GP119" s="27" t="n"/>
      <c r="GQ119" s="27" t="n"/>
      <c r="GR119" s="27" t="n"/>
      <c r="GS119" s="27" t="n"/>
      <c r="GT119" s="27" t="n"/>
      <c r="GU119" s="27" t="n"/>
      <c r="GV119" s="27" t="n"/>
      <c r="GW119" s="27" t="n"/>
      <c r="GX119" s="27" t="n"/>
      <c r="GY119" s="27" t="n"/>
      <c r="GZ119" s="27" t="n"/>
      <c r="HA119" s="27" t="n"/>
      <c r="HB119" s="27" t="n"/>
      <c r="HC119" s="27" t="n"/>
      <c r="HD119" s="27" t="n"/>
      <c r="HE119" s="27" t="n"/>
      <c r="HF119" s="27" t="n"/>
      <c r="HG119" s="27" t="n"/>
      <c r="HH119" s="27" t="n"/>
      <c r="HI119" s="27" t="n"/>
      <c r="HJ119" s="27" t="n"/>
      <c r="HK119" s="27" t="n"/>
      <c r="HL119" s="27" t="n"/>
      <c r="HM119" s="27" t="n"/>
      <c r="HN119" s="27" t="n"/>
      <c r="HO119" s="27" t="n"/>
      <c r="HP119" s="27" t="n"/>
      <c r="HQ119" s="27" t="n"/>
      <c r="HR119" s="27" t="n"/>
      <c r="HS119" s="27" t="n"/>
      <c r="HT119" s="27" t="n"/>
      <c r="HU119" s="27" t="n"/>
      <c r="HV119" s="27" t="n"/>
      <c r="HW119" s="27" t="n"/>
      <c r="HX119" s="27" t="n"/>
      <c r="HY119" s="27" t="n"/>
      <c r="HZ119" s="27" t="n"/>
      <c r="IA119" s="27" t="n"/>
      <c r="IB119" s="27" t="n"/>
      <c r="IC119" s="27" t="n"/>
      <c r="ID119" s="27" t="n"/>
      <c r="IE119" s="27" t="n"/>
      <c r="IF119" s="27" t="n"/>
      <c r="IG119" s="27" t="n"/>
      <c r="IH119" s="27" t="n"/>
      <c r="II119" s="27" t="n"/>
      <c r="IJ119" s="27" t="n"/>
      <c r="IK119" s="27" t="n"/>
      <c r="IL119" s="27" t="n"/>
      <c r="IM119" s="27" t="n"/>
      <c r="IN119" s="27" t="n"/>
      <c r="IO119" s="27" t="n"/>
      <c r="IP119" s="27" t="n"/>
      <c r="IQ119" s="27" t="n"/>
      <c r="IR119" s="27" t="n"/>
      <c r="IS119" s="27" t="n"/>
      <c r="IT119" s="27" t="n"/>
      <c r="IU119" s="27" t="n"/>
      <c r="IV119" s="27" t="n"/>
      <c r="IW119" s="27" t="n"/>
      <c r="IX119" s="27" t="n"/>
      <c r="IY119" s="27" t="n"/>
      <c r="IZ119" s="27" t="n"/>
      <c r="JA119" s="27" t="n"/>
      <c r="JB119" s="27" t="n"/>
      <c r="JC119" s="27" t="n"/>
      <c r="JD119" s="27" t="n"/>
      <c r="JE119" s="27" t="n"/>
      <c r="JF119" s="27" t="n"/>
      <c r="JG119" s="27" t="n"/>
      <c r="JH119" s="27" t="n"/>
      <c r="JI119" s="27" t="n"/>
      <c r="JJ119" s="27" t="n"/>
      <c r="JK119" s="27" t="n"/>
      <c r="JL119" s="27" t="n"/>
      <c r="JM119" s="27" t="n"/>
      <c r="JN119" s="27" t="n"/>
      <c r="JO119" s="27" t="n"/>
      <c r="JP119" s="27" t="n"/>
      <c r="JQ119" s="27" t="n"/>
      <c r="JR119" s="27" t="n"/>
      <c r="JS119" s="27" t="n"/>
      <c r="JT119" s="27" t="n"/>
      <c r="JU119" s="27" t="n"/>
      <c r="JV119" s="27" t="n"/>
      <c r="JW119" s="27" t="n"/>
      <c r="JX119" s="27" t="n"/>
      <c r="JY119" s="27" t="n"/>
      <c r="OM119" s="9" t="n"/>
      <c r="ON119" s="9" t="n"/>
    </row>
    <row r="120" ht="14.45" customFormat="1" customHeight="1" s="32">
      <c r="A120" t="inlineStr">
        <is>
          <t>T. PORZIO</t>
        </is>
      </c>
      <c r="B120" t="inlineStr">
        <is>
          <t>Data Intelligence</t>
        </is>
      </c>
      <c r="C120" t="inlineStr">
        <is>
          <t>Delivery AMS</t>
        </is>
      </c>
      <c r="D120" s="12" t="inlineStr">
        <is>
          <t>Delivery Maintenance</t>
        </is>
      </c>
      <c r="E120" s="12">
        <f>COUNTIFS(HV120:IG120,UPPER("x"))</f>
        <v/>
      </c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  <c r="AJ120" s="12" t="n"/>
      <c r="AK120" s="12" t="n"/>
      <c r="AL120" s="12" t="n"/>
      <c r="AM120" s="12" t="n"/>
      <c r="AN120" s="12" t="n"/>
      <c r="AO120" s="12" t="n"/>
      <c r="AP120" s="12" t="n"/>
      <c r="AQ120" s="12" t="n"/>
      <c r="AR120" s="12" t="n"/>
      <c r="AS120" s="12" t="n"/>
      <c r="AT120" s="12" t="n"/>
      <c r="AU120" s="12" t="n"/>
      <c r="AV120" s="12" t="n"/>
      <c r="AW120" s="12" t="n"/>
      <c r="AX120" s="12" t="n"/>
      <c r="AY120" s="12" t="n"/>
      <c r="AZ120" s="12" t="n"/>
      <c r="BA120" s="12" t="n"/>
      <c r="BB120" s="12" t="n"/>
      <c r="BC120" s="12" t="n"/>
      <c r="BD120" s="12" t="n"/>
      <c r="BE120" s="12" t="n"/>
      <c r="BF120" s="12" t="n"/>
      <c r="BG120" s="12" t="n"/>
      <c r="BH120" s="12" t="n"/>
      <c r="BI120" s="12" t="n"/>
      <c r="BJ120" s="12" t="n"/>
      <c r="BK120" s="12" t="n"/>
      <c r="BL120" s="12" t="n"/>
      <c r="BM120" s="12" t="n"/>
      <c r="BN120" s="12" t="n"/>
      <c r="BO120" s="12" t="n"/>
      <c r="BP120" s="12" t="n"/>
      <c r="BQ120" s="12" t="n"/>
      <c r="BR120" s="12" t="n"/>
      <c r="BS120" s="12" t="n"/>
      <c r="BT120" s="12" t="n"/>
      <c r="BU120" s="12" t="n"/>
      <c r="BV120" s="12" t="n"/>
      <c r="BW120" s="12" t="n"/>
      <c r="BX120" s="12" t="n"/>
      <c r="BY120" s="12" t="n"/>
      <c r="BZ120" s="12" t="n"/>
      <c r="CA120" s="12" t="n"/>
      <c r="CB120" s="12" t="n"/>
      <c r="CC120" s="12" t="n"/>
      <c r="CD120" s="12" t="n"/>
      <c r="CE120" s="12" t="n"/>
      <c r="CF120" s="12" t="n"/>
      <c r="CG120" s="12" t="n"/>
      <c r="CH120" s="12" t="n"/>
      <c r="CI120" s="12" t="n"/>
      <c r="CJ120" s="12" t="n"/>
      <c r="CK120" s="12" t="n"/>
      <c r="CL120" s="12" t="n"/>
      <c r="CM120" s="12" t="n"/>
      <c r="CN120" s="12" t="n"/>
      <c r="CO120" s="12" t="n"/>
      <c r="CP120" s="12" t="n"/>
      <c r="CQ120" s="12" t="n"/>
      <c r="CR120" s="12" t="n"/>
      <c r="CS120" s="27" t="n"/>
      <c r="CT120" s="27" t="n"/>
      <c r="CU120" s="27" t="n"/>
      <c r="CV120" s="27" t="n"/>
      <c r="CW120" s="27" t="n"/>
      <c r="CX120" s="27" t="n"/>
      <c r="CY120" s="27" t="n"/>
      <c r="CZ120" s="27" t="n"/>
      <c r="DA120" s="27" t="n"/>
      <c r="DB120" s="27" t="n"/>
      <c r="DC120" s="27" t="n"/>
      <c r="DD120" s="27" t="n"/>
      <c r="DE120" s="27" t="n"/>
      <c r="DF120" s="27" t="n"/>
      <c r="DG120" s="27" t="n"/>
      <c r="DH120" s="27" t="n"/>
      <c r="DI120" s="27" t="n"/>
      <c r="DJ120" s="27" t="n"/>
      <c r="DK120" s="27" t="n"/>
      <c r="DL120" s="27" t="n"/>
      <c r="DM120" s="27" t="n"/>
      <c r="DN120" s="27" t="n"/>
      <c r="DO120" s="27" t="n"/>
      <c r="DP120" s="27" t="n"/>
      <c r="DQ120" s="27" t="n"/>
      <c r="DR120" s="27" t="n"/>
      <c r="DS120" s="27" t="n"/>
      <c r="DT120" s="27" t="n"/>
      <c r="DU120" s="27" t="n"/>
      <c r="DV120" s="27" t="n"/>
      <c r="DW120" s="12" t="n"/>
      <c r="DX120" s="27" t="n"/>
      <c r="DY120" s="27" t="n"/>
      <c r="DZ120" s="27" t="n"/>
      <c r="EA120" s="27" t="n"/>
      <c r="EB120" s="27" t="n"/>
      <c r="EC120" s="27" t="n"/>
      <c r="ED120" s="27" t="n"/>
      <c r="EE120" s="27" t="n"/>
      <c r="EF120" s="27" t="n"/>
      <c r="EG120" s="27" t="n"/>
      <c r="EH120" s="27" t="n"/>
      <c r="EI120" s="27" t="n"/>
      <c r="EJ120" s="27" t="n"/>
      <c r="EK120" s="27" t="n"/>
      <c r="EL120" s="27" t="n"/>
      <c r="EM120" s="27" t="n"/>
      <c r="EN120" s="27" t="n"/>
      <c r="EO120" s="27" t="n"/>
      <c r="EP120" s="27" t="n"/>
      <c r="EQ120" s="27" t="n"/>
      <c r="ER120" s="27" t="n"/>
      <c r="ES120" s="27" t="n"/>
      <c r="ET120" s="27" t="n"/>
      <c r="EU120" s="27" t="n"/>
      <c r="EV120" s="27" t="n"/>
      <c r="EW120" s="27" t="n"/>
      <c r="EX120" s="27" t="n"/>
      <c r="EY120" s="27" t="n"/>
      <c r="EZ120" s="27" t="n"/>
      <c r="FA120" s="27" t="n"/>
      <c r="FB120" s="27" t="n"/>
      <c r="FC120" s="27" t="n"/>
      <c r="FD120" s="27" t="n"/>
      <c r="FE120" s="27" t="n"/>
      <c r="FF120" s="27" t="n"/>
      <c r="FG120" s="27" t="n"/>
      <c r="FH120" s="27" t="n"/>
      <c r="FI120" s="27" t="n"/>
      <c r="FJ120" s="27" t="n"/>
      <c r="FK120" s="27" t="n"/>
      <c r="FL120" s="27" t="n"/>
      <c r="FM120" s="27" t="n"/>
      <c r="FN120" s="27" t="n"/>
      <c r="FO120" s="27" t="n"/>
      <c r="FP120" s="27" t="n"/>
      <c r="FQ120" s="27" t="n"/>
      <c r="FR120" s="27" t="n"/>
      <c r="FS120" s="27" t="n"/>
      <c r="FT120" s="27" t="n"/>
      <c r="FU120" s="27" t="n"/>
      <c r="FV120" s="27" t="n"/>
      <c r="FW120" s="27" t="n"/>
      <c r="FX120" s="27" t="n"/>
      <c r="FY120" s="27" t="n"/>
      <c r="FZ120" s="27" t="n"/>
      <c r="GA120" s="27" t="n"/>
      <c r="GB120" s="27" t="n"/>
      <c r="GC120" s="27" t="n"/>
      <c r="GD120" s="27" t="n"/>
      <c r="GE120" s="27" t="n"/>
      <c r="GF120" s="27" t="n"/>
      <c r="GG120" s="27" t="n"/>
      <c r="GH120" s="27" t="n"/>
      <c r="GI120" s="27" t="n"/>
      <c r="GJ120" s="27" t="n"/>
      <c r="GK120" s="27" t="n"/>
      <c r="GL120" s="27" t="n"/>
      <c r="GM120" s="27" t="n"/>
      <c r="GN120" s="27" t="n"/>
      <c r="GO120" s="27" t="n"/>
      <c r="GP120" s="27" t="n"/>
      <c r="GQ120" s="27" t="n"/>
      <c r="GR120" s="27" t="n"/>
      <c r="GS120" s="27" t="n"/>
      <c r="GT120" s="27" t="n"/>
      <c r="GU120" s="27" t="n"/>
      <c r="GV120" s="27" t="n"/>
      <c r="GW120" s="27" t="n"/>
      <c r="GX120" s="27" t="n"/>
      <c r="GY120" s="27" t="n"/>
      <c r="GZ120" s="27" t="n"/>
      <c r="HA120" s="27" t="n"/>
      <c r="HB120" s="27" t="n"/>
      <c r="HC120" s="27" t="n"/>
      <c r="HD120" s="27" t="n"/>
      <c r="HE120" s="27" t="n"/>
      <c r="HF120" s="27" t="n"/>
      <c r="HG120" s="27" t="n"/>
      <c r="HH120" s="27" t="n"/>
      <c r="HI120" s="27" t="n"/>
      <c r="HJ120" s="27" t="n"/>
      <c r="HK120" s="27" t="n"/>
      <c r="HL120" s="27" t="n"/>
      <c r="HM120" s="27" t="n"/>
      <c r="HN120" s="12" t="n"/>
      <c r="HO120" s="12" t="n"/>
      <c r="HP120" s="12" t="n"/>
      <c r="HQ120" s="12" t="n"/>
      <c r="HR120" s="27" t="n"/>
      <c r="HS120" s="27" t="n"/>
      <c r="HT120" s="27" t="n"/>
      <c r="HU120" s="27" t="n"/>
      <c r="HV120" s="27" t="n"/>
      <c r="HW120" s="27" t="n"/>
      <c r="HX120" s="27" t="n"/>
      <c r="HY120" s="27" t="n"/>
      <c r="HZ120" s="27" t="n"/>
      <c r="IA120" s="27" t="n"/>
      <c r="IB120" s="27" t="n"/>
      <c r="IC120" s="27" t="n"/>
      <c r="ID120" s="27" t="n"/>
      <c r="IE120" s="27" t="n"/>
      <c r="IF120" s="27" t="n"/>
      <c r="IG120" s="27" t="n"/>
      <c r="IH120" s="27" t="n"/>
      <c r="II120" s="27" t="n"/>
      <c r="IJ120" s="27" t="n"/>
      <c r="IK120" s="27" t="n"/>
      <c r="IL120" s="27" t="n"/>
      <c r="IM120" s="27" t="n"/>
      <c r="IN120" s="27" t="n"/>
      <c r="IO120" s="27" t="n"/>
      <c r="IP120" s="27" t="n"/>
      <c r="IQ120" s="27" t="n"/>
      <c r="IR120" s="27" t="n"/>
      <c r="IS120" s="27" t="n"/>
      <c r="IT120" s="27" t="n"/>
      <c r="IU120" s="27" t="n"/>
      <c r="IV120" s="27" t="n"/>
      <c r="IW120" s="27" t="n"/>
      <c r="IX120" s="27" t="n"/>
      <c r="IY120" s="27" t="n"/>
      <c r="IZ120" s="27" t="n"/>
      <c r="JA120" s="27" t="n"/>
      <c r="JB120" s="27" t="n"/>
      <c r="JC120" s="27" t="n"/>
      <c r="JD120" s="27" t="n"/>
      <c r="JE120" s="27" t="n"/>
      <c r="JF120" s="27" t="n"/>
      <c r="JG120" s="27" t="n"/>
      <c r="JH120" s="27" t="n"/>
      <c r="JI120" s="27" t="n"/>
      <c r="JJ120" s="27" t="n"/>
      <c r="JK120" s="27" t="n"/>
      <c r="JL120" s="27" t="n"/>
      <c r="JM120" s="27" t="n"/>
      <c r="JN120" s="27" t="n"/>
      <c r="JO120" s="27" t="n"/>
      <c r="JP120" s="27" t="n"/>
      <c r="JQ120" s="27" t="n"/>
      <c r="JR120" s="27" t="n"/>
      <c r="JS120" s="27" t="n"/>
      <c r="JT120" s="27" t="n"/>
      <c r="JU120" s="27" t="n"/>
      <c r="JV120" s="27" t="n"/>
      <c r="JW120" s="27" t="n"/>
      <c r="JX120" s="27" t="n"/>
      <c r="JY120" s="27" t="n"/>
      <c r="OM120" s="9" t="n"/>
      <c r="ON120" s="9" t="n"/>
    </row>
    <row r="121" ht="14.45" customFormat="1" customHeight="1" s="32">
      <c r="A121" s="8" t="inlineStr">
        <is>
          <t>t.b.d.</t>
        </is>
      </c>
      <c r="B121" s="8" t="inlineStr">
        <is>
          <t>t.b.d.</t>
        </is>
      </c>
      <c r="C121" s="8" t="inlineStr">
        <is>
          <t>t.b.d.</t>
        </is>
      </c>
      <c r="D121" s="8" t="inlineStr">
        <is>
          <t>t.b.d.</t>
        </is>
      </c>
      <c r="E121" s="12">
        <f>COUNTIFS(HV121:IG121,UPPER("x"))</f>
        <v/>
      </c>
      <c r="F121" s="8" t="n"/>
      <c r="G121" s="8" t="n"/>
      <c r="H121" s="8" t="n"/>
      <c r="I121" s="8" t="n"/>
      <c r="J121" s="8" t="n"/>
      <c r="K121" s="12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  <c r="AA121" s="8" t="n"/>
      <c r="AB121" s="8" t="n"/>
      <c r="AC121" s="8" t="n"/>
      <c r="AD121" s="8" t="n"/>
      <c r="AE121" s="8" t="n"/>
      <c r="AF121" s="8" t="n"/>
      <c r="AG121" s="8" t="n"/>
      <c r="AH121" s="8" t="n"/>
      <c r="AI121" s="8" t="n"/>
      <c r="AJ121" s="8" t="n"/>
      <c r="AK121" s="8" t="n"/>
      <c r="AL121" s="8" t="n"/>
      <c r="AM121" s="8" t="n"/>
      <c r="AN121" s="8" t="n"/>
      <c r="AO121" s="8" t="n"/>
      <c r="AP121" s="8" t="n"/>
      <c r="AQ121" s="8" t="n"/>
      <c r="AR121" s="8" t="n"/>
      <c r="AS121" s="8" t="n"/>
      <c r="AT121" s="8" t="n"/>
      <c r="AU121" s="8" t="n"/>
      <c r="AV121" s="8" t="n"/>
      <c r="AW121" s="8" t="n"/>
      <c r="AX121" s="8" t="n"/>
      <c r="AY121" s="8" t="n"/>
      <c r="AZ121" s="8" t="n"/>
      <c r="BA121" s="8" t="n"/>
      <c r="BB121" s="8" t="n"/>
      <c r="BC121" s="8" t="n"/>
      <c r="BD121" s="8" t="n"/>
      <c r="BE121" s="8" t="n"/>
      <c r="BF121" s="8" t="n"/>
      <c r="BG121" s="8" t="n"/>
      <c r="BH121" s="8" t="n"/>
      <c r="BI121" s="8" t="n"/>
      <c r="BJ121" s="8" t="n"/>
      <c r="BK121" s="8" t="n"/>
      <c r="BL121" s="8" t="n"/>
      <c r="BM121" s="8" t="n"/>
      <c r="BN121" s="8" t="n"/>
      <c r="BO121" s="8" t="n"/>
      <c r="BP121" s="8" t="n"/>
      <c r="BQ121" s="8" t="n"/>
      <c r="BR121" s="8" t="n"/>
      <c r="BS121" s="8" t="n"/>
      <c r="BT121" s="8" t="n"/>
      <c r="BU121" s="8" t="n"/>
      <c r="BV121" s="8" t="n"/>
      <c r="BW121" s="8" t="n"/>
      <c r="BX121" s="8" t="n"/>
      <c r="BY121" s="8" t="n"/>
      <c r="BZ121" s="8" t="n"/>
      <c r="CA121" s="8" t="n"/>
      <c r="CB121" s="8" t="n"/>
      <c r="CC121" s="8" t="n"/>
      <c r="CD121" s="8" t="n"/>
      <c r="CE121" s="8" t="n"/>
      <c r="CF121" s="8" t="n"/>
      <c r="CG121" s="8" t="n"/>
      <c r="CH121" s="8" t="n"/>
      <c r="CI121" s="8" t="n"/>
      <c r="CJ121" s="8" t="n"/>
      <c r="CK121" s="8" t="n"/>
      <c r="CL121" s="8" t="n"/>
      <c r="CM121" s="8" t="n"/>
      <c r="CN121" s="8" t="n"/>
      <c r="CO121" s="8" t="n"/>
      <c r="CP121" s="8" t="n"/>
      <c r="CQ121" s="8" t="n"/>
      <c r="CR121" s="8" t="n"/>
      <c r="CS121" s="27" t="n"/>
      <c r="CT121" s="27" t="n"/>
      <c r="CU121" s="27" t="n"/>
      <c r="CV121" s="27" t="n"/>
      <c r="CW121" s="27" t="n"/>
      <c r="CX121" s="27" t="n"/>
      <c r="CY121" s="27" t="n"/>
      <c r="CZ121" s="27" t="n"/>
      <c r="DA121" s="27" t="n"/>
      <c r="DB121" s="27" t="n"/>
      <c r="DC121" s="27" t="n"/>
      <c r="DD121" s="27" t="n"/>
      <c r="DE121" s="27" t="n"/>
      <c r="DF121" s="27" t="n"/>
      <c r="DG121" s="27" t="n"/>
      <c r="DH121" s="27" t="n"/>
      <c r="DI121" s="27" t="n"/>
      <c r="DJ121" s="27" t="n"/>
      <c r="DK121" s="27" t="n"/>
      <c r="DL121" s="27" t="n"/>
      <c r="DM121" s="27" t="n"/>
      <c r="DN121" s="27" t="n"/>
      <c r="DO121" s="27" t="n"/>
      <c r="DP121" s="27" t="n"/>
      <c r="DQ121" s="27" t="n"/>
      <c r="DR121" s="27" t="n"/>
      <c r="DS121" s="27" t="n"/>
      <c r="DT121" s="27" t="n"/>
      <c r="DU121" s="27" t="n"/>
      <c r="DV121" s="27" t="n"/>
      <c r="DW121" s="27" t="n"/>
      <c r="DX121" s="27" t="n"/>
      <c r="DY121" s="27" t="n"/>
      <c r="DZ121" s="27" t="n"/>
      <c r="EA121" s="27" t="n"/>
      <c r="EB121" s="27" t="n"/>
      <c r="EC121" s="27" t="n"/>
      <c r="ED121" s="27" t="n"/>
      <c r="EE121" s="27" t="n"/>
      <c r="EF121" s="27" t="n"/>
      <c r="EG121" s="27" t="n"/>
      <c r="EH121" s="27" t="n"/>
      <c r="EI121" s="27" t="n"/>
      <c r="EJ121" s="27" t="n"/>
      <c r="EK121" s="27" t="n"/>
      <c r="EL121" s="27" t="n"/>
      <c r="EM121" s="27" t="n"/>
      <c r="EN121" s="27" t="n"/>
      <c r="EO121" s="27" t="n"/>
      <c r="EP121" s="27" t="n"/>
      <c r="EQ121" s="27" t="n"/>
      <c r="ER121" s="27" t="n"/>
      <c r="ES121" s="27" t="n"/>
      <c r="ET121" s="27" t="n"/>
      <c r="EU121" s="27" t="n"/>
      <c r="EV121" s="27" t="n"/>
      <c r="EW121" s="27" t="n"/>
      <c r="EX121" s="27" t="n"/>
      <c r="EY121" s="27" t="n"/>
      <c r="EZ121" s="27" t="n"/>
      <c r="FA121" s="27" t="n"/>
      <c r="FB121" s="27" t="n"/>
      <c r="FC121" s="27" t="n"/>
      <c r="FD121" s="27" t="n"/>
      <c r="FE121" s="27" t="n"/>
      <c r="FF121" s="27" t="n"/>
      <c r="FG121" s="27" t="n"/>
      <c r="FH121" s="27" t="n"/>
      <c r="FI121" s="27" t="n"/>
      <c r="FJ121" s="27" t="n"/>
      <c r="FK121" s="27" t="n"/>
      <c r="FL121" s="27" t="n"/>
      <c r="FM121" s="27" t="n"/>
      <c r="FN121" s="27" t="n"/>
      <c r="FO121" s="27" t="n"/>
      <c r="FP121" s="27" t="n"/>
      <c r="FQ121" s="27" t="n"/>
      <c r="FR121" s="27" t="n"/>
      <c r="FS121" s="27" t="n"/>
      <c r="FT121" s="27" t="n"/>
      <c r="FU121" s="27" t="n"/>
      <c r="FV121" s="27" t="n"/>
      <c r="FW121" s="27" t="n"/>
      <c r="FX121" s="27" t="n"/>
      <c r="FY121" s="27" t="n"/>
      <c r="FZ121" s="27" t="n"/>
      <c r="GA121" s="27" t="n"/>
      <c r="GB121" s="27" t="n"/>
      <c r="GC121" s="27" t="n"/>
      <c r="GD121" s="27" t="n"/>
      <c r="GE121" s="27" t="n"/>
      <c r="GF121" s="27" t="n"/>
      <c r="GG121" s="27" t="n"/>
      <c r="GH121" s="27" t="n"/>
      <c r="GI121" s="27" t="n"/>
      <c r="GJ121" s="27" t="n"/>
      <c r="GK121" s="27" t="n"/>
      <c r="GL121" s="27" t="n"/>
      <c r="GM121" s="27" t="n"/>
      <c r="GN121" s="27" t="n"/>
      <c r="GO121" s="27" t="n"/>
      <c r="GP121" s="27" t="n"/>
      <c r="GQ121" s="27" t="n"/>
      <c r="GR121" s="27" t="n"/>
      <c r="GS121" s="27" t="n"/>
      <c r="GT121" s="27" t="n"/>
      <c r="GU121" s="27" t="n"/>
      <c r="GV121" s="27" t="n"/>
      <c r="GW121" s="27" t="n"/>
      <c r="GX121" s="27" t="n"/>
      <c r="GY121" s="27" t="n"/>
      <c r="GZ121" s="27" t="n"/>
      <c r="HA121" s="27" t="n"/>
      <c r="HB121" s="27" t="n"/>
      <c r="HC121" s="27" t="n"/>
      <c r="HD121" s="27" t="n"/>
      <c r="HE121" s="27" t="n"/>
      <c r="HF121" s="27" t="n"/>
      <c r="HG121" s="27" t="n"/>
      <c r="HH121" s="27" t="n"/>
      <c r="HI121" s="27" t="n"/>
      <c r="HJ121" s="27" t="n"/>
      <c r="HK121" s="27" t="n"/>
      <c r="HL121" s="27" t="n"/>
      <c r="HM121" s="27" t="n"/>
      <c r="HN121" s="27" t="n"/>
      <c r="HO121" s="27" t="n"/>
      <c r="HP121" s="27" t="n"/>
      <c r="HQ121" s="27" t="n"/>
      <c r="HR121" s="27" t="n"/>
      <c r="HS121" s="27" t="n"/>
      <c r="HT121" s="27" t="n"/>
      <c r="HU121" s="27" t="n"/>
      <c r="HV121" s="27" t="n"/>
      <c r="HW121" s="27" t="n"/>
      <c r="HX121" s="27" t="n"/>
      <c r="HY121" s="27" t="n"/>
      <c r="HZ121" s="27" t="n"/>
      <c r="IA121" s="27" t="n"/>
      <c r="IB121" s="27" t="n"/>
      <c r="IC121" s="27" t="n"/>
      <c r="ID121" s="27" t="n"/>
      <c r="IE121" s="27" t="n"/>
      <c r="IF121" s="27" t="n"/>
      <c r="IG121" s="27" t="n"/>
      <c r="IH121" s="27" t="n"/>
      <c r="II121" s="27" t="n"/>
      <c r="IJ121" s="27" t="n"/>
      <c r="IK121" s="27" t="n"/>
      <c r="IL121" s="27" t="n"/>
      <c r="IM121" s="27" t="n"/>
      <c r="IN121" s="27" t="n"/>
      <c r="IO121" s="27" t="n"/>
      <c r="IP121" s="27" t="n"/>
      <c r="IQ121" s="27" t="n"/>
      <c r="IR121" s="27" t="n"/>
      <c r="IS121" s="27" t="n"/>
      <c r="IT121" s="27" t="n"/>
      <c r="IU121" s="27" t="n"/>
      <c r="IV121" s="27" t="n"/>
      <c r="IW121" s="27" t="n"/>
      <c r="IX121" s="27" t="n"/>
      <c r="IY121" s="27" t="n"/>
      <c r="IZ121" s="27" t="n"/>
      <c r="JA121" s="27" t="n"/>
      <c r="JB121" s="27" t="n"/>
      <c r="JC121" s="27" t="n"/>
      <c r="JD121" s="27" t="n"/>
      <c r="JE121" s="27" t="n"/>
      <c r="JF121" s="27" t="n"/>
      <c r="JG121" s="27" t="n"/>
      <c r="JH121" s="27" t="n"/>
      <c r="JI121" s="27" t="n"/>
      <c r="JJ121" s="27" t="n"/>
      <c r="JK121" s="27" t="n"/>
      <c r="JL121" s="27" t="n"/>
      <c r="JM121" s="27" t="n"/>
      <c r="JN121" s="27" t="n"/>
      <c r="JO121" s="27" t="n"/>
      <c r="JP121" s="27" t="n"/>
      <c r="JQ121" s="27" t="n"/>
      <c r="JR121" s="27" t="n"/>
      <c r="JS121" s="27" t="n"/>
      <c r="JT121" s="27" t="n"/>
      <c r="JU121" s="27" t="n"/>
      <c r="JV121" s="27" t="n"/>
      <c r="JW121" s="27" t="n"/>
      <c r="JX121" s="27" t="n"/>
      <c r="JY121" s="27" t="n"/>
      <c r="OM121" s="9" t="n"/>
      <c r="ON121" s="9" t="n"/>
    </row>
    <row r="122" ht="14.45" customFormat="1" customHeight="1" s="32">
      <c r="A122" t="inlineStr">
        <is>
          <t>V. ECHARRY</t>
        </is>
      </c>
      <c r="B122" t="inlineStr">
        <is>
          <t>Data Intelligence</t>
        </is>
      </c>
      <c r="C122" t="inlineStr">
        <is>
          <t>Operations</t>
        </is>
      </c>
      <c r="D122" s="12" t="inlineStr">
        <is>
          <t>Data Science</t>
        </is>
      </c>
      <c r="E122" s="12">
        <f>COUNTIFS(HV122:IG122,UPPER("x"))</f>
        <v/>
      </c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  <c r="AJ122" s="12" t="n"/>
      <c r="AK122" s="12" t="n"/>
      <c r="AL122" s="12" t="n"/>
      <c r="AM122" s="12" t="n"/>
      <c r="AN122" s="12" t="n"/>
      <c r="AO122" s="12" t="n"/>
      <c r="AP122" s="12" t="n"/>
      <c r="AQ122" s="12" t="n"/>
      <c r="AR122" s="12" t="n"/>
      <c r="AS122" s="12" t="n"/>
      <c r="AT122" s="12" t="n"/>
      <c r="AU122" s="12" t="n"/>
      <c r="AV122" s="12" t="n"/>
      <c r="AW122" s="12" t="n"/>
      <c r="AX122" s="12" t="n"/>
      <c r="AY122" s="12" t="n"/>
      <c r="AZ122" s="12" t="n"/>
      <c r="BA122" s="12" t="n"/>
      <c r="BB122" s="12" t="n"/>
      <c r="BC122" s="12" t="n"/>
      <c r="BD122" s="12" t="n"/>
      <c r="BE122" s="12" t="n"/>
      <c r="BF122" s="12" t="n"/>
      <c r="BG122" s="12" t="n"/>
      <c r="BH122" s="12" t="n"/>
      <c r="BI122" s="12" t="n"/>
      <c r="BJ122" s="12" t="n"/>
      <c r="BK122" s="12" t="n"/>
      <c r="BL122" s="12" t="n"/>
      <c r="BM122" s="12" t="n"/>
      <c r="BN122" s="12" t="n"/>
      <c r="BO122" s="12" t="n"/>
      <c r="BP122" s="12" t="n"/>
      <c r="BQ122" s="12" t="n"/>
      <c r="BR122" s="12" t="n"/>
      <c r="BS122" s="12" t="n"/>
      <c r="BT122" s="12" t="n"/>
      <c r="BU122" s="12" t="n"/>
      <c r="BV122" s="12" t="n"/>
      <c r="BW122" s="12" t="n"/>
      <c r="BX122" s="12" t="n"/>
      <c r="BY122" s="12" t="n"/>
      <c r="BZ122" s="12" t="n"/>
      <c r="CA122" s="12" t="n"/>
      <c r="CB122" s="12" t="n"/>
      <c r="CC122" s="12" t="n"/>
      <c r="CD122" s="12" t="n"/>
      <c r="CE122" s="12" t="n"/>
      <c r="CF122" s="12" t="n"/>
      <c r="CG122" s="12" t="n"/>
      <c r="CH122" s="12" t="n"/>
      <c r="CI122" s="12" t="n"/>
      <c r="CJ122" s="12" t="n"/>
      <c r="CK122" s="12" t="n"/>
      <c r="CL122" s="12" t="n"/>
      <c r="CM122" s="12" t="n"/>
      <c r="CN122" s="12" t="n"/>
      <c r="CO122" s="12" t="n"/>
      <c r="CP122" s="12" t="n"/>
      <c r="CQ122" s="12" t="n"/>
      <c r="CR122" s="12" t="n"/>
      <c r="CS122" s="27" t="n"/>
      <c r="CT122" s="27" t="n"/>
      <c r="CU122" s="27" t="n"/>
      <c r="CV122" s="27" t="n"/>
      <c r="CW122" s="27" t="n"/>
      <c r="CX122" s="27" t="n"/>
      <c r="CY122" s="27" t="n"/>
      <c r="CZ122" s="27" t="n"/>
      <c r="DA122" s="27" t="n"/>
      <c r="DB122" s="27" t="n"/>
      <c r="DC122" s="27" t="n"/>
      <c r="DD122" s="27" t="n"/>
      <c r="DE122" s="27" t="n"/>
      <c r="DF122" s="27" t="n"/>
      <c r="DG122" s="27" t="n"/>
      <c r="DH122" s="27" t="n"/>
      <c r="DI122" s="27" t="n"/>
      <c r="DJ122" s="27" t="n"/>
      <c r="DK122" s="27" t="n"/>
      <c r="DL122" s="27" t="n"/>
      <c r="DM122" s="27" t="n"/>
      <c r="DN122" s="27" t="n"/>
      <c r="DO122" s="27" t="n"/>
      <c r="DP122" s="27" t="n"/>
      <c r="DQ122" s="27" t="n"/>
      <c r="DR122" s="27" t="n"/>
      <c r="DS122" s="27" t="n"/>
      <c r="DT122" s="27" t="n"/>
      <c r="DU122" s="27" t="n"/>
      <c r="DV122" s="27" t="n"/>
      <c r="DW122" s="27" t="n"/>
      <c r="DX122" s="27" t="n"/>
      <c r="DY122" s="27" t="n"/>
      <c r="DZ122" s="27" t="n"/>
      <c r="EA122" s="27" t="n"/>
      <c r="EB122" s="27" t="n"/>
      <c r="EC122" s="27" t="n"/>
      <c r="ED122" s="27" t="n"/>
      <c r="EE122" s="27" t="n"/>
      <c r="EF122" s="27" t="n"/>
      <c r="EG122" s="27" t="n"/>
      <c r="EH122" s="27" t="n"/>
      <c r="EI122" s="27" t="n"/>
      <c r="EJ122" s="27" t="n"/>
      <c r="EK122" s="27" t="n"/>
      <c r="EL122" s="27" t="n"/>
      <c r="EM122" s="27" t="n"/>
      <c r="EN122" s="27" t="n"/>
      <c r="EO122" s="27" t="n"/>
      <c r="EP122" s="27" t="n"/>
      <c r="EQ122" s="27" t="n"/>
      <c r="ER122" s="27" t="n"/>
      <c r="ES122" s="27" t="n"/>
      <c r="ET122" s="27" t="n"/>
      <c r="EU122" s="27" t="n"/>
      <c r="EV122" s="27" t="n"/>
      <c r="EW122" s="27" t="n"/>
      <c r="EX122" s="27" t="n"/>
      <c r="EY122" s="27" t="n"/>
      <c r="EZ122" s="27" t="n"/>
      <c r="FA122" s="27" t="n"/>
      <c r="FB122" s="27" t="n"/>
      <c r="FC122" s="27" t="n"/>
      <c r="FD122" s="27" t="n"/>
      <c r="FE122" s="27" t="n"/>
      <c r="FF122" s="27" t="n"/>
      <c r="FG122" s="27" t="n"/>
      <c r="FH122" s="27" t="n"/>
      <c r="FI122" s="27" t="n"/>
      <c r="FJ122" s="27" t="n"/>
      <c r="FK122" s="27" t="n"/>
      <c r="FL122" s="27" t="n"/>
      <c r="FM122" s="27" t="n"/>
      <c r="FN122" s="27" t="n"/>
      <c r="FO122" s="27" t="n"/>
      <c r="FP122" s="27" t="n"/>
      <c r="FQ122" s="27" t="n"/>
      <c r="FR122" s="27" t="n"/>
      <c r="FS122" s="27" t="n"/>
      <c r="FT122" s="27" t="n"/>
      <c r="FU122" s="27" t="n"/>
      <c r="FV122" s="27" t="n"/>
      <c r="FW122" s="27" t="n"/>
      <c r="FX122" s="27" t="n"/>
      <c r="FY122" s="27" t="n"/>
      <c r="FZ122" s="27" t="n"/>
      <c r="GA122" s="27" t="n"/>
      <c r="GB122" s="27" t="n"/>
      <c r="GC122" s="27" t="n"/>
      <c r="GD122" s="27" t="n"/>
      <c r="GE122" s="27" t="n"/>
      <c r="GF122" s="27" t="n"/>
      <c r="GG122" s="27" t="n"/>
      <c r="GH122" s="27" t="n"/>
      <c r="GI122" s="27" t="n"/>
      <c r="GJ122" s="27" t="n"/>
      <c r="GK122" s="27" t="n"/>
      <c r="GL122" s="27" t="n"/>
      <c r="GM122" s="27" t="n"/>
      <c r="GN122" s="27" t="n"/>
      <c r="GO122" s="27" t="n"/>
      <c r="GP122" s="27" t="n"/>
      <c r="GQ122" s="27" t="n"/>
      <c r="GR122" s="27" t="n"/>
      <c r="GS122" s="27" t="n"/>
      <c r="GT122" s="27" t="n"/>
      <c r="GU122" s="27" t="n"/>
      <c r="GV122" s="27" t="n"/>
      <c r="GW122" s="27" t="n"/>
      <c r="GX122" s="27" t="n"/>
      <c r="GY122" s="27" t="n"/>
      <c r="GZ122" s="27" t="n"/>
      <c r="HA122" s="27" t="n"/>
      <c r="HB122" s="27" t="n"/>
      <c r="HC122" s="27" t="n"/>
      <c r="HD122" s="27" t="n"/>
      <c r="HE122" s="27" t="n"/>
      <c r="HF122" s="27" t="n"/>
      <c r="HG122" s="27" t="n"/>
      <c r="HH122" s="27" t="n"/>
      <c r="HI122" s="27" t="n"/>
      <c r="HJ122" s="27" t="n"/>
      <c r="HK122" s="27" t="n"/>
      <c r="HL122" s="27" t="n"/>
      <c r="HM122" s="27" t="n"/>
      <c r="HN122" s="27" t="n"/>
      <c r="HO122" s="27" t="n"/>
      <c r="HP122" s="27" t="n"/>
      <c r="HQ122" s="27" t="n"/>
      <c r="HR122" s="27" t="n"/>
      <c r="HS122" s="27" t="n"/>
      <c r="HT122" s="27" t="n"/>
      <c r="HU122" s="27" t="n"/>
      <c r="HV122" s="27" t="n"/>
      <c r="HW122" s="27" t="n"/>
      <c r="HX122" s="27" t="n"/>
      <c r="HY122" s="27" t="n"/>
      <c r="HZ122" s="27" t="n"/>
      <c r="IA122" s="27" t="n"/>
      <c r="IB122" s="27" t="n"/>
      <c r="IC122" s="27" t="n"/>
      <c r="ID122" s="27" t="n"/>
      <c r="IE122" s="27" t="n"/>
      <c r="IF122" s="27" t="n"/>
      <c r="IG122" s="27" t="n"/>
      <c r="IH122" s="27" t="n"/>
      <c r="II122" s="27" t="n"/>
      <c r="IJ122" s="27" t="n"/>
      <c r="IK122" s="27" t="n"/>
      <c r="IL122" s="27" t="n"/>
      <c r="IM122" s="27" t="n"/>
      <c r="IN122" s="27" t="n"/>
      <c r="IO122" s="27" t="n"/>
      <c r="IP122" s="27" t="n"/>
      <c r="IQ122" s="27" t="n"/>
      <c r="IR122" s="27" t="n"/>
      <c r="IS122" s="27" t="n"/>
      <c r="IT122" s="27" t="n"/>
      <c r="IU122" s="27" t="n"/>
      <c r="IV122" s="27" t="n"/>
      <c r="IW122" s="27" t="n"/>
      <c r="IX122" s="27" t="n"/>
      <c r="IY122" s="27" t="n"/>
      <c r="IZ122" s="27" t="n"/>
      <c r="JA122" s="27" t="n"/>
      <c r="JB122" s="27" t="n"/>
      <c r="JC122" s="27" t="n"/>
      <c r="JD122" s="27" t="n"/>
      <c r="JE122" s="27" t="n"/>
      <c r="JF122" s="27" t="n"/>
      <c r="JG122" s="27" t="n"/>
      <c r="JH122" s="27" t="n"/>
      <c r="JI122" s="27" t="n"/>
      <c r="JJ122" s="27" t="n"/>
      <c r="JK122" s="27" t="n"/>
      <c r="JL122" s="27" t="n"/>
      <c r="JM122" s="27" t="n"/>
      <c r="JN122" s="27" t="n"/>
      <c r="JO122" s="27" t="n"/>
      <c r="JP122" s="27" t="n"/>
      <c r="JQ122" s="27" t="n"/>
      <c r="JR122" s="27" t="n"/>
      <c r="JS122" s="27" t="n"/>
      <c r="JT122" s="27" t="n"/>
      <c r="JU122" s="27" t="n"/>
      <c r="JV122" s="27" t="n"/>
      <c r="JW122" s="27" t="n"/>
      <c r="JX122" s="27" t="n"/>
      <c r="JY122" s="27" t="n"/>
      <c r="OM122" s="9" t="n"/>
      <c r="ON122" s="9" t="n"/>
    </row>
    <row r="123" ht="14.45" customFormat="1" customHeight="1" s="32">
      <c r="A123" t="inlineStr">
        <is>
          <t>V. RASO</t>
        </is>
      </c>
      <c r="B123" t="inlineStr">
        <is>
          <t>Data Intelligence</t>
        </is>
      </c>
      <c r="C123" t="inlineStr">
        <is>
          <t>Operations</t>
        </is>
      </c>
      <c r="D123" s="12" t="inlineStr">
        <is>
          <t>EPM</t>
        </is>
      </c>
      <c r="E123" s="12">
        <f>COUNTIFS(HV123:IG123,UPPER("x"))</f>
        <v/>
      </c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  <c r="AJ123" s="12" t="n"/>
      <c r="AK123" s="12" t="n"/>
      <c r="AL123" s="12" t="n"/>
      <c r="AM123" s="12" t="n"/>
      <c r="AN123" s="12" t="n"/>
      <c r="AO123" s="12" t="n"/>
      <c r="AP123" s="12" t="n"/>
      <c r="AQ123" s="12" t="n"/>
      <c r="AR123" s="12" t="n"/>
      <c r="AS123" s="12" t="n"/>
      <c r="AT123" s="12" t="n"/>
      <c r="AU123" s="12" t="n"/>
      <c r="AV123" s="12" t="n"/>
      <c r="AW123" s="12" t="n"/>
      <c r="AX123" s="12" t="n"/>
      <c r="AY123" s="12" t="n"/>
      <c r="AZ123" s="12" t="n"/>
      <c r="BA123" s="12" t="n"/>
      <c r="BB123" s="12" t="n"/>
      <c r="BC123" s="12" t="n"/>
      <c r="BD123" s="12" t="n"/>
      <c r="BE123" s="12" t="n"/>
      <c r="BF123" s="12" t="n"/>
      <c r="BG123" s="12" t="n"/>
      <c r="BH123" s="12" t="n"/>
      <c r="BI123" s="12" t="n"/>
      <c r="BJ123" s="12" t="n"/>
      <c r="BK123" s="12" t="n"/>
      <c r="BL123" s="12" t="n"/>
      <c r="BM123" s="12" t="n"/>
      <c r="BN123" s="12" t="n"/>
      <c r="BO123" s="12" t="n"/>
      <c r="BP123" s="12" t="n"/>
      <c r="BQ123" s="12" t="n"/>
      <c r="BR123" s="12" t="n"/>
      <c r="BS123" s="12" t="n"/>
      <c r="BT123" s="12" t="n"/>
      <c r="BU123" s="12" t="n"/>
      <c r="BV123" s="12" t="n"/>
      <c r="BW123" s="12" t="n"/>
      <c r="BX123" s="12" t="n"/>
      <c r="BY123" s="12" t="n"/>
      <c r="BZ123" s="12" t="n"/>
      <c r="CA123" s="12" t="n"/>
      <c r="CB123" s="12" t="n"/>
      <c r="CC123" s="12" t="n"/>
      <c r="CD123" s="12" t="n"/>
      <c r="CE123" s="12" t="n"/>
      <c r="CF123" s="12" t="n"/>
      <c r="CG123" s="12" t="n"/>
      <c r="CH123" s="12" t="n"/>
      <c r="CI123" s="12" t="n"/>
      <c r="CJ123" s="12" t="n"/>
      <c r="CK123" s="12" t="n"/>
      <c r="CL123" s="12" t="n"/>
      <c r="CM123" s="12" t="n"/>
      <c r="CN123" s="12" t="n"/>
      <c r="CO123" s="12" t="n"/>
      <c r="CP123" s="12" t="n"/>
      <c r="CQ123" s="12" t="n"/>
      <c r="CR123" s="12" t="n"/>
      <c r="CS123" s="12" t="n"/>
      <c r="CT123" s="12" t="n"/>
      <c r="CU123" s="12" t="n"/>
      <c r="CV123" s="12" t="n"/>
      <c r="CW123" s="12" t="n"/>
      <c r="CX123" s="12" t="n"/>
      <c r="CY123" s="12" t="n"/>
      <c r="CZ123" s="12" t="n"/>
      <c r="DA123" s="12" t="n"/>
      <c r="DB123" s="12" t="n"/>
      <c r="DC123" s="12" t="n"/>
      <c r="DD123" s="12" t="n"/>
      <c r="DE123" s="12" t="n"/>
      <c r="DF123" s="12" t="n"/>
      <c r="DG123" s="12" t="n"/>
      <c r="DH123" s="12" t="n"/>
      <c r="DI123" s="12" t="n"/>
      <c r="DJ123" s="12" t="n"/>
      <c r="DK123" s="12" t="n"/>
      <c r="DL123" s="12" t="n"/>
      <c r="DM123" s="12" t="n"/>
      <c r="DN123" s="12" t="n"/>
      <c r="DO123" s="12" t="n"/>
      <c r="DP123" s="12" t="n"/>
      <c r="DQ123" s="12" t="n"/>
      <c r="DR123" s="12" t="n"/>
      <c r="DS123" s="12" t="n"/>
      <c r="DT123" s="12" t="n"/>
      <c r="DU123" s="12" t="n"/>
      <c r="DV123" s="12" t="n"/>
      <c r="DW123" s="12" t="n"/>
      <c r="DX123" s="12" t="n"/>
      <c r="DY123" s="12" t="n"/>
      <c r="DZ123" s="12" t="n"/>
      <c r="EA123" s="12" t="n"/>
      <c r="EB123" s="12" t="n"/>
      <c r="EC123" s="12" t="n"/>
      <c r="ED123" s="12" t="n"/>
      <c r="EE123" s="12" t="n"/>
      <c r="EF123" s="12" t="n"/>
      <c r="EG123" s="12" t="n"/>
      <c r="EH123" s="12" t="n"/>
      <c r="EI123" s="12" t="n"/>
      <c r="EJ123" s="12" t="n"/>
      <c r="EK123" s="12" t="n"/>
      <c r="EL123" s="12" t="n"/>
      <c r="EM123" s="12" t="n"/>
      <c r="EN123" s="12" t="n"/>
      <c r="EO123" s="12" t="n"/>
      <c r="EP123" s="12" t="n"/>
      <c r="EQ123" s="12" t="n"/>
      <c r="ER123" s="12" t="n"/>
      <c r="ES123" s="12" t="n"/>
      <c r="ET123" s="12" t="n"/>
      <c r="EU123" s="12" t="n"/>
      <c r="EV123" s="12" t="n"/>
      <c r="EW123" s="12" t="n"/>
      <c r="EX123" s="12" t="n"/>
      <c r="EY123" s="12" t="n"/>
      <c r="EZ123" s="12" t="n"/>
      <c r="FA123" s="12" t="n"/>
      <c r="FB123" s="12" t="n"/>
      <c r="FC123" s="12" t="n"/>
      <c r="FD123" s="12" t="n"/>
      <c r="FE123" s="12" t="n"/>
      <c r="FF123" s="12" t="n"/>
      <c r="FG123" s="12" t="n"/>
      <c r="FH123" s="12" t="n"/>
      <c r="FI123" s="12" t="n"/>
      <c r="FJ123" s="12" t="n"/>
      <c r="FK123" s="12" t="n"/>
      <c r="FL123" s="12" t="n"/>
      <c r="FM123" s="12" t="n"/>
      <c r="FN123" s="12" t="n"/>
      <c r="FO123" s="12" t="n"/>
      <c r="FP123" s="12" t="n"/>
      <c r="FQ123" s="12" t="n"/>
      <c r="FR123" s="12" t="n"/>
      <c r="FS123" s="12" t="n"/>
      <c r="FT123" s="12" t="n"/>
      <c r="FU123" s="12" t="n"/>
      <c r="FV123" s="12" t="n"/>
      <c r="FW123" s="12" t="n"/>
      <c r="FX123" s="12" t="n"/>
      <c r="FY123" s="12" t="n"/>
      <c r="FZ123" s="12" t="n"/>
      <c r="GA123" s="12" t="n"/>
      <c r="GB123" s="12" t="n"/>
      <c r="GC123" s="12" t="n"/>
      <c r="GD123" s="12" t="n"/>
      <c r="GE123" s="12" t="n"/>
      <c r="GF123" s="12" t="n"/>
      <c r="GG123" s="12" t="n"/>
      <c r="GH123" s="12" t="n"/>
      <c r="GI123" s="12" t="n"/>
      <c r="GJ123" s="12" t="n"/>
      <c r="GK123" s="12" t="n"/>
      <c r="GL123" s="12" t="n"/>
      <c r="GM123" s="12" t="n"/>
      <c r="GN123" s="12" t="n"/>
      <c r="GO123" s="12" t="n"/>
      <c r="GP123" s="12" t="n"/>
      <c r="GQ123" s="12" t="n"/>
      <c r="GR123" s="12" t="n"/>
      <c r="GS123" s="12" t="n"/>
      <c r="GT123" s="12" t="n"/>
      <c r="GU123" s="12" t="n"/>
      <c r="GV123" s="12" t="n"/>
      <c r="GW123" s="12" t="n"/>
      <c r="GX123" s="12" t="n"/>
      <c r="GY123" s="12" t="n"/>
      <c r="GZ123" s="12" t="n"/>
      <c r="HA123" s="12" t="n"/>
      <c r="HB123" s="12" t="n"/>
      <c r="HC123" s="12" t="n"/>
      <c r="HD123" s="12" t="n"/>
      <c r="HE123" s="12" t="n"/>
      <c r="HF123" s="12" t="n"/>
      <c r="HG123" s="12" t="n"/>
      <c r="HH123" s="12" t="n"/>
      <c r="HI123" s="12" t="n"/>
      <c r="HJ123" s="12" t="n"/>
      <c r="HK123" s="12" t="n"/>
      <c r="HL123" s="12" t="n"/>
      <c r="HM123" s="12" t="n"/>
      <c r="HN123" s="12" t="n"/>
      <c r="HO123" s="12" t="n"/>
      <c r="HP123" s="12" t="n"/>
      <c r="HQ123" s="12" t="n"/>
      <c r="HR123" s="12" t="n"/>
      <c r="HS123" s="12" t="n"/>
      <c r="HT123" s="27" t="n"/>
      <c r="HU123" s="27" t="n"/>
      <c r="HV123" s="27" t="n"/>
      <c r="HW123" s="27" t="n"/>
      <c r="HX123" s="27" t="n"/>
      <c r="HY123" s="12" t="n"/>
      <c r="HZ123" s="12" t="n"/>
      <c r="IA123" s="27" t="n"/>
      <c r="IB123" s="27" t="n"/>
      <c r="IC123" s="27" t="n"/>
      <c r="ID123" s="27" t="n"/>
      <c r="IE123" s="27" t="n"/>
      <c r="IF123" s="12" t="n"/>
      <c r="IG123" s="12" t="n"/>
      <c r="IH123" s="12" t="n"/>
      <c r="II123" s="12" t="n"/>
      <c r="IJ123" s="12" t="n"/>
      <c r="IK123" s="12" t="n"/>
      <c r="IL123" s="12" t="n"/>
      <c r="IM123" s="12" t="n"/>
      <c r="IN123" s="12" t="n"/>
      <c r="IO123" s="12" t="n"/>
      <c r="IP123" s="12" t="n"/>
      <c r="IQ123" s="12" t="n"/>
      <c r="IR123" s="12" t="n"/>
      <c r="IS123" s="12" t="n"/>
      <c r="IT123" s="12" t="n"/>
      <c r="IU123" s="12" t="n"/>
      <c r="IV123" s="12" t="n"/>
      <c r="IW123" s="12" t="n"/>
      <c r="IX123" s="12" t="n"/>
      <c r="IY123" s="12" t="n"/>
      <c r="IZ123" s="12" t="n"/>
      <c r="JA123" s="12" t="n"/>
      <c r="JB123" s="12" t="n"/>
      <c r="JC123" s="12" t="n"/>
      <c r="JD123" s="12" t="n"/>
      <c r="JE123" s="12" t="n"/>
      <c r="JF123" s="12" t="n"/>
      <c r="JG123" s="12" t="n"/>
      <c r="JH123" s="12" t="n"/>
      <c r="JI123" s="12" t="n"/>
      <c r="JJ123" s="12" t="n"/>
      <c r="JK123" s="12" t="n"/>
      <c r="JL123" s="12" t="n"/>
      <c r="JM123" s="12" t="n"/>
      <c r="JN123" s="12" t="n"/>
      <c r="JO123" s="12" t="n"/>
      <c r="JP123" s="12" t="n"/>
      <c r="JQ123" s="12" t="n"/>
      <c r="JR123" s="12" t="n"/>
      <c r="JS123" s="12" t="n"/>
      <c r="JT123" s="12" t="n"/>
      <c r="JU123" s="12" t="n"/>
      <c r="JV123" s="12" t="n"/>
      <c r="JW123" s="12" t="n"/>
      <c r="JX123" s="12" t="n"/>
      <c r="JY123" s="12" t="n"/>
      <c r="JZ123" s="12" t="n"/>
      <c r="KA123" s="12" t="n"/>
      <c r="KB123" s="12" t="n"/>
      <c r="KC123" s="12" t="n"/>
      <c r="KD123" s="12" t="n"/>
      <c r="KE123" s="12" t="n"/>
      <c r="KF123" s="12" t="n"/>
      <c r="KG123" s="12" t="n"/>
      <c r="KH123" s="12" t="n"/>
      <c r="KI123" s="12" t="n"/>
      <c r="KJ123" s="12" t="n"/>
      <c r="KK123" s="12" t="n"/>
      <c r="KL123" s="12" t="n"/>
      <c r="KM123" s="12" t="n"/>
      <c r="KN123" s="12" t="n"/>
      <c r="KO123" s="12" t="n"/>
      <c r="KP123" s="12" t="n"/>
      <c r="KQ123" s="12" t="n"/>
      <c r="KR123" s="12" t="n"/>
      <c r="KS123" s="12" t="n"/>
      <c r="KT123" s="12" t="n"/>
      <c r="KU123" s="12" t="n"/>
      <c r="KV123" s="12" t="n"/>
      <c r="KW123" s="12" t="n"/>
      <c r="KX123" s="12" t="n"/>
      <c r="OM123" s="9" t="n"/>
      <c r="ON123" s="9" t="n"/>
    </row>
    <row r="124" ht="14.45" customFormat="1" customHeight="1" s="32">
      <c r="A124" s="34" t="inlineStr">
        <is>
          <t>W. MORANDELLI</t>
        </is>
      </c>
      <c r="B124" t="inlineStr">
        <is>
          <t>Data Intelligence</t>
        </is>
      </c>
      <c r="C124" t="inlineStr">
        <is>
          <t>Operations</t>
        </is>
      </c>
      <c r="D124" s="12" t="inlineStr">
        <is>
          <t>Data Management</t>
        </is>
      </c>
      <c r="E124" s="12">
        <f>COUNTIFS(HV124:IG124,UPPER("x"))</f>
        <v/>
      </c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  <c r="AJ124" s="12" t="n"/>
      <c r="AK124" s="12" t="n"/>
      <c r="AL124" s="12" t="n"/>
      <c r="AM124" s="12" t="n"/>
      <c r="AN124" s="12" t="n"/>
      <c r="AO124" s="12" t="n"/>
      <c r="AP124" s="12" t="n"/>
      <c r="AQ124" s="12" t="n"/>
      <c r="AR124" s="12" t="n"/>
      <c r="AS124" s="12" t="n"/>
      <c r="AT124" s="12" t="n"/>
      <c r="AU124" s="12" t="n"/>
      <c r="AV124" s="12" t="n"/>
      <c r="AW124" s="12" t="n"/>
      <c r="AX124" s="12" t="n"/>
      <c r="AY124" s="12" t="n"/>
      <c r="AZ124" s="12" t="n"/>
      <c r="BA124" s="12" t="n"/>
      <c r="BB124" s="12" t="n"/>
      <c r="BC124" s="12" t="n"/>
      <c r="BD124" s="12" t="n"/>
      <c r="BE124" s="12" t="n"/>
      <c r="BF124" s="12" t="n"/>
      <c r="BG124" s="12" t="n"/>
      <c r="BH124" s="12" t="n"/>
      <c r="BI124" s="12" t="n"/>
      <c r="BJ124" s="12" t="n"/>
      <c r="BK124" s="12" t="n"/>
      <c r="BL124" s="12" t="n"/>
      <c r="BM124" s="12" t="n"/>
      <c r="BN124" s="12" t="n"/>
      <c r="BO124" s="12" t="n"/>
      <c r="BP124" s="12" t="n"/>
      <c r="BQ124" s="12" t="n"/>
      <c r="BR124" s="12" t="n"/>
      <c r="BS124" s="12" t="n"/>
      <c r="BT124" s="12" t="n"/>
      <c r="BU124" s="12" t="n"/>
      <c r="BV124" s="12" t="n"/>
      <c r="BW124" s="12" t="n"/>
      <c r="BX124" s="12" t="n"/>
      <c r="BY124" s="12" t="n"/>
      <c r="BZ124" s="12" t="n"/>
      <c r="CA124" s="12" t="n"/>
      <c r="CB124" s="12" t="n"/>
      <c r="CC124" s="12" t="n"/>
      <c r="CD124" s="12" t="n"/>
      <c r="CE124" s="12" t="n"/>
      <c r="CF124" s="12" t="n"/>
      <c r="CG124" s="12" t="n"/>
      <c r="CH124" s="12" t="n"/>
      <c r="CI124" s="12" t="n"/>
      <c r="CJ124" s="12" t="n"/>
      <c r="CK124" s="12" t="n"/>
      <c r="CL124" s="12" t="n"/>
      <c r="CM124" s="12" t="n"/>
      <c r="CN124" s="12" t="n"/>
      <c r="CO124" s="12" t="n"/>
      <c r="CP124" s="12" t="n"/>
      <c r="CQ124" s="12" t="n"/>
      <c r="CR124" s="12" t="n"/>
      <c r="CS124" s="27" t="n"/>
      <c r="CT124" s="27" t="n"/>
      <c r="CU124" s="27" t="n"/>
      <c r="CV124" s="27" t="n"/>
      <c r="CW124" s="27" t="n"/>
      <c r="CX124" s="27" t="n"/>
      <c r="CY124" s="27" t="n"/>
      <c r="CZ124" s="27" t="n"/>
      <c r="DA124" s="27" t="n"/>
      <c r="DB124" s="27" t="n"/>
      <c r="DC124" s="27" t="n"/>
      <c r="DD124" s="27" t="n"/>
      <c r="DE124" s="27" t="n"/>
      <c r="DF124" s="27" t="n"/>
      <c r="DG124" s="27" t="n"/>
      <c r="DH124" s="27" t="n"/>
      <c r="DI124" s="27" t="n"/>
      <c r="DJ124" s="27" t="n"/>
      <c r="DK124" s="27" t="n"/>
      <c r="DL124" s="27" t="n"/>
      <c r="DM124" s="27" t="n"/>
      <c r="DN124" s="27" t="n"/>
      <c r="DO124" s="27" t="n"/>
      <c r="DP124" s="27" t="n"/>
      <c r="DQ124" s="27" t="n"/>
      <c r="DR124" s="27" t="n"/>
      <c r="DS124" s="27" t="n"/>
      <c r="DT124" s="27" t="n"/>
      <c r="DU124" s="27" t="n"/>
      <c r="DV124" s="27" t="n"/>
      <c r="DW124" s="27" t="n"/>
      <c r="DX124" s="27" t="n"/>
      <c r="DY124" s="27" t="n"/>
      <c r="DZ124" s="27" t="n"/>
      <c r="EA124" s="27" t="n"/>
      <c r="EB124" s="27" t="n"/>
      <c r="EC124" s="27" t="n"/>
      <c r="ED124" s="27" t="n"/>
      <c r="EE124" s="27" t="n"/>
      <c r="EF124" s="27" t="n"/>
      <c r="EG124" s="27" t="n"/>
      <c r="EH124" s="27" t="n"/>
      <c r="EI124" s="27" t="n"/>
      <c r="EJ124" s="27" t="n"/>
      <c r="EK124" s="27" t="n"/>
      <c r="EL124" s="27" t="n"/>
      <c r="EM124" s="27" t="n"/>
      <c r="EN124" s="27" t="n"/>
      <c r="EO124" s="27" t="n"/>
      <c r="EP124" s="27" t="n"/>
      <c r="EQ124" s="27" t="n"/>
      <c r="ER124" s="27" t="n"/>
      <c r="ES124" s="27" t="n"/>
      <c r="ET124" s="27" t="n"/>
      <c r="EU124" s="27" t="n"/>
      <c r="EV124" s="27" t="n"/>
      <c r="EW124" s="27" t="n"/>
      <c r="EX124" s="27" t="n"/>
      <c r="EY124" s="27" t="n"/>
      <c r="EZ124" s="27" t="n"/>
      <c r="FA124" s="27" t="n"/>
      <c r="FB124" s="27" t="n"/>
      <c r="FC124" s="27" t="n"/>
      <c r="FD124" s="27" t="n"/>
      <c r="FE124" s="27" t="n"/>
      <c r="FF124" s="27" t="n"/>
      <c r="FG124" s="27" t="n"/>
      <c r="FH124" s="27" t="n"/>
      <c r="FI124" s="27" t="n"/>
      <c r="FJ124" s="27" t="n"/>
      <c r="FK124" s="27" t="n"/>
      <c r="FL124" s="27" t="n"/>
      <c r="FM124" s="27" t="n"/>
      <c r="FN124" s="27" t="n"/>
      <c r="FO124" s="27" t="n"/>
      <c r="FP124" s="27" t="n"/>
      <c r="FQ124" s="27" t="n"/>
      <c r="FR124" s="27" t="n"/>
      <c r="FS124" s="27" t="n"/>
      <c r="FT124" s="27" t="n"/>
      <c r="FU124" s="27" t="n"/>
      <c r="FV124" s="27" t="n"/>
      <c r="FW124" s="27" t="n"/>
      <c r="FX124" s="27" t="n"/>
      <c r="FY124" s="27" t="n"/>
      <c r="FZ124" s="27" t="n"/>
      <c r="GA124" s="27" t="n"/>
      <c r="GB124" s="27" t="n"/>
      <c r="GC124" s="27" t="n"/>
      <c r="GD124" s="27" t="n"/>
      <c r="GE124" s="27" t="n"/>
      <c r="GF124" s="27" t="n"/>
      <c r="GG124" s="27" t="n"/>
      <c r="GH124" s="27" t="n"/>
      <c r="GI124" s="27" t="n"/>
      <c r="GJ124" s="27" t="n"/>
      <c r="GK124" s="27" t="n"/>
      <c r="GL124" s="27" t="n"/>
      <c r="GM124" s="27" t="n"/>
      <c r="GN124" s="27" t="n"/>
      <c r="GO124" s="27" t="n"/>
      <c r="GP124" s="27" t="n"/>
      <c r="GQ124" s="27" t="n"/>
      <c r="GR124" s="27" t="n"/>
      <c r="GS124" s="27" t="n"/>
      <c r="GT124" s="27" t="n"/>
      <c r="GU124" s="27" t="n"/>
      <c r="GV124" s="27" t="n"/>
      <c r="GW124" s="27" t="n"/>
      <c r="GX124" s="27" t="n"/>
      <c r="GY124" s="27" t="n"/>
      <c r="GZ124" s="27" t="n"/>
      <c r="HA124" s="27" t="n"/>
      <c r="HB124" s="27" t="n"/>
      <c r="HC124" s="27" t="n"/>
      <c r="HD124" s="27" t="n"/>
      <c r="HE124" s="27" t="n"/>
      <c r="HF124" s="27" t="n"/>
      <c r="HG124" s="27" t="n"/>
      <c r="HH124" s="27" t="n"/>
      <c r="HI124" s="27" t="n"/>
      <c r="HJ124" s="27" t="n"/>
      <c r="HK124" s="27" t="n"/>
      <c r="HL124" s="27" t="n"/>
      <c r="HM124" s="27" t="n"/>
      <c r="HN124" s="27" t="n"/>
      <c r="HO124" s="27" t="n"/>
      <c r="HP124" s="27" t="n"/>
      <c r="HQ124" s="27" t="n"/>
      <c r="HR124" s="27" t="n"/>
      <c r="HS124" s="27" t="n"/>
      <c r="HT124" s="27" t="n"/>
      <c r="HU124" s="27" t="n"/>
      <c r="HV124" s="27" t="n"/>
      <c r="HW124" s="27" t="n"/>
      <c r="HX124" s="27" t="n"/>
      <c r="HY124" s="27" t="n"/>
      <c r="HZ124" s="27" t="n"/>
      <c r="IA124" s="27" t="n"/>
      <c r="IB124" s="27" t="n"/>
      <c r="IC124" s="27" t="n"/>
      <c r="ID124" s="27" t="n"/>
      <c r="IE124" s="27" t="n"/>
      <c r="IF124" s="27" t="n"/>
      <c r="IG124" s="27" t="n"/>
      <c r="IH124" s="27" t="n"/>
      <c r="II124" s="27" t="n"/>
      <c r="IJ124" s="27" t="n"/>
      <c r="IK124" s="27" t="n"/>
      <c r="IL124" s="27" t="n"/>
      <c r="IM124" s="27" t="n"/>
      <c r="IN124" s="27" t="n"/>
      <c r="IO124" s="27" t="n"/>
      <c r="IP124" s="27" t="n"/>
      <c r="IQ124" s="27" t="n"/>
      <c r="IR124" s="27" t="n"/>
      <c r="IS124" s="27" t="n"/>
      <c r="IT124" s="27" t="n"/>
      <c r="IU124" s="27" t="n"/>
      <c r="IV124" s="27" t="n"/>
      <c r="IW124" s="27" t="n"/>
      <c r="IX124" s="27" t="n"/>
      <c r="IY124" s="27" t="n"/>
      <c r="IZ124" s="27" t="n"/>
      <c r="JA124" s="27" t="n"/>
      <c r="JB124" s="27" t="n"/>
      <c r="JC124" s="27" t="n"/>
      <c r="JD124" s="27" t="n"/>
      <c r="JE124" s="27" t="n"/>
      <c r="JF124" s="27" t="n"/>
      <c r="JG124" s="27" t="n"/>
      <c r="JH124" s="27" t="n"/>
      <c r="JI124" s="27" t="n"/>
      <c r="JJ124" s="27" t="n"/>
      <c r="JK124" s="27" t="n"/>
      <c r="JL124" s="27" t="n"/>
      <c r="JM124" s="27" t="n"/>
      <c r="JN124" s="27" t="n"/>
      <c r="JO124" s="27" t="n"/>
      <c r="JP124" s="27" t="n"/>
      <c r="JQ124" s="27" t="n"/>
      <c r="JR124" s="27" t="n"/>
      <c r="JS124" s="27" t="n"/>
      <c r="JT124" s="27" t="n"/>
      <c r="JU124" s="27" t="n"/>
      <c r="JV124" s="27" t="n"/>
      <c r="JW124" s="27" t="n"/>
      <c r="JX124" s="27" t="n"/>
      <c r="JY124" s="27" t="n"/>
      <c r="OM124" s="9" t="n"/>
      <c r="ON124" s="9" t="n"/>
    </row>
    <row r="125" ht="14.45" customFormat="1" customHeight="1" s="32">
      <c r="A125" t="inlineStr">
        <is>
          <t>Y. BEN</t>
        </is>
      </c>
      <c r="B125" t="inlineStr">
        <is>
          <t>Data Intelligence</t>
        </is>
      </c>
      <c r="C125" t="inlineStr">
        <is>
          <t>Operations</t>
        </is>
      </c>
      <c r="D125" s="12" t="inlineStr">
        <is>
          <t>Data Management</t>
        </is>
      </c>
      <c r="E125" s="12">
        <f>COUNTIFS(HV125:IG125,UPPER("x"))</f>
        <v/>
      </c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  <c r="AJ125" s="12" t="n"/>
      <c r="AK125" s="12" t="n"/>
      <c r="AL125" s="12" t="n"/>
      <c r="AM125" s="12" t="n"/>
      <c r="AN125" s="12" t="n"/>
      <c r="AO125" s="12" t="n"/>
      <c r="AP125" s="12" t="n"/>
      <c r="AQ125" s="12" t="n"/>
      <c r="AR125" s="12" t="n"/>
      <c r="AS125" s="12" t="n"/>
      <c r="AT125" s="12" t="n"/>
      <c r="AU125" s="12" t="n"/>
      <c r="AV125" s="12" t="n"/>
      <c r="AW125" s="12" t="n"/>
      <c r="AX125" s="12" t="n"/>
      <c r="AY125" s="12" t="n"/>
      <c r="AZ125" s="12" t="n"/>
      <c r="BA125" s="12" t="n"/>
      <c r="BB125" s="12" t="n"/>
      <c r="BC125" s="12" t="n"/>
      <c r="BD125" s="12" t="n"/>
      <c r="BE125" s="12" t="n"/>
      <c r="BF125" s="12" t="n"/>
      <c r="BG125" s="12" t="n"/>
      <c r="BH125" s="12" t="n"/>
      <c r="BI125" s="12" t="n"/>
      <c r="BJ125" s="12" t="n"/>
      <c r="BK125" s="12" t="n"/>
      <c r="BL125" s="12" t="n"/>
      <c r="BM125" s="12" t="n"/>
      <c r="BN125" s="12" t="n"/>
      <c r="BO125" s="12" t="n"/>
      <c r="BP125" s="12" t="n"/>
      <c r="BQ125" s="12" t="n"/>
      <c r="BR125" s="12" t="n"/>
      <c r="BS125" s="12" t="n"/>
      <c r="BT125" s="12" t="n"/>
      <c r="BU125" s="12" t="n"/>
      <c r="BV125" s="12" t="n"/>
      <c r="BW125" s="12" t="n"/>
      <c r="BX125" s="12" t="n"/>
      <c r="BY125" s="12" t="n"/>
      <c r="BZ125" s="12" t="n"/>
      <c r="CA125" s="12" t="n"/>
      <c r="CB125" s="12" t="n"/>
      <c r="CC125" s="12" t="n"/>
      <c r="CD125" s="12" t="n"/>
      <c r="CE125" s="12" t="n"/>
      <c r="CF125" s="12" t="n"/>
      <c r="CG125" s="12" t="n"/>
      <c r="CH125" s="12" t="n"/>
      <c r="CI125" s="12" t="n"/>
      <c r="CJ125" s="12" t="n"/>
      <c r="CK125" s="12" t="n"/>
      <c r="CL125" s="12" t="n"/>
      <c r="CM125" s="12" t="n"/>
      <c r="CN125" s="12" t="n"/>
      <c r="CO125" s="12" t="n"/>
      <c r="CP125" s="12" t="n"/>
      <c r="CQ125" s="12" t="n"/>
      <c r="CR125" s="12" t="n"/>
      <c r="CS125" s="27" t="n"/>
      <c r="CT125" s="27" t="n"/>
      <c r="CU125" s="27" t="n"/>
      <c r="CV125" s="27" t="n"/>
      <c r="CW125" s="27" t="n"/>
      <c r="CX125" s="27" t="n"/>
      <c r="CY125" s="27" t="n"/>
      <c r="CZ125" s="27" t="n"/>
      <c r="DA125" s="27" t="n"/>
      <c r="DB125" s="27" t="n"/>
      <c r="DC125" s="27" t="n"/>
      <c r="DD125" s="27" t="n"/>
      <c r="DE125" s="27" t="n"/>
      <c r="DF125" s="27" t="n"/>
      <c r="DG125" s="27" t="n"/>
      <c r="DH125" s="27" t="n"/>
      <c r="DI125" s="27" t="n"/>
      <c r="DJ125" s="27" t="n"/>
      <c r="DK125" s="27" t="n"/>
      <c r="DL125" s="27" t="n"/>
      <c r="DM125" s="27" t="n"/>
      <c r="DN125" s="27" t="n"/>
      <c r="DO125" s="27" t="n"/>
      <c r="DP125" s="27" t="n"/>
      <c r="DQ125" s="27" t="n"/>
      <c r="DR125" s="27" t="n"/>
      <c r="DS125" s="27" t="n"/>
      <c r="DT125" s="27" t="n"/>
      <c r="DU125" s="27" t="n"/>
      <c r="DV125" s="27" t="n"/>
      <c r="DW125" s="27" t="n"/>
      <c r="DX125" s="27" t="n"/>
      <c r="DY125" s="27" t="n"/>
      <c r="DZ125" s="27" t="n"/>
      <c r="EA125" s="27" t="n"/>
      <c r="EB125" s="27" t="n"/>
      <c r="EC125" s="27" t="n"/>
      <c r="ED125" s="27" t="n"/>
      <c r="EE125" s="27" t="n"/>
      <c r="EF125" s="27" t="n"/>
      <c r="EG125" s="27" t="n"/>
      <c r="EH125" s="27" t="n"/>
      <c r="EI125" s="27" t="n"/>
      <c r="EJ125" s="27" t="n"/>
      <c r="EK125" s="27" t="n"/>
      <c r="EL125" s="27" t="n"/>
      <c r="EM125" s="27" t="n"/>
      <c r="EN125" s="27" t="n"/>
      <c r="EO125" s="27" t="n"/>
      <c r="EP125" s="27" t="n"/>
      <c r="EQ125" s="27" t="n"/>
      <c r="ER125" s="27" t="n"/>
      <c r="ES125" s="27" t="n"/>
      <c r="ET125" s="27" t="n"/>
      <c r="EU125" s="27" t="n"/>
      <c r="EV125" s="27" t="n"/>
      <c r="EW125" s="27" t="n"/>
      <c r="EX125" s="27" t="n"/>
      <c r="EY125" s="27" t="n"/>
      <c r="EZ125" s="27" t="n"/>
      <c r="FA125" s="27" t="n"/>
      <c r="FB125" s="27" t="n"/>
      <c r="FC125" s="27" t="n"/>
      <c r="FD125" s="27" t="n"/>
      <c r="FE125" s="27" t="n"/>
      <c r="FF125" s="27" t="n"/>
      <c r="FG125" s="27" t="n"/>
      <c r="FH125" s="27" t="n"/>
      <c r="FI125" s="27" t="n"/>
      <c r="FJ125" s="27" t="n"/>
      <c r="FK125" s="27" t="n"/>
      <c r="FL125" s="27" t="n"/>
      <c r="FM125" s="27" t="n"/>
      <c r="FN125" s="27" t="n"/>
      <c r="FO125" s="27" t="n"/>
      <c r="FP125" s="27" t="n"/>
      <c r="FQ125" s="27" t="n"/>
      <c r="FR125" s="27" t="n"/>
      <c r="FS125" s="27" t="n"/>
      <c r="FT125" s="27" t="n"/>
      <c r="FU125" s="27" t="n"/>
      <c r="FV125" s="27" t="n"/>
      <c r="FW125" s="27" t="n"/>
      <c r="FX125" s="27" t="n"/>
      <c r="FY125" s="27" t="n"/>
      <c r="FZ125" s="27" t="n"/>
      <c r="GA125" s="27" t="n"/>
      <c r="GB125" s="27" t="n"/>
      <c r="GC125" s="27" t="n"/>
      <c r="GD125" s="27" t="n"/>
      <c r="GE125" s="27" t="n"/>
      <c r="GF125" s="27" t="n"/>
      <c r="GG125" s="27" t="n"/>
      <c r="GH125" s="27" t="n"/>
      <c r="GI125" s="27" t="n"/>
      <c r="GJ125" s="27" t="n"/>
      <c r="GK125" s="27" t="n"/>
      <c r="GL125" s="27" t="n"/>
      <c r="GM125" s="27" t="n"/>
      <c r="GN125" s="27" t="n"/>
      <c r="GO125" s="27" t="n"/>
      <c r="GP125" s="27" t="n"/>
      <c r="GQ125" s="27" t="n"/>
      <c r="GR125" s="27" t="n"/>
      <c r="GS125" s="27" t="n"/>
      <c r="GT125" s="27" t="n"/>
      <c r="GU125" s="27" t="n"/>
      <c r="GV125" s="27" t="n"/>
      <c r="GW125" s="27" t="n"/>
      <c r="GX125" s="27" t="n"/>
      <c r="GY125" s="27" t="n"/>
      <c r="GZ125" s="27" t="n"/>
      <c r="HA125" s="27" t="n"/>
      <c r="HB125" s="27" t="n"/>
      <c r="HC125" s="27" t="n"/>
      <c r="HD125" s="27" t="n"/>
      <c r="HE125" s="27" t="n"/>
      <c r="HF125" s="27" t="n"/>
      <c r="HG125" s="27" t="n"/>
      <c r="HH125" s="27" t="n"/>
      <c r="HI125" s="27" t="n"/>
      <c r="HJ125" s="27" t="n"/>
      <c r="HK125" s="27" t="n"/>
      <c r="HL125" s="27" t="n"/>
      <c r="HM125" s="27" t="n"/>
      <c r="HN125" s="27" t="n"/>
      <c r="HO125" s="27" t="n"/>
      <c r="HP125" s="27" t="n"/>
      <c r="HQ125" s="27" t="n"/>
      <c r="HR125" s="27" t="n"/>
      <c r="HS125" s="27" t="n"/>
      <c r="HT125" s="27" t="n"/>
      <c r="HU125" s="27" t="n"/>
      <c r="HV125" s="27" t="n"/>
      <c r="HW125" s="27" t="n"/>
      <c r="HX125" s="27" t="n"/>
      <c r="HY125" s="27" t="n"/>
      <c r="HZ125" s="27" t="n"/>
      <c r="IA125" s="27" t="n"/>
      <c r="IB125" s="27" t="n"/>
      <c r="IC125" s="27" t="n"/>
      <c r="ID125" s="27" t="n"/>
      <c r="IE125" s="27" t="n"/>
      <c r="IF125" s="27" t="n"/>
      <c r="IG125" s="27" t="n"/>
      <c r="IH125" s="27" t="n"/>
      <c r="II125" s="27" t="n"/>
      <c r="IJ125" s="27" t="n"/>
      <c r="IK125" s="27" t="n"/>
      <c r="IL125" s="27" t="n"/>
      <c r="IM125" s="27" t="n"/>
      <c r="IN125" s="27" t="n"/>
      <c r="IO125" s="27" t="n"/>
      <c r="IP125" s="27" t="n"/>
      <c r="IQ125" s="27" t="n"/>
      <c r="IR125" s="27" t="n"/>
      <c r="IS125" s="27" t="n"/>
      <c r="IT125" s="27" t="n"/>
      <c r="IU125" s="27" t="n"/>
      <c r="IV125" s="27" t="n"/>
      <c r="IW125" s="27" t="n"/>
      <c r="IX125" s="27" t="n"/>
      <c r="IY125" s="27" t="n"/>
      <c r="IZ125" s="27" t="n"/>
      <c r="JA125" s="27" t="n"/>
      <c r="JB125" s="27" t="n"/>
      <c r="JC125" s="27" t="n"/>
      <c r="JD125" s="27" t="n"/>
      <c r="JE125" s="27" t="n"/>
      <c r="JF125" s="27" t="n"/>
      <c r="JG125" s="27" t="n"/>
      <c r="JH125" s="27" t="n"/>
      <c r="JI125" s="27" t="n"/>
      <c r="JJ125" s="27" t="n"/>
      <c r="JK125" s="27" t="n"/>
      <c r="JL125" s="27" t="n"/>
      <c r="JM125" s="27" t="n"/>
      <c r="JN125" s="27" t="n"/>
      <c r="JO125" s="27" t="n"/>
      <c r="JP125" s="27" t="n"/>
      <c r="JQ125" s="27" t="n"/>
      <c r="JR125" s="27" t="n"/>
      <c r="JS125" s="27" t="n"/>
      <c r="JT125" s="27" t="n"/>
      <c r="JU125" s="27" t="n"/>
      <c r="JV125" s="27" t="n"/>
      <c r="JW125" s="27" t="n"/>
      <c r="JX125" s="27" t="n"/>
      <c r="JY125" s="27" t="n"/>
      <c r="OM125" s="9" t="n"/>
      <c r="ON125" s="9" t="n"/>
    </row>
    <row r="126" ht="14.45" customFormat="1" customHeight="1" s="32">
      <c r="A126" t="inlineStr">
        <is>
          <t>M. STORICO</t>
        </is>
      </c>
      <c r="B126" t="inlineStr">
        <is>
          <t>Digital QA</t>
        </is>
      </c>
      <c r="C126" t="inlineStr">
        <is>
          <t>Delivery AMS</t>
        </is>
      </c>
      <c r="D126" s="12" t="inlineStr">
        <is>
          <t>Outside DI</t>
        </is>
      </c>
      <c r="E126" s="12">
        <f>COUNTIFS(HV126:IG126,UPPER("x"))</f>
        <v/>
      </c>
      <c r="F126" s="9" t="n"/>
      <c r="G126" s="9" t="n"/>
      <c r="H126" s="9" t="n"/>
      <c r="I126" s="9" t="n"/>
      <c r="J126" s="9" t="n"/>
      <c r="K126" s="12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  <c r="AA126" s="9" t="n"/>
      <c r="AB126" s="9" t="n"/>
      <c r="AC126" s="9" t="n"/>
      <c r="AD126" s="9" t="n"/>
      <c r="AE126" s="9" t="n"/>
      <c r="AF126" s="9" t="n"/>
      <c r="AG126" s="9" t="n"/>
      <c r="AH126" s="9" t="n"/>
      <c r="AI126" s="9" t="n"/>
      <c r="AJ126" s="9" t="n"/>
      <c r="AK126" s="9" t="n"/>
      <c r="AL126" s="9" t="n"/>
      <c r="AM126" s="9" t="n"/>
      <c r="AN126" s="9" t="n"/>
      <c r="AO126" s="9" t="n"/>
      <c r="AP126" s="9" t="n"/>
      <c r="AQ126" s="9" t="n"/>
      <c r="AR126" s="9" t="n"/>
      <c r="AS126" s="9" t="n"/>
      <c r="AT126" s="9" t="n"/>
      <c r="AU126" s="9" t="n"/>
      <c r="AV126" s="9" t="n"/>
      <c r="AW126" s="9" t="n"/>
      <c r="AX126" s="9" t="n"/>
      <c r="AY126" s="9" t="n"/>
      <c r="AZ126" s="9" t="n"/>
      <c r="BA126" s="9" t="n"/>
      <c r="BB126" s="9" t="n"/>
      <c r="BC126" s="9" t="n"/>
      <c r="BD126" s="9" t="n"/>
      <c r="BE126" s="9" t="n"/>
      <c r="BF126" s="9" t="n"/>
      <c r="BG126" s="9" t="n"/>
      <c r="BH126" s="9" t="n"/>
      <c r="BI126" s="9" t="n"/>
      <c r="BJ126" s="9" t="n"/>
      <c r="BK126" s="9" t="n"/>
      <c r="BL126" s="9" t="n"/>
      <c r="BM126" s="9" t="n"/>
      <c r="BN126" s="9" t="n"/>
      <c r="BO126" s="9" t="n"/>
      <c r="BP126" s="9" t="n"/>
      <c r="BQ126" s="9" t="n"/>
      <c r="BR126" s="9" t="n"/>
      <c r="BS126" s="9" t="n"/>
      <c r="BT126" s="9" t="n"/>
      <c r="BU126" s="9" t="n"/>
      <c r="BV126" s="9" t="n"/>
      <c r="BW126" s="9" t="n"/>
      <c r="BX126" s="9" t="n"/>
      <c r="BY126" s="9" t="n"/>
      <c r="BZ126" s="9" t="n"/>
      <c r="CA126" s="9" t="n"/>
      <c r="CB126" s="9" t="n"/>
      <c r="CC126" s="9" t="n"/>
      <c r="CD126" s="9" t="n"/>
      <c r="CE126" s="9" t="n"/>
      <c r="CF126" s="9" t="n"/>
      <c r="CG126" s="9" t="n"/>
      <c r="CH126" s="9" t="n"/>
      <c r="CI126" s="9" t="n"/>
      <c r="CJ126" s="9" t="n"/>
      <c r="CK126" s="9" t="n"/>
      <c r="CL126" s="9" t="n"/>
      <c r="CM126" s="9" t="n"/>
      <c r="CN126" s="9" t="n"/>
      <c r="CO126" s="9" t="n"/>
      <c r="CP126" s="9" t="n"/>
      <c r="CQ126" s="9" t="n"/>
      <c r="CR126" s="9" t="n"/>
      <c r="CS126" s="27" t="n"/>
      <c r="CT126" s="27" t="n"/>
      <c r="CU126" s="27" t="n"/>
      <c r="CV126" s="27" t="n"/>
      <c r="CW126" s="27" t="n"/>
      <c r="CX126" s="27" t="n"/>
      <c r="CY126" s="27" t="n"/>
      <c r="CZ126" s="27" t="n"/>
      <c r="DA126" s="27" t="n"/>
      <c r="DB126" s="27" t="n"/>
      <c r="DC126" s="27" t="n"/>
      <c r="DD126" s="27" t="n"/>
      <c r="DE126" s="27" t="n"/>
      <c r="DF126" s="27" t="n"/>
      <c r="DG126" s="27" t="n"/>
      <c r="DH126" s="27" t="n"/>
      <c r="DI126" s="27" t="n"/>
      <c r="DJ126" s="27" t="n"/>
      <c r="DK126" s="27" t="n"/>
      <c r="DL126" s="27" t="n"/>
      <c r="DM126" s="27" t="n"/>
      <c r="DN126" s="27" t="n"/>
      <c r="DO126" s="27" t="n"/>
      <c r="DP126" s="27" t="n"/>
      <c r="DQ126" s="27" t="n"/>
      <c r="DR126" s="27" t="n"/>
      <c r="DS126" s="27" t="n"/>
      <c r="DT126" s="27" t="n"/>
      <c r="DU126" s="27" t="n"/>
      <c r="DV126" s="27" t="n"/>
      <c r="DW126" s="27" t="n"/>
      <c r="DX126" s="27" t="n"/>
      <c r="DY126" s="27" t="n"/>
      <c r="DZ126" s="27" t="n"/>
      <c r="EA126" s="27" t="n"/>
      <c r="EB126" s="27" t="n"/>
      <c r="EC126" s="27" t="n"/>
      <c r="ED126" s="27" t="n"/>
      <c r="EE126" s="27" t="n"/>
      <c r="EF126" s="27" t="n"/>
      <c r="EG126" s="27" t="n"/>
      <c r="EH126" s="27" t="n"/>
      <c r="EI126" s="27" t="n"/>
      <c r="EJ126" s="27" t="n"/>
      <c r="EK126" s="27" t="n"/>
      <c r="EL126" s="27" t="n"/>
      <c r="EM126" s="27" t="n"/>
      <c r="EN126" s="27" t="n"/>
      <c r="EO126" s="27" t="n"/>
      <c r="EP126" s="27" t="n"/>
      <c r="EQ126" s="27" t="n"/>
      <c r="ER126" s="27" t="n"/>
      <c r="ES126" s="27" t="n"/>
      <c r="ET126" s="27" t="n"/>
      <c r="EU126" s="27" t="n"/>
      <c r="EV126" s="27" t="n"/>
      <c r="EW126" s="27" t="n"/>
      <c r="EX126" s="27" t="n"/>
      <c r="EY126" s="27" t="n"/>
      <c r="EZ126" s="27" t="n"/>
      <c r="FA126" s="27" t="n"/>
      <c r="FB126" s="27" t="n"/>
      <c r="FC126" s="27" t="n"/>
      <c r="FD126" s="27" t="n"/>
      <c r="FE126" s="27" t="n"/>
      <c r="FF126" s="27" t="n"/>
      <c r="FG126" s="27" t="n"/>
      <c r="FH126" s="27" t="n"/>
      <c r="FI126" s="27" t="n"/>
      <c r="FJ126" s="27" t="n"/>
      <c r="FK126" s="27" t="n"/>
      <c r="FL126" s="27" t="n"/>
      <c r="FM126" s="27" t="n"/>
      <c r="FN126" s="27" t="n"/>
      <c r="FO126" s="27" t="n"/>
      <c r="FP126" s="27" t="n"/>
      <c r="FQ126" s="27" t="n"/>
      <c r="FR126" s="27" t="n"/>
      <c r="FS126" s="27" t="n"/>
      <c r="FT126" s="27" t="n"/>
      <c r="FU126" s="27" t="n"/>
      <c r="FV126" s="27" t="n"/>
      <c r="FW126" s="27" t="n"/>
      <c r="FX126" s="27" t="n"/>
      <c r="FY126" s="27" t="n"/>
      <c r="FZ126" s="27" t="n"/>
      <c r="GA126" s="27" t="n"/>
      <c r="GB126" s="27" t="n"/>
      <c r="GC126" s="27" t="n"/>
      <c r="GD126" s="27" t="n"/>
      <c r="GE126" s="27" t="n"/>
      <c r="GF126" s="27" t="n"/>
      <c r="GG126" s="27" t="n"/>
      <c r="GH126" s="27" t="n"/>
      <c r="GI126" s="27" t="n"/>
      <c r="GJ126" s="27" t="n"/>
      <c r="GK126" s="27" t="n"/>
      <c r="GL126" s="27" t="n"/>
      <c r="GM126" s="27" t="n"/>
      <c r="GN126" s="27" t="n"/>
      <c r="GO126" s="27" t="n"/>
      <c r="GP126" s="27" t="n"/>
      <c r="GQ126" s="27" t="n"/>
      <c r="GR126" s="27" t="n"/>
      <c r="GS126" s="27" t="n"/>
      <c r="GT126" s="27" t="n"/>
      <c r="GU126" s="27" t="n"/>
      <c r="GV126" s="27" t="n"/>
      <c r="GW126" s="27" t="n"/>
      <c r="GX126" s="27" t="n"/>
      <c r="GY126" s="27" t="n"/>
      <c r="GZ126" s="27" t="n"/>
      <c r="HA126" s="27" t="n"/>
      <c r="HB126" s="27" t="n"/>
      <c r="HC126" s="27" t="n"/>
      <c r="HD126" s="27" t="n"/>
      <c r="HE126" s="27" t="n"/>
      <c r="HF126" s="27" t="n"/>
      <c r="HG126" s="27" t="n"/>
      <c r="HH126" s="27" t="n"/>
      <c r="HI126" s="27" t="n"/>
      <c r="HJ126" s="27" t="n"/>
      <c r="HK126" s="27" t="n"/>
      <c r="HL126" s="27" t="n"/>
      <c r="HM126" s="27" t="n"/>
      <c r="HN126" s="27" t="n"/>
      <c r="HO126" s="27" t="n"/>
      <c r="HP126" s="27" t="n"/>
      <c r="HQ126" s="27" t="n"/>
      <c r="HR126" s="27" t="n"/>
      <c r="HS126" s="27" t="n"/>
      <c r="HT126" s="27" t="n"/>
      <c r="HU126" s="27" t="n"/>
      <c r="HV126" s="27" t="n"/>
      <c r="HW126" s="27" t="n"/>
      <c r="HX126" s="27" t="n"/>
      <c r="HY126" s="27" t="n"/>
      <c r="HZ126" s="27" t="n"/>
      <c r="IA126" s="27" t="n"/>
      <c r="IB126" s="27" t="n"/>
      <c r="IC126" s="27" t="n"/>
      <c r="ID126" s="27" t="n"/>
      <c r="IE126" s="27" t="n"/>
      <c r="IF126" s="27" t="n"/>
      <c r="IG126" s="27" t="n"/>
      <c r="IH126" s="27" t="n"/>
      <c r="II126" s="27" t="n"/>
      <c r="IJ126" s="27" t="n"/>
      <c r="IK126" s="27" t="n"/>
      <c r="IL126" s="27" t="n"/>
      <c r="IM126" s="27" t="n"/>
      <c r="IN126" s="27" t="n"/>
      <c r="IO126" s="27" t="n"/>
      <c r="IP126" s="27" t="n"/>
      <c r="IQ126" s="27" t="n"/>
      <c r="IR126" s="27" t="n"/>
      <c r="IS126" s="27" t="n"/>
      <c r="IT126" s="27" t="n"/>
      <c r="IU126" s="27" t="n"/>
      <c r="IV126" s="27" t="n"/>
      <c r="IW126" s="27" t="n"/>
      <c r="IX126" s="27" t="n"/>
      <c r="IY126" s="27" t="n"/>
      <c r="IZ126" s="27" t="n"/>
      <c r="JA126" s="27" t="n"/>
      <c r="JB126" s="27" t="n"/>
      <c r="JC126" s="27" t="n"/>
      <c r="JD126" s="27" t="n"/>
      <c r="JE126" s="27" t="n"/>
      <c r="JF126" s="27" t="n"/>
      <c r="JG126" s="27" t="n"/>
      <c r="JH126" s="27" t="n"/>
      <c r="JI126" s="27" t="n"/>
      <c r="JJ126" s="27" t="n"/>
      <c r="JK126" s="27" t="n"/>
      <c r="JL126" s="27" t="n"/>
      <c r="JM126" s="27" t="n"/>
      <c r="JN126" s="27" t="n"/>
      <c r="JO126" s="27" t="n"/>
      <c r="JP126" s="27" t="n"/>
      <c r="JQ126" s="27" t="n"/>
      <c r="JR126" s="27" t="n"/>
      <c r="JS126" s="27" t="n"/>
      <c r="JT126" s="27" t="n"/>
      <c r="JU126" s="27" t="n"/>
      <c r="JV126" s="27" t="n"/>
      <c r="JW126" s="27" t="n"/>
      <c r="JX126" s="27" t="n"/>
      <c r="JY126" s="27" t="n"/>
      <c r="OM126" s="9" t="n"/>
      <c r="ON126" s="9" t="n"/>
    </row>
    <row r="127" ht="14.45" customFormat="1" customHeight="1" s="32">
      <c r="A127" s="34" t="inlineStr">
        <is>
          <t>D. HEBA</t>
        </is>
      </c>
      <c r="B127" t="inlineStr">
        <is>
          <t>Data Intelligence</t>
        </is>
      </c>
      <c r="C127" t="inlineStr">
        <is>
          <t>Operations</t>
        </is>
      </c>
      <c r="D127" s="12" t="inlineStr">
        <is>
          <t>Web Applications</t>
        </is>
      </c>
      <c r="E127" s="12">
        <f>COUNTIFS(HV127:IG127,UPPER("x"))</f>
        <v/>
      </c>
      <c r="F127" s="9" t="n"/>
      <c r="G127" s="9" t="n"/>
      <c r="H127" s="9" t="n"/>
      <c r="I127" s="9" t="n"/>
      <c r="J127" s="9" t="n"/>
      <c r="K127" s="12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  <c r="AA127" s="9" t="n"/>
      <c r="AB127" s="9" t="n"/>
      <c r="AC127" s="9" t="n"/>
      <c r="AD127" s="9" t="n"/>
      <c r="AE127" s="9" t="n"/>
      <c r="AF127" s="9" t="n"/>
      <c r="AG127" s="9" t="n"/>
      <c r="AH127" s="9" t="n"/>
      <c r="AI127" s="9" t="n"/>
      <c r="AJ127" s="9" t="n"/>
      <c r="AK127" s="9" t="n"/>
      <c r="AL127" s="9" t="n"/>
      <c r="AM127" s="9" t="n"/>
      <c r="AN127" s="9" t="n"/>
      <c r="AO127" s="9" t="n"/>
      <c r="AP127" s="9" t="n"/>
      <c r="AQ127" s="9" t="n"/>
      <c r="AR127" s="9" t="n"/>
      <c r="AS127" s="9" t="n"/>
      <c r="AT127" s="9" t="n"/>
      <c r="AU127" s="9" t="n"/>
      <c r="AV127" s="9" t="n"/>
      <c r="AW127" s="9" t="n"/>
      <c r="AX127" s="9" t="n"/>
      <c r="AY127" s="9" t="n"/>
      <c r="AZ127" s="9" t="n"/>
      <c r="BA127" s="9" t="n"/>
      <c r="BB127" s="9" t="n"/>
      <c r="BC127" s="9" t="n"/>
      <c r="BD127" s="9" t="n"/>
      <c r="BE127" s="9" t="n"/>
      <c r="BF127" s="9" t="n"/>
      <c r="BG127" s="9" t="n"/>
      <c r="BH127" s="9" t="n"/>
      <c r="BI127" s="9" t="n"/>
      <c r="BJ127" s="9" t="n"/>
      <c r="BK127" s="9" t="n"/>
      <c r="BL127" s="9" t="n"/>
      <c r="BM127" s="9" t="n"/>
      <c r="BN127" s="9" t="n"/>
      <c r="BO127" s="9" t="n"/>
      <c r="BP127" s="9" t="n"/>
      <c r="BQ127" s="9" t="n"/>
      <c r="BR127" s="9" t="n"/>
      <c r="BS127" s="9" t="n"/>
      <c r="BT127" s="9" t="n"/>
      <c r="BU127" s="9" t="n"/>
      <c r="BV127" s="9" t="n"/>
      <c r="BW127" s="9" t="n"/>
      <c r="BX127" s="9" t="n"/>
      <c r="BY127" s="9" t="n"/>
      <c r="BZ127" s="9" t="n"/>
      <c r="CA127" s="9" t="n"/>
      <c r="CB127" s="9" t="n"/>
      <c r="CC127" s="9" t="n"/>
      <c r="CD127" s="9" t="n"/>
      <c r="CE127" s="9" t="n"/>
      <c r="CF127" s="9" t="n"/>
      <c r="CG127" s="9" t="n"/>
      <c r="CH127" s="9" t="n"/>
      <c r="CI127" s="9" t="n"/>
      <c r="CJ127" s="9" t="n"/>
      <c r="CK127" s="9" t="n"/>
      <c r="CL127" s="9" t="n"/>
      <c r="CM127" s="9" t="n"/>
      <c r="CN127" s="9" t="n"/>
      <c r="CO127" s="9" t="n"/>
      <c r="CP127" s="9" t="n"/>
      <c r="CQ127" s="9" t="n"/>
      <c r="CR127" s="9" t="n"/>
      <c r="CS127" s="27" t="n"/>
      <c r="CT127" s="27" t="n"/>
      <c r="CU127" s="27" t="n"/>
      <c r="CV127" s="27" t="n"/>
      <c r="CW127" s="27" t="n"/>
      <c r="CX127" s="27" t="n"/>
      <c r="CY127" s="27" t="n"/>
      <c r="CZ127" s="27" t="n"/>
      <c r="DA127" s="27" t="n"/>
      <c r="DB127" s="27" t="n"/>
      <c r="DC127" s="27" t="n"/>
      <c r="DD127" s="27" t="n"/>
      <c r="DE127" s="27" t="n"/>
      <c r="DF127" s="27" t="n"/>
      <c r="DG127" s="27" t="n"/>
      <c r="DH127" s="27" t="n"/>
      <c r="DI127" s="27" t="n"/>
      <c r="DJ127" s="27" t="n"/>
      <c r="DK127" s="27" t="n"/>
      <c r="DL127" s="27" t="n"/>
      <c r="DM127" s="27" t="n"/>
      <c r="DN127" s="27" t="n"/>
      <c r="DO127" s="27" t="n"/>
      <c r="DP127" s="27" t="n"/>
      <c r="DQ127" s="27" t="n"/>
      <c r="DR127" s="27" t="n"/>
      <c r="DS127" s="27" t="n"/>
      <c r="DT127" s="27" t="n"/>
      <c r="DU127" s="27" t="n"/>
      <c r="DV127" s="27" t="n"/>
      <c r="DW127" s="27" t="n"/>
      <c r="DX127" s="27" t="n"/>
      <c r="DY127" s="27" t="n"/>
      <c r="DZ127" s="27" t="n"/>
      <c r="EA127" s="27" t="n"/>
      <c r="EB127" s="27" t="n"/>
      <c r="EC127" s="27" t="n"/>
      <c r="ED127" s="27" t="n"/>
      <c r="EE127" s="27" t="n"/>
      <c r="EF127" s="27" t="n"/>
      <c r="EG127" s="27" t="n"/>
      <c r="EH127" s="27" t="n"/>
      <c r="EI127" s="27" t="n"/>
      <c r="EJ127" s="27" t="n"/>
      <c r="EK127" s="27" t="n"/>
      <c r="EL127" s="27" t="n"/>
      <c r="EM127" s="27" t="n"/>
      <c r="EN127" s="27" t="n"/>
      <c r="EO127" s="27" t="n"/>
      <c r="EP127" s="27" t="n"/>
      <c r="EQ127" s="27" t="n"/>
      <c r="ER127" s="27" t="n"/>
      <c r="ES127" s="27" t="n"/>
      <c r="ET127" s="27" t="n"/>
      <c r="EU127" s="27" t="n"/>
      <c r="EV127" s="27" t="n"/>
      <c r="EW127" s="27" t="n"/>
      <c r="EX127" s="27" t="n"/>
      <c r="EY127" s="27" t="n"/>
      <c r="EZ127" s="27" t="n"/>
      <c r="FA127" s="27" t="n"/>
      <c r="FB127" s="27" t="n"/>
      <c r="FC127" s="27" t="n"/>
      <c r="FD127" s="27" t="n"/>
      <c r="FE127" s="27" t="n"/>
      <c r="FF127" s="27" t="n"/>
      <c r="FG127" s="27" t="n"/>
      <c r="FH127" s="27" t="n"/>
      <c r="FI127" s="27" t="n"/>
      <c r="FJ127" s="27" t="n"/>
      <c r="FK127" s="27" t="n"/>
      <c r="FL127" s="27" t="n"/>
      <c r="FM127" s="27" t="n"/>
      <c r="FN127" s="27" t="n"/>
      <c r="FO127" s="27" t="n"/>
      <c r="FP127" s="27" t="n"/>
      <c r="FQ127" s="27" t="n"/>
      <c r="FR127" s="27" t="n"/>
      <c r="FS127" s="27" t="n"/>
      <c r="FT127" s="27" t="n"/>
      <c r="FU127" s="27" t="n"/>
      <c r="FV127" s="27" t="n"/>
      <c r="FW127" s="27" t="n"/>
      <c r="FX127" s="27" t="n"/>
      <c r="FY127" s="27" t="n"/>
      <c r="FZ127" s="27" t="n"/>
      <c r="GA127" s="27" t="n"/>
      <c r="GB127" s="27" t="n"/>
      <c r="GC127" s="27" t="n"/>
      <c r="GD127" s="27" t="n"/>
      <c r="GE127" s="27" t="n"/>
      <c r="GF127" s="27" t="n"/>
      <c r="GG127" s="27" t="n"/>
      <c r="GH127" s="27" t="n"/>
      <c r="GI127" s="27" t="n"/>
      <c r="GJ127" s="27" t="n"/>
      <c r="GK127" s="27" t="n"/>
      <c r="GL127" s="27" t="n"/>
      <c r="GM127" s="27" t="n"/>
      <c r="GN127" s="27" t="n"/>
      <c r="GO127" s="27" t="n"/>
      <c r="GP127" s="27" t="n"/>
      <c r="GQ127" s="27" t="n"/>
      <c r="GR127" s="27" t="n"/>
      <c r="GS127" s="27" t="n"/>
      <c r="GT127" s="27" t="n"/>
      <c r="GU127" s="27" t="n"/>
      <c r="GV127" s="27" t="n"/>
      <c r="GW127" s="27" t="n"/>
      <c r="GX127" s="27" t="n"/>
      <c r="GY127" s="27" t="n"/>
      <c r="GZ127" s="27" t="n"/>
      <c r="HA127" s="27" t="n"/>
      <c r="HB127" s="27" t="n"/>
      <c r="HC127" s="27" t="n"/>
      <c r="HD127" s="27" t="n"/>
      <c r="HE127" s="27" t="n"/>
      <c r="HF127" s="27" t="n"/>
      <c r="HG127" s="27" t="n"/>
      <c r="HH127" s="27" t="n"/>
      <c r="HI127" s="27" t="n"/>
      <c r="HJ127" s="27" t="n"/>
      <c r="HK127" s="27" t="n"/>
      <c r="HL127" s="27" t="n"/>
      <c r="HM127" s="27" t="n"/>
      <c r="HN127" s="27" t="n"/>
      <c r="HO127" s="27" t="n"/>
      <c r="HP127" s="27" t="n"/>
      <c r="HQ127" s="27" t="n"/>
      <c r="HR127" s="27" t="n"/>
      <c r="HS127" s="27" t="n"/>
      <c r="HT127" s="27" t="n"/>
      <c r="HU127" s="27" t="n"/>
      <c r="HV127" s="27" t="n"/>
      <c r="HW127" s="27" t="n"/>
      <c r="HX127" s="27" t="n"/>
      <c r="HY127" s="27" t="n"/>
      <c r="HZ127" s="27" t="n"/>
      <c r="IA127" s="27" t="n"/>
      <c r="IB127" s="27" t="n"/>
      <c r="IC127" s="27" t="n"/>
      <c r="ID127" s="27" t="n"/>
      <c r="IE127" s="27" t="n"/>
      <c r="IF127" s="27" t="n"/>
      <c r="IG127" s="27" t="n"/>
      <c r="IH127" s="27" t="n"/>
      <c r="II127" s="27" t="n"/>
      <c r="IJ127" s="27" t="n"/>
      <c r="IK127" s="27" t="n"/>
      <c r="IL127" s="27" t="n"/>
      <c r="IM127" s="27" t="n"/>
      <c r="IN127" s="27" t="n"/>
      <c r="IO127" s="27" t="n"/>
      <c r="IP127" s="27" t="n"/>
      <c r="IQ127" s="27" t="n"/>
      <c r="IR127" s="27" t="n"/>
      <c r="IS127" s="27" t="n"/>
      <c r="IT127" s="27" t="n"/>
      <c r="IU127" s="27" t="n"/>
      <c r="IV127" s="27" t="n"/>
      <c r="IW127" s="27" t="n"/>
      <c r="IX127" s="27" t="n"/>
      <c r="IY127" s="27" t="n"/>
      <c r="IZ127" s="27" t="n"/>
      <c r="JA127" s="27" t="n"/>
      <c r="JB127" s="27" t="n"/>
      <c r="JC127" s="27" t="n"/>
      <c r="JD127" s="27" t="n"/>
      <c r="JE127" s="27" t="n"/>
      <c r="JF127" s="27" t="n"/>
      <c r="JG127" s="27" t="n"/>
      <c r="JH127" s="27" t="n"/>
      <c r="JI127" s="27" t="n"/>
      <c r="JJ127" s="27" t="n"/>
      <c r="JK127" s="27" t="n"/>
      <c r="JL127" s="27" t="n"/>
      <c r="JM127" s="27" t="n"/>
      <c r="JN127" s="27" t="n"/>
      <c r="JO127" s="27" t="n"/>
      <c r="JP127" s="27" t="n"/>
      <c r="JQ127" s="27" t="n"/>
      <c r="JR127" s="27" t="n"/>
      <c r="JS127" s="27" t="n"/>
      <c r="JT127" s="27" t="n"/>
      <c r="JU127" s="27" t="n"/>
      <c r="JV127" s="27" t="n"/>
      <c r="JW127" s="27" t="n"/>
      <c r="JX127" s="27" t="n"/>
      <c r="JY127" s="27" t="n"/>
      <c r="OM127" s="9" t="n"/>
      <c r="ON127" s="9" t="n"/>
    </row>
    <row r="128" ht="14.45" customFormat="1" customHeight="1" s="32">
      <c r="A128" s="9" t="inlineStr">
        <is>
          <t>A. SEIRA</t>
        </is>
      </c>
      <c r="B128" t="inlineStr">
        <is>
          <t>Data Intelligence</t>
        </is>
      </c>
      <c r="C128" t="inlineStr">
        <is>
          <t>Operations</t>
        </is>
      </c>
      <c r="D128" s="24" t="inlineStr">
        <is>
          <t>Data Intelligence</t>
        </is>
      </c>
      <c r="E128" s="9" t="n"/>
      <c r="F128" s="9" t="n"/>
      <c r="G128" s="9" t="n"/>
      <c r="H128" s="9" t="n"/>
      <c r="I128" s="9" t="n"/>
      <c r="J128" s="9" t="n"/>
      <c r="K128" s="12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/>
      <c r="AA128" s="9" t="n"/>
      <c r="AB128" s="9" t="n"/>
      <c r="AC128" s="9" t="n"/>
      <c r="AD128" s="9" t="n"/>
      <c r="AE128" s="9" t="n"/>
      <c r="AF128" s="9" t="n"/>
      <c r="AG128" s="9" t="n"/>
      <c r="AH128" s="9" t="n"/>
      <c r="AI128" s="9" t="n"/>
      <c r="AJ128" s="9" t="n"/>
      <c r="AK128" s="9" t="n"/>
      <c r="AL128" s="9" t="n"/>
      <c r="AM128" s="9" t="n"/>
      <c r="AN128" s="9" t="n"/>
      <c r="AO128" s="9" t="n"/>
      <c r="AP128" s="9" t="n"/>
      <c r="AQ128" s="9" t="n"/>
      <c r="AR128" s="9" t="n"/>
      <c r="AS128" s="9" t="n"/>
      <c r="AT128" s="9" t="n"/>
      <c r="AU128" s="9" t="n"/>
      <c r="AV128" s="9" t="n"/>
      <c r="AW128" s="9" t="n"/>
      <c r="AX128" s="9" t="n"/>
      <c r="AY128" s="9" t="n"/>
      <c r="AZ128" s="9" t="n"/>
      <c r="BA128" s="9" t="n"/>
      <c r="BB128" s="9" t="n"/>
      <c r="BC128" s="9" t="n"/>
      <c r="BD128" s="9" t="n"/>
      <c r="BE128" s="9" t="n"/>
      <c r="BF128" s="9" t="n"/>
      <c r="BG128" s="9" t="n"/>
      <c r="BH128" s="9" t="n"/>
      <c r="BI128" s="9" t="n"/>
      <c r="BJ128" s="9" t="n"/>
      <c r="BK128" s="9" t="n"/>
      <c r="BL128" s="9" t="n"/>
      <c r="BM128" s="9" t="n"/>
      <c r="BN128" s="9" t="n"/>
      <c r="BO128" s="9" t="n"/>
      <c r="BP128" s="9" t="n"/>
      <c r="BQ128" s="9" t="n"/>
      <c r="BR128" s="9" t="n"/>
      <c r="BS128" s="9" t="n"/>
      <c r="BT128" s="9" t="n"/>
      <c r="BU128" s="9" t="n"/>
      <c r="BV128" s="9" t="n"/>
      <c r="BW128" s="9" t="n"/>
      <c r="BX128" s="9" t="n"/>
      <c r="BY128" s="9" t="n"/>
      <c r="BZ128" s="9" t="n"/>
      <c r="CA128" s="9" t="n"/>
      <c r="CB128" s="9" t="n"/>
      <c r="CC128" s="9" t="n"/>
      <c r="CD128" s="9" t="n"/>
      <c r="CE128" s="9" t="n"/>
      <c r="CF128" s="9" t="n"/>
      <c r="CG128" s="9" t="n"/>
      <c r="CH128" s="9" t="n"/>
      <c r="CI128" s="9" t="n"/>
      <c r="CJ128" s="9" t="n"/>
      <c r="CK128" s="9" t="n"/>
      <c r="CL128" s="9" t="n"/>
      <c r="CM128" s="9" t="n"/>
      <c r="CN128" s="9" t="n"/>
      <c r="CO128" s="9" t="n"/>
      <c r="CP128" s="9" t="n"/>
      <c r="CQ128" s="9" t="n"/>
      <c r="CR128" s="9" t="n"/>
      <c r="CS128" s="27" t="n"/>
      <c r="CT128" s="27" t="n"/>
      <c r="CU128" s="27" t="n"/>
      <c r="CV128" s="27" t="n"/>
      <c r="CW128" s="27" t="n"/>
      <c r="CX128" s="27" t="n"/>
      <c r="CY128" s="27" t="n"/>
      <c r="CZ128" s="27" t="n"/>
      <c r="DA128" s="27" t="n"/>
      <c r="DB128" s="27" t="n"/>
      <c r="DC128" s="27" t="n"/>
      <c r="DD128" s="27" t="n"/>
      <c r="DE128" s="27" t="n"/>
      <c r="DF128" s="27" t="n"/>
      <c r="DG128" s="27" t="n"/>
      <c r="DH128" s="27" t="n"/>
      <c r="DI128" s="27" t="n"/>
      <c r="DJ128" s="27" t="n"/>
      <c r="DK128" s="27" t="n"/>
      <c r="DL128" s="27" t="n"/>
      <c r="DM128" s="27" t="n"/>
      <c r="DN128" s="27" t="n"/>
      <c r="DO128" s="27" t="n"/>
      <c r="DP128" s="27" t="n"/>
      <c r="DQ128" s="27" t="n"/>
      <c r="DR128" s="27" t="n"/>
      <c r="DS128" s="27" t="n"/>
      <c r="DT128" s="27" t="n"/>
      <c r="DU128" s="27" t="n"/>
      <c r="DV128" s="27" t="n"/>
      <c r="DW128" s="27" t="n"/>
      <c r="DX128" s="27" t="n"/>
      <c r="DY128" s="27" t="n"/>
      <c r="DZ128" s="27" t="n"/>
      <c r="EA128" s="27" t="n"/>
      <c r="EB128" s="27" t="n"/>
      <c r="EC128" s="27" t="n"/>
      <c r="ED128" s="27" t="n"/>
      <c r="EE128" s="27" t="n"/>
      <c r="EF128" s="27" t="n"/>
      <c r="EG128" s="27" t="n"/>
      <c r="EH128" s="27" t="n"/>
      <c r="EI128" s="27" t="n"/>
      <c r="EJ128" s="27" t="n"/>
      <c r="EK128" s="27" t="n"/>
      <c r="EL128" s="27" t="n"/>
      <c r="EM128" s="27" t="n"/>
      <c r="EN128" s="27" t="n"/>
      <c r="EO128" s="27" t="n"/>
      <c r="EP128" s="27" t="n"/>
      <c r="EQ128" s="27" t="n"/>
      <c r="ER128" s="27" t="n"/>
      <c r="ES128" s="27" t="n"/>
      <c r="ET128" s="27" t="n"/>
      <c r="EU128" s="27" t="n"/>
      <c r="EV128" s="27" t="n"/>
      <c r="EW128" s="27" t="n"/>
      <c r="EX128" s="27" t="n"/>
      <c r="EY128" s="27" t="n"/>
      <c r="EZ128" s="27" t="n"/>
      <c r="FA128" s="27" t="n"/>
      <c r="FB128" s="27" t="n"/>
      <c r="FC128" s="27" t="n"/>
      <c r="FD128" s="27" t="n"/>
      <c r="FE128" s="27" t="n"/>
      <c r="FF128" s="27" t="n"/>
      <c r="FG128" s="27" t="n"/>
      <c r="FH128" s="27" t="n"/>
      <c r="FI128" s="27" t="n"/>
      <c r="FJ128" s="27" t="n"/>
      <c r="FK128" s="27" t="n"/>
      <c r="FL128" s="27" t="n"/>
      <c r="FM128" s="27" t="n"/>
      <c r="FN128" s="27" t="n"/>
      <c r="FO128" s="27" t="n"/>
      <c r="FP128" s="27" t="n"/>
      <c r="FQ128" s="27" t="n"/>
      <c r="FR128" s="27" t="n"/>
      <c r="FS128" s="27" t="n"/>
      <c r="FT128" s="27" t="n"/>
      <c r="FU128" s="27" t="n"/>
      <c r="FV128" s="27" t="n"/>
      <c r="FW128" s="27" t="n"/>
      <c r="FX128" s="27" t="n"/>
      <c r="FY128" s="27" t="n"/>
      <c r="FZ128" s="27" t="n"/>
      <c r="GA128" s="27" t="n"/>
      <c r="GB128" s="27" t="n"/>
      <c r="GC128" s="27" t="n"/>
      <c r="GD128" s="27" t="n"/>
      <c r="GE128" s="27" t="n"/>
      <c r="GF128" s="27" t="n"/>
      <c r="GG128" s="27" t="n"/>
      <c r="GH128" s="27" t="n"/>
      <c r="GI128" s="27" t="n"/>
      <c r="GJ128" s="27" t="n"/>
      <c r="GK128" s="27" t="n"/>
      <c r="GL128" s="27" t="n"/>
      <c r="GM128" s="27" t="n"/>
      <c r="GN128" s="27" t="n"/>
      <c r="GO128" s="27" t="n"/>
      <c r="GP128" s="27" t="n"/>
      <c r="GQ128" s="27" t="n"/>
      <c r="GR128" s="27" t="n"/>
      <c r="GS128" s="27" t="n"/>
      <c r="GT128" s="27" t="n"/>
      <c r="GU128" s="27" t="n"/>
      <c r="GV128" s="27" t="n"/>
      <c r="GW128" s="27" t="n"/>
      <c r="GX128" s="27" t="n"/>
      <c r="GY128" s="27" t="n"/>
      <c r="GZ128" s="27" t="n"/>
      <c r="HA128" s="27" t="n"/>
      <c r="HB128" s="27" t="n"/>
      <c r="HC128" s="27" t="n"/>
      <c r="HD128" s="27" t="n"/>
      <c r="HE128" s="27" t="n"/>
      <c r="HF128" s="27" t="n"/>
      <c r="HG128" s="27" t="n"/>
      <c r="HH128" s="27" t="n"/>
      <c r="HI128" s="27" t="n"/>
      <c r="HJ128" s="27" t="n"/>
      <c r="HK128" s="27" t="n"/>
      <c r="HL128" s="27" t="n"/>
      <c r="HM128" s="27" t="n"/>
      <c r="HN128" s="27" t="n"/>
      <c r="HO128" s="27" t="n"/>
      <c r="HP128" s="27" t="n"/>
      <c r="HQ128" s="27" t="n"/>
      <c r="HR128" s="27" t="n"/>
      <c r="HS128" s="27" t="n"/>
      <c r="HT128" s="27" t="n"/>
      <c r="HU128" s="27" t="n"/>
      <c r="HV128" s="27" t="n"/>
      <c r="HW128" s="27" t="n"/>
      <c r="HX128" s="27" t="n"/>
      <c r="HY128" s="27" t="n"/>
      <c r="HZ128" s="27" t="n"/>
      <c r="IA128" s="27" t="n"/>
      <c r="IB128" s="27" t="n"/>
      <c r="IC128" s="27" t="n"/>
      <c r="ID128" s="27" t="n"/>
      <c r="IE128" s="27" t="n"/>
      <c r="IF128" s="27" t="n"/>
      <c r="IG128" s="27" t="n"/>
      <c r="IH128" s="27" t="n"/>
      <c r="II128" s="27" t="n"/>
      <c r="IJ128" s="27" t="n"/>
      <c r="IK128" s="27" t="n"/>
      <c r="IL128" s="27" t="n"/>
      <c r="IM128" s="27" t="n"/>
      <c r="IN128" s="27" t="n"/>
      <c r="IO128" s="27" t="n"/>
      <c r="IP128" s="27" t="n"/>
      <c r="IQ128" s="27" t="n"/>
      <c r="IR128" s="27" t="n"/>
      <c r="IS128" s="27" t="n"/>
      <c r="IT128" s="27" t="n"/>
      <c r="IU128" s="27" t="n"/>
      <c r="IV128" s="27" t="n"/>
      <c r="IW128" s="27" t="n"/>
      <c r="IX128" s="27" t="n"/>
      <c r="IY128" s="27" t="n"/>
      <c r="IZ128" s="27" t="n"/>
      <c r="JA128" s="27" t="n"/>
      <c r="JB128" s="27" t="n"/>
      <c r="JC128" s="27" t="n"/>
      <c r="JD128" s="27" t="n"/>
      <c r="JE128" s="27" t="n"/>
      <c r="JF128" s="27" t="n"/>
      <c r="JG128" s="27" t="n"/>
      <c r="JH128" s="27" t="n"/>
      <c r="JI128" s="27" t="n"/>
      <c r="JJ128" s="27" t="n"/>
      <c r="JK128" s="27" t="n"/>
      <c r="JL128" s="27" t="n"/>
      <c r="JM128" s="27" t="n"/>
      <c r="JN128" s="27" t="n"/>
      <c r="JO128" s="27" t="n"/>
      <c r="JP128" s="27" t="n"/>
      <c r="JQ128" s="27" t="n"/>
      <c r="JR128" s="27" t="n"/>
      <c r="JS128" s="27" t="n"/>
      <c r="JT128" s="27" t="n"/>
      <c r="JU128" s="27" t="n"/>
      <c r="JV128" s="27" t="n"/>
      <c r="JW128" s="27" t="n"/>
      <c r="JX128" s="27" t="n"/>
      <c r="JY128" s="27" t="n"/>
      <c r="OM128" s="9" t="n"/>
      <c r="ON128" s="9" t="n"/>
    </row>
  </sheetData>
  <autoFilter ref="A2:OL128"/>
  <conditionalFormatting sqref="A2:XFD2">
    <cfRule type="cellIs" priority="1" operator="equal" dxfId="13">
      <formula>"sab"</formula>
    </cfRule>
    <cfRule type="cellIs" priority="2" operator="equal" dxfId="12">
      <formula>"dom"</formula>
    </cfRule>
  </conditionalFormatting>
  <dataValidations count="1">
    <dataValidation sqref="A120:D120 B126:D126 F120:J120 L120:CR120" showDropDown="0" showInputMessage="1" showErrorMessage="1" allowBlank="1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0"/>
  <sheetViews>
    <sheetView zoomScale="130" zoomScaleNormal="130" workbookViewId="0">
      <selection activeCell="F4" sqref="F4"/>
    </sheetView>
  </sheetViews>
  <sheetFormatPr baseColWidth="8" defaultColWidth="8.42578125" defaultRowHeight="14.45"/>
  <cols>
    <col width="26.42578125" customWidth="1" min="1" max="1"/>
    <col width="37.42578125" customWidth="1" min="2" max="2"/>
    <col width="33.42578125" customWidth="1" min="3" max="3"/>
    <col width="18.42578125" customWidth="1" min="4" max="4"/>
    <col width="30.42578125" bestFit="1" customWidth="1" min="5" max="5"/>
    <col width="15" customWidth="1" min="6" max="6"/>
    <col width="16" bestFit="1" customWidth="1" min="7" max="7"/>
  </cols>
  <sheetData>
    <row r="1">
      <c r="A1" s="18" t="inlineStr">
        <is>
          <t>ITEM_TYPE</t>
        </is>
      </c>
      <c r="B1" s="18" t="inlineStr">
        <is>
          <t>DELIVERY_TYPE</t>
        </is>
      </c>
      <c r="C1" s="18" t="inlineStr">
        <is>
          <t>WORKSTREAM</t>
        </is>
      </c>
      <c r="D1" s="18" t="inlineStr">
        <is>
          <t>PROJECT_STREAM</t>
        </is>
      </c>
      <c r="E1" s="18" t="inlineStr">
        <is>
          <t>JOB</t>
        </is>
      </c>
      <c r="F1" s="18" t="inlineStr">
        <is>
          <t>STATUS</t>
        </is>
      </c>
      <c r="G1" s="19" t="inlineStr">
        <is>
          <t>USER</t>
        </is>
      </c>
    </row>
    <row r="2">
      <c r="A2" t="inlineStr">
        <is>
          <t>CONTRACT</t>
        </is>
      </c>
      <c r="B2" s="11" t="inlineStr">
        <is>
          <t>PRJ</t>
        </is>
      </c>
      <c r="C2" t="inlineStr">
        <is>
          <t>Agile</t>
        </is>
      </c>
      <c r="D2" t="inlineStr">
        <is>
          <t>HR</t>
        </is>
      </c>
      <c r="E2" t="inlineStr">
        <is>
          <t>BackEnd</t>
        </is>
      </c>
      <c r="F2" s="16" t="inlineStr">
        <is>
          <t>PROPOSAL</t>
        </is>
      </c>
      <c r="G2" s="13" t="inlineStr">
        <is>
          <t>A. VLADI</t>
        </is>
      </c>
    </row>
    <row r="3">
      <c r="A3" t="inlineStr">
        <is>
          <t>LEAD</t>
        </is>
      </c>
      <c r="B3" s="11" t="inlineStr">
        <is>
          <t>AMS</t>
        </is>
      </c>
      <c r="C3" t="inlineStr">
        <is>
          <t>Waterfall</t>
        </is>
      </c>
      <c r="D3" t="inlineStr">
        <is>
          <t>RETAIL</t>
        </is>
      </c>
      <c r="E3" t="inlineStr">
        <is>
          <t>FrontEnd</t>
        </is>
      </c>
      <c r="F3" s="17" t="inlineStr">
        <is>
          <t>TO START</t>
        </is>
      </c>
      <c r="G3" s="14" t="inlineStr">
        <is>
          <t>M. VIMERCATI</t>
        </is>
      </c>
    </row>
    <row r="4">
      <c r="A4" t="inlineStr">
        <is>
          <t>PROSPECT</t>
        </is>
      </c>
      <c r="B4" s="11" t="inlineStr">
        <is>
          <t>PreSales - GO TO MARKET</t>
        </is>
      </c>
      <c r="C4" t="inlineStr">
        <is>
          <t>Scrum</t>
        </is>
      </c>
      <c r="D4" t="inlineStr">
        <is>
          <t>WHOLESALE</t>
        </is>
      </c>
      <c r="E4" t="inlineStr">
        <is>
          <t>DataManagement</t>
        </is>
      </c>
      <c r="F4" s="16" t="inlineStr">
        <is>
          <t>STARTED</t>
        </is>
      </c>
      <c r="G4" s="13" t="inlineStr">
        <is>
          <t>M. VIANELLI</t>
        </is>
      </c>
    </row>
    <row r="5">
      <c r="A5" t="inlineStr">
        <is>
          <t>INTERNAL PRJ</t>
        </is>
      </c>
      <c r="B5" s="11" t="inlineStr">
        <is>
          <t>PreSales - GARE</t>
        </is>
      </c>
      <c r="C5" t="inlineStr">
        <is>
          <t>Kanban</t>
        </is>
      </c>
      <c r="D5" t="inlineStr">
        <is>
          <t>LOGISTIC</t>
        </is>
      </c>
      <c r="E5" t="inlineStr">
        <is>
          <t>Analisys</t>
        </is>
      </c>
      <c r="F5" s="17" t="inlineStr">
        <is>
          <t>ON GOING</t>
        </is>
      </c>
      <c r="G5" s="14" t="inlineStr">
        <is>
          <t>F. VASSALLO</t>
        </is>
      </c>
    </row>
    <row r="6">
      <c r="A6" t="inlineStr">
        <is>
          <t>INTERNAL TRAINING</t>
        </is>
      </c>
      <c r="B6" s="11" t="inlineStr">
        <is>
          <t xml:space="preserve">PreSales - DELIVERY </t>
        </is>
      </c>
      <c r="C6" t="inlineStr">
        <is>
          <t>Scrumban</t>
        </is>
      </c>
      <c r="D6" t="inlineStr">
        <is>
          <t>BIP</t>
        </is>
      </c>
      <c r="E6" t="inlineStr">
        <is>
          <t>Data Engineering</t>
        </is>
      </c>
      <c r="F6" s="16" t="inlineStr">
        <is>
          <t>ON HOLD</t>
        </is>
      </c>
      <c r="G6" s="13" t="inlineStr">
        <is>
          <t>E. TOSETTO</t>
        </is>
      </c>
    </row>
    <row r="7">
      <c r="A7" t="inlineStr">
        <is>
          <t>PRE-SALES</t>
        </is>
      </c>
      <c r="B7" s="11" t="inlineStr">
        <is>
          <t>TRAINING</t>
        </is>
      </c>
      <c r="C7" t="inlineStr">
        <is>
          <t>PRINCE2</t>
        </is>
      </c>
      <c r="D7" t="inlineStr">
        <is>
          <t>FINANCE</t>
        </is>
      </c>
      <c r="E7" t="inlineStr">
        <is>
          <t>Graphic Interface</t>
        </is>
      </c>
      <c r="F7" s="17" t="inlineStr">
        <is>
          <t>CLOSED</t>
        </is>
      </c>
      <c r="G7" s="14" t="inlineStr">
        <is>
          <t>A. TORONE</t>
        </is>
      </c>
    </row>
    <row r="8">
      <c r="A8" t="inlineStr">
        <is>
          <t>SALES</t>
        </is>
      </c>
      <c r="C8" t="inlineStr">
        <is>
          <t>Six Sigma</t>
        </is>
      </c>
      <c r="D8" t="inlineStr">
        <is>
          <t>CRM/CS</t>
        </is>
      </c>
      <c r="E8" t="inlineStr">
        <is>
          <t>PM - Project Governance</t>
        </is>
      </c>
      <c r="F8" s="16" t="inlineStr">
        <is>
          <t>POST-GO LIVE</t>
        </is>
      </c>
      <c r="G8" s="13" t="inlineStr">
        <is>
          <t>M. TOCI</t>
        </is>
      </c>
    </row>
    <row r="9">
      <c r="A9" t="inlineStr">
        <is>
          <t>INTERNAL ACTIVITES</t>
        </is>
      </c>
      <c r="C9" t="inlineStr">
        <is>
          <t>CPM</t>
        </is>
      </c>
      <c r="D9" t="inlineStr">
        <is>
          <t>ALTRO</t>
        </is>
      </c>
      <c r="E9" t="inlineStr">
        <is>
          <t>Architecture Analysis</t>
        </is>
      </c>
      <c r="G9" s="14" t="inlineStr">
        <is>
          <t>C. TIBERTI</t>
        </is>
      </c>
    </row>
    <row r="10">
      <c r="C10" t="inlineStr">
        <is>
          <t>CCPM</t>
        </is>
      </c>
      <c r="D10" t="inlineStr">
        <is>
          <t>EPM</t>
        </is>
      </c>
      <c r="E10" t="inlineStr">
        <is>
          <t>PMO - Project Management Officer</t>
        </is>
      </c>
      <c r="G10" s="13" t="inlineStr">
        <is>
          <t>G. TARTAGLIA</t>
        </is>
      </c>
    </row>
    <row r="11">
      <c r="C11" t="inlineStr">
        <is>
          <t>Lean management</t>
        </is>
      </c>
      <c r="D11" t="inlineStr">
        <is>
          <t>CS</t>
        </is>
      </c>
      <c r="E11" t="inlineStr">
        <is>
          <t>ECC Developer</t>
        </is>
      </c>
      <c r="G11" s="14" t="inlineStr">
        <is>
          <t>F. TAITA</t>
        </is>
      </c>
    </row>
    <row r="12">
      <c r="C12" t="inlineStr">
        <is>
          <t>PMBOK</t>
        </is>
      </c>
      <c r="D12" t="inlineStr">
        <is>
          <t>CONSOLIDATO</t>
        </is>
      </c>
      <c r="E12" t="inlineStr">
        <is>
          <t>ECC Analyst</t>
        </is>
      </c>
      <c r="G12" s="13" t="inlineStr">
        <is>
          <t>A. STRADA</t>
        </is>
      </c>
    </row>
    <row r="13">
      <c r="C13" t="inlineStr">
        <is>
          <t>XP</t>
        </is>
      </c>
      <c r="E13" t="inlineStr">
        <is>
          <t>SM - Service Manager</t>
        </is>
      </c>
      <c r="G13" s="14" t="inlineStr">
        <is>
          <t>E. STORTI</t>
        </is>
      </c>
    </row>
    <row r="14">
      <c r="C14" t="inlineStr">
        <is>
          <t>Time&amp;Materials</t>
        </is>
      </c>
      <c r="E14" t="inlineStr">
        <is>
          <t>Tech Lead</t>
        </is>
      </c>
      <c r="G14" s="13" t="inlineStr">
        <is>
          <t>F. SPACAGNA</t>
        </is>
      </c>
    </row>
    <row r="15">
      <c r="G15" s="14" t="inlineStr">
        <is>
          <t>M. SORRENTINO</t>
        </is>
      </c>
    </row>
    <row r="16">
      <c r="G16" s="13" t="inlineStr">
        <is>
          <t>G. SIRONI</t>
        </is>
      </c>
    </row>
    <row r="17">
      <c r="G17" s="14" t="inlineStr">
        <is>
          <t>P. SINGH</t>
        </is>
      </c>
    </row>
    <row r="18">
      <c r="G18" s="13" t="inlineStr">
        <is>
          <t>H. SINGH</t>
        </is>
      </c>
    </row>
    <row r="19">
      <c r="G19" s="14" t="inlineStr">
        <is>
          <t>A. SIMONE</t>
        </is>
      </c>
    </row>
    <row r="20">
      <c r="G20" s="13" t="inlineStr">
        <is>
          <t>A. SANTORO</t>
        </is>
      </c>
    </row>
    <row r="21">
      <c r="G21" s="14" t="inlineStr">
        <is>
          <t>M. SALCINI</t>
        </is>
      </c>
    </row>
    <row r="22">
      <c r="G22" s="13" t="inlineStr">
        <is>
          <t>A. SAIJA</t>
        </is>
      </c>
    </row>
    <row r="23">
      <c r="G23" s="14" t="inlineStr">
        <is>
          <t>O. SAGAZIO</t>
        </is>
      </c>
    </row>
    <row r="24">
      <c r="G24" s="13" t="inlineStr">
        <is>
          <t>L. ROBERTO</t>
        </is>
      </c>
    </row>
    <row r="25">
      <c r="G25" s="14" t="inlineStr">
        <is>
          <t>F. REALE</t>
        </is>
      </c>
    </row>
    <row r="26">
      <c r="G26" s="13" t="inlineStr">
        <is>
          <t>V. RASO</t>
        </is>
      </c>
    </row>
    <row r="27">
      <c r="G27" s="14" t="inlineStr">
        <is>
          <t>S. PREZIOSA</t>
        </is>
      </c>
    </row>
    <row r="28">
      <c r="G28" s="13" t="inlineStr">
        <is>
          <t>T. PORZIO</t>
        </is>
      </c>
    </row>
    <row r="29">
      <c r="G29" s="14" t="inlineStr">
        <is>
          <t>M. PORCU</t>
        </is>
      </c>
    </row>
    <row r="30">
      <c r="G30" s="13" t="inlineStr">
        <is>
          <t>A. PIROLA</t>
        </is>
      </c>
    </row>
    <row r="31">
      <c r="G31" s="14" t="inlineStr">
        <is>
          <t>F. PINNELLI</t>
        </is>
      </c>
    </row>
    <row r="32">
      <c r="G32" s="13" t="inlineStr">
        <is>
          <t>L. PIGAZZINI</t>
        </is>
      </c>
    </row>
    <row r="33">
      <c r="G33" s="14" t="inlineStr">
        <is>
          <t>P. PIERONI</t>
        </is>
      </c>
    </row>
    <row r="34">
      <c r="G34" s="13" t="inlineStr">
        <is>
          <t>G. PICERNO</t>
        </is>
      </c>
    </row>
    <row r="35">
      <c r="G35" s="14" t="inlineStr">
        <is>
          <t>N. PESCIONE</t>
        </is>
      </c>
    </row>
    <row r="36">
      <c r="G36" s="13" t="inlineStr">
        <is>
          <t>C. PAZ</t>
        </is>
      </c>
    </row>
    <row r="37">
      <c r="G37" s="14" t="inlineStr">
        <is>
          <t>G. PAOLO</t>
        </is>
      </c>
    </row>
    <row r="38">
      <c r="G38" s="13" t="inlineStr">
        <is>
          <t>F. ORIGLIA</t>
        </is>
      </c>
    </row>
    <row r="39">
      <c r="G39" s="14" t="inlineStr">
        <is>
          <t>A. NASTASI</t>
        </is>
      </c>
    </row>
    <row r="40">
      <c r="G40" s="13" t="inlineStr">
        <is>
          <t>G. MINERVINI</t>
        </is>
      </c>
    </row>
    <row r="41">
      <c r="G41" s="14" t="inlineStr">
        <is>
          <t>D. MILANI</t>
        </is>
      </c>
    </row>
    <row r="42">
      <c r="G42" s="13" t="inlineStr">
        <is>
          <t>M. MIGLIORATI</t>
        </is>
      </c>
    </row>
    <row r="43">
      <c r="G43" s="14" t="inlineStr">
        <is>
          <t>A. MICALI</t>
        </is>
      </c>
    </row>
    <row r="44">
      <c r="G44" s="13" t="inlineStr">
        <is>
          <t>M. SIMEONE</t>
        </is>
      </c>
    </row>
    <row r="45">
      <c r="G45" s="14" t="inlineStr">
        <is>
          <t>M. ATTANASIO</t>
        </is>
      </c>
    </row>
    <row r="46">
      <c r="G46" s="13" t="inlineStr">
        <is>
          <t>R. MARASCA</t>
        </is>
      </c>
    </row>
    <row r="47">
      <c r="G47" s="14" t="inlineStr">
        <is>
          <t>L. MANGILI</t>
        </is>
      </c>
    </row>
    <row r="48">
      <c r="G48" s="13" t="inlineStr">
        <is>
          <t>F. MALVEZZI</t>
        </is>
      </c>
    </row>
    <row r="49">
      <c r="G49" s="14" t="inlineStr">
        <is>
          <t>G. LUONGO</t>
        </is>
      </c>
    </row>
    <row r="50">
      <c r="G50" s="13" t="inlineStr">
        <is>
          <t>A. LORENA</t>
        </is>
      </c>
    </row>
    <row r="51">
      <c r="G51" s="14" t="inlineStr">
        <is>
          <t>F. LOMBARDINI</t>
        </is>
      </c>
    </row>
    <row r="52">
      <c r="G52" s="13" t="inlineStr">
        <is>
          <t>A. IMBIMBO</t>
        </is>
      </c>
    </row>
    <row r="53">
      <c r="G53" s="14" t="inlineStr">
        <is>
          <t>A. IEMBO</t>
        </is>
      </c>
    </row>
    <row r="54">
      <c r="G54" s="13" t="inlineStr">
        <is>
          <t>L. GULLOTTO</t>
        </is>
      </c>
    </row>
    <row r="55">
      <c r="G55" s="14" t="inlineStr">
        <is>
          <t>N. GUERRERO</t>
        </is>
      </c>
    </row>
    <row r="56">
      <c r="G56" s="13" t="inlineStr">
        <is>
          <t>R. GRANDI</t>
        </is>
      </c>
    </row>
    <row r="57">
      <c r="G57" s="14" t="inlineStr">
        <is>
          <t>M. GOMITONI</t>
        </is>
      </c>
    </row>
    <row r="58">
      <c r="G58" s="13" t="inlineStr">
        <is>
          <t>G. GALATI</t>
        </is>
      </c>
    </row>
    <row r="59">
      <c r="G59" s="14" t="inlineStr">
        <is>
          <t>R. FREDDI</t>
        </is>
      </c>
    </row>
    <row r="60">
      <c r="G60" s="13" t="inlineStr">
        <is>
          <t>L. FRANCO</t>
        </is>
      </c>
    </row>
    <row r="61">
      <c r="G61" s="14" t="inlineStr">
        <is>
          <t>L. FRANCESCHINI</t>
        </is>
      </c>
    </row>
    <row r="62">
      <c r="G62" s="13" t="inlineStr">
        <is>
          <t>N. FRAGALE</t>
        </is>
      </c>
    </row>
    <row r="63">
      <c r="G63" s="14" t="inlineStr">
        <is>
          <t>A. FERRARI</t>
        </is>
      </c>
    </row>
    <row r="64">
      <c r="G64" s="13" t="inlineStr">
        <is>
          <t>M. FAVALLI</t>
        </is>
      </c>
    </row>
    <row r="65">
      <c r="G65" s="14" t="inlineStr">
        <is>
          <t>G. ESPOSITO</t>
        </is>
      </c>
    </row>
    <row r="66">
      <c r="G66" s="13" t="inlineStr">
        <is>
          <t>C. ESPOSITO</t>
        </is>
      </c>
    </row>
    <row r="67">
      <c r="G67" s="14" t="inlineStr">
        <is>
          <t>C. ELIA</t>
        </is>
      </c>
    </row>
    <row r="68">
      <c r="G68" s="13" t="inlineStr">
        <is>
          <t>A. ELIA</t>
        </is>
      </c>
    </row>
    <row r="69">
      <c r="G69" s="14" t="inlineStr">
        <is>
          <t>V. ECHARRY</t>
        </is>
      </c>
    </row>
    <row r="70">
      <c r="G70" s="13" t="inlineStr">
        <is>
          <t>A. DI PIETRO</t>
        </is>
      </c>
    </row>
    <row r="71">
      <c r="G71" s="14" t="inlineStr">
        <is>
          <t>C. DI LORENZO</t>
        </is>
      </c>
    </row>
    <row r="72">
      <c r="G72" s="13" t="inlineStr">
        <is>
          <t>S. DELLE FAVE</t>
        </is>
      </c>
    </row>
    <row r="73">
      <c r="G73" s="14" t="inlineStr">
        <is>
          <t>A. DE SANCTIS</t>
        </is>
      </c>
    </row>
    <row r="74">
      <c r="G74" s="13" t="inlineStr">
        <is>
          <t>F. DE PEDIS</t>
        </is>
      </c>
    </row>
    <row r="75">
      <c r="G75" s="14" t="inlineStr">
        <is>
          <t>G. DE FEO</t>
        </is>
      </c>
    </row>
    <row r="76">
      <c r="G76" s="13" t="inlineStr">
        <is>
          <t>G. D'AMANTI</t>
        </is>
      </c>
    </row>
    <row r="77">
      <c r="G77" s="14" t="inlineStr">
        <is>
          <t>F. D'ALBERTO</t>
        </is>
      </c>
    </row>
    <row r="78">
      <c r="G78" s="13" t="inlineStr">
        <is>
          <t>J. DACI</t>
        </is>
      </c>
    </row>
    <row r="79">
      <c r="G79" s="14" t="inlineStr">
        <is>
          <t>A. CUOMO</t>
        </is>
      </c>
    </row>
    <row r="80">
      <c r="G80" s="13" t="inlineStr">
        <is>
          <t>A. CRESCIMONE</t>
        </is>
      </c>
    </row>
    <row r="81">
      <c r="G81" s="14" t="inlineStr">
        <is>
          <t>M. COCCHI</t>
        </is>
      </c>
    </row>
    <row r="82">
      <c r="G82" s="13" t="inlineStr">
        <is>
          <t>L. CARIGLIA</t>
        </is>
      </c>
    </row>
    <row r="83">
      <c r="G83" s="14" t="inlineStr">
        <is>
          <t>G. LOPEZ</t>
        </is>
      </c>
    </row>
    <row r="84">
      <c r="G84" s="13" t="inlineStr">
        <is>
          <t>M. CALABRESE</t>
        </is>
      </c>
    </row>
    <row r="85">
      <c r="G85" s="14" t="inlineStr">
        <is>
          <t>P. BUONASORTE</t>
        </is>
      </c>
    </row>
    <row r="86">
      <c r="G86" s="13" t="inlineStr">
        <is>
          <t>I. BRESSAN</t>
        </is>
      </c>
    </row>
    <row r="87">
      <c r="G87" s="14" t="inlineStr">
        <is>
          <t>A. BRANDIZZI</t>
        </is>
      </c>
    </row>
    <row r="88">
      <c r="G88" s="13" t="inlineStr">
        <is>
          <t>R. BONDI</t>
        </is>
      </c>
    </row>
    <row r="89">
      <c r="G89" s="14" t="inlineStr">
        <is>
          <t>Y. BEN</t>
        </is>
      </c>
    </row>
    <row r="90">
      <c r="G90" s="13" t="inlineStr">
        <is>
          <t>O. BEN OTHMANE</t>
        </is>
      </c>
    </row>
    <row r="91">
      <c r="G91" s="14" t="inlineStr">
        <is>
          <t>S. BELTRAMI</t>
        </is>
      </c>
    </row>
    <row r="92">
      <c r="G92" s="13" t="inlineStr">
        <is>
          <t>L. BARIANI</t>
        </is>
      </c>
    </row>
    <row r="93">
      <c r="G93" s="14" t="inlineStr">
        <is>
          <t>F. ATANASIO</t>
        </is>
      </c>
    </row>
    <row r="94">
      <c r="G94" s="13" t="inlineStr">
        <is>
          <t>P. ANZELLOTTI</t>
        </is>
      </c>
    </row>
    <row r="95">
      <c r="G95" s="14" t="inlineStr">
        <is>
          <t>R. ALVES</t>
        </is>
      </c>
    </row>
    <row r="96">
      <c r="G96" s="13" t="inlineStr">
        <is>
          <t>A. ALBANESE</t>
        </is>
      </c>
    </row>
    <row r="97">
      <c r="G97" s="14" t="inlineStr">
        <is>
          <t>S. LUCA</t>
        </is>
      </c>
    </row>
    <row r="98">
      <c r="G98" s="13" t="inlineStr">
        <is>
          <t>S. MATTEO</t>
        </is>
      </c>
    </row>
    <row r="99">
      <c r="G99" s="14" t="inlineStr">
        <is>
          <t>P. GALVAGNI</t>
        </is>
      </c>
    </row>
    <row r="100">
      <c r="G100" s="13" t="inlineStr">
        <is>
          <t>L. TIRONESE</t>
        </is>
      </c>
    </row>
    <row r="101">
      <c r="G101" s="14" t="inlineStr">
        <is>
          <t>D. SCALIA</t>
        </is>
      </c>
    </row>
    <row r="102">
      <c r="G102" s="13" t="inlineStr">
        <is>
          <t>L. CARLONI</t>
        </is>
      </c>
    </row>
    <row r="103">
      <c r="G103" s="14" t="inlineStr">
        <is>
          <t>E. ULIU</t>
        </is>
      </c>
    </row>
    <row r="104">
      <c r="G104" s="13" t="inlineStr">
        <is>
          <t>D. SCARCI</t>
        </is>
      </c>
    </row>
    <row r="105">
      <c r="G105" s="14" t="inlineStr">
        <is>
          <t>E. SOLDONI</t>
        </is>
      </c>
    </row>
    <row r="106">
      <c r="G106" s="13" t="inlineStr">
        <is>
          <t>M. VERGANI</t>
        </is>
      </c>
    </row>
    <row r="107">
      <c r="G107" s="14" t="inlineStr">
        <is>
          <t>G. LA FRANCA</t>
        </is>
      </c>
    </row>
    <row r="108">
      <c r="G108" s="13" t="inlineStr">
        <is>
          <t>A. CERRATO</t>
        </is>
      </c>
    </row>
    <row r="109">
      <c r="G109" s="14" t="inlineStr">
        <is>
          <t>R. GRIENTI</t>
        </is>
      </c>
    </row>
    <row r="110">
      <c r="G110" s="13" t="inlineStr">
        <is>
          <t>R. NUNZIATA</t>
        </is>
      </c>
    </row>
    <row r="111">
      <c r="G111" s="14" t="inlineStr">
        <is>
          <t>L. STROPPA</t>
        </is>
      </c>
    </row>
    <row r="112">
      <c r="G112" s="13" t="inlineStr">
        <is>
          <t>T. BALDI</t>
        </is>
      </c>
    </row>
    <row r="113">
      <c r="G113" s="14" t="inlineStr">
        <is>
          <t>G. SABBATINI</t>
        </is>
      </c>
    </row>
    <row r="114">
      <c r="G114" s="13" t="inlineStr">
        <is>
          <t>F. ORIGLIA</t>
        </is>
      </c>
    </row>
    <row r="115">
      <c r="G115" s="14" t="inlineStr">
        <is>
          <t>S. BORIASHOV</t>
        </is>
      </c>
    </row>
    <row r="116">
      <c r="G116" s="13" t="inlineStr">
        <is>
          <t>G. CATALDO</t>
        </is>
      </c>
    </row>
    <row r="117">
      <c r="G117" s="14" t="inlineStr">
        <is>
          <t>F. PLEBANI</t>
        </is>
      </c>
    </row>
    <row r="118">
      <c r="G118" s="13" t="inlineStr">
        <is>
          <t>C. PIRACCINI</t>
        </is>
      </c>
    </row>
    <row r="119">
      <c r="G119" s="15" t="inlineStr">
        <is>
          <t>M. REGINI</t>
        </is>
      </c>
    </row>
    <row r="120">
      <c r="G120" s="20" t="inlineStr">
        <is>
          <t>M. BARAGIOLI</t>
        </is>
      </c>
    </row>
    <row r="121">
      <c r="G121" t="inlineStr">
        <is>
          <t>M. MANNARINO</t>
        </is>
      </c>
    </row>
    <row r="122">
      <c r="G122" s="8" t="inlineStr">
        <is>
          <t>O. BEN OTHMANE</t>
        </is>
      </c>
    </row>
    <row r="123">
      <c r="G123" s="21" t="inlineStr">
        <is>
          <t>G.F. Fiorentini</t>
        </is>
      </c>
    </row>
    <row r="124">
      <c r="G124" s="8" t="inlineStr">
        <is>
          <t>O. BEN OTHMANE</t>
        </is>
      </c>
    </row>
    <row r="125">
      <c r="G125" s="21" t="inlineStr">
        <is>
          <t>A. Caldana</t>
        </is>
      </c>
    </row>
    <row r="126">
      <c r="G126" s="21" t="inlineStr">
        <is>
          <t>B. Capotorto</t>
        </is>
      </c>
    </row>
    <row r="127">
      <c r="G127" s="21" t="inlineStr">
        <is>
          <t>G.F. Fiorentini</t>
        </is>
      </c>
    </row>
    <row r="128">
      <c r="G128" s="21" t="inlineStr">
        <is>
          <t>A. Caldana</t>
        </is>
      </c>
    </row>
    <row r="129">
      <c r="G129" s="21" t="inlineStr">
        <is>
          <t>B. Capotorto</t>
        </is>
      </c>
    </row>
    <row r="130">
      <c r="G130" s="21" t="inlineStr">
        <is>
          <t>G.F. Fiorentini</t>
        </is>
      </c>
    </row>
  </sheetData>
  <pageMargins left="0.7" right="0.7" top="0.75" bottom="0.75" header="0.3" footer="0.3"/>
  <tableParts count="6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  <tablePart xmlns:r="http://schemas.openxmlformats.org/officeDocument/2006/relationships" r:id="rId5"/>
    <tablePart xmlns:r="http://schemas.openxmlformats.org/officeDocument/2006/relationships" r:id="rId6"/>
  </tableParts>
</worksheet>
</file>

<file path=xl/worksheets/sheet8.xml><?xml version="1.0" encoding="utf-8"?>
<worksheet xmlns="http://schemas.openxmlformats.org/spreadsheetml/2006/main">
  <sheetPr filterMode="1">
    <outlinePr summaryBelow="1" summaryRight="1"/>
    <pageSetUpPr/>
  </sheetPr>
  <dimension ref="A1:P169"/>
  <sheetViews>
    <sheetView topLeftCell="A14" zoomScale="90" zoomScaleNormal="90" workbookViewId="0">
      <selection activeCell="A142" sqref="A142"/>
    </sheetView>
  </sheetViews>
  <sheetFormatPr baseColWidth="8" defaultColWidth="9.42578125" defaultRowHeight="14.45"/>
  <cols>
    <col width="11.42578125" bestFit="1" customWidth="1" min="1" max="1"/>
    <col width="29.42578125" bestFit="1" customWidth="1" min="2" max="2"/>
    <col width="14.42578125" bestFit="1" customWidth="1" min="3" max="3"/>
    <col width="27.7109375" customWidth="1" min="4" max="4"/>
    <col width="33.42578125" bestFit="1" customWidth="1" min="5" max="5"/>
    <col width="27.42578125" customWidth="1" min="6" max="6"/>
    <col width="24.42578125" customWidth="1" min="7" max="7"/>
    <col width="20.28515625" customWidth="1" min="8" max="8"/>
    <col width="26.42578125" bestFit="1" customWidth="1" min="9" max="9"/>
    <col width="15.42578125" bestFit="1" customWidth="1" min="10" max="10"/>
    <col width="11" bestFit="1" customWidth="1" min="11" max="11"/>
    <col width="11.42578125" bestFit="1" customWidth="1" min="12" max="12"/>
    <col width="22.7109375" bestFit="1" customWidth="1" min="13" max="14"/>
    <col width="22.42578125" bestFit="1" customWidth="1" min="15" max="15"/>
    <col width="14.42578125" bestFit="1" customWidth="1" min="16" max="16"/>
    <col width="9.42578125" bestFit="1" customWidth="1" min="17" max="17"/>
  </cols>
  <sheetData>
    <row r="1" ht="14.85" customHeight="1">
      <c r="A1" s="43" t="inlineStr">
        <is>
          <t>USER_KEY</t>
        </is>
      </c>
      <c r="B1" s="43" t="inlineStr">
        <is>
          <t>NAME</t>
        </is>
      </c>
      <c r="C1" s="43" t="inlineStr">
        <is>
          <t>SURNAME</t>
        </is>
      </c>
      <c r="D1" s="43" t="inlineStr">
        <is>
          <t>SHORT_DESCR</t>
        </is>
      </c>
      <c r="E1" s="43" t="inlineStr">
        <is>
          <t>LONG_DESCR</t>
        </is>
      </c>
      <c r="F1" s="43" t="inlineStr">
        <is>
          <t>PRACTICE</t>
        </is>
      </c>
      <c r="G1" s="43" t="inlineStr">
        <is>
          <t>AREA</t>
        </is>
      </c>
      <c r="H1" s="43" t="inlineStr">
        <is>
          <t>AREA_REF</t>
        </is>
      </c>
      <c r="I1" s="43" t="inlineStr">
        <is>
          <t>COMPETENCE_CENTER_REF</t>
        </is>
      </c>
      <c r="J1" s="43" t="inlineStr">
        <is>
          <t>ROLE</t>
        </is>
      </c>
      <c r="K1" s="43" t="inlineStr">
        <is>
          <t>FLAG_INT</t>
        </is>
      </c>
      <c r="L1" s="43" t="inlineStr">
        <is>
          <t>COMPANY</t>
        </is>
      </c>
      <c r="M1" s="43" t="inlineStr">
        <is>
          <t>START_DATE</t>
        </is>
      </c>
      <c r="N1" s="43" t="inlineStr">
        <is>
          <t>END_DATE</t>
        </is>
      </c>
      <c r="O1" t="inlineStr">
        <is>
          <t>COMPETENCE_CENTER</t>
        </is>
      </c>
      <c r="P1" s="44" t="inlineStr">
        <is>
          <t>FLAG_JUNIOR</t>
        </is>
      </c>
    </row>
    <row r="2" hidden="1" ht="14.85" customHeight="1">
      <c r="A2" t="inlineStr">
        <is>
          <t>E001</t>
        </is>
      </c>
      <c r="B2" t="inlineStr">
        <is>
          <t>ARCANGELO</t>
        </is>
      </c>
      <c r="C2" t="inlineStr">
        <is>
          <t>ALBANESE</t>
        </is>
      </c>
      <c r="D2" t="inlineStr">
        <is>
          <t>A. ALBANESE</t>
        </is>
      </c>
      <c r="E2" t="inlineStr">
        <is>
          <t>ARCANGELO ALBANESE</t>
        </is>
      </c>
      <c r="F2" t="inlineStr">
        <is>
          <t>Data Intelligence</t>
        </is>
      </c>
      <c r="G2" t="inlineStr">
        <is>
          <t>Delivery Projects</t>
        </is>
      </c>
      <c r="H2" t="inlineStr">
        <is>
          <t>Monica Calabrese</t>
        </is>
      </c>
      <c r="I2" t="inlineStr">
        <is>
          <t>M. CALABRESE</t>
        </is>
      </c>
      <c r="K2" t="inlineStr">
        <is>
          <t>I</t>
        </is>
      </c>
      <c r="L2" t="inlineStr">
        <is>
          <t>ABSTRACT</t>
        </is>
      </c>
      <c r="M2" t="inlineStr">
        <is>
          <t>2018-03-19 00:00:00.000</t>
        </is>
      </c>
      <c r="N2" t="inlineStr">
        <is>
          <t>2025-03-31 00:00:00.001</t>
        </is>
      </c>
      <c r="O2" s="12" t="inlineStr">
        <is>
          <t>Delivery Projects</t>
        </is>
      </c>
    </row>
    <row r="3" hidden="1">
      <c r="A3" t="inlineStr">
        <is>
          <t>E002</t>
        </is>
      </c>
      <c r="B3" t="inlineStr">
        <is>
          <t>LUCA</t>
        </is>
      </c>
      <c r="C3" t="inlineStr">
        <is>
          <t>ALTOBELLI</t>
        </is>
      </c>
      <c r="D3" t="inlineStr">
        <is>
          <t>L. ALTOBELLI</t>
        </is>
      </c>
      <c r="E3" t="inlineStr">
        <is>
          <t>LUCA ALTOBELLI</t>
        </is>
      </c>
      <c r="F3" t="inlineStr">
        <is>
          <t>Data Intelligence</t>
        </is>
      </c>
      <c r="G3" t="inlineStr">
        <is>
          <t>Operations</t>
        </is>
      </c>
      <c r="H3" t="inlineStr">
        <is>
          <t>Omar Sagazio</t>
        </is>
      </c>
      <c r="I3" t="inlineStr">
        <is>
          <t>A. STRADA</t>
        </is>
      </c>
      <c r="K3" t="inlineStr">
        <is>
          <t>I</t>
        </is>
      </c>
      <c r="L3" t="inlineStr">
        <is>
          <t>ABSTRACT</t>
        </is>
      </c>
      <c r="O3" s="12" t="inlineStr">
        <is>
          <t>Data Management</t>
        </is>
      </c>
    </row>
    <row r="4" hidden="1">
      <c r="A4" t="inlineStr">
        <is>
          <t>E003</t>
        </is>
      </c>
      <c r="B4" t="inlineStr">
        <is>
          <t>RAYLA</t>
        </is>
      </c>
      <c r="C4" t="inlineStr">
        <is>
          <t>ALVES</t>
        </is>
      </c>
      <c r="D4" t="inlineStr">
        <is>
          <t>R. ALVES</t>
        </is>
      </c>
      <c r="E4" t="inlineStr">
        <is>
          <t>RAYLA ALVES</t>
        </is>
      </c>
      <c r="F4" t="inlineStr">
        <is>
          <t>Data Intelligence</t>
        </is>
      </c>
      <c r="G4" t="inlineStr">
        <is>
          <t>Operations</t>
        </is>
      </c>
      <c r="H4" t="inlineStr">
        <is>
          <t>Omar Sagazio</t>
        </is>
      </c>
      <c r="I4" t="inlineStr">
        <is>
          <t>A. STRADA</t>
        </is>
      </c>
      <c r="K4" t="inlineStr">
        <is>
          <t>I</t>
        </is>
      </c>
      <c r="L4" t="inlineStr">
        <is>
          <t>ABSTRACT</t>
        </is>
      </c>
      <c r="M4" t="inlineStr">
        <is>
          <t>2023-10-02 00:00:00.000</t>
        </is>
      </c>
      <c r="N4" s="1" t="n">
        <v>45503</v>
      </c>
      <c r="O4" s="12" t="inlineStr">
        <is>
          <t>Data Management</t>
        </is>
      </c>
    </row>
    <row r="5" hidden="1">
      <c r="A5" t="inlineStr">
        <is>
          <t>E004</t>
        </is>
      </c>
      <c r="B5" t="inlineStr">
        <is>
          <t>PIERLUIGI</t>
        </is>
      </c>
      <c r="C5" t="inlineStr">
        <is>
          <t>ANZELLOTTI</t>
        </is>
      </c>
      <c r="D5" t="inlineStr">
        <is>
          <t>P. ANZELLOTTI</t>
        </is>
      </c>
      <c r="E5" t="inlineStr">
        <is>
          <t>PIERLUIGI ANZELLOTTI</t>
        </is>
      </c>
      <c r="F5" t="inlineStr">
        <is>
          <t>Data Intelligence</t>
        </is>
      </c>
      <c r="G5" t="inlineStr">
        <is>
          <t>Operations</t>
        </is>
      </c>
      <c r="H5" t="inlineStr">
        <is>
          <t>Omar Sagazio</t>
        </is>
      </c>
      <c r="I5" t="inlineStr">
        <is>
          <t>M. PORCU</t>
        </is>
      </c>
      <c r="K5" t="inlineStr">
        <is>
          <t>I</t>
        </is>
      </c>
      <c r="L5" t="inlineStr">
        <is>
          <t>ABSTRACT</t>
        </is>
      </c>
      <c r="M5" t="inlineStr">
        <is>
          <t>2023-05-21 00:00:00.000</t>
        </is>
      </c>
      <c r="O5" s="12" t="inlineStr">
        <is>
          <t>Web Applications</t>
        </is>
      </c>
    </row>
    <row r="6" hidden="1">
      <c r="A6" t="inlineStr">
        <is>
          <t>E005</t>
        </is>
      </c>
      <c r="B6" t="inlineStr">
        <is>
          <t>PATRICK</t>
        </is>
      </c>
      <c r="C6" t="inlineStr">
        <is>
          <t>ASSIRELLI</t>
        </is>
      </c>
      <c r="D6" t="inlineStr">
        <is>
          <t>P. ASSIRELLI</t>
        </is>
      </c>
      <c r="E6" t="inlineStr">
        <is>
          <t>PATRICK ASSIRELLI</t>
        </is>
      </c>
      <c r="F6" t="inlineStr">
        <is>
          <t>Data Intelligence</t>
        </is>
      </c>
      <c r="G6" t="inlineStr">
        <is>
          <t>Operations</t>
        </is>
      </c>
      <c r="H6" t="inlineStr">
        <is>
          <t>Omar Sagazio</t>
        </is>
      </c>
      <c r="I6" t="inlineStr">
        <is>
          <t>A. STRADA</t>
        </is>
      </c>
      <c r="K6" t="inlineStr">
        <is>
          <t>E</t>
        </is>
      </c>
      <c r="L6" t="inlineStr">
        <is>
          <t>MBO</t>
        </is>
      </c>
      <c r="O6" s="12" t="inlineStr">
        <is>
          <t>Data Management</t>
        </is>
      </c>
    </row>
    <row r="7" hidden="1">
      <c r="A7" t="inlineStr">
        <is>
          <t>E006</t>
        </is>
      </c>
      <c r="B7" t="inlineStr">
        <is>
          <t>FEDERICO</t>
        </is>
      </c>
      <c r="C7" t="inlineStr">
        <is>
          <t>ATANASIO</t>
        </is>
      </c>
      <c r="D7" t="inlineStr">
        <is>
          <t>F. ATANASIO</t>
        </is>
      </c>
      <c r="E7" t="inlineStr">
        <is>
          <t>FEDERICO ATANASIO</t>
        </is>
      </c>
      <c r="F7" t="inlineStr">
        <is>
          <t>Data Intelligence</t>
        </is>
      </c>
      <c r="G7" t="inlineStr">
        <is>
          <t>Operations</t>
        </is>
      </c>
      <c r="H7" t="inlineStr">
        <is>
          <t>Omar Sagazio</t>
        </is>
      </c>
      <c r="I7" t="inlineStr">
        <is>
          <t>M. BARAGIOLI</t>
        </is>
      </c>
      <c r="K7" t="inlineStr">
        <is>
          <t>I</t>
        </is>
      </c>
      <c r="L7" t="inlineStr">
        <is>
          <t>ABSTRACT</t>
        </is>
      </c>
      <c r="M7" t="inlineStr">
        <is>
          <t>2022-10-17 00:00:00.000</t>
        </is>
      </c>
      <c r="O7" s="12" t="inlineStr">
        <is>
          <t>EPM</t>
        </is>
      </c>
      <c r="P7" t="inlineStr">
        <is>
          <t>X</t>
        </is>
      </c>
    </row>
    <row r="8" hidden="1">
      <c r="A8" t="inlineStr">
        <is>
          <t>E007</t>
        </is>
      </c>
      <c r="B8" t="inlineStr">
        <is>
          <t>MARCO</t>
        </is>
      </c>
      <c r="C8" t="inlineStr">
        <is>
          <t>ATTANASIO</t>
        </is>
      </c>
      <c r="D8" t="inlineStr">
        <is>
          <t>M. ATTANASIO</t>
        </is>
      </c>
      <c r="E8" t="inlineStr">
        <is>
          <t>MARCO ATTANASIO</t>
        </is>
      </c>
      <c r="F8" t="inlineStr">
        <is>
          <t>R&amp;D</t>
        </is>
      </c>
      <c r="G8" t="inlineStr">
        <is>
          <t>R&amp;D</t>
        </is>
      </c>
      <c r="H8" t="inlineStr">
        <is>
          <t>Renato Ruggeri</t>
        </is>
      </c>
      <c r="I8" t="inlineStr">
        <is>
          <t>Not Available</t>
        </is>
      </c>
      <c r="K8" t="inlineStr">
        <is>
          <t>I</t>
        </is>
      </c>
      <c r="L8" t="inlineStr">
        <is>
          <t>ABSTRACT</t>
        </is>
      </c>
      <c r="M8" t="inlineStr">
        <is>
          <t>2024-01-10 00:00:00.000</t>
        </is>
      </c>
      <c r="O8" t="inlineStr">
        <is>
          <t>Outside DI</t>
        </is>
      </c>
      <c r="P8" t="inlineStr">
        <is>
          <t>x</t>
        </is>
      </c>
    </row>
    <row r="9" hidden="1">
      <c r="A9" t="inlineStr">
        <is>
          <t>E008</t>
        </is>
      </c>
      <c r="B9" t="inlineStr">
        <is>
          <t>TIMOTY</t>
        </is>
      </c>
      <c r="C9" t="inlineStr">
        <is>
          <t>BALDI</t>
        </is>
      </c>
      <c r="D9" t="inlineStr">
        <is>
          <t>T. Baldi</t>
        </is>
      </c>
      <c r="E9" t="inlineStr">
        <is>
          <t>TIMOTY BALDI</t>
        </is>
      </c>
      <c r="F9" t="inlineStr">
        <is>
          <t>Data Intelligence</t>
        </is>
      </c>
      <c r="G9" t="inlineStr">
        <is>
          <t>Operations</t>
        </is>
      </c>
      <c r="H9" t="inlineStr">
        <is>
          <t>Omar Sagazio</t>
        </is>
      </c>
      <c r="I9" t="inlineStr">
        <is>
          <t>A. STRADA</t>
        </is>
      </c>
      <c r="K9" t="inlineStr">
        <is>
          <t>E</t>
        </is>
      </c>
      <c r="L9" t="inlineStr">
        <is>
          <t>MBO</t>
        </is>
      </c>
      <c r="O9" s="12" t="inlineStr">
        <is>
          <t>Data Management</t>
        </is>
      </c>
    </row>
    <row r="10" hidden="1">
      <c r="A10" t="inlineStr">
        <is>
          <t>E009</t>
        </is>
      </c>
      <c r="B10" s="43" t="inlineStr">
        <is>
          <t>MARIA GRAZIA</t>
        </is>
      </c>
      <c r="C10" s="43" t="inlineStr">
        <is>
          <t>BARAGIOLI</t>
        </is>
      </c>
      <c r="D10" s="43" t="inlineStr">
        <is>
          <t>M. BARAGIOLI</t>
        </is>
      </c>
      <c r="E10" s="43" t="inlineStr">
        <is>
          <t>MARIA GRAZIA BARAGIOLI</t>
        </is>
      </c>
      <c r="F10" s="43" t="inlineStr">
        <is>
          <t>Data Intelligence</t>
        </is>
      </c>
      <c r="G10" t="inlineStr">
        <is>
          <t>Practice Data Intelligence</t>
        </is>
      </c>
      <c r="H10" s="43" t="inlineStr">
        <is>
          <t>Maria Grazia Baragioli</t>
        </is>
      </c>
      <c r="I10" s="43" t="inlineStr">
        <is>
          <t>M. BARAGIOLI</t>
        </is>
      </c>
      <c r="J10" s="43" t="n"/>
      <c r="K10" s="43" t="inlineStr">
        <is>
          <t>I</t>
        </is>
      </c>
      <c r="L10" s="43" t="inlineStr">
        <is>
          <t>ABSTRACT</t>
        </is>
      </c>
      <c r="M10" s="43" t="n"/>
      <c r="N10" s="43" t="n"/>
      <c r="O10" t="inlineStr">
        <is>
          <t>Practice Data Intelligence</t>
        </is>
      </c>
      <c r="P10" s="44" t="n"/>
    </row>
    <row r="11" hidden="1">
      <c r="A11" t="inlineStr">
        <is>
          <t>E010</t>
        </is>
      </c>
      <c r="B11" t="inlineStr">
        <is>
          <t>LISA ADELE</t>
        </is>
      </c>
      <c r="C11" t="inlineStr">
        <is>
          <t>BARIANI</t>
        </is>
      </c>
      <c r="D11" t="inlineStr">
        <is>
          <t>L. BARIANI</t>
        </is>
      </c>
      <c r="E11" t="inlineStr">
        <is>
          <t>LISA ADELE BARIANI</t>
        </is>
      </c>
      <c r="F11" t="inlineStr">
        <is>
          <t>Data Intelligence</t>
        </is>
      </c>
      <c r="G11" t="inlineStr">
        <is>
          <t>Delivery Projects</t>
        </is>
      </c>
      <c r="H11" t="inlineStr">
        <is>
          <t>Monica Calabrese</t>
        </is>
      </c>
      <c r="I11" t="inlineStr">
        <is>
          <t>M. CALABRESE</t>
        </is>
      </c>
      <c r="K11" t="inlineStr">
        <is>
          <t>I</t>
        </is>
      </c>
      <c r="L11" t="inlineStr">
        <is>
          <t>ABSTRACT</t>
        </is>
      </c>
      <c r="M11" t="inlineStr">
        <is>
          <t>2022-05-02 00:00:00.000</t>
        </is>
      </c>
      <c r="O11" s="12" t="inlineStr">
        <is>
          <t>Delivery Projects</t>
        </is>
      </c>
    </row>
    <row r="12" hidden="1">
      <c r="A12" t="inlineStr">
        <is>
          <t>E011</t>
        </is>
      </c>
      <c r="B12" t="inlineStr">
        <is>
          <t>STEFANO</t>
        </is>
      </c>
      <c r="C12" t="inlineStr">
        <is>
          <t>BELTRAMI</t>
        </is>
      </c>
      <c r="D12" t="inlineStr">
        <is>
          <t>S. BELTRAMI</t>
        </is>
      </c>
      <c r="E12" t="inlineStr">
        <is>
          <t>STEFANO BELTRAMI</t>
        </is>
      </c>
      <c r="F12" t="inlineStr">
        <is>
          <t>Data Intelligence</t>
        </is>
      </c>
      <c r="G12" t="inlineStr">
        <is>
          <t>Operations</t>
        </is>
      </c>
      <c r="H12" t="inlineStr">
        <is>
          <t>Omar Sagazio</t>
        </is>
      </c>
      <c r="I12" t="inlineStr">
        <is>
          <t>M. PORCU</t>
        </is>
      </c>
      <c r="K12" t="inlineStr">
        <is>
          <t>I</t>
        </is>
      </c>
      <c r="L12" t="inlineStr">
        <is>
          <t>ABSTRACT</t>
        </is>
      </c>
      <c r="M12" t="inlineStr">
        <is>
          <t>2022-09-12 00:00:00.000</t>
        </is>
      </c>
      <c r="O12" s="12" t="inlineStr">
        <is>
          <t>Web Applications</t>
        </is>
      </c>
    </row>
    <row r="13" hidden="1">
      <c r="A13" t="inlineStr">
        <is>
          <t>E012</t>
        </is>
      </c>
      <c r="B13" t="inlineStr">
        <is>
          <t>OMAR</t>
        </is>
      </c>
      <c r="C13" t="inlineStr">
        <is>
          <t xml:space="preserve">BEN OTHMANE </t>
        </is>
      </c>
      <c r="D13" t="inlineStr">
        <is>
          <t>O. BEN OTHMANE</t>
        </is>
      </c>
      <c r="E13" t="inlineStr">
        <is>
          <t xml:space="preserve">OMAR BEN OTHMANE </t>
        </is>
      </c>
      <c r="F13" t="inlineStr">
        <is>
          <t>Data Intelligence</t>
        </is>
      </c>
      <c r="G13" t="inlineStr">
        <is>
          <t>Operations</t>
        </is>
      </c>
      <c r="H13" t="inlineStr">
        <is>
          <t>Omar Sagazio</t>
        </is>
      </c>
      <c r="I13" t="inlineStr">
        <is>
          <t>M. BARAGIOLI</t>
        </is>
      </c>
      <c r="K13" t="inlineStr">
        <is>
          <t>I</t>
        </is>
      </c>
      <c r="L13" t="inlineStr">
        <is>
          <t>ABSTRACT</t>
        </is>
      </c>
      <c r="M13" t="inlineStr">
        <is>
          <t>2023-11-20 00:00:00.000</t>
        </is>
      </c>
      <c r="O13" s="12" t="inlineStr">
        <is>
          <t>EPM</t>
        </is>
      </c>
      <c r="P13" t="inlineStr">
        <is>
          <t>X</t>
        </is>
      </c>
    </row>
    <row r="14">
      <c r="A14" t="inlineStr">
        <is>
          <t>E013</t>
        </is>
      </c>
      <c r="B14" t="inlineStr">
        <is>
          <t>SENDA</t>
        </is>
      </c>
      <c r="C14" t="inlineStr">
        <is>
          <t>BEN YOUNES</t>
        </is>
      </c>
      <c r="D14" t="inlineStr">
        <is>
          <t>S. BEN YOUNES</t>
        </is>
      </c>
      <c r="E14">
        <f>_xlfn.CONCAT(B14," ",C14)</f>
        <v/>
      </c>
      <c r="F14" t="inlineStr">
        <is>
          <t>Data Intelligence</t>
        </is>
      </c>
      <c r="G14" t="inlineStr">
        <is>
          <t>Operations</t>
        </is>
      </c>
      <c r="H14" t="inlineStr">
        <is>
          <t>Omar Sagazio</t>
        </is>
      </c>
      <c r="I14" t="inlineStr">
        <is>
          <t>A. STRADA</t>
        </is>
      </c>
      <c r="K14" t="inlineStr">
        <is>
          <t>I</t>
        </is>
      </c>
      <c r="L14" t="inlineStr">
        <is>
          <t>Abstract</t>
        </is>
      </c>
      <c r="O14" s="12" t="inlineStr">
        <is>
          <t>Data Management</t>
        </is>
      </c>
    </row>
    <row r="15" hidden="1">
      <c r="A15" t="inlineStr">
        <is>
          <t>E014</t>
        </is>
      </c>
      <c r="B15" t="inlineStr">
        <is>
          <t>RICCARDO</t>
        </is>
      </c>
      <c r="C15" t="inlineStr">
        <is>
          <t>BONDI</t>
        </is>
      </c>
      <c r="D15" t="inlineStr">
        <is>
          <t>R. BONDI</t>
        </is>
      </c>
      <c r="E15" t="inlineStr">
        <is>
          <t>RICCARDO BONDI</t>
        </is>
      </c>
      <c r="F15" t="inlineStr">
        <is>
          <t>Data Intelligence</t>
        </is>
      </c>
      <c r="G15" t="inlineStr">
        <is>
          <t>Operations</t>
        </is>
      </c>
      <c r="H15" t="inlineStr">
        <is>
          <t>Omar Sagazio</t>
        </is>
      </c>
      <c r="I15" t="inlineStr">
        <is>
          <t>A. STRADA</t>
        </is>
      </c>
      <c r="K15" t="inlineStr">
        <is>
          <t>I</t>
        </is>
      </c>
      <c r="L15" t="inlineStr">
        <is>
          <t>ABSTRACT</t>
        </is>
      </c>
      <c r="M15" t="inlineStr">
        <is>
          <t>2022-04-11 00:00:00.000</t>
        </is>
      </c>
      <c r="O15" s="12" t="inlineStr">
        <is>
          <t>Data Management</t>
        </is>
      </c>
    </row>
    <row r="16" hidden="1">
      <c r="A16" t="inlineStr">
        <is>
          <t>E015</t>
        </is>
      </c>
      <c r="B16" t="inlineStr">
        <is>
          <t>SERGEI</t>
        </is>
      </c>
      <c r="C16" t="inlineStr">
        <is>
          <t>BORIASHOV</t>
        </is>
      </c>
      <c r="D16" t="inlineStr">
        <is>
          <t>S. Boriashov</t>
        </is>
      </c>
      <c r="E16" t="inlineStr">
        <is>
          <t>SERGEI BORIASHOV</t>
        </is>
      </c>
      <c r="F16" t="inlineStr">
        <is>
          <t>Data Intelligence</t>
        </is>
      </c>
      <c r="G16" t="inlineStr">
        <is>
          <t>Operations</t>
        </is>
      </c>
      <c r="H16" t="inlineStr">
        <is>
          <t>Omar Sagazio</t>
        </is>
      </c>
      <c r="I16" t="inlineStr">
        <is>
          <t>A. STRADA</t>
        </is>
      </c>
      <c r="K16" t="inlineStr">
        <is>
          <t>E</t>
        </is>
      </c>
      <c r="L16" t="inlineStr">
        <is>
          <t>EPAM</t>
        </is>
      </c>
      <c r="O16" s="12" t="inlineStr">
        <is>
          <t>Data Management</t>
        </is>
      </c>
    </row>
    <row r="17" hidden="1">
      <c r="A17" t="inlineStr">
        <is>
          <t>E016</t>
        </is>
      </c>
      <c r="B17" t="inlineStr">
        <is>
          <t>ALINA</t>
        </is>
      </c>
      <c r="C17" t="inlineStr">
        <is>
          <t>BRANDIZZI</t>
        </is>
      </c>
      <c r="D17" t="inlineStr">
        <is>
          <t>A. BRANDIZZI</t>
        </is>
      </c>
      <c r="E17" t="inlineStr">
        <is>
          <t>ALINA BRANDIZZI</t>
        </is>
      </c>
      <c r="F17" t="inlineStr">
        <is>
          <t>Data Intelligence</t>
        </is>
      </c>
      <c r="G17" t="inlineStr">
        <is>
          <t>Operations</t>
        </is>
      </c>
      <c r="H17" t="inlineStr">
        <is>
          <t>Omar Sagazio</t>
        </is>
      </c>
      <c r="I17" t="inlineStr">
        <is>
          <t>L. ROBERTO</t>
        </is>
      </c>
      <c r="K17" t="inlineStr">
        <is>
          <t>I</t>
        </is>
      </c>
      <c r="L17" t="inlineStr">
        <is>
          <t>ABSTRACT</t>
        </is>
      </c>
      <c r="M17" t="inlineStr">
        <is>
          <t>2023-12-04 00:00:00.000</t>
        </is>
      </c>
      <c r="O17" s="12" t="inlineStr">
        <is>
          <t>Hybrid Applications</t>
        </is>
      </c>
      <c r="P17" t="inlineStr">
        <is>
          <t>x</t>
        </is>
      </c>
    </row>
    <row r="18" hidden="1">
      <c r="A18" t="inlineStr">
        <is>
          <t>E017</t>
        </is>
      </c>
      <c r="B18" t="inlineStr">
        <is>
          <t>IVAN</t>
        </is>
      </c>
      <c r="C18" t="inlineStr">
        <is>
          <t>BRESSAN</t>
        </is>
      </c>
      <c r="D18" t="inlineStr">
        <is>
          <t>I. BRESSAN</t>
        </is>
      </c>
      <c r="E18" t="inlineStr">
        <is>
          <t>IVAN BRESSAN</t>
        </is>
      </c>
      <c r="F18" t="inlineStr">
        <is>
          <t>Data Intelligence</t>
        </is>
      </c>
      <c r="G18" t="inlineStr">
        <is>
          <t>Operations</t>
        </is>
      </c>
      <c r="H18" t="inlineStr">
        <is>
          <t>Omar Sagazio</t>
        </is>
      </c>
      <c r="I18" t="inlineStr">
        <is>
          <t>M. BARAGIOLI</t>
        </is>
      </c>
      <c r="K18" t="inlineStr">
        <is>
          <t>I</t>
        </is>
      </c>
      <c r="L18" t="inlineStr">
        <is>
          <t>ABSTRACT</t>
        </is>
      </c>
      <c r="M18" t="inlineStr">
        <is>
          <t>2007-11-19 00:00:00.000</t>
        </is>
      </c>
      <c r="O18" s="12" t="inlineStr">
        <is>
          <t>EPM</t>
        </is>
      </c>
    </row>
    <row r="19" hidden="1">
      <c r="A19" t="inlineStr">
        <is>
          <t>E018</t>
        </is>
      </c>
      <c r="B19" t="inlineStr">
        <is>
          <t>SALVATORE</t>
        </is>
      </c>
      <c r="C19" t="inlineStr">
        <is>
          <t>BRUNO</t>
        </is>
      </c>
      <c r="D19" t="inlineStr">
        <is>
          <t>S. BRUNO</t>
        </is>
      </c>
      <c r="E19">
        <f>_xlfn.CONCAT(B19," ",C19)</f>
        <v/>
      </c>
      <c r="F19" t="inlineStr">
        <is>
          <t>Data Intelligence</t>
        </is>
      </c>
      <c r="G19" t="inlineStr">
        <is>
          <t>Operations</t>
        </is>
      </c>
      <c r="H19" t="inlineStr">
        <is>
          <t>Omar Sagazio</t>
        </is>
      </c>
      <c r="I19" t="inlineStr">
        <is>
          <t>M. PORCU</t>
        </is>
      </c>
      <c r="K19" t="inlineStr">
        <is>
          <t>E</t>
        </is>
      </c>
      <c r="L19" t="inlineStr">
        <is>
          <t>Ulixe</t>
        </is>
      </c>
      <c r="N19" s="1" t="n">
        <v>45478</v>
      </c>
      <c r="O19" t="inlineStr">
        <is>
          <t>Web Applications</t>
        </is>
      </c>
    </row>
    <row r="20" hidden="1">
      <c r="A20" t="inlineStr">
        <is>
          <t>E019</t>
        </is>
      </c>
      <c r="B20" t="inlineStr">
        <is>
          <t>PAOLO</t>
        </is>
      </c>
      <c r="C20" t="inlineStr">
        <is>
          <t>BUONASORTE</t>
        </is>
      </c>
      <c r="D20" t="inlineStr">
        <is>
          <t>P. BUONASORTE</t>
        </is>
      </c>
      <c r="E20" t="inlineStr">
        <is>
          <t>PAOLO BUONASORTE</t>
        </is>
      </c>
      <c r="F20" t="inlineStr">
        <is>
          <t>Data Intelligence</t>
        </is>
      </c>
      <c r="G20" t="inlineStr">
        <is>
          <t>Operations</t>
        </is>
      </c>
      <c r="H20" t="inlineStr">
        <is>
          <t>Omar Sagazio</t>
        </is>
      </c>
      <c r="I20" t="inlineStr">
        <is>
          <t>M. BARAGIOLI</t>
        </is>
      </c>
      <c r="K20" t="inlineStr">
        <is>
          <t>I</t>
        </is>
      </c>
      <c r="L20" t="inlineStr">
        <is>
          <t>ABSTRACT</t>
        </is>
      </c>
      <c r="M20" t="inlineStr">
        <is>
          <t>2023-02-01 00:00:00.000</t>
        </is>
      </c>
      <c r="O20" s="12" t="inlineStr">
        <is>
          <t>EPM</t>
        </is>
      </c>
      <c r="P20" t="inlineStr">
        <is>
          <t>X</t>
        </is>
      </c>
    </row>
    <row r="21" hidden="1">
      <c r="A21" t="inlineStr">
        <is>
          <t>E020</t>
        </is>
      </c>
      <c r="B21" t="inlineStr">
        <is>
          <t>MONICA</t>
        </is>
      </c>
      <c r="C21" t="inlineStr">
        <is>
          <t>CALABRESE</t>
        </is>
      </c>
      <c r="D21" t="inlineStr">
        <is>
          <t>M. CALABRESE</t>
        </is>
      </c>
      <c r="E21" t="inlineStr">
        <is>
          <t>MONICA CALABRESE</t>
        </is>
      </c>
      <c r="F21" t="inlineStr">
        <is>
          <t>Data Intelligence</t>
        </is>
      </c>
      <c r="G21" t="inlineStr">
        <is>
          <t>Delivery Projects</t>
        </is>
      </c>
      <c r="H21" t="inlineStr">
        <is>
          <t>Monica Calabrese</t>
        </is>
      </c>
      <c r="I21" t="inlineStr">
        <is>
          <t>M. CALABRESE</t>
        </is>
      </c>
      <c r="K21" t="inlineStr">
        <is>
          <t>I</t>
        </is>
      </c>
      <c r="L21" t="inlineStr">
        <is>
          <t>ABSTRACT</t>
        </is>
      </c>
      <c r="M21" t="inlineStr">
        <is>
          <t>2019-10-07 00:00:00.000</t>
        </is>
      </c>
      <c r="O21" s="12" t="inlineStr">
        <is>
          <t>Delivery Projects</t>
        </is>
      </c>
    </row>
    <row r="22" hidden="1">
      <c r="A22" t="inlineStr">
        <is>
          <t>E021</t>
        </is>
      </c>
      <c r="B22" t="inlineStr">
        <is>
          <t>ALESSANDRO</t>
        </is>
      </c>
      <c r="C22" t="inlineStr">
        <is>
          <t>CALDANA</t>
        </is>
      </c>
      <c r="D22" t="inlineStr">
        <is>
          <t>A. CALDANA</t>
        </is>
      </c>
      <c r="E22" t="inlineStr">
        <is>
          <t>ALESSANDRO CALDANA</t>
        </is>
      </c>
      <c r="F22" t="inlineStr">
        <is>
          <t>Data Intelligence</t>
        </is>
      </c>
      <c r="G22" t="inlineStr">
        <is>
          <t>Operations</t>
        </is>
      </c>
      <c r="H22" t="inlineStr">
        <is>
          <t>Omar Sagazio</t>
        </is>
      </c>
      <c r="I22" t="inlineStr">
        <is>
          <t>A. STRADA</t>
        </is>
      </c>
      <c r="K22" t="inlineStr">
        <is>
          <t>E</t>
        </is>
      </c>
      <c r="L22" t="inlineStr">
        <is>
          <t>MBO</t>
        </is>
      </c>
      <c r="O22" t="inlineStr">
        <is>
          <t>Data Management</t>
        </is>
      </c>
    </row>
    <row r="23" hidden="1">
      <c r="A23" t="inlineStr">
        <is>
          <t>E022</t>
        </is>
      </c>
      <c r="B23" t="inlineStr">
        <is>
          <t>STEFANO</t>
        </is>
      </c>
      <c r="C23" t="inlineStr">
        <is>
          <t>CALVI</t>
        </is>
      </c>
      <c r="D23" t="inlineStr">
        <is>
          <t>S. CALVI</t>
        </is>
      </c>
      <c r="E23" t="inlineStr">
        <is>
          <t>STEFANO CALVI</t>
        </is>
      </c>
      <c r="F23" t="inlineStr">
        <is>
          <t>Data Intelligence</t>
        </is>
      </c>
      <c r="G23" t="inlineStr">
        <is>
          <t>Operations</t>
        </is>
      </c>
      <c r="H23" t="inlineStr">
        <is>
          <t>Omar Sagazio</t>
        </is>
      </c>
      <c r="I23" t="inlineStr">
        <is>
          <t>A. STRADA</t>
        </is>
      </c>
      <c r="K23" t="inlineStr">
        <is>
          <t>E</t>
        </is>
      </c>
      <c r="L23" t="inlineStr">
        <is>
          <t>P. IVA</t>
        </is>
      </c>
      <c r="N23" s="1" t="n"/>
      <c r="O23" t="inlineStr">
        <is>
          <t>Data Management</t>
        </is>
      </c>
    </row>
    <row r="24" hidden="1">
      <c r="A24" t="inlineStr">
        <is>
          <t>E023</t>
        </is>
      </c>
      <c r="B24" t="inlineStr">
        <is>
          <t>ABDOULAYE</t>
        </is>
      </c>
      <c r="C24" t="inlineStr">
        <is>
          <t>CAMARA</t>
        </is>
      </c>
      <c r="D24" t="inlineStr">
        <is>
          <t>A. CAMARA</t>
        </is>
      </c>
      <c r="E24" t="inlineStr">
        <is>
          <t>ABDOULAYE CAMARA</t>
        </is>
      </c>
      <c r="F24" t="inlineStr">
        <is>
          <t>SAP ECC</t>
        </is>
      </c>
      <c r="G24" t="inlineStr">
        <is>
          <t>SAP ECC</t>
        </is>
      </c>
      <c r="H24" t="inlineStr">
        <is>
          <t>Not Available</t>
        </is>
      </c>
      <c r="I24" t="inlineStr">
        <is>
          <t>Not Available</t>
        </is>
      </c>
      <c r="K24" t="inlineStr">
        <is>
          <t>I</t>
        </is>
      </c>
      <c r="L24" t="inlineStr">
        <is>
          <t>ABSTRACT</t>
        </is>
      </c>
      <c r="O24" t="inlineStr">
        <is>
          <t>Outside DI</t>
        </is>
      </c>
    </row>
    <row r="25" hidden="1">
      <c r="A25" t="inlineStr">
        <is>
          <t>E024</t>
        </is>
      </c>
      <c r="B25" t="inlineStr">
        <is>
          <t>BEPPE</t>
        </is>
      </c>
      <c r="C25" t="inlineStr">
        <is>
          <t>CAPOTORTO</t>
        </is>
      </c>
      <c r="D25" t="inlineStr">
        <is>
          <t>B. CAPOTORTO</t>
        </is>
      </c>
      <c r="E25" t="inlineStr">
        <is>
          <t>BEPPE CAPOTORTO</t>
        </is>
      </c>
      <c r="F25" t="inlineStr">
        <is>
          <t>Data Intelligence</t>
        </is>
      </c>
      <c r="G25" t="inlineStr">
        <is>
          <t>Operations</t>
        </is>
      </c>
      <c r="H25" t="inlineStr">
        <is>
          <t>Omar Sagazio</t>
        </is>
      </c>
      <c r="I25" t="inlineStr">
        <is>
          <t>A. STRADA</t>
        </is>
      </c>
      <c r="K25" t="inlineStr">
        <is>
          <t>E</t>
        </is>
      </c>
      <c r="L25" t="inlineStr">
        <is>
          <t>MBO</t>
        </is>
      </c>
      <c r="O25" t="inlineStr">
        <is>
          <t>Data Management</t>
        </is>
      </c>
    </row>
    <row r="26" hidden="1">
      <c r="A26" t="inlineStr">
        <is>
          <t>E025</t>
        </is>
      </c>
      <c r="B26">
        <f>MID(E26,1,SEARCH(" ",E26))</f>
        <v/>
      </c>
      <c r="C26">
        <f>MID(E26,SEARCH(" ",E26)+1,LEN(E26))</f>
        <v/>
      </c>
      <c r="D26">
        <f>TRIM(CONCATENATE(CONCATENATE(LEFT(E26,1),". "),MID(E26,SEARCH(" ",E26)+1,LEN(E26))))</f>
        <v/>
      </c>
      <c r="E26" s="56" t="inlineStr">
        <is>
          <t>Valerio Carcaterra</t>
        </is>
      </c>
      <c r="F26" t="inlineStr">
        <is>
          <t>DIGITAL</t>
        </is>
      </c>
      <c r="G26" t="inlineStr">
        <is>
          <t>Not Available</t>
        </is>
      </c>
      <c r="H26" t="inlineStr">
        <is>
          <t>DIGITAL</t>
        </is>
      </c>
      <c r="I26" t="inlineStr">
        <is>
          <t>Not Available</t>
        </is>
      </c>
      <c r="K26" t="inlineStr">
        <is>
          <t>E</t>
        </is>
      </c>
      <c r="L26" s="57" t="inlineStr">
        <is>
          <t>Ulixe Nova</t>
        </is>
      </c>
      <c r="O26" t="inlineStr">
        <is>
          <t>Outside DI</t>
        </is>
      </c>
    </row>
    <row r="27" hidden="1">
      <c r="A27" t="inlineStr">
        <is>
          <t>E026</t>
        </is>
      </c>
      <c r="B27" t="inlineStr">
        <is>
          <t>LUCA</t>
        </is>
      </c>
      <c r="C27" t="inlineStr">
        <is>
          <t>CARIGLIA</t>
        </is>
      </c>
      <c r="D27" t="inlineStr">
        <is>
          <t>L. CARIGLIA</t>
        </is>
      </c>
      <c r="E27" t="inlineStr">
        <is>
          <t>LUCA CARIGLIA</t>
        </is>
      </c>
      <c r="F27" t="inlineStr">
        <is>
          <t>Data Intelligence</t>
        </is>
      </c>
      <c r="G27" t="inlineStr">
        <is>
          <t>Operations</t>
        </is>
      </c>
      <c r="H27" t="inlineStr">
        <is>
          <t>Omar Sagazio</t>
        </is>
      </c>
      <c r="I27" t="inlineStr">
        <is>
          <t>A. STRADA</t>
        </is>
      </c>
      <c r="K27" t="inlineStr">
        <is>
          <t>I</t>
        </is>
      </c>
      <c r="L27" t="inlineStr">
        <is>
          <t>ABSTRACT</t>
        </is>
      </c>
      <c r="M27" t="inlineStr">
        <is>
          <t>2018-10-15 00:00:00.000</t>
        </is>
      </c>
      <c r="O27" s="12" t="inlineStr">
        <is>
          <t>Data Management</t>
        </is>
      </c>
    </row>
    <row r="28" hidden="1">
      <c r="A28" t="inlineStr">
        <is>
          <t>E027</t>
        </is>
      </c>
      <c r="B28" t="inlineStr">
        <is>
          <t>LUCA</t>
        </is>
      </c>
      <c r="C28" t="inlineStr">
        <is>
          <t>CARLONI</t>
        </is>
      </c>
      <c r="D28" t="inlineStr">
        <is>
          <t>L. Carloni</t>
        </is>
      </c>
      <c r="E28" t="inlineStr">
        <is>
          <t>LUCA CARLONI</t>
        </is>
      </c>
      <c r="F28" t="inlineStr">
        <is>
          <t>Data Intelligence</t>
        </is>
      </c>
      <c r="G28" t="inlineStr">
        <is>
          <t>Operations</t>
        </is>
      </c>
      <c r="H28" t="inlineStr">
        <is>
          <t>Omar Sagazio</t>
        </is>
      </c>
      <c r="I28" t="inlineStr">
        <is>
          <t>M. PORCU</t>
        </is>
      </c>
      <c r="K28" t="inlineStr">
        <is>
          <t>E</t>
        </is>
      </c>
      <c r="L28" t="inlineStr">
        <is>
          <t>ThinkOpen</t>
        </is>
      </c>
      <c r="N28" s="1" t="n">
        <v>45411</v>
      </c>
      <c r="O28" s="12" t="inlineStr">
        <is>
          <t>Web Applications</t>
        </is>
      </c>
    </row>
    <row r="29" hidden="1">
      <c r="A29" t="inlineStr">
        <is>
          <t>E028</t>
        </is>
      </c>
      <c r="B29" t="inlineStr">
        <is>
          <t>ANDREA</t>
        </is>
      </c>
      <c r="C29" t="inlineStr">
        <is>
          <t>CARMISCIANO</t>
        </is>
      </c>
      <c r="D29" t="inlineStr">
        <is>
          <t>A. CARMISCIANO</t>
        </is>
      </c>
      <c r="E29" t="inlineStr">
        <is>
          <t>CARMISCIANO ANDREA</t>
        </is>
      </c>
      <c r="F29" t="inlineStr">
        <is>
          <t>DIGITAL</t>
        </is>
      </c>
      <c r="G29" t="inlineStr">
        <is>
          <t>Not Available</t>
        </is>
      </c>
      <c r="H29" t="inlineStr">
        <is>
          <t>Not Available</t>
        </is>
      </c>
      <c r="I29" t="inlineStr">
        <is>
          <t>Not Available</t>
        </is>
      </c>
      <c r="K29" t="inlineStr">
        <is>
          <t>I</t>
        </is>
      </c>
      <c r="L29" t="inlineStr">
        <is>
          <t>ABSTRACT</t>
        </is>
      </c>
      <c r="O29" t="inlineStr">
        <is>
          <t>Outside DI</t>
        </is>
      </c>
    </row>
    <row r="30" hidden="1">
      <c r="A30" t="inlineStr">
        <is>
          <t>E029</t>
        </is>
      </c>
      <c r="B30">
        <f>MID(E30,1,SEARCH(" ",E30))</f>
        <v/>
      </c>
      <c r="C30">
        <f>MID(E30,SEARCH(" ",E30)+1,LEN(E30))</f>
        <v/>
      </c>
      <c r="D30">
        <f>TRIM(CONCATENATE(CONCATENATE(LEFT(E30,1),". "),MID(E30,SEARCH(" ",E30)+1,LEN(E30))))</f>
        <v/>
      </c>
      <c r="E30" s="56" t="inlineStr">
        <is>
          <t>Andrea Carmisciano</t>
        </is>
      </c>
      <c r="F30" t="inlineStr">
        <is>
          <t>DIGITAL</t>
        </is>
      </c>
      <c r="G30" t="inlineStr">
        <is>
          <t>Not Available</t>
        </is>
      </c>
      <c r="H30" t="inlineStr">
        <is>
          <t>DIGITAL</t>
        </is>
      </c>
      <c r="I30" t="inlineStr">
        <is>
          <t>Not Available</t>
        </is>
      </c>
      <c r="K30" t="inlineStr">
        <is>
          <t>I</t>
        </is>
      </c>
      <c r="L30" t="inlineStr">
        <is>
          <t>ABSTRACT</t>
        </is>
      </c>
      <c r="O30" t="inlineStr">
        <is>
          <t>Outside DI</t>
        </is>
      </c>
    </row>
    <row r="31" hidden="1">
      <c r="A31" t="inlineStr">
        <is>
          <t>E030</t>
        </is>
      </c>
      <c r="B31" t="inlineStr">
        <is>
          <t>GIUSEPPE</t>
        </is>
      </c>
      <c r="C31" t="inlineStr">
        <is>
          <t>CATALDO</t>
        </is>
      </c>
      <c r="D31" t="inlineStr">
        <is>
          <t>G. Cataldo</t>
        </is>
      </c>
      <c r="E31" t="inlineStr">
        <is>
          <t>GIUSEPPE CATALDO</t>
        </is>
      </c>
      <c r="F31" t="inlineStr">
        <is>
          <t>Data Intelligence</t>
        </is>
      </c>
      <c r="G31" t="inlineStr">
        <is>
          <t>Operations</t>
        </is>
      </c>
      <c r="H31" t="inlineStr">
        <is>
          <t>Omar Sagazio</t>
        </is>
      </c>
      <c r="I31" t="inlineStr">
        <is>
          <t>A. STRADA</t>
        </is>
      </c>
      <c r="K31" t="inlineStr">
        <is>
          <t>E</t>
        </is>
      </c>
      <c r="L31" t="inlineStr">
        <is>
          <t>Derga</t>
        </is>
      </c>
      <c r="O31" s="12" t="inlineStr">
        <is>
          <t>Data Management</t>
        </is>
      </c>
    </row>
    <row r="32" hidden="1">
      <c r="A32" t="inlineStr">
        <is>
          <t>E031</t>
        </is>
      </c>
      <c r="B32" t="inlineStr">
        <is>
          <t>LUCA</t>
        </is>
      </c>
      <c r="C32" t="inlineStr">
        <is>
          <t>CATTANEO</t>
        </is>
      </c>
      <c r="D32" t="inlineStr">
        <is>
          <t>L. CATTANEO</t>
        </is>
      </c>
      <c r="E32" t="inlineStr">
        <is>
          <t>LUCA CATTANEO</t>
        </is>
      </c>
      <c r="F32" t="inlineStr">
        <is>
          <t>SAP ECC</t>
        </is>
      </c>
      <c r="G32" t="inlineStr">
        <is>
          <t>SAP ECC</t>
        </is>
      </c>
      <c r="H32" t="inlineStr">
        <is>
          <t>Not Available</t>
        </is>
      </c>
      <c r="I32" t="inlineStr">
        <is>
          <t>Not Available</t>
        </is>
      </c>
      <c r="K32" t="inlineStr">
        <is>
          <t>I</t>
        </is>
      </c>
      <c r="L32" t="inlineStr">
        <is>
          <t>ABSTRACT</t>
        </is>
      </c>
      <c r="O32" t="inlineStr">
        <is>
          <t>Outside DI</t>
        </is>
      </c>
    </row>
    <row r="33" hidden="1">
      <c r="A33" t="inlineStr">
        <is>
          <t>E032</t>
        </is>
      </c>
      <c r="B33" t="inlineStr">
        <is>
          <t>ARMANDO</t>
        </is>
      </c>
      <c r="C33" t="inlineStr">
        <is>
          <t>CERRATO</t>
        </is>
      </c>
      <c r="D33" t="inlineStr">
        <is>
          <t>A. Cerrato</t>
        </is>
      </c>
      <c r="E33" t="inlineStr">
        <is>
          <t>ARMANDO CERRATO</t>
        </is>
      </c>
      <c r="F33" t="inlineStr">
        <is>
          <t>Data Intelligence</t>
        </is>
      </c>
      <c r="G33" t="inlineStr">
        <is>
          <t>Operations</t>
        </is>
      </c>
      <c r="H33" t="inlineStr">
        <is>
          <t>Omar Sagazio</t>
        </is>
      </c>
      <c r="I33" t="inlineStr">
        <is>
          <t>A. STRADA</t>
        </is>
      </c>
      <c r="K33" t="inlineStr">
        <is>
          <t>E</t>
        </is>
      </c>
      <c r="L33" t="inlineStr">
        <is>
          <t>KPMG</t>
        </is>
      </c>
      <c r="N33" s="1" t="n">
        <v>45565</v>
      </c>
      <c r="O33" s="12" t="inlineStr">
        <is>
          <t>Data Management</t>
        </is>
      </c>
    </row>
    <row r="34" hidden="1">
      <c r="A34" t="inlineStr">
        <is>
          <t>E033</t>
        </is>
      </c>
      <c r="B34">
        <f>MID(E34,1,SEARCH(" ",E34))</f>
        <v/>
      </c>
      <c r="C34">
        <f>MID(E34,SEARCH(" ",E34)+1,LEN(E34))</f>
        <v/>
      </c>
      <c r="D34">
        <f>TRIM(CONCATENATE(CONCATENATE(LEFT(E34,1),". "),MID(E34,SEARCH(" ",E34)+1,LEN(E34))))</f>
        <v/>
      </c>
      <c r="E34" s="56" t="inlineStr">
        <is>
          <t>Yehor Cherednychenko</t>
        </is>
      </c>
      <c r="F34" t="inlineStr">
        <is>
          <t>DIGITAL</t>
        </is>
      </c>
      <c r="G34" t="inlineStr">
        <is>
          <t>Not Available</t>
        </is>
      </c>
      <c r="H34" t="inlineStr">
        <is>
          <t>DIGITAL</t>
        </is>
      </c>
      <c r="I34" t="inlineStr">
        <is>
          <t>Not Available</t>
        </is>
      </c>
      <c r="K34" t="inlineStr">
        <is>
          <t>I</t>
        </is>
      </c>
      <c r="L34" t="inlineStr">
        <is>
          <t>ABSTRACT</t>
        </is>
      </c>
      <c r="O34" t="inlineStr">
        <is>
          <t>Outside DI</t>
        </is>
      </c>
    </row>
    <row r="35" hidden="1">
      <c r="A35" t="inlineStr">
        <is>
          <t>E034</t>
        </is>
      </c>
      <c r="B35" t="inlineStr">
        <is>
          <t>Piermichele</t>
        </is>
      </c>
      <c r="C35" t="inlineStr">
        <is>
          <t>Cielo</t>
        </is>
      </c>
      <c r="D35" t="inlineStr">
        <is>
          <t>P. Cielo</t>
        </is>
      </c>
      <c r="E35" s="56" t="inlineStr">
        <is>
          <t>PIERMICHELE CIELO</t>
        </is>
      </c>
      <c r="F35" t="inlineStr">
        <is>
          <t>SAP ECC</t>
        </is>
      </c>
      <c r="G35" t="inlineStr">
        <is>
          <t>SAP ECC</t>
        </is>
      </c>
      <c r="H35" t="inlineStr">
        <is>
          <t>Not Available</t>
        </is>
      </c>
      <c r="I35" t="inlineStr">
        <is>
          <t>Not Available</t>
        </is>
      </c>
      <c r="K35" t="inlineStr">
        <is>
          <t>I</t>
        </is>
      </c>
      <c r="L35" t="inlineStr">
        <is>
          <t>ABSTRACT</t>
        </is>
      </c>
      <c r="O35" t="inlineStr">
        <is>
          <t>Outside DI</t>
        </is>
      </c>
    </row>
    <row r="36" hidden="1">
      <c r="A36" t="inlineStr">
        <is>
          <t>E035</t>
        </is>
      </c>
      <c r="B36">
        <f>MID(E36,1,SEARCH(" ",E36))</f>
        <v/>
      </c>
      <c r="C36">
        <f>MID(E36,SEARCH(" ",E36)+1,LEN(E36))</f>
        <v/>
      </c>
      <c r="D36">
        <f>TRIM(CONCATENATE(CONCATENATE(LEFT(E36,1),". "),MID(E36,SEARCH(" ",E36)+1,LEN(E36))))</f>
        <v/>
      </c>
      <c r="E36" s="56" t="inlineStr">
        <is>
          <t>Pierfrancesco Cimino</t>
        </is>
      </c>
      <c r="F36" t="inlineStr">
        <is>
          <t>DIGITAL</t>
        </is>
      </c>
      <c r="G36" t="inlineStr">
        <is>
          <t>Not Available</t>
        </is>
      </c>
      <c r="H36" t="inlineStr">
        <is>
          <t>DIGITAL</t>
        </is>
      </c>
      <c r="I36" t="inlineStr">
        <is>
          <t>Not Available</t>
        </is>
      </c>
      <c r="K36" t="inlineStr">
        <is>
          <t>I</t>
        </is>
      </c>
      <c r="L36" t="inlineStr">
        <is>
          <t>ABSTRACT</t>
        </is>
      </c>
      <c r="O36" t="inlineStr">
        <is>
          <t>Outside DI</t>
        </is>
      </c>
    </row>
    <row r="37" hidden="1" ht="16.9" customHeight="1">
      <c r="A37" t="inlineStr">
        <is>
          <t>E036</t>
        </is>
      </c>
      <c r="B37" t="inlineStr">
        <is>
          <t>MAURIZIO</t>
        </is>
      </c>
      <c r="C37" t="inlineStr">
        <is>
          <t>COCCHI</t>
        </is>
      </c>
      <c r="D37" t="inlineStr">
        <is>
          <t>M. COCCHI</t>
        </is>
      </c>
      <c r="E37" t="inlineStr">
        <is>
          <t>MAURIZIO COCCHI</t>
        </is>
      </c>
      <c r="F37" t="inlineStr">
        <is>
          <t>Finance</t>
        </is>
      </c>
      <c r="G37" s="60" t="inlineStr">
        <is>
          <t>Consolidated &amp; Tax</t>
        </is>
      </c>
      <c r="H37" t="inlineStr">
        <is>
          <t>Antonio De Vivo</t>
        </is>
      </c>
      <c r="I37" t="inlineStr">
        <is>
          <t>M. Cocchi</t>
        </is>
      </c>
      <c r="K37" t="inlineStr">
        <is>
          <t>I</t>
        </is>
      </c>
      <c r="L37" t="inlineStr">
        <is>
          <t>ABSTRACT</t>
        </is>
      </c>
      <c r="M37" t="inlineStr">
        <is>
          <t>2016-12-30 00:00:00.000</t>
        </is>
      </c>
      <c r="O37" s="60" t="inlineStr">
        <is>
          <t>Outside DI</t>
        </is>
      </c>
    </row>
    <row r="38" hidden="1">
      <c r="A38" t="inlineStr">
        <is>
          <t>E037</t>
        </is>
      </c>
      <c r="B38" t="inlineStr">
        <is>
          <t>Laura</t>
        </is>
      </c>
      <c r="C38" t="inlineStr">
        <is>
          <t>Colombo</t>
        </is>
      </c>
      <c r="D38" t="inlineStr">
        <is>
          <t>L. Colombo</t>
        </is>
      </c>
      <c r="E38" s="56" t="inlineStr">
        <is>
          <t>Laura Colombo</t>
        </is>
      </c>
      <c r="F38" t="inlineStr">
        <is>
          <t>DIGITAL</t>
        </is>
      </c>
      <c r="G38" t="inlineStr">
        <is>
          <t>Not Available</t>
        </is>
      </c>
      <c r="H38" t="inlineStr">
        <is>
          <t>DIGITAL</t>
        </is>
      </c>
      <c r="I38" t="inlineStr">
        <is>
          <t>Not Available</t>
        </is>
      </c>
      <c r="K38" t="inlineStr">
        <is>
          <t>I</t>
        </is>
      </c>
      <c r="L38" t="inlineStr">
        <is>
          <t>ABSTRACT</t>
        </is>
      </c>
      <c r="O38" t="inlineStr">
        <is>
          <t>Outside DI</t>
        </is>
      </c>
    </row>
    <row r="39" hidden="1">
      <c r="A39" t="inlineStr">
        <is>
          <t>E038</t>
        </is>
      </c>
      <c r="B39" t="inlineStr">
        <is>
          <t>ALESSIO</t>
        </is>
      </c>
      <c r="C39" t="inlineStr">
        <is>
          <t>CRESCIMONE</t>
        </is>
      </c>
      <c r="D39" t="inlineStr">
        <is>
          <t>A. CRESCIMONE</t>
        </is>
      </c>
      <c r="E39" t="inlineStr">
        <is>
          <t>ALESSIO CRESCIMONE</t>
        </is>
      </c>
      <c r="F39" t="inlineStr">
        <is>
          <t>Data Intelligence</t>
        </is>
      </c>
      <c r="G39" t="inlineStr">
        <is>
          <t>Operations</t>
        </is>
      </c>
      <c r="H39" t="inlineStr">
        <is>
          <t>Omar Sagazio</t>
        </is>
      </c>
      <c r="I39" t="inlineStr">
        <is>
          <t>A. STRADA</t>
        </is>
      </c>
      <c r="K39" t="inlineStr">
        <is>
          <t>I</t>
        </is>
      </c>
      <c r="L39" t="inlineStr">
        <is>
          <t>ABSTRACT</t>
        </is>
      </c>
      <c r="M39" t="inlineStr">
        <is>
          <t>2022-02-14 00:00:00.000</t>
        </is>
      </c>
      <c r="O39" s="12" t="inlineStr">
        <is>
          <t>Data Management</t>
        </is>
      </c>
      <c r="P39" t="inlineStr">
        <is>
          <t>x</t>
        </is>
      </c>
    </row>
    <row r="40" hidden="1">
      <c r="A40" t="inlineStr">
        <is>
          <t>E039</t>
        </is>
      </c>
      <c r="B40" t="inlineStr">
        <is>
          <t>ALFONSO</t>
        </is>
      </c>
      <c r="C40" t="inlineStr">
        <is>
          <t>CUOMO</t>
        </is>
      </c>
      <c r="D40" t="inlineStr">
        <is>
          <t>A. CUOMO</t>
        </is>
      </c>
      <c r="E40" t="inlineStr">
        <is>
          <t>ALFONSO CUOMO</t>
        </is>
      </c>
      <c r="F40" t="inlineStr">
        <is>
          <t>Data Intelligence</t>
        </is>
      </c>
      <c r="G40" t="inlineStr">
        <is>
          <t>Operations</t>
        </is>
      </c>
      <c r="H40" t="inlineStr">
        <is>
          <t>Omar Sagazio</t>
        </is>
      </c>
      <c r="I40" t="inlineStr">
        <is>
          <t>A. STRADA</t>
        </is>
      </c>
      <c r="K40" t="inlineStr">
        <is>
          <t>I</t>
        </is>
      </c>
      <c r="L40" t="inlineStr">
        <is>
          <t>ABSTRACT</t>
        </is>
      </c>
      <c r="M40" t="inlineStr">
        <is>
          <t>2018-06-11 00:00:00.000</t>
        </is>
      </c>
      <c r="O40" s="12" t="inlineStr">
        <is>
          <t>Data Management</t>
        </is>
      </c>
    </row>
    <row r="41" hidden="1">
      <c r="A41" t="inlineStr">
        <is>
          <t>E040</t>
        </is>
      </c>
      <c r="B41" t="inlineStr">
        <is>
          <t>JULIANA</t>
        </is>
      </c>
      <c r="C41" t="inlineStr">
        <is>
          <t>DACI</t>
        </is>
      </c>
      <c r="D41" t="inlineStr">
        <is>
          <t>J. DACI</t>
        </is>
      </c>
      <c r="E41" t="inlineStr">
        <is>
          <t>JULIANA DACI</t>
        </is>
      </c>
      <c r="F41" t="inlineStr">
        <is>
          <t>Data Intelligence</t>
        </is>
      </c>
      <c r="G41" t="inlineStr">
        <is>
          <t>Operations</t>
        </is>
      </c>
      <c r="H41" t="inlineStr">
        <is>
          <t>Omar Sagazio</t>
        </is>
      </c>
      <c r="I41" t="inlineStr">
        <is>
          <t>A. STRADA</t>
        </is>
      </c>
      <c r="K41" t="inlineStr">
        <is>
          <t>I</t>
        </is>
      </c>
      <c r="L41" t="inlineStr">
        <is>
          <t>ABSTRACT</t>
        </is>
      </c>
      <c r="M41" t="inlineStr">
        <is>
          <t>2022-07-06 00:00:00.000</t>
        </is>
      </c>
      <c r="O41" s="12" t="inlineStr">
        <is>
          <t>Data Management</t>
        </is>
      </c>
    </row>
    <row r="42" hidden="1">
      <c r="A42" t="inlineStr">
        <is>
          <t>E041</t>
        </is>
      </c>
      <c r="B42" t="inlineStr">
        <is>
          <t>Kristina</t>
        </is>
      </c>
      <c r="C42" t="inlineStr">
        <is>
          <t>Dadaian</t>
        </is>
      </c>
      <c r="D42" t="inlineStr">
        <is>
          <t>K. Dadaian</t>
        </is>
      </c>
      <c r="E42" s="56" t="inlineStr">
        <is>
          <t>Kristina Dadaian</t>
        </is>
      </c>
      <c r="F42" t="inlineStr">
        <is>
          <t>Data Intelligence</t>
        </is>
      </c>
      <c r="G42" t="inlineStr">
        <is>
          <t>Delivery Projects</t>
        </is>
      </c>
      <c r="H42" t="inlineStr">
        <is>
          <t>Monica Calabrese</t>
        </is>
      </c>
      <c r="I42" t="inlineStr">
        <is>
          <t>M. CALABRESE</t>
        </is>
      </c>
      <c r="K42" t="inlineStr">
        <is>
          <t>I</t>
        </is>
      </c>
      <c r="L42" t="inlineStr">
        <is>
          <t>ABSTRACT</t>
        </is>
      </c>
      <c r="O42" s="12" t="inlineStr">
        <is>
          <t>Delivery Projects</t>
        </is>
      </c>
    </row>
    <row r="43" hidden="1">
      <c r="A43" t="inlineStr">
        <is>
          <t>E042</t>
        </is>
      </c>
      <c r="B43" t="inlineStr">
        <is>
          <t>FIORENZO</t>
        </is>
      </c>
      <c r="C43" t="inlineStr">
        <is>
          <t>D'ALBERTO</t>
        </is>
      </c>
      <c r="D43" t="inlineStr">
        <is>
          <t>F. D'ALBERTO</t>
        </is>
      </c>
      <c r="E43" t="inlineStr">
        <is>
          <t>FIORENZO D'ALBERTO</t>
        </is>
      </c>
      <c r="F43" t="inlineStr">
        <is>
          <t>Data Intelligence</t>
        </is>
      </c>
      <c r="G43" t="inlineStr">
        <is>
          <t>Operations</t>
        </is>
      </c>
      <c r="H43" t="inlineStr">
        <is>
          <t>Omar Sagazio</t>
        </is>
      </c>
      <c r="I43" t="inlineStr">
        <is>
          <t>M. PORCU</t>
        </is>
      </c>
      <c r="K43" t="inlineStr">
        <is>
          <t>I</t>
        </is>
      </c>
      <c r="L43" t="inlineStr">
        <is>
          <t>ABSTRACT</t>
        </is>
      </c>
      <c r="M43" t="inlineStr">
        <is>
          <t>2018-04-23 00:00:00.000</t>
        </is>
      </c>
      <c r="O43" s="12" t="inlineStr">
        <is>
          <t>Web Applications</t>
        </is>
      </c>
    </row>
    <row r="44" hidden="1">
      <c r="A44" t="inlineStr">
        <is>
          <t>E043</t>
        </is>
      </c>
      <c r="B44" t="inlineStr">
        <is>
          <t>GUIDO</t>
        </is>
      </c>
      <c r="C44" t="inlineStr">
        <is>
          <t>D'AMANTI</t>
        </is>
      </c>
      <c r="D44" t="inlineStr">
        <is>
          <t>G. D'AMANTI</t>
        </is>
      </c>
      <c r="E44" t="inlineStr">
        <is>
          <t>GUIDO D'AMANTI</t>
        </is>
      </c>
      <c r="F44" t="inlineStr">
        <is>
          <t>Data Intelligence</t>
        </is>
      </c>
      <c r="G44" t="inlineStr">
        <is>
          <t>Operations</t>
        </is>
      </c>
      <c r="H44" t="inlineStr">
        <is>
          <t>Omar Sagazio</t>
        </is>
      </c>
      <c r="I44" t="inlineStr">
        <is>
          <t>A. STRADA</t>
        </is>
      </c>
      <c r="K44" t="inlineStr">
        <is>
          <t>I</t>
        </is>
      </c>
      <c r="L44" t="inlineStr">
        <is>
          <t>ABSTRACT</t>
        </is>
      </c>
      <c r="M44" t="inlineStr">
        <is>
          <t>2023-03-06 00:00:00.000</t>
        </is>
      </c>
      <c r="N44" t="inlineStr">
        <is>
          <t>2024-11-15 00:00:00.000</t>
        </is>
      </c>
      <c r="O44" s="12" t="inlineStr">
        <is>
          <t>Data Management</t>
        </is>
      </c>
      <c r="P44" t="inlineStr">
        <is>
          <t>x</t>
        </is>
      </c>
    </row>
    <row r="45" hidden="1">
      <c r="A45" t="inlineStr">
        <is>
          <t>E044</t>
        </is>
      </c>
      <c r="B45" t="inlineStr">
        <is>
          <t>GIACOMO</t>
        </is>
      </c>
      <c r="C45" t="inlineStr">
        <is>
          <t>DE FEO</t>
        </is>
      </c>
      <c r="D45" t="inlineStr">
        <is>
          <t>G. DE FEO</t>
        </is>
      </c>
      <c r="E45" t="inlineStr">
        <is>
          <t>GIACOMO DE FEO</t>
        </is>
      </c>
      <c r="F45" t="inlineStr">
        <is>
          <t>Data Intelligence</t>
        </is>
      </c>
      <c r="G45" t="inlineStr">
        <is>
          <t>Delivery Projects</t>
        </is>
      </c>
      <c r="H45" t="inlineStr">
        <is>
          <t>Monica Calabrese</t>
        </is>
      </c>
      <c r="I45" t="inlineStr">
        <is>
          <t>M. CALABRESE</t>
        </is>
      </c>
      <c r="K45" t="inlineStr">
        <is>
          <t>I</t>
        </is>
      </c>
      <c r="L45" t="inlineStr">
        <is>
          <t>ABSTRACT</t>
        </is>
      </c>
      <c r="M45" t="inlineStr">
        <is>
          <t>2023-09-25 00:00:00.000</t>
        </is>
      </c>
      <c r="O45" s="12" t="inlineStr">
        <is>
          <t>Delivery Projects</t>
        </is>
      </c>
      <c r="P45" t="inlineStr">
        <is>
          <t>x</t>
        </is>
      </c>
    </row>
    <row r="46" hidden="1">
      <c r="A46" t="inlineStr">
        <is>
          <t>E045</t>
        </is>
      </c>
      <c r="B46" t="inlineStr">
        <is>
          <t>DIEGO</t>
        </is>
      </c>
      <c r="C46" t="inlineStr">
        <is>
          <t>DE PECOL</t>
        </is>
      </c>
      <c r="D46" t="inlineStr">
        <is>
          <t>D. DE PECOL</t>
        </is>
      </c>
      <c r="E46" t="inlineStr">
        <is>
          <t>DIEGO DE PECOL</t>
        </is>
      </c>
      <c r="F46" t="inlineStr">
        <is>
          <t>Data Intelligence</t>
        </is>
      </c>
      <c r="G46" t="inlineStr">
        <is>
          <t>Operations</t>
        </is>
      </c>
      <c r="H46" t="inlineStr">
        <is>
          <t>Omar Sagazio</t>
        </is>
      </c>
      <c r="I46" t="inlineStr">
        <is>
          <t>A. STRADA</t>
        </is>
      </c>
      <c r="K46" t="inlineStr">
        <is>
          <t>I</t>
        </is>
      </c>
      <c r="L46" t="inlineStr">
        <is>
          <t>ABSTRACT</t>
        </is>
      </c>
      <c r="O46" s="12" t="inlineStr">
        <is>
          <t>Data Management</t>
        </is>
      </c>
    </row>
    <row r="47" hidden="1">
      <c r="A47" t="inlineStr">
        <is>
          <t>E046</t>
        </is>
      </c>
      <c r="B47" t="inlineStr">
        <is>
          <t>FLAVIO</t>
        </is>
      </c>
      <c r="C47" t="inlineStr">
        <is>
          <t>DE PEDIS</t>
        </is>
      </c>
      <c r="D47" t="inlineStr">
        <is>
          <t>F. DE PEDIS</t>
        </is>
      </c>
      <c r="E47" t="inlineStr">
        <is>
          <t>FLAVIO DE PEDIS</t>
        </is>
      </c>
      <c r="F47" t="inlineStr">
        <is>
          <t>Data Intelligence</t>
        </is>
      </c>
      <c r="G47" t="inlineStr">
        <is>
          <t>Operations</t>
        </is>
      </c>
      <c r="H47" t="inlineStr">
        <is>
          <t>Omar Sagazio</t>
        </is>
      </c>
      <c r="I47" t="inlineStr">
        <is>
          <t>M. BARAGIOLI</t>
        </is>
      </c>
      <c r="K47" t="inlineStr">
        <is>
          <t>I</t>
        </is>
      </c>
      <c r="L47" t="inlineStr">
        <is>
          <t>ABSTRACT</t>
        </is>
      </c>
      <c r="M47" t="inlineStr">
        <is>
          <t>2021-03-01 00:00:00.000</t>
        </is>
      </c>
      <c r="O47" s="12" t="inlineStr">
        <is>
          <t>EPM</t>
        </is>
      </c>
    </row>
    <row r="48" hidden="1">
      <c r="A48" t="inlineStr">
        <is>
          <t>E047</t>
        </is>
      </c>
      <c r="B48" t="inlineStr">
        <is>
          <t>ANDREA</t>
        </is>
      </c>
      <c r="C48" t="inlineStr">
        <is>
          <t>DE SANCTIS</t>
        </is>
      </c>
      <c r="D48" t="inlineStr">
        <is>
          <t>A. DE SANCTIS</t>
        </is>
      </c>
      <c r="E48" t="inlineStr">
        <is>
          <t>ANDREA DE SANCTIS</t>
        </is>
      </c>
      <c r="F48" t="inlineStr">
        <is>
          <t>Data Intelligence</t>
        </is>
      </c>
      <c r="G48" t="inlineStr">
        <is>
          <t>Operations</t>
        </is>
      </c>
      <c r="H48" t="inlineStr">
        <is>
          <t>Omar Sagazio</t>
        </is>
      </c>
      <c r="I48" t="inlineStr">
        <is>
          <t>A. STRADA</t>
        </is>
      </c>
      <c r="K48" t="inlineStr">
        <is>
          <t>I</t>
        </is>
      </c>
      <c r="L48" t="inlineStr">
        <is>
          <t>ABSTRACT</t>
        </is>
      </c>
      <c r="M48" t="inlineStr">
        <is>
          <t>2023-10-02 00:00:00.000</t>
        </is>
      </c>
      <c r="O48" s="12" t="inlineStr">
        <is>
          <t>Data Management</t>
        </is>
      </c>
      <c r="P48" t="inlineStr">
        <is>
          <t>x</t>
        </is>
      </c>
    </row>
    <row r="49" hidden="1">
      <c r="A49" t="inlineStr">
        <is>
          <t>E048</t>
        </is>
      </c>
      <c r="B49" t="inlineStr">
        <is>
          <t>SIMONE</t>
        </is>
      </c>
      <c r="C49" t="inlineStr">
        <is>
          <t>DELLE FAVE</t>
        </is>
      </c>
      <c r="D49" t="inlineStr">
        <is>
          <t>S. DELLE FAVE</t>
        </is>
      </c>
      <c r="E49" t="inlineStr">
        <is>
          <t>SIMONE DELLE FAVE</t>
        </is>
      </c>
      <c r="F49" t="inlineStr">
        <is>
          <t>Data Intelligence</t>
        </is>
      </c>
      <c r="G49" t="inlineStr">
        <is>
          <t>Operations</t>
        </is>
      </c>
      <c r="H49" t="inlineStr">
        <is>
          <t>Omar Sagazio</t>
        </is>
      </c>
      <c r="I49" t="inlineStr">
        <is>
          <t>M. PORCU</t>
        </is>
      </c>
      <c r="K49" t="inlineStr">
        <is>
          <t>I</t>
        </is>
      </c>
      <c r="L49" t="inlineStr">
        <is>
          <t>ABSTRACT</t>
        </is>
      </c>
      <c r="M49" t="inlineStr">
        <is>
          <t>2023-11-22 00:00:00.000</t>
        </is>
      </c>
      <c r="O49" s="12" t="inlineStr">
        <is>
          <t>Web Applications</t>
        </is>
      </c>
    </row>
    <row r="50" hidden="1">
      <c r="A50" t="inlineStr">
        <is>
          <t>E049</t>
        </is>
      </c>
      <c r="B50" t="inlineStr">
        <is>
          <t>FEDERICA</t>
        </is>
      </c>
      <c r="C50" t="inlineStr">
        <is>
          <t>DELOGU</t>
        </is>
      </c>
      <c r="D50" t="inlineStr">
        <is>
          <t>F. Delogu</t>
        </is>
      </c>
      <c r="E50" t="inlineStr">
        <is>
          <t>FEDERICA DELOGU</t>
        </is>
      </c>
      <c r="F50" t="inlineStr">
        <is>
          <t>Data Intelligence</t>
        </is>
      </c>
      <c r="G50" t="inlineStr">
        <is>
          <t>Operations</t>
        </is>
      </c>
      <c r="H50" t="inlineStr">
        <is>
          <t>Omar Sagazio</t>
        </is>
      </c>
      <c r="I50" t="inlineStr">
        <is>
          <t>M. PORCU</t>
        </is>
      </c>
      <c r="K50" t="inlineStr">
        <is>
          <t>I</t>
        </is>
      </c>
      <c r="L50" t="inlineStr">
        <is>
          <t>ABSTRACT</t>
        </is>
      </c>
      <c r="N50" s="1" t="n">
        <v>45473</v>
      </c>
      <c r="O50" t="inlineStr">
        <is>
          <t>Web Applications</t>
        </is>
      </c>
    </row>
    <row r="51" hidden="1">
      <c r="A51" t="inlineStr">
        <is>
          <t>E050</t>
        </is>
      </c>
      <c r="B51" t="inlineStr">
        <is>
          <t>CARMEN</t>
        </is>
      </c>
      <c r="C51" t="inlineStr">
        <is>
          <t>DI LORENZO</t>
        </is>
      </c>
      <c r="D51" s="55" t="inlineStr">
        <is>
          <t>C. DI LORENZO</t>
        </is>
      </c>
      <c r="E51" t="inlineStr">
        <is>
          <t>CARMEN DI LORENZO</t>
        </is>
      </c>
      <c r="F51" t="inlineStr">
        <is>
          <t>Data Intelligence</t>
        </is>
      </c>
      <c r="G51" t="inlineStr">
        <is>
          <t>Delivery Projects</t>
        </is>
      </c>
      <c r="H51" t="inlineStr">
        <is>
          <t>Monica Calabrese</t>
        </is>
      </c>
      <c r="I51" t="inlineStr">
        <is>
          <t>M. CALABRESE</t>
        </is>
      </c>
      <c r="K51" t="inlineStr">
        <is>
          <t>I</t>
        </is>
      </c>
      <c r="L51" t="inlineStr">
        <is>
          <t>ABSTRACT</t>
        </is>
      </c>
      <c r="M51" t="inlineStr">
        <is>
          <t>2023-11-06 00:00:00.000</t>
        </is>
      </c>
      <c r="O51" s="12" t="inlineStr">
        <is>
          <t>Delivery Projects</t>
        </is>
      </c>
      <c r="P51" t="inlineStr">
        <is>
          <t>X</t>
        </is>
      </c>
    </row>
    <row r="52" hidden="1">
      <c r="A52" t="inlineStr">
        <is>
          <t>E051</t>
        </is>
      </c>
      <c r="B52" t="inlineStr">
        <is>
          <t>ANDREA</t>
        </is>
      </c>
      <c r="C52" t="inlineStr">
        <is>
          <t>DI PIETRO</t>
        </is>
      </c>
      <c r="D52" t="inlineStr">
        <is>
          <t>A. DI PIETRO</t>
        </is>
      </c>
      <c r="E52" t="inlineStr">
        <is>
          <t>ANDREA DI PIETRO</t>
        </is>
      </c>
      <c r="F52" t="inlineStr">
        <is>
          <t>Data Intelligence</t>
        </is>
      </c>
      <c r="G52" t="inlineStr">
        <is>
          <t>Operations</t>
        </is>
      </c>
      <c r="H52" t="inlineStr">
        <is>
          <t>Omar Sagazio</t>
        </is>
      </c>
      <c r="I52" t="inlineStr">
        <is>
          <t>M. BARAGIOLI</t>
        </is>
      </c>
      <c r="K52" t="inlineStr">
        <is>
          <t>I</t>
        </is>
      </c>
      <c r="L52" t="inlineStr">
        <is>
          <t>ABSTRACT</t>
        </is>
      </c>
      <c r="M52" t="inlineStr">
        <is>
          <t>2018-08-01 00:00:00.000</t>
        </is>
      </c>
      <c r="O52" s="12" t="inlineStr">
        <is>
          <t>EPM</t>
        </is>
      </c>
    </row>
    <row r="53" hidden="1">
      <c r="A53" t="inlineStr">
        <is>
          <t>E052</t>
        </is>
      </c>
      <c r="B53" t="inlineStr">
        <is>
          <t>PAOLO</t>
        </is>
      </c>
      <c r="C53" t="inlineStr">
        <is>
          <t>DOLZANI</t>
        </is>
      </c>
      <c r="D53" t="inlineStr">
        <is>
          <t>P. DOLZANI</t>
        </is>
      </c>
      <c r="E53" t="inlineStr">
        <is>
          <t>PAOLO DOLZANI</t>
        </is>
      </c>
      <c r="F53" t="inlineStr">
        <is>
          <t>SAP ECC</t>
        </is>
      </c>
      <c r="G53" t="inlineStr">
        <is>
          <t>SAP ECC</t>
        </is>
      </c>
      <c r="H53" t="inlineStr">
        <is>
          <t>Not Available</t>
        </is>
      </c>
      <c r="I53" t="inlineStr">
        <is>
          <t>Not Available</t>
        </is>
      </c>
      <c r="K53" t="inlineStr">
        <is>
          <t>I</t>
        </is>
      </c>
      <c r="L53" t="inlineStr">
        <is>
          <t>ABSTRACT</t>
        </is>
      </c>
      <c r="O53" t="inlineStr">
        <is>
          <t>Outside DI</t>
        </is>
      </c>
    </row>
    <row r="54" hidden="1">
      <c r="A54" t="inlineStr">
        <is>
          <t>E053</t>
        </is>
      </c>
      <c r="B54" t="inlineStr">
        <is>
          <t>VALERIA</t>
        </is>
      </c>
      <c r="C54" t="inlineStr">
        <is>
          <t>ECHARRY</t>
        </is>
      </c>
      <c r="D54" t="inlineStr">
        <is>
          <t>V. ECHARRY</t>
        </is>
      </c>
      <c r="E54" t="inlineStr">
        <is>
          <t>VALERIA ECHARRY</t>
        </is>
      </c>
      <c r="F54" t="inlineStr">
        <is>
          <t>Data Intelligence</t>
        </is>
      </c>
      <c r="G54" t="inlineStr">
        <is>
          <t>Operations</t>
        </is>
      </c>
      <c r="H54" t="inlineStr">
        <is>
          <t>Omar Sagazio</t>
        </is>
      </c>
      <c r="I54" t="inlineStr">
        <is>
          <t>G. SIRONI</t>
        </is>
      </c>
      <c r="K54" t="inlineStr">
        <is>
          <t>I</t>
        </is>
      </c>
      <c r="L54" t="inlineStr">
        <is>
          <t>ABSTRACT</t>
        </is>
      </c>
      <c r="M54" t="inlineStr">
        <is>
          <t>2022-03-21 00:00:00.000</t>
        </is>
      </c>
      <c r="O54" s="12" t="inlineStr">
        <is>
          <t>Data Science</t>
        </is>
      </c>
    </row>
    <row r="55" hidden="1">
      <c r="A55" t="inlineStr">
        <is>
          <t>E054</t>
        </is>
      </c>
      <c r="B55" t="inlineStr">
        <is>
          <t>CARMINE</t>
        </is>
      </c>
      <c r="C55" t="inlineStr">
        <is>
          <t>ELIA</t>
        </is>
      </c>
      <c r="D55" t="inlineStr">
        <is>
          <t>C. ELIA</t>
        </is>
      </c>
      <c r="E55" t="inlineStr">
        <is>
          <t>CARMINE ELIA</t>
        </is>
      </c>
      <c r="F55" t="inlineStr">
        <is>
          <t>Data Intelligence</t>
        </is>
      </c>
      <c r="G55" t="inlineStr">
        <is>
          <t>Operations</t>
        </is>
      </c>
      <c r="H55" t="inlineStr">
        <is>
          <t>Omar Sagazio</t>
        </is>
      </c>
      <c r="I55" t="inlineStr">
        <is>
          <t>L. ROBERTO</t>
        </is>
      </c>
      <c r="K55" t="inlineStr">
        <is>
          <t>I</t>
        </is>
      </c>
      <c r="L55" t="inlineStr">
        <is>
          <t>ABSTRACT</t>
        </is>
      </c>
      <c r="M55" t="inlineStr">
        <is>
          <t>2021-04-19 00:00:00.000</t>
        </is>
      </c>
      <c r="O55" s="12" t="inlineStr">
        <is>
          <t>Hybrid Applications</t>
        </is>
      </c>
    </row>
    <row r="56" hidden="1">
      <c r="A56" t="inlineStr">
        <is>
          <t>E055</t>
        </is>
      </c>
      <c r="B56" t="inlineStr">
        <is>
          <t>ALESSANDRO</t>
        </is>
      </c>
      <c r="C56" t="inlineStr">
        <is>
          <t>ELIA</t>
        </is>
      </c>
      <c r="D56" t="inlineStr">
        <is>
          <t>A. ELIA</t>
        </is>
      </c>
      <c r="E56" t="inlineStr">
        <is>
          <t>ALESSANDRO ELIA</t>
        </is>
      </c>
      <c r="F56" t="inlineStr">
        <is>
          <t>UX/UI</t>
        </is>
      </c>
      <c r="G56" t="inlineStr">
        <is>
          <t>UX/UI</t>
        </is>
      </c>
      <c r="H56" t="inlineStr">
        <is>
          <t>Fabrizio Luri</t>
        </is>
      </c>
      <c r="I56" t="inlineStr">
        <is>
          <t>Not Available</t>
        </is>
      </c>
      <c r="K56" t="inlineStr">
        <is>
          <t>I</t>
        </is>
      </c>
      <c r="L56" t="inlineStr">
        <is>
          <t>ABSTRACT</t>
        </is>
      </c>
      <c r="M56" t="inlineStr">
        <is>
          <t>2021-09-19 00:00:00.000</t>
        </is>
      </c>
      <c r="O56" t="inlineStr">
        <is>
          <t>Outside DI</t>
        </is>
      </c>
    </row>
    <row r="57" hidden="1">
      <c r="A57" t="inlineStr">
        <is>
          <t>E056</t>
        </is>
      </c>
      <c r="B57" t="inlineStr">
        <is>
          <t>GIANLUCA</t>
        </is>
      </c>
      <c r="C57" t="inlineStr">
        <is>
          <t>ESPOSITO</t>
        </is>
      </c>
      <c r="D57" t="inlineStr">
        <is>
          <t>G. ESPOSITO</t>
        </is>
      </c>
      <c r="E57" t="inlineStr">
        <is>
          <t>GIANLUCA ESPOSITO</t>
        </is>
      </c>
      <c r="F57" t="inlineStr">
        <is>
          <t>AREA TECH</t>
        </is>
      </c>
      <c r="G57" t="inlineStr">
        <is>
          <t>AREA TECH</t>
        </is>
      </c>
      <c r="H57" t="inlineStr">
        <is>
          <t>Renato Ruggeri</t>
        </is>
      </c>
      <c r="I57" t="inlineStr">
        <is>
          <t>PAOLO ROMANO</t>
        </is>
      </c>
      <c r="K57" t="inlineStr">
        <is>
          <t>I</t>
        </is>
      </c>
      <c r="L57" t="inlineStr">
        <is>
          <t>ABSTRACT</t>
        </is>
      </c>
      <c r="M57" t="inlineStr">
        <is>
          <t>2021-11-15 00:00:00.000</t>
        </is>
      </c>
      <c r="O57" t="inlineStr">
        <is>
          <t>Outside DI</t>
        </is>
      </c>
    </row>
    <row r="58" hidden="1">
      <c r="A58" t="inlineStr">
        <is>
          <t>E057</t>
        </is>
      </c>
      <c r="B58" t="inlineStr">
        <is>
          <t>CHIARA</t>
        </is>
      </c>
      <c r="C58" t="inlineStr">
        <is>
          <t>ESPOSITO</t>
        </is>
      </c>
      <c r="D58" t="inlineStr">
        <is>
          <t>C. ESPOSITO</t>
        </is>
      </c>
      <c r="E58" t="inlineStr">
        <is>
          <t>CHIARA ESPOSITO</t>
        </is>
      </c>
      <c r="F58" t="inlineStr">
        <is>
          <t>Finance</t>
        </is>
      </c>
      <c r="G58" t="inlineStr">
        <is>
          <t>Consolidated &amp; Tax</t>
        </is>
      </c>
      <c r="H58" t="inlineStr">
        <is>
          <t>Maurizio Cocchi</t>
        </is>
      </c>
      <c r="I58" t="inlineStr">
        <is>
          <t>Antonio De Vivo</t>
        </is>
      </c>
      <c r="K58" t="inlineStr">
        <is>
          <t>I</t>
        </is>
      </c>
      <c r="L58" t="inlineStr">
        <is>
          <t>ABSTRACT</t>
        </is>
      </c>
      <c r="M58" t="inlineStr">
        <is>
          <t>2022-04-11 00:00:00.000</t>
        </is>
      </c>
      <c r="O58" s="12" t="inlineStr">
        <is>
          <t>Outside DI</t>
        </is>
      </c>
    </row>
    <row r="59" hidden="1">
      <c r="A59" t="inlineStr">
        <is>
          <t>E058</t>
        </is>
      </c>
      <c r="B59" t="inlineStr">
        <is>
          <t>MATTEO</t>
        </is>
      </c>
      <c r="C59" t="inlineStr">
        <is>
          <t>FAVALLI</t>
        </is>
      </c>
      <c r="D59" t="inlineStr">
        <is>
          <t>M. FAVALLI</t>
        </is>
      </c>
      <c r="E59" t="inlineStr">
        <is>
          <t>MATTEO FAVALLI</t>
        </is>
      </c>
      <c r="F59" t="inlineStr">
        <is>
          <t>Data Intelligence</t>
        </is>
      </c>
      <c r="G59" t="inlineStr">
        <is>
          <t>Operations</t>
        </is>
      </c>
      <c r="H59" t="inlineStr">
        <is>
          <t>Omar Sagazio</t>
        </is>
      </c>
      <c r="I59" t="inlineStr">
        <is>
          <t>M. BARAGIOLI</t>
        </is>
      </c>
      <c r="K59" t="inlineStr">
        <is>
          <t>I</t>
        </is>
      </c>
      <c r="L59" t="inlineStr">
        <is>
          <t>ABSTRACT</t>
        </is>
      </c>
      <c r="M59" t="inlineStr">
        <is>
          <t>2023-04-17 00:00:00.000</t>
        </is>
      </c>
      <c r="O59" s="12" t="inlineStr">
        <is>
          <t>EPM</t>
        </is>
      </c>
      <c r="P59" t="inlineStr">
        <is>
          <t>X</t>
        </is>
      </c>
    </row>
    <row r="60" hidden="1">
      <c r="A60" t="inlineStr">
        <is>
          <t>E059</t>
        </is>
      </c>
      <c r="B60" t="inlineStr">
        <is>
          <t>ANDREA</t>
        </is>
      </c>
      <c r="C60" t="inlineStr">
        <is>
          <t>FERRARI</t>
        </is>
      </c>
      <c r="D60" t="inlineStr">
        <is>
          <t>A. FERRARI</t>
        </is>
      </c>
      <c r="E60" t="inlineStr">
        <is>
          <t>ANDREA FERRARI</t>
        </is>
      </c>
      <c r="F60" t="inlineStr">
        <is>
          <t>Data Intelligence</t>
        </is>
      </c>
      <c r="G60" t="inlineStr">
        <is>
          <t>Operations</t>
        </is>
      </c>
      <c r="H60" t="inlineStr">
        <is>
          <t>Omar Sagazio</t>
        </is>
      </c>
      <c r="I60" t="inlineStr">
        <is>
          <t>M. PORCU</t>
        </is>
      </c>
      <c r="K60" t="inlineStr">
        <is>
          <t>I</t>
        </is>
      </c>
      <c r="L60" t="inlineStr">
        <is>
          <t>ABSTRACT</t>
        </is>
      </c>
      <c r="M60" t="inlineStr">
        <is>
          <t>2022-05-23 00:00:00.000</t>
        </is>
      </c>
      <c r="O60" s="12" t="inlineStr">
        <is>
          <t>Web Applications</t>
        </is>
      </c>
      <c r="P60" t="inlineStr">
        <is>
          <t>X</t>
        </is>
      </c>
    </row>
    <row r="61" hidden="1">
      <c r="A61" t="inlineStr">
        <is>
          <t>E060</t>
        </is>
      </c>
      <c r="B61" t="inlineStr">
        <is>
          <t>GIANFRANCO</t>
        </is>
      </c>
      <c r="C61" t="inlineStr">
        <is>
          <t>FIORENTINI</t>
        </is>
      </c>
      <c r="D61" t="inlineStr">
        <is>
          <t>G. FIORENTINI</t>
        </is>
      </c>
      <c r="E61" t="inlineStr">
        <is>
          <t>GIANFRANCO FIORENTINI</t>
        </is>
      </c>
      <c r="F61" t="inlineStr">
        <is>
          <t>Data Intelligence</t>
        </is>
      </c>
      <c r="G61" t="inlineStr">
        <is>
          <t>Operations</t>
        </is>
      </c>
      <c r="H61" t="inlineStr">
        <is>
          <t>Omar Sagazio</t>
        </is>
      </c>
      <c r="I61" t="inlineStr">
        <is>
          <t>A. STRADA</t>
        </is>
      </c>
      <c r="K61" t="inlineStr">
        <is>
          <t>E</t>
        </is>
      </c>
      <c r="L61" t="inlineStr">
        <is>
          <t>MBO</t>
        </is>
      </c>
      <c r="O61" s="12" t="inlineStr">
        <is>
          <t>Data Management</t>
        </is>
      </c>
    </row>
    <row r="62" hidden="1">
      <c r="A62" t="inlineStr">
        <is>
          <t>E061</t>
        </is>
      </c>
      <c r="B62" t="inlineStr">
        <is>
          <t>NORA</t>
        </is>
      </c>
      <c r="C62" t="inlineStr">
        <is>
          <t>FRAGALE</t>
        </is>
      </c>
      <c r="D62" t="inlineStr">
        <is>
          <t>N. FRAGALE</t>
        </is>
      </c>
      <c r="E62" t="inlineStr">
        <is>
          <t>NORA FRAGALE</t>
        </is>
      </c>
      <c r="F62" t="inlineStr">
        <is>
          <t>Data Intelligence</t>
        </is>
      </c>
      <c r="G62" t="inlineStr">
        <is>
          <t>Operations</t>
        </is>
      </c>
      <c r="H62" t="inlineStr">
        <is>
          <t>Omar Sagazio</t>
        </is>
      </c>
      <c r="I62" t="inlineStr">
        <is>
          <t>M. BARAGIOLI</t>
        </is>
      </c>
      <c r="K62" t="inlineStr">
        <is>
          <t>I</t>
        </is>
      </c>
      <c r="L62" t="inlineStr">
        <is>
          <t>ABSTRACT</t>
        </is>
      </c>
      <c r="M62" t="inlineStr">
        <is>
          <t>2019-12-02 00:00:00.000</t>
        </is>
      </c>
      <c r="O62" s="12" t="inlineStr">
        <is>
          <t>EPM</t>
        </is>
      </c>
    </row>
    <row r="63" hidden="1">
      <c r="A63" t="inlineStr">
        <is>
          <t>E062</t>
        </is>
      </c>
      <c r="B63" t="inlineStr">
        <is>
          <t>LAURA</t>
        </is>
      </c>
      <c r="C63" t="inlineStr">
        <is>
          <t>FRANCESCHINI</t>
        </is>
      </c>
      <c r="D63" t="inlineStr">
        <is>
          <t>L. FRANCESCHINI</t>
        </is>
      </c>
      <c r="E63" t="inlineStr">
        <is>
          <t>LAURA FRANCESCHINI</t>
        </is>
      </c>
      <c r="F63" t="inlineStr">
        <is>
          <t>Data Intelligence</t>
        </is>
      </c>
      <c r="G63" t="inlineStr">
        <is>
          <t>Delivery Projects</t>
        </is>
      </c>
      <c r="H63" t="inlineStr">
        <is>
          <t>Monica Calabrese</t>
        </is>
      </c>
      <c r="I63" t="inlineStr">
        <is>
          <t>M. CALABRESE</t>
        </is>
      </c>
      <c r="K63" t="inlineStr">
        <is>
          <t>I</t>
        </is>
      </c>
      <c r="L63" t="inlineStr">
        <is>
          <t>ABSTRACT</t>
        </is>
      </c>
      <c r="M63" t="inlineStr">
        <is>
          <t>2019-03-01 00:00:00.000</t>
        </is>
      </c>
      <c r="O63" s="12" t="inlineStr">
        <is>
          <t>Delivery Projects</t>
        </is>
      </c>
    </row>
    <row r="64" hidden="1">
      <c r="A64" t="inlineStr">
        <is>
          <t>E063</t>
        </is>
      </c>
      <c r="B64" t="inlineStr">
        <is>
          <t>GUALTIERO</t>
        </is>
      </c>
      <c r="C64" t="inlineStr">
        <is>
          <t>FRANCHI</t>
        </is>
      </c>
      <c r="D64" t="inlineStr">
        <is>
          <t>G. FRANCHI</t>
        </is>
      </c>
      <c r="E64">
        <f>_xlfn.CONCAT(B64," ",C64)</f>
        <v/>
      </c>
      <c r="F64" t="inlineStr">
        <is>
          <t>Data Intelligence</t>
        </is>
      </c>
      <c r="G64" t="inlineStr">
        <is>
          <t>Operations</t>
        </is>
      </c>
      <c r="H64" t="inlineStr">
        <is>
          <t>Omar Sagazio</t>
        </is>
      </c>
      <c r="I64" t="inlineStr">
        <is>
          <t>M. PORCU</t>
        </is>
      </c>
      <c r="K64" t="inlineStr">
        <is>
          <t>I</t>
        </is>
      </c>
      <c r="L64" t="inlineStr">
        <is>
          <t>Abstract</t>
        </is>
      </c>
      <c r="O64" t="inlineStr">
        <is>
          <t>Web Applications</t>
        </is>
      </c>
    </row>
    <row r="65" hidden="1">
      <c r="A65" t="inlineStr">
        <is>
          <t>E064</t>
        </is>
      </c>
      <c r="B65" t="inlineStr">
        <is>
          <t>LEONARDO</t>
        </is>
      </c>
      <c r="C65" t="inlineStr">
        <is>
          <t>FRANCO</t>
        </is>
      </c>
      <c r="D65" t="inlineStr">
        <is>
          <t>L. FRANCO</t>
        </is>
      </c>
      <c r="E65" t="inlineStr">
        <is>
          <t>LEONARDO FRANCO</t>
        </is>
      </c>
      <c r="F65" t="inlineStr">
        <is>
          <t>Data Intelligence</t>
        </is>
      </c>
      <c r="G65" t="inlineStr">
        <is>
          <t>Operations</t>
        </is>
      </c>
      <c r="H65" t="inlineStr">
        <is>
          <t>Omar Sagazio</t>
        </is>
      </c>
      <c r="I65" t="inlineStr">
        <is>
          <t>M. BARAGIOLI</t>
        </is>
      </c>
      <c r="K65" t="inlineStr">
        <is>
          <t>I</t>
        </is>
      </c>
      <c r="L65" t="inlineStr">
        <is>
          <t>ABSTRACT</t>
        </is>
      </c>
      <c r="M65" t="inlineStr">
        <is>
          <t>2020-11-02 00:00:00.000</t>
        </is>
      </c>
      <c r="O65" s="12" t="inlineStr">
        <is>
          <t>EPM</t>
        </is>
      </c>
    </row>
    <row r="66" hidden="1">
      <c r="A66" t="inlineStr">
        <is>
          <t>E065</t>
        </is>
      </c>
      <c r="B66" t="inlineStr">
        <is>
          <t>RICCARDO</t>
        </is>
      </c>
      <c r="C66" t="inlineStr">
        <is>
          <t>FREDDI</t>
        </is>
      </c>
      <c r="D66" t="inlineStr">
        <is>
          <t>R. FREDDI</t>
        </is>
      </c>
      <c r="E66" t="inlineStr">
        <is>
          <t>RICCARDO FREDDI</t>
        </is>
      </c>
      <c r="F66" t="inlineStr">
        <is>
          <t>Data Intelligence</t>
        </is>
      </c>
      <c r="G66" t="inlineStr">
        <is>
          <t>Operations</t>
        </is>
      </c>
      <c r="H66" t="inlineStr">
        <is>
          <t>Omar Sagazio</t>
        </is>
      </c>
      <c r="I66" t="inlineStr">
        <is>
          <t>M. BARAGIOLI</t>
        </is>
      </c>
      <c r="K66" t="inlineStr">
        <is>
          <t>I</t>
        </is>
      </c>
      <c r="L66" t="inlineStr">
        <is>
          <t>ABSTRACT</t>
        </is>
      </c>
      <c r="M66" t="inlineStr">
        <is>
          <t>2022-10-03 00:00:00.000</t>
        </is>
      </c>
      <c r="N66" s="1" t="n">
        <v>45381</v>
      </c>
      <c r="O66" s="12" t="inlineStr">
        <is>
          <t>EPM</t>
        </is>
      </c>
    </row>
    <row r="67" hidden="1">
      <c r="A67" t="inlineStr">
        <is>
          <t>E066</t>
        </is>
      </c>
      <c r="B67" t="inlineStr">
        <is>
          <t>GENATO</t>
        </is>
      </c>
      <c r="C67" t="inlineStr">
        <is>
          <t>GALATI</t>
        </is>
      </c>
      <c r="D67" t="inlineStr">
        <is>
          <t>G. GALATI</t>
        </is>
      </c>
      <c r="E67" t="inlineStr">
        <is>
          <t>GENATO GALATI</t>
        </is>
      </c>
      <c r="F67" t="inlineStr">
        <is>
          <t>Data Intelligence</t>
        </is>
      </c>
      <c r="G67" t="inlineStr">
        <is>
          <t>Delivery AMS</t>
        </is>
      </c>
      <c r="H67" t="inlineStr">
        <is>
          <t>Flora Pinnelli</t>
        </is>
      </c>
      <c r="I67" t="inlineStr">
        <is>
          <t>F. PINNELLI</t>
        </is>
      </c>
      <c r="K67" t="inlineStr">
        <is>
          <t>I</t>
        </is>
      </c>
      <c r="L67" t="inlineStr">
        <is>
          <t>ABSTRACT</t>
        </is>
      </c>
      <c r="M67" t="inlineStr">
        <is>
          <t>2006-10-06 00:00:00.000</t>
        </is>
      </c>
      <c r="O67" s="12" t="inlineStr">
        <is>
          <t>Delivery Maintenance</t>
        </is>
      </c>
    </row>
    <row r="68" hidden="1">
      <c r="A68" t="inlineStr">
        <is>
          <t>E067</t>
        </is>
      </c>
      <c r="B68" t="inlineStr">
        <is>
          <t>PAOLO</t>
        </is>
      </c>
      <c r="C68" t="inlineStr">
        <is>
          <t>GALVAGNI</t>
        </is>
      </c>
      <c r="D68" s="55" t="inlineStr">
        <is>
          <t>P. GALVAGNI</t>
        </is>
      </c>
      <c r="E68" t="inlineStr">
        <is>
          <t>PAOLO GALVAGNI</t>
        </is>
      </c>
      <c r="F68" t="inlineStr">
        <is>
          <t>Finance</t>
        </is>
      </c>
      <c r="G68" t="inlineStr">
        <is>
          <t>Consolidated &amp; Tax</t>
        </is>
      </c>
      <c r="H68" t="inlineStr">
        <is>
          <t>Maurizio Cocchi</t>
        </is>
      </c>
      <c r="I68" t="inlineStr">
        <is>
          <t>Antonio De Vivo</t>
        </is>
      </c>
      <c r="K68" t="inlineStr">
        <is>
          <t>I</t>
        </is>
      </c>
      <c r="L68" t="inlineStr">
        <is>
          <t>ABSTRACT</t>
        </is>
      </c>
      <c r="O68" s="12" t="inlineStr">
        <is>
          <t>Outside DI</t>
        </is>
      </c>
      <c r="P68" t="inlineStr">
        <is>
          <t>x</t>
        </is>
      </c>
    </row>
    <row r="69" hidden="1">
      <c r="A69" t="inlineStr">
        <is>
          <t>E068</t>
        </is>
      </c>
      <c r="B69" t="inlineStr">
        <is>
          <t>PAOLO</t>
        </is>
      </c>
      <c r="C69" t="inlineStr">
        <is>
          <t>GAMBONI</t>
        </is>
      </c>
      <c r="D69" s="48" t="inlineStr">
        <is>
          <t>P. GAMBONI</t>
        </is>
      </c>
      <c r="E69" t="inlineStr">
        <is>
          <t>PAOLO GAMBONI</t>
        </is>
      </c>
      <c r="F69" t="inlineStr">
        <is>
          <t>Data Intelligence</t>
        </is>
      </c>
      <c r="G69" t="inlineStr">
        <is>
          <t>Operations</t>
        </is>
      </c>
      <c r="H69" t="inlineStr">
        <is>
          <t>Omar Sagazio</t>
        </is>
      </c>
      <c r="I69" t="inlineStr">
        <is>
          <t>A. STRADA</t>
        </is>
      </c>
      <c r="K69" t="inlineStr">
        <is>
          <t>I</t>
        </is>
      </c>
      <c r="L69" t="inlineStr">
        <is>
          <t>ABSTRACT</t>
        </is>
      </c>
      <c r="M69" t="inlineStr">
        <is>
          <t>2025-02-03 00:00:00.000</t>
        </is>
      </c>
      <c r="O69" s="12" t="inlineStr">
        <is>
          <t>Data Management</t>
        </is>
      </c>
    </row>
    <row r="70" hidden="1">
      <c r="A70" t="inlineStr">
        <is>
          <t>E069</t>
        </is>
      </c>
      <c r="B70" t="inlineStr">
        <is>
          <t>ANNALISA</t>
        </is>
      </c>
      <c r="C70" t="inlineStr">
        <is>
          <t>GERMINARIO</t>
        </is>
      </c>
      <c r="D70" t="inlineStr">
        <is>
          <t>A. GERMINARIO</t>
        </is>
      </c>
      <c r="E70" t="inlineStr">
        <is>
          <t>ANNALISA GERMINARIO</t>
        </is>
      </c>
      <c r="F70" t="inlineStr">
        <is>
          <t>SAP ECC</t>
        </is>
      </c>
      <c r="G70" t="inlineStr">
        <is>
          <t>SAP ECC</t>
        </is>
      </c>
      <c r="H70" t="inlineStr">
        <is>
          <t>Not Available</t>
        </is>
      </c>
      <c r="I70" t="inlineStr">
        <is>
          <t>Not Available</t>
        </is>
      </c>
      <c r="K70" t="inlineStr">
        <is>
          <t>I</t>
        </is>
      </c>
      <c r="L70" t="inlineStr">
        <is>
          <t>ABSTRACT</t>
        </is>
      </c>
      <c r="O70" t="inlineStr">
        <is>
          <t>Outside DI</t>
        </is>
      </c>
    </row>
    <row r="71" hidden="1">
      <c r="A71" t="inlineStr">
        <is>
          <t>E070</t>
        </is>
      </c>
      <c r="B71" t="inlineStr">
        <is>
          <t>MARCELLO PAOLO</t>
        </is>
      </c>
      <c r="C71" t="inlineStr">
        <is>
          <t>GOMITONI</t>
        </is>
      </c>
      <c r="D71" t="inlineStr">
        <is>
          <t>M. GOMITONI</t>
        </is>
      </c>
      <c r="E71" t="inlineStr">
        <is>
          <t>MARCELLO PAOLO GOMITONI</t>
        </is>
      </c>
      <c r="F71" t="inlineStr">
        <is>
          <t>Data Intelligence</t>
        </is>
      </c>
      <c r="G71" t="inlineStr">
        <is>
          <t>Operations</t>
        </is>
      </c>
      <c r="H71" t="inlineStr">
        <is>
          <t>Omar Sagazio</t>
        </is>
      </c>
      <c r="I71" t="inlineStr">
        <is>
          <t>G. SIRONI</t>
        </is>
      </c>
      <c r="K71" t="inlineStr">
        <is>
          <t>I</t>
        </is>
      </c>
      <c r="L71" t="inlineStr">
        <is>
          <t>ABSTRACT</t>
        </is>
      </c>
      <c r="M71" t="inlineStr">
        <is>
          <t>2023-09-18 00:00:00.000</t>
        </is>
      </c>
      <c r="O71" s="12" t="inlineStr">
        <is>
          <t>Data Science</t>
        </is>
      </c>
    </row>
    <row r="72" hidden="1">
      <c r="A72" t="inlineStr">
        <is>
          <t>E071</t>
        </is>
      </c>
      <c r="B72" t="inlineStr">
        <is>
          <t>RICCARDO</t>
        </is>
      </c>
      <c r="C72" t="inlineStr">
        <is>
          <t>GRANDI</t>
        </is>
      </c>
      <c r="D72" t="inlineStr">
        <is>
          <t>R. GRANDI</t>
        </is>
      </c>
      <c r="E72" t="inlineStr">
        <is>
          <t>RICCARDO GRANDI</t>
        </is>
      </c>
      <c r="F72" t="inlineStr">
        <is>
          <t>Data Intelligence</t>
        </is>
      </c>
      <c r="G72" t="inlineStr">
        <is>
          <t>Operations</t>
        </is>
      </c>
      <c r="H72" t="inlineStr">
        <is>
          <t>Omar Sagazio</t>
        </is>
      </c>
      <c r="I72" t="inlineStr">
        <is>
          <t>A. STRADA</t>
        </is>
      </c>
      <c r="K72" t="inlineStr">
        <is>
          <t>I</t>
        </is>
      </c>
      <c r="L72" t="inlineStr">
        <is>
          <t>ABSTRACT</t>
        </is>
      </c>
      <c r="O72" s="12" t="inlineStr">
        <is>
          <t>Data Management</t>
        </is>
      </c>
      <c r="P72" t="inlineStr">
        <is>
          <t>x</t>
        </is>
      </c>
    </row>
    <row r="73" hidden="1">
      <c r="A73" t="inlineStr">
        <is>
          <t>E072</t>
        </is>
      </c>
      <c r="B73" t="inlineStr">
        <is>
          <t>ANDREA</t>
        </is>
      </c>
      <c r="C73" t="inlineStr">
        <is>
          <t>GRAZIANI</t>
        </is>
      </c>
      <c r="D73" t="inlineStr">
        <is>
          <t>A. GRAZIANI</t>
        </is>
      </c>
      <c r="E73" t="inlineStr">
        <is>
          <t>ANDREA GRAZIANI</t>
        </is>
      </c>
      <c r="F73" t="inlineStr">
        <is>
          <t>Go To Market</t>
        </is>
      </c>
      <c r="K73" t="inlineStr">
        <is>
          <t>I</t>
        </is>
      </c>
      <c r="L73" t="inlineStr">
        <is>
          <t>Abstract</t>
        </is>
      </c>
      <c r="M73" s="24" t="n"/>
      <c r="N73" s="24" t="n"/>
      <c r="O73" t="inlineStr">
        <is>
          <t>Outside DI</t>
        </is>
      </c>
    </row>
    <row r="74" hidden="1">
      <c r="A74" t="inlineStr">
        <is>
          <t>E073</t>
        </is>
      </c>
      <c r="B74" t="inlineStr">
        <is>
          <t>ROBERTA</t>
        </is>
      </c>
      <c r="C74" t="inlineStr">
        <is>
          <t>GRIENTI</t>
        </is>
      </c>
      <c r="D74" t="inlineStr">
        <is>
          <t>R. Grienti</t>
        </is>
      </c>
      <c r="E74" t="inlineStr">
        <is>
          <t>ROBERTA GRIENTI</t>
        </is>
      </c>
      <c r="F74" t="inlineStr">
        <is>
          <t>Data Intelligence</t>
        </is>
      </c>
      <c r="G74" t="inlineStr">
        <is>
          <t>Operations</t>
        </is>
      </c>
      <c r="H74" t="inlineStr">
        <is>
          <t>Omar Sagazio</t>
        </is>
      </c>
      <c r="I74" t="inlineStr">
        <is>
          <t>A. STRADA</t>
        </is>
      </c>
      <c r="K74" t="inlineStr">
        <is>
          <t>E</t>
        </is>
      </c>
      <c r="L74" t="inlineStr">
        <is>
          <t>KPMG</t>
        </is>
      </c>
      <c r="N74" s="1" t="n">
        <v>45565</v>
      </c>
      <c r="O74" s="12" t="inlineStr">
        <is>
          <t>Data Management</t>
        </is>
      </c>
    </row>
    <row r="75" hidden="1">
      <c r="A75" t="inlineStr">
        <is>
          <t>E074</t>
        </is>
      </c>
      <c r="B75" t="inlineStr">
        <is>
          <t>STEFANO</t>
        </is>
      </c>
      <c r="C75" t="inlineStr">
        <is>
          <t>GUASTAVIGNA</t>
        </is>
      </c>
      <c r="D75" t="inlineStr">
        <is>
          <t>S. GUASTAVIGNA</t>
        </is>
      </c>
      <c r="E75" t="inlineStr">
        <is>
          <t>STEFANO GUASTAVIGNA</t>
        </is>
      </c>
      <c r="F75" t="inlineStr">
        <is>
          <t>SAP ECC</t>
        </is>
      </c>
      <c r="G75" t="inlineStr">
        <is>
          <t>SAP ECC</t>
        </is>
      </c>
      <c r="H75" t="inlineStr">
        <is>
          <t>Not Available</t>
        </is>
      </c>
      <c r="I75" t="inlineStr">
        <is>
          <t>Not Available</t>
        </is>
      </c>
      <c r="K75" t="inlineStr">
        <is>
          <t>I</t>
        </is>
      </c>
      <c r="L75" t="inlineStr">
        <is>
          <t>ABSTRACT</t>
        </is>
      </c>
      <c r="O75" t="inlineStr">
        <is>
          <t>Outside DI</t>
        </is>
      </c>
    </row>
    <row r="76" hidden="1">
      <c r="A76" t="inlineStr">
        <is>
          <t>E075</t>
        </is>
      </c>
      <c r="B76" t="inlineStr">
        <is>
          <t>NIMZAY PAOLA</t>
        </is>
      </c>
      <c r="C76" t="inlineStr">
        <is>
          <t>GUERRERO</t>
        </is>
      </c>
      <c r="D76" t="inlineStr">
        <is>
          <t>N. GUERRERO</t>
        </is>
      </c>
      <c r="E76" t="inlineStr">
        <is>
          <t>NIMZAY PAOLA GUERRERO MORA</t>
        </is>
      </c>
      <c r="F76" t="inlineStr">
        <is>
          <t>Data Intelligence</t>
        </is>
      </c>
      <c r="G76" t="inlineStr">
        <is>
          <t>Delivery AMS</t>
        </is>
      </c>
      <c r="H76" t="inlineStr">
        <is>
          <t>Flora Pinnelli</t>
        </is>
      </c>
      <c r="I76" t="inlineStr">
        <is>
          <t>F. PINNELLI</t>
        </is>
      </c>
      <c r="K76" t="inlineStr">
        <is>
          <t>I</t>
        </is>
      </c>
      <c r="L76" t="inlineStr">
        <is>
          <t>ABSTRACT</t>
        </is>
      </c>
      <c r="M76" t="inlineStr">
        <is>
          <t>2018-10-15 00:00:00.000</t>
        </is>
      </c>
      <c r="O76" s="12" t="inlineStr">
        <is>
          <t>Delivery Maintenance</t>
        </is>
      </c>
    </row>
    <row r="77" hidden="1">
      <c r="A77" t="inlineStr">
        <is>
          <t>E076</t>
        </is>
      </c>
      <c r="B77" t="inlineStr">
        <is>
          <t>LUCA</t>
        </is>
      </c>
      <c r="C77" t="inlineStr">
        <is>
          <t>GULLOTTO</t>
        </is>
      </c>
      <c r="D77" t="inlineStr">
        <is>
          <t>L. GULLOTTO</t>
        </is>
      </c>
      <c r="E77" t="inlineStr">
        <is>
          <t>LUCA GULLOTTO</t>
        </is>
      </c>
      <c r="F77" t="inlineStr">
        <is>
          <t>Data Intelligence</t>
        </is>
      </c>
      <c r="G77" t="inlineStr">
        <is>
          <t>Operations</t>
        </is>
      </c>
      <c r="H77" t="inlineStr">
        <is>
          <t>Omar Sagazio</t>
        </is>
      </c>
      <c r="I77" t="inlineStr">
        <is>
          <t>A. STRADA</t>
        </is>
      </c>
      <c r="K77" t="inlineStr">
        <is>
          <t>I</t>
        </is>
      </c>
      <c r="L77" t="inlineStr">
        <is>
          <t>ABSTRACT</t>
        </is>
      </c>
      <c r="M77" t="inlineStr">
        <is>
          <t>2023-03-06 00:00:00.000</t>
        </is>
      </c>
      <c r="O77" s="12" t="inlineStr">
        <is>
          <t>Data Management</t>
        </is>
      </c>
      <c r="P77" t="inlineStr">
        <is>
          <t>x</t>
        </is>
      </c>
    </row>
    <row r="78" hidden="1">
      <c r="A78" t="inlineStr">
        <is>
          <t>E077</t>
        </is>
      </c>
      <c r="B78" s="24" t="inlineStr">
        <is>
          <t>DENYS</t>
        </is>
      </c>
      <c r="C78" s="24" t="inlineStr">
        <is>
          <t>HEBA</t>
        </is>
      </c>
      <c r="D78" s="24" t="inlineStr">
        <is>
          <t>D. HEBA</t>
        </is>
      </c>
      <c r="E78" s="24" t="inlineStr">
        <is>
          <t>DENYS HEBA</t>
        </is>
      </c>
      <c r="F78" s="24" t="inlineStr">
        <is>
          <t>Data Intelligence</t>
        </is>
      </c>
      <c r="G78" s="24" t="inlineStr">
        <is>
          <t>Operations</t>
        </is>
      </c>
      <c r="H78" s="24" t="inlineStr">
        <is>
          <t>Omar Sagazio</t>
        </is>
      </c>
      <c r="I78" s="24" t="inlineStr">
        <is>
          <t>M. PORCU</t>
        </is>
      </c>
      <c r="J78" s="24" t="n"/>
      <c r="K78" s="24" t="inlineStr">
        <is>
          <t>I</t>
        </is>
      </c>
      <c r="L78" s="24" t="inlineStr">
        <is>
          <t>ABSTRACT</t>
        </is>
      </c>
      <c r="M78" s="24" t="inlineStr">
        <is>
          <t>2023-03-13 00:00:00.000</t>
        </is>
      </c>
      <c r="N78" s="24" t="n"/>
      <c r="O78" s="24" t="inlineStr">
        <is>
          <t>Web Applications</t>
        </is>
      </c>
      <c r="P78" s="24" t="n"/>
    </row>
    <row r="79" hidden="1">
      <c r="A79" t="inlineStr">
        <is>
          <t>E078</t>
        </is>
      </c>
      <c r="B79" t="inlineStr">
        <is>
          <t>FRANCESCO</t>
        </is>
      </c>
      <c r="C79" t="inlineStr">
        <is>
          <t>IANNI</t>
        </is>
      </c>
      <c r="D79" t="inlineStr">
        <is>
          <t>F. IANNI</t>
        </is>
      </c>
      <c r="E79" t="inlineStr">
        <is>
          <t>FRANCESCO IANNI</t>
        </is>
      </c>
      <c r="F79" t="inlineStr">
        <is>
          <t>SAP FIORI</t>
        </is>
      </c>
      <c r="G79" t="inlineStr">
        <is>
          <t>SAP FIORI</t>
        </is>
      </c>
      <c r="H79" t="inlineStr">
        <is>
          <t>Not Available</t>
        </is>
      </c>
      <c r="I79" t="inlineStr">
        <is>
          <t>Not Available</t>
        </is>
      </c>
      <c r="K79" t="inlineStr">
        <is>
          <t>I</t>
        </is>
      </c>
      <c r="L79" t="inlineStr">
        <is>
          <t>ABSTRACT</t>
        </is>
      </c>
      <c r="O79" t="inlineStr">
        <is>
          <t>Outside DI</t>
        </is>
      </c>
    </row>
    <row r="80" hidden="1" ht="16.9" customHeight="1">
      <c r="A80" t="inlineStr">
        <is>
          <t>E079</t>
        </is>
      </c>
      <c r="B80" t="inlineStr">
        <is>
          <t>ALESSANDRO</t>
        </is>
      </c>
      <c r="C80" t="inlineStr">
        <is>
          <t>IEMBO</t>
        </is>
      </c>
      <c r="D80" t="inlineStr">
        <is>
          <t>A. IEMBO</t>
        </is>
      </c>
      <c r="E80" t="inlineStr">
        <is>
          <t>ALESSANDRO IEMBO</t>
        </is>
      </c>
      <c r="F80" s="60" t="inlineStr">
        <is>
          <t>Process and Risk Delivery</t>
        </is>
      </c>
      <c r="G80" t="inlineStr">
        <is>
          <t>Controlling</t>
        </is>
      </c>
      <c r="H80" t="inlineStr">
        <is>
          <t xml:space="preserve">Aristide Micali </t>
        </is>
      </c>
      <c r="I80" t="inlineStr">
        <is>
          <t>A. MICALI</t>
        </is>
      </c>
      <c r="K80" t="inlineStr">
        <is>
          <t>I</t>
        </is>
      </c>
      <c r="L80" t="inlineStr">
        <is>
          <t>ABSTRACT</t>
        </is>
      </c>
      <c r="M80" t="inlineStr">
        <is>
          <t>2018-04-03 00:00:00.000</t>
        </is>
      </c>
      <c r="O80" t="inlineStr">
        <is>
          <t>Outside DI</t>
        </is>
      </c>
      <c r="P80" t="inlineStr">
        <is>
          <t>x</t>
        </is>
      </c>
    </row>
    <row r="81" hidden="1">
      <c r="A81" t="inlineStr">
        <is>
          <t>E080</t>
        </is>
      </c>
      <c r="B81" t="inlineStr">
        <is>
          <t>ALESSIO</t>
        </is>
      </c>
      <c r="C81" t="inlineStr">
        <is>
          <t>IMBIMBO</t>
        </is>
      </c>
      <c r="D81" t="inlineStr">
        <is>
          <t>A. IMBIMBO</t>
        </is>
      </c>
      <c r="E81" t="inlineStr">
        <is>
          <t>ALESSIO IMBIMBO</t>
        </is>
      </c>
      <c r="F81" t="inlineStr">
        <is>
          <t>Data Intelligence</t>
        </is>
      </c>
      <c r="G81" t="inlineStr">
        <is>
          <t>Operations</t>
        </is>
      </c>
      <c r="H81" t="inlineStr">
        <is>
          <t>Omar Sagazio</t>
        </is>
      </c>
      <c r="I81" t="inlineStr">
        <is>
          <t>G. SIRONI</t>
        </is>
      </c>
      <c r="K81" t="inlineStr">
        <is>
          <t>I</t>
        </is>
      </c>
      <c r="L81" t="inlineStr">
        <is>
          <t>ABSTRACT</t>
        </is>
      </c>
      <c r="M81" t="inlineStr">
        <is>
          <t>2023-06-05 00:00:00.000</t>
        </is>
      </c>
      <c r="O81" s="12" t="inlineStr">
        <is>
          <t>Data Science</t>
        </is>
      </c>
    </row>
    <row r="82" hidden="1">
      <c r="A82" t="inlineStr">
        <is>
          <t>E081</t>
        </is>
      </c>
      <c r="B82">
        <f>MID(E82,1,SEARCH(" ",E82))</f>
        <v/>
      </c>
      <c r="C82">
        <f>MID(E82,SEARCH(" ",E82)+1,LEN(E82))</f>
        <v/>
      </c>
      <c r="D82">
        <f>TRIM(CONCATENATE(CONCATENATE(LEFT(E82,1),". "),MID(E82,SEARCH(" ",E82)+1,LEN(E82))))</f>
        <v/>
      </c>
      <c r="E82" s="56" t="inlineStr">
        <is>
          <t>Giuseppe Izzo</t>
        </is>
      </c>
      <c r="F82" t="inlineStr">
        <is>
          <t>DIGITAL</t>
        </is>
      </c>
      <c r="G82" t="inlineStr">
        <is>
          <t>Not Available</t>
        </is>
      </c>
      <c r="H82" t="inlineStr">
        <is>
          <t>DIGITAL</t>
        </is>
      </c>
      <c r="I82" t="inlineStr">
        <is>
          <t>Not Available</t>
        </is>
      </c>
      <c r="K82" t="inlineStr">
        <is>
          <t>I</t>
        </is>
      </c>
      <c r="L82" t="inlineStr">
        <is>
          <t>ABSTRACT</t>
        </is>
      </c>
      <c r="O82" t="inlineStr">
        <is>
          <t>Outside DI</t>
        </is>
      </c>
    </row>
    <row r="83" hidden="1">
      <c r="A83" t="inlineStr">
        <is>
          <t>E082</t>
        </is>
      </c>
      <c r="B83" t="inlineStr">
        <is>
          <t>GIUSEPPE</t>
        </is>
      </c>
      <c r="C83" t="inlineStr">
        <is>
          <t>LA FRANCA</t>
        </is>
      </c>
      <c r="D83" t="inlineStr">
        <is>
          <t>G. La Franca</t>
        </is>
      </c>
      <c r="E83" t="inlineStr">
        <is>
          <t>GIUSEPPE LA FRANCA</t>
        </is>
      </c>
      <c r="F83" t="inlineStr">
        <is>
          <t>Data Intelligence</t>
        </is>
      </c>
      <c r="G83" t="inlineStr">
        <is>
          <t>Operations</t>
        </is>
      </c>
      <c r="H83" t="inlineStr">
        <is>
          <t>Omar Sagazio</t>
        </is>
      </c>
      <c r="I83" t="inlineStr">
        <is>
          <t>M. PORCU</t>
        </is>
      </c>
      <c r="K83" t="inlineStr">
        <is>
          <t>E</t>
        </is>
      </c>
      <c r="L83" t="inlineStr">
        <is>
          <t>ThinkOpen</t>
        </is>
      </c>
      <c r="N83" s="1" t="n">
        <v>45411</v>
      </c>
      <c r="O83" s="12" t="inlineStr">
        <is>
          <t>Web Applications</t>
        </is>
      </c>
    </row>
    <row r="84" hidden="1">
      <c r="A84" t="inlineStr">
        <is>
          <t>E083</t>
        </is>
      </c>
      <c r="B84" t="inlineStr">
        <is>
          <t>GIUSEPPE</t>
        </is>
      </c>
      <c r="C84" t="inlineStr">
        <is>
          <t>LAPIETRA</t>
        </is>
      </c>
      <c r="D84" t="inlineStr">
        <is>
          <t>G. LAPIETRA</t>
        </is>
      </c>
      <c r="E84" t="inlineStr">
        <is>
          <t>GIUSEPPE LAPIETRA</t>
        </is>
      </c>
      <c r="F84" t="inlineStr">
        <is>
          <t>DIGITAL</t>
        </is>
      </c>
      <c r="G84" t="inlineStr">
        <is>
          <t>Not Available</t>
        </is>
      </c>
      <c r="H84" t="inlineStr">
        <is>
          <t>Not Available</t>
        </is>
      </c>
      <c r="I84" t="inlineStr">
        <is>
          <t>Not Available</t>
        </is>
      </c>
      <c r="K84" t="inlineStr">
        <is>
          <t>I</t>
        </is>
      </c>
      <c r="L84" t="inlineStr">
        <is>
          <t>ABSTRACT</t>
        </is>
      </c>
      <c r="O84" t="inlineStr">
        <is>
          <t>Outside DI</t>
        </is>
      </c>
    </row>
    <row r="85" hidden="1">
      <c r="A85" t="inlineStr">
        <is>
          <t>E084</t>
        </is>
      </c>
      <c r="B85" t="inlineStr">
        <is>
          <t>THOMAS</t>
        </is>
      </c>
      <c r="C85" t="inlineStr">
        <is>
          <t>LAZZARI</t>
        </is>
      </c>
      <c r="D85" t="inlineStr">
        <is>
          <t>T. LAZZARI</t>
        </is>
      </c>
      <c r="E85" t="inlineStr">
        <is>
          <t>THOMAS LAZZARI</t>
        </is>
      </c>
      <c r="F85" t="inlineStr">
        <is>
          <t>SAP ECC</t>
        </is>
      </c>
      <c r="G85" t="inlineStr">
        <is>
          <t>SAP ECC</t>
        </is>
      </c>
      <c r="H85" t="inlineStr">
        <is>
          <t>Not Available</t>
        </is>
      </c>
      <c r="I85" t="inlineStr">
        <is>
          <t>Not Available</t>
        </is>
      </c>
      <c r="K85" t="inlineStr">
        <is>
          <t>I</t>
        </is>
      </c>
      <c r="L85" t="inlineStr">
        <is>
          <t>ABSTRACT</t>
        </is>
      </c>
      <c r="O85" t="inlineStr">
        <is>
          <t>Outside DI</t>
        </is>
      </c>
    </row>
    <row r="86" hidden="1">
      <c r="A86" t="inlineStr">
        <is>
          <t>E085</t>
        </is>
      </c>
      <c r="B86" t="inlineStr">
        <is>
          <t>LINDA</t>
        </is>
      </c>
      <c r="C86" t="inlineStr">
        <is>
          <t>LAZZARI</t>
        </is>
      </c>
      <c r="D86" t="inlineStr">
        <is>
          <t>L. LAZZARI</t>
        </is>
      </c>
      <c r="E86" t="inlineStr">
        <is>
          <t>LINDA LAZZARI</t>
        </is>
      </c>
      <c r="F86" t="inlineStr">
        <is>
          <t>SAP ECC</t>
        </is>
      </c>
      <c r="G86" t="inlineStr">
        <is>
          <t>SAP ECC</t>
        </is>
      </c>
      <c r="H86" t="inlineStr">
        <is>
          <t>Not Available</t>
        </is>
      </c>
      <c r="I86" t="inlineStr">
        <is>
          <t>Not Available</t>
        </is>
      </c>
      <c r="K86" t="inlineStr">
        <is>
          <t>I</t>
        </is>
      </c>
      <c r="L86" t="inlineStr">
        <is>
          <t>ABSTRACT</t>
        </is>
      </c>
      <c r="O86" t="inlineStr">
        <is>
          <t>Outside DI</t>
        </is>
      </c>
    </row>
    <row r="87" hidden="1">
      <c r="A87" t="inlineStr">
        <is>
          <t>E086</t>
        </is>
      </c>
      <c r="B87" t="inlineStr">
        <is>
          <t>FRANCO</t>
        </is>
      </c>
      <c r="C87" t="inlineStr">
        <is>
          <t>LOMBARDINI</t>
        </is>
      </c>
      <c r="D87" t="inlineStr">
        <is>
          <t>F. LOMBARDINI</t>
        </is>
      </c>
      <c r="E87" t="inlineStr">
        <is>
          <t>FRANCO LOMBARDINI</t>
        </is>
      </c>
      <c r="F87" t="inlineStr">
        <is>
          <t>Finance</t>
        </is>
      </c>
      <c r="G87" t="inlineStr">
        <is>
          <t>Consolidated &amp; Tax</t>
        </is>
      </c>
      <c r="H87" t="inlineStr">
        <is>
          <t>Maurizio Cocchi</t>
        </is>
      </c>
      <c r="I87" t="inlineStr">
        <is>
          <t>Antonio De Vivo</t>
        </is>
      </c>
      <c r="K87" t="inlineStr">
        <is>
          <t>I</t>
        </is>
      </c>
      <c r="L87" t="inlineStr">
        <is>
          <t>ABSTRACT</t>
        </is>
      </c>
      <c r="M87" t="inlineStr">
        <is>
          <t>2015-12-15 00:00:00.000</t>
        </is>
      </c>
      <c r="O87" s="12" t="inlineStr">
        <is>
          <t>Outside DI</t>
        </is>
      </c>
    </row>
    <row r="88" hidden="1">
      <c r="A88" t="inlineStr">
        <is>
          <t>E087</t>
        </is>
      </c>
      <c r="B88" t="inlineStr">
        <is>
          <t>GERALDINE</t>
        </is>
      </c>
      <c r="C88" t="inlineStr">
        <is>
          <t>LOPEZ</t>
        </is>
      </c>
      <c r="D88" t="inlineStr">
        <is>
          <t>G. LOPEZ</t>
        </is>
      </c>
      <c r="E88" t="inlineStr">
        <is>
          <t>GERALDINE LOPEZ</t>
        </is>
      </c>
      <c r="F88" t="inlineStr">
        <is>
          <t>Data Intelligence</t>
        </is>
      </c>
      <c r="G88" t="inlineStr">
        <is>
          <t>Operations</t>
        </is>
      </c>
      <c r="H88" t="inlineStr">
        <is>
          <t>Omar Sagazio</t>
        </is>
      </c>
      <c r="I88" t="inlineStr">
        <is>
          <t>M. PORCU</t>
        </is>
      </c>
      <c r="K88" t="inlineStr">
        <is>
          <t>I</t>
        </is>
      </c>
      <c r="L88" t="inlineStr">
        <is>
          <t>ABSTRACT</t>
        </is>
      </c>
      <c r="M88" t="inlineStr">
        <is>
          <t>2022-05-23 00:00:00.000</t>
        </is>
      </c>
      <c r="O88" s="12" t="inlineStr">
        <is>
          <t>Web Applications</t>
        </is>
      </c>
    </row>
    <row r="89" hidden="1">
      <c r="A89" t="inlineStr">
        <is>
          <t>E088</t>
        </is>
      </c>
      <c r="B89">
        <f>MID(E89,1,SEARCH(" ",E89))</f>
        <v/>
      </c>
      <c r="C89">
        <f>MID(E89,SEARCH(" ",E89)+1,LEN(E89))</f>
        <v/>
      </c>
      <c r="D89">
        <f>TRIM(CONCATENATE(CONCATENATE(LEFT(E89,1),". "),MID(E89,SEARCH(" ",E89)+1,LEN(E89))))</f>
        <v/>
      </c>
      <c r="E89" s="56" t="inlineStr">
        <is>
          <t>Irish Lopez</t>
        </is>
      </c>
      <c r="F89" t="inlineStr">
        <is>
          <t>DIGITAL</t>
        </is>
      </c>
      <c r="G89" t="inlineStr">
        <is>
          <t>Not Available</t>
        </is>
      </c>
      <c r="H89" t="inlineStr">
        <is>
          <t>DIGITAL</t>
        </is>
      </c>
      <c r="I89" t="inlineStr">
        <is>
          <t>Not Available</t>
        </is>
      </c>
      <c r="K89" t="inlineStr">
        <is>
          <t>I</t>
        </is>
      </c>
      <c r="L89" t="inlineStr">
        <is>
          <t>ABSTRACT</t>
        </is>
      </c>
      <c r="O89" t="inlineStr">
        <is>
          <t>Outside DI</t>
        </is>
      </c>
    </row>
    <row r="90" hidden="1">
      <c r="A90" t="inlineStr">
        <is>
          <t>E089</t>
        </is>
      </c>
      <c r="B90" t="inlineStr">
        <is>
          <t>ALBERTO</t>
        </is>
      </c>
      <c r="C90" t="inlineStr">
        <is>
          <t>LORENA</t>
        </is>
      </c>
      <c r="D90" t="inlineStr">
        <is>
          <t>A. LORENA</t>
        </is>
      </c>
      <c r="E90" t="inlineStr">
        <is>
          <t>ALBERTO LORENA</t>
        </is>
      </c>
      <c r="F90" t="inlineStr">
        <is>
          <t>Data Intelligence</t>
        </is>
      </c>
      <c r="G90" t="inlineStr">
        <is>
          <t>Operations</t>
        </is>
      </c>
      <c r="H90" t="inlineStr">
        <is>
          <t>Omar Sagazio</t>
        </is>
      </c>
      <c r="I90" t="inlineStr">
        <is>
          <t>M. PORCU</t>
        </is>
      </c>
      <c r="K90" t="inlineStr">
        <is>
          <t>I</t>
        </is>
      </c>
      <c r="L90" t="inlineStr">
        <is>
          <t>ABSTRACT</t>
        </is>
      </c>
      <c r="M90" t="inlineStr">
        <is>
          <t>2022-06-21 00:00:00.000</t>
        </is>
      </c>
      <c r="O90" s="12" t="inlineStr">
        <is>
          <t>Web Applications</t>
        </is>
      </c>
      <c r="P90" t="inlineStr">
        <is>
          <t>x</t>
        </is>
      </c>
    </row>
    <row r="91" hidden="1">
      <c r="A91" t="inlineStr">
        <is>
          <t>E090</t>
        </is>
      </c>
      <c r="B91" t="inlineStr">
        <is>
          <t>GIOVANNA</t>
        </is>
      </c>
      <c r="C91" t="inlineStr">
        <is>
          <t>LUONGO</t>
        </is>
      </c>
      <c r="D91" t="inlineStr">
        <is>
          <t>G. LUONGO</t>
        </is>
      </c>
      <c r="E91" t="inlineStr">
        <is>
          <t>GIOVANNA LUONGO</t>
        </is>
      </c>
      <c r="F91" t="inlineStr">
        <is>
          <t>Data Intelligence</t>
        </is>
      </c>
      <c r="G91" t="inlineStr">
        <is>
          <t>Delivery AMS</t>
        </is>
      </c>
      <c r="H91" t="inlineStr">
        <is>
          <t>Flora Pinnelli</t>
        </is>
      </c>
      <c r="I91" t="inlineStr">
        <is>
          <t>F. PINNELLI</t>
        </is>
      </c>
      <c r="K91" t="inlineStr">
        <is>
          <t>I</t>
        </is>
      </c>
      <c r="L91" t="inlineStr">
        <is>
          <t>ABSTRACT</t>
        </is>
      </c>
      <c r="M91" t="inlineStr">
        <is>
          <t>2022-06-23 00:00:00.000</t>
        </is>
      </c>
      <c r="O91" s="12" t="inlineStr">
        <is>
          <t>Delivery Maintenance</t>
        </is>
      </c>
    </row>
    <row r="92" hidden="1">
      <c r="A92" t="inlineStr">
        <is>
          <t>E091</t>
        </is>
      </c>
      <c r="B92" t="inlineStr">
        <is>
          <t>Gian Renato</t>
        </is>
      </c>
      <c r="C92" t="inlineStr">
        <is>
          <t>MAFFINI</t>
        </is>
      </c>
      <c r="D92" t="inlineStr">
        <is>
          <t>G. Maffini</t>
        </is>
      </c>
      <c r="E92" t="inlineStr">
        <is>
          <t>GIAN RENATO MAFFINI</t>
        </is>
      </c>
      <c r="F92" t="inlineStr">
        <is>
          <t>DIGITAL</t>
        </is>
      </c>
      <c r="H92" t="inlineStr">
        <is>
          <t>Andrea Olivo</t>
        </is>
      </c>
      <c r="I92" t="inlineStr">
        <is>
          <t>G. MAFFINI</t>
        </is>
      </c>
      <c r="K92" t="inlineStr">
        <is>
          <t>I</t>
        </is>
      </c>
      <c r="L92" t="inlineStr">
        <is>
          <t>ABSTRACT</t>
        </is>
      </c>
      <c r="O92" t="inlineStr">
        <is>
          <t>t.b.d.</t>
        </is>
      </c>
    </row>
    <row r="93" hidden="1">
      <c r="A93" t="inlineStr">
        <is>
          <t>E092</t>
        </is>
      </c>
      <c r="B93" t="inlineStr">
        <is>
          <t>FRANCESCO</t>
        </is>
      </c>
      <c r="C93" t="inlineStr">
        <is>
          <t>MALVEZZI</t>
        </is>
      </c>
      <c r="D93" t="inlineStr">
        <is>
          <t>F. MALVEZZI</t>
        </is>
      </c>
      <c r="E93" t="inlineStr">
        <is>
          <t>FRANCESCO MALVEZZI</t>
        </is>
      </c>
      <c r="F93" t="inlineStr">
        <is>
          <t>Data Intelligence</t>
        </is>
      </c>
      <c r="G93" t="inlineStr">
        <is>
          <t>Operations</t>
        </is>
      </c>
      <c r="H93" t="inlineStr">
        <is>
          <t>Omar Sagazio</t>
        </is>
      </c>
      <c r="I93" t="inlineStr">
        <is>
          <t>G. SIRONI</t>
        </is>
      </c>
      <c r="K93" t="inlineStr">
        <is>
          <t>I</t>
        </is>
      </c>
      <c r="L93" t="inlineStr">
        <is>
          <t>ABSTRACT</t>
        </is>
      </c>
      <c r="M93" t="inlineStr">
        <is>
          <t>2023-02-06 00:00:00.000</t>
        </is>
      </c>
      <c r="O93" s="12" t="inlineStr">
        <is>
          <t>Data Science</t>
        </is>
      </c>
    </row>
    <row r="94" hidden="1">
      <c r="A94" t="inlineStr">
        <is>
          <t>E093</t>
        </is>
      </c>
      <c r="B94">
        <f>MID(E94,1,SEARCH(" ",E94))</f>
        <v/>
      </c>
      <c r="C94">
        <f>MID(E94,SEARCH(" ",E94)+1,LEN(E94))</f>
        <v/>
      </c>
      <c r="D94">
        <f>TRIM(CONCATENATE(CONCATENATE(LEFT(E94,1),". "),MID(E94,SEARCH(" ",E94)+1,LEN(E94))))</f>
        <v/>
      </c>
      <c r="E94" s="56" t="inlineStr">
        <is>
          <t>Giacomo Mandrioli</t>
        </is>
      </c>
      <c r="F94" t="inlineStr">
        <is>
          <t>DIGITAL</t>
        </is>
      </c>
      <c r="G94" t="inlineStr">
        <is>
          <t>Not Available</t>
        </is>
      </c>
      <c r="H94" t="inlineStr">
        <is>
          <t>DIGITAL</t>
        </is>
      </c>
      <c r="I94" t="inlineStr">
        <is>
          <t>Not Available</t>
        </is>
      </c>
      <c r="K94" t="inlineStr">
        <is>
          <t>I</t>
        </is>
      </c>
      <c r="L94" t="inlineStr">
        <is>
          <t>ABSTRACT</t>
        </is>
      </c>
      <c r="O94" t="inlineStr">
        <is>
          <t>Outside DI</t>
        </is>
      </c>
    </row>
    <row r="95" hidden="1">
      <c r="A95" t="inlineStr">
        <is>
          <t>E094</t>
        </is>
      </c>
      <c r="B95" t="inlineStr">
        <is>
          <t>LUCA</t>
        </is>
      </c>
      <c r="C95" t="inlineStr">
        <is>
          <t>MANGILI</t>
        </is>
      </c>
      <c r="D95" t="inlineStr">
        <is>
          <t>L. MANGILI</t>
        </is>
      </c>
      <c r="E95" t="inlineStr">
        <is>
          <t>LUCA MANGILI</t>
        </is>
      </c>
      <c r="F95" t="inlineStr">
        <is>
          <t>Data Intelligence</t>
        </is>
      </c>
      <c r="G95" t="inlineStr">
        <is>
          <t>Operations</t>
        </is>
      </c>
      <c r="H95" t="inlineStr">
        <is>
          <t>Omar Sagazio</t>
        </is>
      </c>
      <c r="I95" t="inlineStr">
        <is>
          <t>M. BARAGIOLI</t>
        </is>
      </c>
      <c r="K95" t="inlineStr">
        <is>
          <t>I</t>
        </is>
      </c>
      <c r="L95" t="inlineStr">
        <is>
          <t>ABSTRACT</t>
        </is>
      </c>
      <c r="M95" t="inlineStr">
        <is>
          <t>2021-06-09 00:00:00.000</t>
        </is>
      </c>
      <c r="O95" s="12" t="inlineStr">
        <is>
          <t>EPM</t>
        </is>
      </c>
    </row>
    <row r="96" hidden="1">
      <c r="A96" t="inlineStr">
        <is>
          <t>E095</t>
        </is>
      </c>
      <c r="B96" t="inlineStr">
        <is>
          <t>MARCO</t>
        </is>
      </c>
      <c r="C96" t="inlineStr">
        <is>
          <t>MANNARINO</t>
        </is>
      </c>
      <c r="D96" t="inlineStr">
        <is>
          <t>M. MANNARINO</t>
        </is>
      </c>
      <c r="E96" t="inlineStr">
        <is>
          <t>MARCO MANNARINO</t>
        </is>
      </c>
      <c r="F96" t="inlineStr">
        <is>
          <t>Data Intelligence</t>
        </is>
      </c>
      <c r="G96" t="inlineStr">
        <is>
          <t>Operations</t>
        </is>
      </c>
      <c r="H96" t="inlineStr">
        <is>
          <t>Omar Sagazio</t>
        </is>
      </c>
      <c r="I96" t="inlineStr">
        <is>
          <t>M. PORCU</t>
        </is>
      </c>
      <c r="K96" t="inlineStr">
        <is>
          <t>E</t>
        </is>
      </c>
      <c r="O96" s="12" t="inlineStr">
        <is>
          <t>Web Applications</t>
        </is>
      </c>
    </row>
    <row r="97" hidden="1">
      <c r="A97" t="inlineStr">
        <is>
          <t>E096</t>
        </is>
      </c>
      <c r="B97" t="inlineStr">
        <is>
          <t>RICCARDO</t>
        </is>
      </c>
      <c r="C97" t="inlineStr">
        <is>
          <t>MARASCA</t>
        </is>
      </c>
      <c r="D97" t="inlineStr">
        <is>
          <t>R. MARASCA</t>
        </is>
      </c>
      <c r="E97" t="inlineStr">
        <is>
          <t>RICCARDO MARASCA</t>
        </is>
      </c>
      <c r="F97" t="inlineStr">
        <is>
          <t>Data Intelligence</t>
        </is>
      </c>
      <c r="G97" t="inlineStr">
        <is>
          <t>Delivery Projects</t>
        </is>
      </c>
      <c r="H97" t="inlineStr">
        <is>
          <t>Monica Calabrese</t>
        </is>
      </c>
      <c r="I97" t="inlineStr">
        <is>
          <t>M. CALABRESE</t>
        </is>
      </c>
      <c r="K97" t="inlineStr">
        <is>
          <t>I</t>
        </is>
      </c>
      <c r="L97" t="inlineStr">
        <is>
          <t>ABSTRACT</t>
        </is>
      </c>
      <c r="M97" t="inlineStr">
        <is>
          <t>2021-01-18 00:00:00.000</t>
        </is>
      </c>
      <c r="O97" s="12" t="inlineStr">
        <is>
          <t>Delivery Projects</t>
        </is>
      </c>
    </row>
    <row r="98" hidden="1">
      <c r="A98" t="inlineStr">
        <is>
          <t>E097</t>
        </is>
      </c>
      <c r="B98">
        <f>MID(E98,1,SEARCH(" ",E98))</f>
        <v/>
      </c>
      <c r="C98">
        <f>MID(E98,SEARCH(" ",E98)+1,LEN(E98))</f>
        <v/>
      </c>
      <c r="D98">
        <f>TRIM(CONCATENATE(CONCATENATE(LEFT(E98,1),". "),MID(E98,SEARCH(" ",E98)+1,LEN(E98))))</f>
        <v/>
      </c>
      <c r="E98" s="56" t="inlineStr">
        <is>
          <t>Alex Mattucci</t>
        </is>
      </c>
      <c r="F98" t="inlineStr">
        <is>
          <t>DIGITAL</t>
        </is>
      </c>
      <c r="G98" t="inlineStr">
        <is>
          <t>Not Available</t>
        </is>
      </c>
      <c r="H98" t="inlineStr">
        <is>
          <t>DIGITAL</t>
        </is>
      </c>
      <c r="I98" t="inlineStr">
        <is>
          <t>Not Available</t>
        </is>
      </c>
      <c r="K98" t="inlineStr">
        <is>
          <t>I</t>
        </is>
      </c>
      <c r="L98" t="inlineStr">
        <is>
          <t>ABSTRACT</t>
        </is>
      </c>
      <c r="O98" t="inlineStr">
        <is>
          <t>Outside DI</t>
        </is>
      </c>
    </row>
    <row r="99" hidden="1" ht="16.9" customHeight="1">
      <c r="A99" t="inlineStr">
        <is>
          <t>E098</t>
        </is>
      </c>
      <c r="B99" t="inlineStr">
        <is>
          <t>ARISTIDE</t>
        </is>
      </c>
      <c r="C99" t="inlineStr">
        <is>
          <t>MICALI</t>
        </is>
      </c>
      <c r="D99" t="inlineStr">
        <is>
          <t>A. MICALI</t>
        </is>
      </c>
      <c r="E99" t="inlineStr">
        <is>
          <t>ARISTIDE MICALI</t>
        </is>
      </c>
      <c r="F99" s="60" t="inlineStr">
        <is>
          <t>Process and Risk Delivery</t>
        </is>
      </c>
      <c r="G99" t="inlineStr">
        <is>
          <t>Controlling</t>
        </is>
      </c>
      <c r="H99" t="inlineStr">
        <is>
          <t>Aristide Micali</t>
        </is>
      </c>
      <c r="I99" t="inlineStr">
        <is>
          <t>A. MICALI</t>
        </is>
      </c>
      <c r="K99" t="inlineStr">
        <is>
          <t>I</t>
        </is>
      </c>
      <c r="L99" t="inlineStr">
        <is>
          <t>ABSTRACT</t>
        </is>
      </c>
      <c r="O99" t="inlineStr">
        <is>
          <t>Outside DI</t>
        </is>
      </c>
    </row>
    <row r="100" hidden="1">
      <c r="A100" t="inlineStr">
        <is>
          <t>E099</t>
        </is>
      </c>
      <c r="B100" t="inlineStr">
        <is>
          <t>MASSIMO</t>
        </is>
      </c>
      <c r="C100" t="inlineStr">
        <is>
          <t>MIGLIORATI</t>
        </is>
      </c>
      <c r="D100" t="inlineStr">
        <is>
          <t>M. MIGLIORATI</t>
        </is>
      </c>
      <c r="E100" t="inlineStr">
        <is>
          <t>MASSIMO MIGLIORATI</t>
        </is>
      </c>
      <c r="F100" t="inlineStr">
        <is>
          <t>Data Intelligence</t>
        </is>
      </c>
      <c r="G100" t="inlineStr">
        <is>
          <t>Operations</t>
        </is>
      </c>
      <c r="H100" t="inlineStr">
        <is>
          <t>Omar Sagazio</t>
        </is>
      </c>
      <c r="I100" t="inlineStr">
        <is>
          <t>A. STRADA</t>
        </is>
      </c>
      <c r="K100" t="inlineStr">
        <is>
          <t>I</t>
        </is>
      </c>
      <c r="L100" t="inlineStr">
        <is>
          <t>ABSTRACT</t>
        </is>
      </c>
      <c r="O100" s="12" t="inlineStr">
        <is>
          <t>Data Management</t>
        </is>
      </c>
    </row>
    <row r="101" hidden="1">
      <c r="A101" t="inlineStr">
        <is>
          <t>E100</t>
        </is>
      </c>
      <c r="B101" t="inlineStr">
        <is>
          <t>DARIO</t>
        </is>
      </c>
      <c r="C101" t="inlineStr">
        <is>
          <t>MILANI</t>
        </is>
      </c>
      <c r="D101" t="inlineStr">
        <is>
          <t>D. MILANI</t>
        </is>
      </c>
      <c r="E101" t="inlineStr">
        <is>
          <t>DARIO MILANI</t>
        </is>
      </c>
      <c r="F101" t="inlineStr">
        <is>
          <t>CRM</t>
        </is>
      </c>
      <c r="G101" t="inlineStr">
        <is>
          <t>CRM</t>
        </is>
      </c>
      <c r="H101" t="inlineStr">
        <is>
          <t>Andrea Olivo</t>
        </is>
      </c>
      <c r="I101" t="inlineStr">
        <is>
          <t>Not Available</t>
        </is>
      </c>
      <c r="K101" t="inlineStr">
        <is>
          <t>I</t>
        </is>
      </c>
      <c r="L101" t="inlineStr">
        <is>
          <t>ABSTRACT</t>
        </is>
      </c>
      <c r="M101" t="inlineStr">
        <is>
          <t>2022-09-05 00:00:00.000</t>
        </is>
      </c>
      <c r="O101" t="inlineStr">
        <is>
          <t>Outside DI</t>
        </is>
      </c>
    </row>
    <row r="102" hidden="1">
      <c r="A102" t="inlineStr">
        <is>
          <t>E101</t>
        </is>
      </c>
      <c r="B102" t="inlineStr">
        <is>
          <t>GIUSEPPE</t>
        </is>
      </c>
      <c r="C102" t="inlineStr">
        <is>
          <t>MINERVINI</t>
        </is>
      </c>
      <c r="D102" t="inlineStr">
        <is>
          <t>G. MINERVINI</t>
        </is>
      </c>
      <c r="E102" t="inlineStr">
        <is>
          <t>GIUSEPPE MINERVINI</t>
        </is>
      </c>
      <c r="F102" t="inlineStr">
        <is>
          <t>Data Intelligence</t>
        </is>
      </c>
      <c r="G102" t="inlineStr">
        <is>
          <t>Operations</t>
        </is>
      </c>
      <c r="H102" t="inlineStr">
        <is>
          <t>Omar Sagazio</t>
        </is>
      </c>
      <c r="I102" t="inlineStr">
        <is>
          <t>M. BARAGIOLI</t>
        </is>
      </c>
      <c r="K102" t="inlineStr">
        <is>
          <t>I</t>
        </is>
      </c>
      <c r="L102" t="inlineStr">
        <is>
          <t>ABSTRACT</t>
        </is>
      </c>
      <c r="M102" t="inlineStr">
        <is>
          <t>2022-12-12 00:00:00.000</t>
        </is>
      </c>
      <c r="O102" s="12" t="inlineStr">
        <is>
          <t>EPM</t>
        </is>
      </c>
      <c r="P102" t="inlineStr">
        <is>
          <t>X</t>
        </is>
      </c>
    </row>
    <row r="103" hidden="1">
      <c r="A103" t="inlineStr">
        <is>
          <t>E102</t>
        </is>
      </c>
      <c r="B103" t="inlineStr">
        <is>
          <t>WALTER</t>
        </is>
      </c>
      <c r="C103" t="inlineStr">
        <is>
          <t>MORANDELLI</t>
        </is>
      </c>
      <c r="D103" t="inlineStr">
        <is>
          <t>W. MORANDELLI</t>
        </is>
      </c>
      <c r="E103" t="inlineStr">
        <is>
          <t>WALTER MORANDELLI</t>
        </is>
      </c>
      <c r="F103" t="inlineStr">
        <is>
          <t>Data Intelligence</t>
        </is>
      </c>
      <c r="G103" t="inlineStr">
        <is>
          <t>Operations</t>
        </is>
      </c>
      <c r="H103" t="inlineStr">
        <is>
          <t>Omar Sagazio</t>
        </is>
      </c>
      <c r="I103" t="inlineStr">
        <is>
          <t>A. STRADA</t>
        </is>
      </c>
      <c r="K103" t="inlineStr">
        <is>
          <t>E</t>
        </is>
      </c>
      <c r="L103" t="inlineStr">
        <is>
          <t>Derga</t>
        </is>
      </c>
      <c r="O103" s="12" t="inlineStr">
        <is>
          <t>Data Management</t>
        </is>
      </c>
    </row>
    <row r="104" hidden="1">
      <c r="A104" t="inlineStr">
        <is>
          <t>E103</t>
        </is>
      </c>
      <c r="B104" t="inlineStr">
        <is>
          <t>GIOVANNI</t>
        </is>
      </c>
      <c r="C104" t="inlineStr">
        <is>
          <t>MORDÀ</t>
        </is>
      </c>
      <c r="D104" t="inlineStr">
        <is>
          <t>G. MORDÀ</t>
        </is>
      </c>
      <c r="E104" t="inlineStr">
        <is>
          <t>GIOVANNI MORDÀ</t>
        </is>
      </c>
      <c r="F104" t="inlineStr">
        <is>
          <t>Data Intelligence</t>
        </is>
      </c>
      <c r="G104" t="inlineStr">
        <is>
          <t>Operations</t>
        </is>
      </c>
      <c r="H104" t="inlineStr">
        <is>
          <t>Omar Sagazio</t>
        </is>
      </c>
      <c r="I104" t="inlineStr">
        <is>
          <t>A. STRADA</t>
        </is>
      </c>
      <c r="K104" t="inlineStr">
        <is>
          <t>I</t>
        </is>
      </c>
      <c r="L104" t="inlineStr">
        <is>
          <t>ABSTRACT</t>
        </is>
      </c>
      <c r="M104" s="24" t="inlineStr">
        <is>
          <t>2024-07-01 00:00:00:00</t>
        </is>
      </c>
      <c r="O104" s="12" t="inlineStr">
        <is>
          <t>Data Management</t>
        </is>
      </c>
      <c r="P104" t="inlineStr">
        <is>
          <t>X</t>
        </is>
      </c>
    </row>
    <row r="105" hidden="1">
      <c r="A105" t="inlineStr">
        <is>
          <t>E104</t>
        </is>
      </c>
      <c r="B105" t="inlineStr">
        <is>
          <t>ANTONELLO</t>
        </is>
      </c>
      <c r="C105" t="inlineStr">
        <is>
          <t>NASTASI</t>
        </is>
      </c>
      <c r="D105" t="inlineStr">
        <is>
          <t>A. NASTASI</t>
        </is>
      </c>
      <c r="E105" t="inlineStr">
        <is>
          <t>ANTONELLO NASTASI</t>
        </is>
      </c>
      <c r="F105" t="inlineStr">
        <is>
          <t>Data Intelligence</t>
        </is>
      </c>
      <c r="G105" t="inlineStr">
        <is>
          <t>Operations</t>
        </is>
      </c>
      <c r="H105" t="inlineStr">
        <is>
          <t>Omar Sagazio</t>
        </is>
      </c>
      <c r="I105" t="inlineStr">
        <is>
          <t>M. PORCU</t>
        </is>
      </c>
      <c r="K105" t="inlineStr">
        <is>
          <t>I</t>
        </is>
      </c>
      <c r="L105" t="inlineStr">
        <is>
          <t>ABSTRACT</t>
        </is>
      </c>
      <c r="M105" t="inlineStr">
        <is>
          <t>2023-04-03 00:00:00.000</t>
        </is>
      </c>
      <c r="O105" s="12" t="inlineStr">
        <is>
          <t>Web Applications</t>
        </is>
      </c>
    </row>
    <row r="106" hidden="1">
      <c r="A106" t="inlineStr">
        <is>
          <t>E105</t>
        </is>
      </c>
      <c r="B106" t="inlineStr">
        <is>
          <t>ROSALINDA</t>
        </is>
      </c>
      <c r="C106" t="inlineStr">
        <is>
          <t>NUNZIATA</t>
        </is>
      </c>
      <c r="D106" t="inlineStr">
        <is>
          <t>R. Nunziata</t>
        </is>
      </c>
      <c r="E106" t="inlineStr">
        <is>
          <t>ROSALINDA NUNZIATA</t>
        </is>
      </c>
      <c r="F106" t="inlineStr">
        <is>
          <t>SAP ECC</t>
        </is>
      </c>
      <c r="G106" t="inlineStr">
        <is>
          <t>SAP ECC</t>
        </is>
      </c>
      <c r="H106" t="inlineStr">
        <is>
          <t>SAP ECC</t>
        </is>
      </c>
      <c r="I106" t="inlineStr">
        <is>
          <t>Not Available</t>
        </is>
      </c>
      <c r="K106" t="inlineStr">
        <is>
          <t>E</t>
        </is>
      </c>
      <c r="L106" t="inlineStr">
        <is>
          <t>Syscons</t>
        </is>
      </c>
      <c r="O106" t="inlineStr">
        <is>
          <t>Outside DI</t>
        </is>
      </c>
    </row>
    <row r="107" hidden="1">
      <c r="A107" t="inlineStr">
        <is>
          <t>E106</t>
        </is>
      </c>
      <c r="B107" t="inlineStr">
        <is>
          <t>FABIO</t>
        </is>
      </c>
      <c r="C107" t="inlineStr">
        <is>
          <t>ORIGLIA</t>
        </is>
      </c>
      <c r="D107" t="inlineStr">
        <is>
          <t>F. ORIGLIA</t>
        </is>
      </c>
      <c r="E107" t="inlineStr">
        <is>
          <t>FABIO ORIGLIA</t>
        </is>
      </c>
      <c r="F107" t="inlineStr">
        <is>
          <t>Data Intelligence</t>
        </is>
      </c>
      <c r="G107" t="inlineStr">
        <is>
          <t>Operations</t>
        </is>
      </c>
      <c r="H107" t="inlineStr">
        <is>
          <t>Omar Sagazio</t>
        </is>
      </c>
      <c r="I107" t="inlineStr">
        <is>
          <t>M. PORCU</t>
        </is>
      </c>
      <c r="K107" t="inlineStr">
        <is>
          <t>E</t>
        </is>
      </c>
      <c r="L107" t="inlineStr">
        <is>
          <t>ABSTRACT</t>
        </is>
      </c>
      <c r="N107" s="1" t="n">
        <v>45457</v>
      </c>
      <c r="O107" s="12" t="inlineStr">
        <is>
          <t>Web Applications</t>
        </is>
      </c>
    </row>
    <row r="108" hidden="1">
      <c r="A108" t="inlineStr">
        <is>
          <t>E107</t>
        </is>
      </c>
      <c r="B108" t="inlineStr">
        <is>
          <t>IVAN</t>
        </is>
      </c>
      <c r="C108" t="inlineStr">
        <is>
          <t>OSTYMCHUCK</t>
        </is>
      </c>
      <c r="D108" t="inlineStr">
        <is>
          <t>I. OSTYMCHUCK</t>
        </is>
      </c>
      <c r="E108" t="inlineStr">
        <is>
          <t>IVAN OSTYMCHUCK</t>
        </is>
      </c>
      <c r="F108" t="inlineStr">
        <is>
          <t>Data Intelligence</t>
        </is>
      </c>
      <c r="G108" t="inlineStr">
        <is>
          <t>Operations</t>
        </is>
      </c>
      <c r="H108" t="inlineStr">
        <is>
          <t>Omar Sagazio</t>
        </is>
      </c>
      <c r="I108" t="inlineStr">
        <is>
          <t>M. PORCU</t>
        </is>
      </c>
      <c r="K108" t="inlineStr">
        <is>
          <t>I</t>
        </is>
      </c>
      <c r="L108" t="inlineStr">
        <is>
          <t>ABSTRACT</t>
        </is>
      </c>
      <c r="M108" t="inlineStr">
        <is>
          <t>2023-03-13 00:00:00.000</t>
        </is>
      </c>
      <c r="O108" s="12" t="inlineStr">
        <is>
          <t>Web Applications</t>
        </is>
      </c>
    </row>
    <row r="109" hidden="1">
      <c r="A109" t="inlineStr">
        <is>
          <t>E108</t>
        </is>
      </c>
      <c r="B109" t="inlineStr">
        <is>
          <t>CRYSELL</t>
        </is>
      </c>
      <c r="C109" t="inlineStr">
        <is>
          <t>PAZ</t>
        </is>
      </c>
      <c r="D109" t="inlineStr">
        <is>
          <t>C. PAZ</t>
        </is>
      </c>
      <c r="E109" t="inlineStr">
        <is>
          <t>CRYSELL PAZ</t>
        </is>
      </c>
      <c r="F109" t="inlineStr">
        <is>
          <t>Data Intelligence</t>
        </is>
      </c>
      <c r="G109" t="inlineStr">
        <is>
          <t>Delivery Projects</t>
        </is>
      </c>
      <c r="H109" t="inlineStr">
        <is>
          <t>Monica Calabrese</t>
        </is>
      </c>
      <c r="I109" t="inlineStr">
        <is>
          <t>M. CALABRESE</t>
        </is>
      </c>
      <c r="K109" t="inlineStr">
        <is>
          <t>I</t>
        </is>
      </c>
      <c r="L109" t="inlineStr">
        <is>
          <t>ABSTRACT</t>
        </is>
      </c>
      <c r="M109" t="inlineStr">
        <is>
          <t>2019-06-04 00:00:00.000</t>
        </is>
      </c>
      <c r="O109" s="12" t="inlineStr">
        <is>
          <t>Delivery Projects</t>
        </is>
      </c>
    </row>
    <row r="110" hidden="1">
      <c r="A110" t="inlineStr">
        <is>
          <t>E109</t>
        </is>
      </c>
      <c r="B110" t="inlineStr">
        <is>
          <t>NICHOLAS</t>
        </is>
      </c>
      <c r="C110" t="inlineStr">
        <is>
          <t>PESCIONE</t>
        </is>
      </c>
      <c r="D110" t="inlineStr">
        <is>
          <t>N. PESCIONE</t>
        </is>
      </c>
      <c r="E110" t="inlineStr">
        <is>
          <t>NICHOLAS PESCIONE</t>
        </is>
      </c>
      <c r="F110" t="inlineStr">
        <is>
          <t>Data Intelligence</t>
        </is>
      </c>
      <c r="G110" t="inlineStr">
        <is>
          <t>Operations</t>
        </is>
      </c>
      <c r="H110" t="inlineStr">
        <is>
          <t>Omar Sagazio</t>
        </is>
      </c>
      <c r="I110" t="inlineStr">
        <is>
          <t>M. PORCU</t>
        </is>
      </c>
      <c r="K110" t="inlineStr">
        <is>
          <t>I</t>
        </is>
      </c>
      <c r="L110" t="inlineStr">
        <is>
          <t>ABSTRACT</t>
        </is>
      </c>
      <c r="M110" t="inlineStr">
        <is>
          <t>2021-07-05 00:00:00.000</t>
        </is>
      </c>
      <c r="O110" s="12" t="inlineStr">
        <is>
          <t>Web Applications</t>
        </is>
      </c>
    </row>
    <row r="111" hidden="1">
      <c r="A111" t="inlineStr">
        <is>
          <t>E110</t>
        </is>
      </c>
      <c r="B111" t="inlineStr">
        <is>
          <t>MIRIAM</t>
        </is>
      </c>
      <c r="C111" t="inlineStr">
        <is>
          <t>PIAZZA</t>
        </is>
      </c>
      <c r="D111" t="inlineStr">
        <is>
          <t>M. Piazza</t>
        </is>
      </c>
      <c r="E111" t="inlineStr">
        <is>
          <t>MIRIAM PIAZZA</t>
        </is>
      </c>
      <c r="F111" t="inlineStr">
        <is>
          <t>SAP ECC</t>
        </is>
      </c>
      <c r="G111" t="inlineStr">
        <is>
          <t>SAP ECC</t>
        </is>
      </c>
      <c r="H111" t="inlineStr">
        <is>
          <t>SAP ECC</t>
        </is>
      </c>
      <c r="I111" t="inlineStr">
        <is>
          <t>Not Available</t>
        </is>
      </c>
      <c r="K111" t="inlineStr">
        <is>
          <t>E</t>
        </is>
      </c>
      <c r="L111" t="inlineStr">
        <is>
          <t>Syscons</t>
        </is>
      </c>
      <c r="O111" t="inlineStr">
        <is>
          <t>Outside DI</t>
        </is>
      </c>
    </row>
    <row r="112" hidden="1">
      <c r="A112" t="inlineStr">
        <is>
          <t>E111</t>
        </is>
      </c>
      <c r="B112" t="inlineStr">
        <is>
          <t>GABRIELE</t>
        </is>
      </c>
      <c r="C112" t="inlineStr">
        <is>
          <t>PICERNO</t>
        </is>
      </c>
      <c r="D112" t="inlineStr">
        <is>
          <t>G. PICERNO</t>
        </is>
      </c>
      <c r="E112" t="inlineStr">
        <is>
          <t>GABRIELE PICERNO</t>
        </is>
      </c>
      <c r="F112" t="inlineStr">
        <is>
          <t>Finance</t>
        </is>
      </c>
      <c r="G112" t="inlineStr">
        <is>
          <t>Consolidated &amp; Tax</t>
        </is>
      </c>
      <c r="H112" t="inlineStr">
        <is>
          <t>Maurizio Cocchi</t>
        </is>
      </c>
      <c r="I112" t="inlineStr">
        <is>
          <t>Antonio De Vivo</t>
        </is>
      </c>
      <c r="K112" t="inlineStr">
        <is>
          <t>I</t>
        </is>
      </c>
      <c r="L112" t="inlineStr">
        <is>
          <t>ABSTRACT</t>
        </is>
      </c>
      <c r="M112" t="inlineStr">
        <is>
          <t>2022-10-03 00:00:00.000</t>
        </is>
      </c>
      <c r="O112" s="12" t="inlineStr">
        <is>
          <t>Outside DI</t>
        </is>
      </c>
      <c r="P112" t="inlineStr">
        <is>
          <t>X</t>
        </is>
      </c>
    </row>
    <row r="113" hidden="1">
      <c r="A113" t="inlineStr">
        <is>
          <t>E112</t>
        </is>
      </c>
      <c r="B113" t="inlineStr">
        <is>
          <t>PIETRO PAOLO</t>
        </is>
      </c>
      <c r="C113" t="inlineStr">
        <is>
          <t>PIERONI</t>
        </is>
      </c>
      <c r="D113" t="inlineStr">
        <is>
          <t>P. PIERONI</t>
        </is>
      </c>
      <c r="E113" t="inlineStr">
        <is>
          <t>PIETRO PAOLO PIERONI</t>
        </is>
      </c>
      <c r="F113" t="inlineStr">
        <is>
          <t>Data Intelligence</t>
        </is>
      </c>
      <c r="G113" t="inlineStr">
        <is>
          <t>Operations</t>
        </is>
      </c>
      <c r="H113" t="inlineStr">
        <is>
          <t>Omar Sagazio</t>
        </is>
      </c>
      <c r="I113" t="inlineStr">
        <is>
          <t>M. BARAGIOLI</t>
        </is>
      </c>
      <c r="K113" t="inlineStr">
        <is>
          <t>I</t>
        </is>
      </c>
      <c r="L113" t="inlineStr">
        <is>
          <t>ABSTRACT</t>
        </is>
      </c>
      <c r="M113" t="inlineStr">
        <is>
          <t>2008-08-09 00:00:00.000</t>
        </is>
      </c>
      <c r="O113" s="12" t="inlineStr">
        <is>
          <t>EPM</t>
        </is>
      </c>
    </row>
    <row r="114" hidden="1">
      <c r="A114" t="inlineStr">
        <is>
          <t>E113</t>
        </is>
      </c>
      <c r="B114" t="inlineStr">
        <is>
          <t>LORENZO</t>
        </is>
      </c>
      <c r="C114" t="inlineStr">
        <is>
          <t>PIGAZZINI</t>
        </is>
      </c>
      <c r="D114" t="inlineStr">
        <is>
          <t>L. PIGAZZINI</t>
        </is>
      </c>
      <c r="E114" t="inlineStr">
        <is>
          <t>LORENZO PIGAZZINI</t>
        </is>
      </c>
      <c r="F114" t="inlineStr">
        <is>
          <t>Finance</t>
        </is>
      </c>
      <c r="G114" t="inlineStr">
        <is>
          <t>Consolidated &amp; Tax</t>
        </is>
      </c>
      <c r="H114" t="inlineStr">
        <is>
          <t>Maurizio Cocchi</t>
        </is>
      </c>
      <c r="I114" t="inlineStr">
        <is>
          <t>Antonio De Vivo</t>
        </is>
      </c>
      <c r="K114" t="inlineStr">
        <is>
          <t>I</t>
        </is>
      </c>
      <c r="L114" t="inlineStr">
        <is>
          <t>ABSTRACT</t>
        </is>
      </c>
      <c r="M114" t="inlineStr">
        <is>
          <t>2014-07-09 00:00:00.000</t>
        </is>
      </c>
      <c r="O114" s="12" t="inlineStr">
        <is>
          <t>Outside DI</t>
        </is>
      </c>
      <c r="P114" t="inlineStr">
        <is>
          <t>X</t>
        </is>
      </c>
    </row>
    <row r="115" hidden="1">
      <c r="A115" t="inlineStr">
        <is>
          <t>E114</t>
        </is>
      </c>
      <c r="B115" t="inlineStr">
        <is>
          <t>FLORA</t>
        </is>
      </c>
      <c r="C115" t="inlineStr">
        <is>
          <t>PINNELLI</t>
        </is>
      </c>
      <c r="D115" t="inlineStr">
        <is>
          <t>F. PINNELLI</t>
        </is>
      </c>
      <c r="E115" t="inlineStr">
        <is>
          <t>FLORA PINNELLI</t>
        </is>
      </c>
      <c r="F115" t="inlineStr">
        <is>
          <t>Data Intelligence</t>
        </is>
      </c>
      <c r="G115" t="inlineStr">
        <is>
          <t>Delivery AMS</t>
        </is>
      </c>
      <c r="H115" t="inlineStr">
        <is>
          <t>Flora Pinnelli</t>
        </is>
      </c>
      <c r="I115" t="inlineStr">
        <is>
          <t>F. PINNELLI</t>
        </is>
      </c>
      <c r="K115" t="inlineStr">
        <is>
          <t>I</t>
        </is>
      </c>
      <c r="L115" t="inlineStr">
        <is>
          <t>ABSTRACT</t>
        </is>
      </c>
      <c r="M115" t="inlineStr">
        <is>
          <t>2021-10-04 00:00:00.000</t>
        </is>
      </c>
      <c r="O115" s="12" t="inlineStr">
        <is>
          <t>Delivery Maintenance</t>
        </is>
      </c>
    </row>
    <row r="116" hidden="1">
      <c r="A116" t="inlineStr">
        <is>
          <t>E115</t>
        </is>
      </c>
      <c r="B116" t="inlineStr">
        <is>
          <t>CHRISTIAN</t>
        </is>
      </c>
      <c r="C116" t="inlineStr">
        <is>
          <t>PIRACCINI</t>
        </is>
      </c>
      <c r="D116" t="inlineStr">
        <is>
          <t>C. Piraccini</t>
        </is>
      </c>
      <c r="E116" t="inlineStr">
        <is>
          <t>CHRISTIAN PIRACCINI</t>
        </is>
      </c>
      <c r="F116" t="inlineStr">
        <is>
          <t>Data Intelligence</t>
        </is>
      </c>
      <c r="G116" t="inlineStr">
        <is>
          <t>Operations</t>
        </is>
      </c>
      <c r="H116" t="inlineStr">
        <is>
          <t>Omar Sagazio</t>
        </is>
      </c>
      <c r="I116" t="inlineStr">
        <is>
          <t>A. STRADA</t>
        </is>
      </c>
      <c r="K116" t="inlineStr">
        <is>
          <t>E</t>
        </is>
      </c>
      <c r="L116" t="inlineStr">
        <is>
          <t>MBO</t>
        </is>
      </c>
      <c r="O116" s="12" t="inlineStr">
        <is>
          <t>Data Management</t>
        </is>
      </c>
    </row>
    <row r="117" hidden="1">
      <c r="A117" t="inlineStr">
        <is>
          <t>E116</t>
        </is>
      </c>
      <c r="B117" t="inlineStr">
        <is>
          <t>ANDREA</t>
        </is>
      </c>
      <c r="C117" t="inlineStr">
        <is>
          <t>PIROLA</t>
        </is>
      </c>
      <c r="D117" t="inlineStr">
        <is>
          <t>A. PIROLA</t>
        </is>
      </c>
      <c r="E117" t="inlineStr">
        <is>
          <t>ANDREA PIROLA</t>
        </is>
      </c>
      <c r="F117" t="inlineStr">
        <is>
          <t>Data Intelligence</t>
        </is>
      </c>
      <c r="G117" t="inlineStr">
        <is>
          <t>Operations</t>
        </is>
      </c>
      <c r="H117" t="inlineStr">
        <is>
          <t>Omar Sagazio</t>
        </is>
      </c>
      <c r="I117" t="inlineStr">
        <is>
          <t>M. PORCU</t>
        </is>
      </c>
      <c r="K117" t="inlineStr">
        <is>
          <t>I</t>
        </is>
      </c>
      <c r="L117" t="inlineStr">
        <is>
          <t>ABSTRACT</t>
        </is>
      </c>
      <c r="M117" t="inlineStr">
        <is>
          <t>2020-06-22 00:00:00.000</t>
        </is>
      </c>
      <c r="O117" s="12" t="inlineStr">
        <is>
          <t>Web Applications</t>
        </is>
      </c>
    </row>
    <row r="118" hidden="1">
      <c r="A118" t="inlineStr">
        <is>
          <t>E117</t>
        </is>
      </c>
      <c r="B118" t="inlineStr">
        <is>
          <t>FEDERICO</t>
        </is>
      </c>
      <c r="C118" t="inlineStr">
        <is>
          <t>PLEBANI</t>
        </is>
      </c>
      <c r="D118" t="inlineStr">
        <is>
          <t>F. Plebani</t>
        </is>
      </c>
      <c r="E118" t="inlineStr">
        <is>
          <t>FEDERICO PLEBANI</t>
        </is>
      </c>
      <c r="F118" t="inlineStr">
        <is>
          <t>Data Intelligence</t>
        </is>
      </c>
      <c r="G118" t="inlineStr">
        <is>
          <t>Operations</t>
        </is>
      </c>
      <c r="H118" t="inlineStr">
        <is>
          <t>Omar Sagazio</t>
        </is>
      </c>
      <c r="I118" t="inlineStr">
        <is>
          <t>A. STRADA</t>
        </is>
      </c>
      <c r="K118" t="inlineStr">
        <is>
          <t>E</t>
        </is>
      </c>
      <c r="L118" t="inlineStr">
        <is>
          <t>Derga</t>
        </is>
      </c>
      <c r="O118" s="12" t="inlineStr">
        <is>
          <t>Data Management</t>
        </is>
      </c>
    </row>
    <row r="119" hidden="1">
      <c r="A119" t="inlineStr">
        <is>
          <t>E118</t>
        </is>
      </c>
      <c r="B119" t="inlineStr">
        <is>
          <t>MIRKO</t>
        </is>
      </c>
      <c r="C119" t="inlineStr">
        <is>
          <t>PORCU</t>
        </is>
      </c>
      <c r="D119" t="inlineStr">
        <is>
          <t>M. PORCU</t>
        </is>
      </c>
      <c r="E119" t="inlineStr">
        <is>
          <t>MIRKO PORCU</t>
        </is>
      </c>
      <c r="F119" t="inlineStr">
        <is>
          <t>Data Intelligence</t>
        </is>
      </c>
      <c r="G119" t="inlineStr">
        <is>
          <t>Operations</t>
        </is>
      </c>
      <c r="H119" t="inlineStr">
        <is>
          <t>Omar Sagazio</t>
        </is>
      </c>
      <c r="I119" t="inlineStr">
        <is>
          <t>M. PORCU</t>
        </is>
      </c>
      <c r="K119" t="inlineStr">
        <is>
          <t>I</t>
        </is>
      </c>
      <c r="L119" t="inlineStr">
        <is>
          <t>ABSTRACT</t>
        </is>
      </c>
      <c r="M119" t="inlineStr">
        <is>
          <t>2023-03-13 00:00:00.000</t>
        </is>
      </c>
      <c r="O119" s="12" t="inlineStr">
        <is>
          <t>Web Applications</t>
        </is>
      </c>
    </row>
    <row r="120" hidden="1">
      <c r="A120" t="inlineStr">
        <is>
          <t>E119</t>
        </is>
      </c>
      <c r="B120" t="inlineStr">
        <is>
          <t>TATIANA</t>
        </is>
      </c>
      <c r="C120" t="inlineStr">
        <is>
          <t>PORZIO</t>
        </is>
      </c>
      <c r="D120" t="inlineStr">
        <is>
          <t>T. PORZIO</t>
        </is>
      </c>
      <c r="E120" t="inlineStr">
        <is>
          <t>TATIANA PORZIO</t>
        </is>
      </c>
      <c r="F120" t="inlineStr">
        <is>
          <t>Data Intelligence</t>
        </is>
      </c>
      <c r="G120" t="inlineStr">
        <is>
          <t>Delivery AMS</t>
        </is>
      </c>
      <c r="H120" t="inlineStr">
        <is>
          <t>Flora Pinnelli</t>
        </is>
      </c>
      <c r="I120" t="inlineStr">
        <is>
          <t>F. PINNELLI</t>
        </is>
      </c>
      <c r="K120" t="inlineStr">
        <is>
          <t>I</t>
        </is>
      </c>
      <c r="L120" t="inlineStr">
        <is>
          <t>ABSTRACT</t>
        </is>
      </c>
      <c r="M120" t="inlineStr">
        <is>
          <t>2023-05-02 00:00:00.000</t>
        </is>
      </c>
      <c r="O120" s="12" t="inlineStr">
        <is>
          <t>Delivery Maintenance</t>
        </is>
      </c>
    </row>
    <row r="121" hidden="1">
      <c r="A121" t="inlineStr">
        <is>
          <t>E120</t>
        </is>
      </c>
      <c r="B121" t="inlineStr">
        <is>
          <t>SALVATORE</t>
        </is>
      </c>
      <c r="C121" t="inlineStr">
        <is>
          <t>PREZIOSA</t>
        </is>
      </c>
      <c r="D121" t="inlineStr">
        <is>
          <t>S. PREZIOSA</t>
        </is>
      </c>
      <c r="E121" t="inlineStr">
        <is>
          <t>SALVATORE PREZIOSA</t>
        </is>
      </c>
      <c r="F121" t="inlineStr">
        <is>
          <t>Data Intelligence</t>
        </is>
      </c>
      <c r="G121" t="inlineStr">
        <is>
          <t>Delivery Projects</t>
        </is>
      </c>
      <c r="H121" t="inlineStr">
        <is>
          <t>Monica Calabrese</t>
        </is>
      </c>
      <c r="I121" t="inlineStr">
        <is>
          <t>M. CALABRESE</t>
        </is>
      </c>
      <c r="K121" t="inlineStr">
        <is>
          <t>I</t>
        </is>
      </c>
      <c r="L121" t="inlineStr">
        <is>
          <t>ABSTRACT</t>
        </is>
      </c>
      <c r="M121" t="inlineStr">
        <is>
          <t>2023-04-17 00:00:00.000</t>
        </is>
      </c>
      <c r="O121" s="12" t="inlineStr">
        <is>
          <t>Delivery Projects</t>
        </is>
      </c>
    </row>
    <row r="122" hidden="1">
      <c r="A122" t="inlineStr">
        <is>
          <t>E121</t>
        </is>
      </c>
      <c r="B122" t="inlineStr">
        <is>
          <t>VERONICA</t>
        </is>
      </c>
      <c r="C122" t="inlineStr">
        <is>
          <t>RASO</t>
        </is>
      </c>
      <c r="D122" t="inlineStr">
        <is>
          <t>V. RASO</t>
        </is>
      </c>
      <c r="E122" t="inlineStr">
        <is>
          <t>VERONICA RASO</t>
        </is>
      </c>
      <c r="F122" t="inlineStr">
        <is>
          <t>Data Intelligence</t>
        </is>
      </c>
      <c r="G122" t="inlineStr">
        <is>
          <t>Operations</t>
        </is>
      </c>
      <c r="H122" t="inlineStr">
        <is>
          <t>Omar Sagazio</t>
        </is>
      </c>
      <c r="I122" t="inlineStr">
        <is>
          <t>M. BARAGIOLI</t>
        </is>
      </c>
      <c r="K122" t="inlineStr">
        <is>
          <t>I</t>
        </is>
      </c>
      <c r="L122" t="inlineStr">
        <is>
          <t>ABSTRACT</t>
        </is>
      </c>
      <c r="M122" t="inlineStr">
        <is>
          <t>2015-12-15 00:00:00.000</t>
        </is>
      </c>
      <c r="O122" s="12" t="inlineStr">
        <is>
          <t>EPM</t>
        </is>
      </c>
    </row>
    <row r="123" hidden="1">
      <c r="A123" t="inlineStr">
        <is>
          <t>E122</t>
        </is>
      </c>
      <c r="B123" t="inlineStr">
        <is>
          <t>FLAVIO</t>
        </is>
      </c>
      <c r="C123" t="inlineStr">
        <is>
          <t>REALE</t>
        </is>
      </c>
      <c r="D123" t="inlineStr">
        <is>
          <t>F. REALE</t>
        </is>
      </c>
      <c r="E123" t="inlineStr">
        <is>
          <t>FLAVIO REALE</t>
        </is>
      </c>
      <c r="F123" t="inlineStr">
        <is>
          <t>Data Intelligence</t>
        </is>
      </c>
      <c r="G123" t="inlineStr">
        <is>
          <t>Operations</t>
        </is>
      </c>
      <c r="H123" t="inlineStr">
        <is>
          <t>Omar Sagazio</t>
        </is>
      </c>
      <c r="I123" t="inlineStr">
        <is>
          <t>A. STRADA</t>
        </is>
      </c>
      <c r="K123" t="inlineStr">
        <is>
          <t>I</t>
        </is>
      </c>
      <c r="L123" t="inlineStr">
        <is>
          <t>ABSTRACT</t>
        </is>
      </c>
      <c r="M123" t="inlineStr">
        <is>
          <t>2022-01-19 00:00:00.000</t>
        </is>
      </c>
      <c r="O123" s="12" t="inlineStr">
        <is>
          <t>Data Management</t>
        </is>
      </c>
    </row>
    <row r="124" hidden="1">
      <c r="A124" t="inlineStr">
        <is>
          <t>E123</t>
        </is>
      </c>
      <c r="B124" t="inlineStr">
        <is>
          <t>MATTEO</t>
        </is>
      </c>
      <c r="C124" t="inlineStr">
        <is>
          <t>REGINI</t>
        </is>
      </c>
      <c r="D124" t="inlineStr">
        <is>
          <t>M. Regini</t>
        </is>
      </c>
      <c r="E124" t="inlineStr">
        <is>
          <t>MATTEO REGINI</t>
        </is>
      </c>
      <c r="F124" t="inlineStr">
        <is>
          <t>Data Intelligence</t>
        </is>
      </c>
      <c r="G124" t="inlineStr">
        <is>
          <t>Operations</t>
        </is>
      </c>
      <c r="H124" t="inlineStr">
        <is>
          <t>Omar Sagazio</t>
        </is>
      </c>
      <c r="I124" t="inlineStr">
        <is>
          <t>A. STRADA</t>
        </is>
      </c>
      <c r="K124" t="inlineStr">
        <is>
          <t>E</t>
        </is>
      </c>
      <c r="L124" t="inlineStr">
        <is>
          <t>MBO</t>
        </is>
      </c>
      <c r="O124" s="12" t="inlineStr">
        <is>
          <t>Data Management</t>
        </is>
      </c>
    </row>
    <row r="125" hidden="1">
      <c r="A125" t="inlineStr">
        <is>
          <t>E124</t>
        </is>
      </c>
      <c r="B125">
        <f>MID(E125,1,SEARCH(" ",E125))</f>
        <v/>
      </c>
      <c r="C125">
        <f>MID(E125,SEARCH(" ",E125)+1,LEN(E125))</f>
        <v/>
      </c>
      <c r="D125">
        <f>TRIM(CONCATENATE(CONCATENATE(LEFT(E125,1),". "),MID(E125,SEARCH(" ",E125)+1,LEN(E125))))</f>
        <v/>
      </c>
      <c r="E125" s="56" t="inlineStr">
        <is>
          <t>Davide Reich</t>
        </is>
      </c>
      <c r="F125" t="inlineStr">
        <is>
          <t>DIGITAL</t>
        </is>
      </c>
      <c r="G125" t="inlineStr">
        <is>
          <t>Not Available</t>
        </is>
      </c>
      <c r="H125" t="inlineStr">
        <is>
          <t>DIGITAL</t>
        </is>
      </c>
      <c r="I125" t="inlineStr">
        <is>
          <t>Not Available</t>
        </is>
      </c>
      <c r="K125" t="inlineStr">
        <is>
          <t>I</t>
        </is>
      </c>
      <c r="L125" t="inlineStr">
        <is>
          <t>ABSTRACT</t>
        </is>
      </c>
      <c r="O125" t="inlineStr">
        <is>
          <t>Outside DI</t>
        </is>
      </c>
    </row>
    <row r="126" hidden="1">
      <c r="A126" t="inlineStr">
        <is>
          <t>E125</t>
        </is>
      </c>
      <c r="B126" t="inlineStr">
        <is>
          <t>LUCA</t>
        </is>
      </c>
      <c r="C126" t="inlineStr">
        <is>
          <t>ROBERTO</t>
        </is>
      </c>
      <c r="D126" t="inlineStr">
        <is>
          <t>L. ROBERTO</t>
        </is>
      </c>
      <c r="E126" t="inlineStr">
        <is>
          <t>LUCA ROBERTO</t>
        </is>
      </c>
      <c r="F126" t="inlineStr">
        <is>
          <t>Data Intelligence</t>
        </is>
      </c>
      <c r="G126" t="inlineStr">
        <is>
          <t>Operations</t>
        </is>
      </c>
      <c r="H126" t="inlineStr">
        <is>
          <t>Omar Sagazio</t>
        </is>
      </c>
      <c r="I126" t="inlineStr">
        <is>
          <t>L. ROBERTO</t>
        </is>
      </c>
      <c r="K126" t="inlineStr">
        <is>
          <t>I</t>
        </is>
      </c>
      <c r="L126" t="inlineStr">
        <is>
          <t>ABSTRACT</t>
        </is>
      </c>
      <c r="M126" t="inlineStr">
        <is>
          <t>2021-10-18 00:00:00.000</t>
        </is>
      </c>
      <c r="O126" s="12" t="inlineStr">
        <is>
          <t>Hybrid Applications</t>
        </is>
      </c>
    </row>
    <row r="127" hidden="1">
      <c r="A127" t="inlineStr">
        <is>
          <t>E126</t>
        </is>
      </c>
      <c r="B127" t="inlineStr">
        <is>
          <t>MICHELE</t>
        </is>
      </c>
      <c r="C127" t="inlineStr">
        <is>
          <t>SABARESE</t>
        </is>
      </c>
      <c r="D127" t="inlineStr">
        <is>
          <t>M. SABARESE</t>
        </is>
      </c>
      <c r="E127" t="inlineStr">
        <is>
          <t>MICHELE SABARESE</t>
        </is>
      </c>
      <c r="F127" t="inlineStr">
        <is>
          <t>SAP FIORI</t>
        </is>
      </c>
      <c r="G127" t="inlineStr">
        <is>
          <t>SAP FIORI</t>
        </is>
      </c>
      <c r="H127" t="inlineStr">
        <is>
          <t>Not Available</t>
        </is>
      </c>
      <c r="I127" t="inlineStr">
        <is>
          <t>Not Available</t>
        </is>
      </c>
      <c r="K127" t="inlineStr">
        <is>
          <t>I</t>
        </is>
      </c>
      <c r="L127" t="inlineStr">
        <is>
          <t>ABSTRACT</t>
        </is>
      </c>
      <c r="O127" t="inlineStr">
        <is>
          <t>Outside DI</t>
        </is>
      </c>
    </row>
    <row r="128" hidden="1">
      <c r="A128" t="inlineStr">
        <is>
          <t>E127</t>
        </is>
      </c>
      <c r="B128" t="inlineStr">
        <is>
          <t>GIULIANO</t>
        </is>
      </c>
      <c r="C128" t="inlineStr">
        <is>
          <t>SABBATINI</t>
        </is>
      </c>
      <c r="D128" t="inlineStr">
        <is>
          <t>G. Sabbatini</t>
        </is>
      </c>
      <c r="E128" t="inlineStr">
        <is>
          <t>GIULIANO SABBATINI</t>
        </is>
      </c>
      <c r="F128" t="inlineStr">
        <is>
          <t>Data Intelligence</t>
        </is>
      </c>
      <c r="G128" t="inlineStr">
        <is>
          <t>Operations</t>
        </is>
      </c>
      <c r="H128" t="inlineStr">
        <is>
          <t>Omar Sagazio</t>
        </is>
      </c>
      <c r="I128" t="inlineStr">
        <is>
          <t>G. SIRONI</t>
        </is>
      </c>
      <c r="K128" t="inlineStr">
        <is>
          <t>E</t>
        </is>
      </c>
      <c r="N128" t="inlineStr">
        <is>
          <t>END</t>
        </is>
      </c>
      <c r="O128" s="12" t="inlineStr">
        <is>
          <t>Data Science</t>
        </is>
      </c>
    </row>
    <row r="129" hidden="1">
      <c r="A129" t="inlineStr">
        <is>
          <t>E128</t>
        </is>
      </c>
      <c r="B129" t="inlineStr">
        <is>
          <t>OMAR</t>
        </is>
      </c>
      <c r="C129" t="inlineStr">
        <is>
          <t>SAGAZIO</t>
        </is>
      </c>
      <c r="D129" t="inlineStr">
        <is>
          <t>O. SAGAZIO</t>
        </is>
      </c>
      <c r="E129" t="inlineStr">
        <is>
          <t>OMAR SAGAZIO</t>
        </is>
      </c>
      <c r="F129" t="inlineStr">
        <is>
          <t>Data Intelligence</t>
        </is>
      </c>
      <c r="G129" t="inlineStr">
        <is>
          <t>Operations</t>
        </is>
      </c>
      <c r="H129" t="inlineStr">
        <is>
          <t>Omar Sagazio</t>
        </is>
      </c>
      <c r="I129" t="inlineStr">
        <is>
          <t>O. SAGAZIO</t>
        </is>
      </c>
      <c r="K129" t="inlineStr">
        <is>
          <t>I</t>
        </is>
      </c>
      <c r="L129" t="inlineStr">
        <is>
          <t>ABSTRACT</t>
        </is>
      </c>
      <c r="M129" t="inlineStr">
        <is>
          <t>2022-05-02 00:00:00.000</t>
        </is>
      </c>
      <c r="O129" s="12" t="inlineStr">
        <is>
          <t>Operations</t>
        </is>
      </c>
    </row>
    <row r="130" hidden="1">
      <c r="A130" t="inlineStr">
        <is>
          <t>E129</t>
        </is>
      </c>
      <c r="B130" t="inlineStr">
        <is>
          <t>ANTONINO</t>
        </is>
      </c>
      <c r="C130" t="inlineStr">
        <is>
          <t>SAIJA</t>
        </is>
      </c>
      <c r="D130" t="inlineStr">
        <is>
          <t>A. SAIJA</t>
        </is>
      </c>
      <c r="E130" t="inlineStr">
        <is>
          <t>ANTONINO SAIJA</t>
        </is>
      </c>
      <c r="F130" t="inlineStr">
        <is>
          <t>Data Intelligence</t>
        </is>
      </c>
      <c r="G130" t="inlineStr">
        <is>
          <t>Operations</t>
        </is>
      </c>
      <c r="H130" t="inlineStr">
        <is>
          <t>Omar Sagazio</t>
        </is>
      </c>
      <c r="I130" t="inlineStr">
        <is>
          <t>A. STRADA</t>
        </is>
      </c>
      <c r="K130" t="inlineStr">
        <is>
          <t>I</t>
        </is>
      </c>
      <c r="L130" t="inlineStr">
        <is>
          <t>ABSTRACT</t>
        </is>
      </c>
      <c r="M130" t="inlineStr">
        <is>
          <t>2021-11-02 00:00:00.000</t>
        </is>
      </c>
      <c r="O130" s="12" t="inlineStr">
        <is>
          <t>Data Management</t>
        </is>
      </c>
      <c r="P130" t="inlineStr">
        <is>
          <t>x</t>
        </is>
      </c>
    </row>
    <row r="131" hidden="1">
      <c r="A131" t="inlineStr">
        <is>
          <t>E130</t>
        </is>
      </c>
      <c r="B131" t="inlineStr">
        <is>
          <t>MARIO</t>
        </is>
      </c>
      <c r="C131" t="inlineStr">
        <is>
          <t>SALCINI</t>
        </is>
      </c>
      <c r="D131" t="inlineStr">
        <is>
          <t>M. SALCINI</t>
        </is>
      </c>
      <c r="E131" t="inlineStr">
        <is>
          <t>MARIO SALCINI</t>
        </is>
      </c>
      <c r="F131" t="inlineStr">
        <is>
          <t>Finance</t>
        </is>
      </c>
      <c r="G131" t="inlineStr">
        <is>
          <t>Consolidated &amp; Tax</t>
        </is>
      </c>
      <c r="H131" t="inlineStr">
        <is>
          <t>Maurizio Cocchi</t>
        </is>
      </c>
      <c r="I131" t="inlineStr">
        <is>
          <t>Antonio De Vivo</t>
        </is>
      </c>
      <c r="K131" t="inlineStr">
        <is>
          <t>I</t>
        </is>
      </c>
      <c r="L131" t="inlineStr">
        <is>
          <t>ABSTRACT</t>
        </is>
      </c>
      <c r="M131" t="inlineStr">
        <is>
          <t>2014-04-01 00:00:00.000</t>
        </is>
      </c>
      <c r="O131" s="12" t="inlineStr">
        <is>
          <t>Outside DI</t>
        </is>
      </c>
    </row>
    <row r="132" hidden="1">
      <c r="A132" t="inlineStr">
        <is>
          <t>E131</t>
        </is>
      </c>
      <c r="B132" t="inlineStr">
        <is>
          <t>ALMA CHIARA</t>
        </is>
      </c>
      <c r="C132" t="inlineStr">
        <is>
          <t>SANTORO</t>
        </is>
      </c>
      <c r="D132" t="inlineStr">
        <is>
          <t>A. SANTORO</t>
        </is>
      </c>
      <c r="E132" t="inlineStr">
        <is>
          <t>ALMA CHIARA SANTORO</t>
        </is>
      </c>
      <c r="F132" t="inlineStr">
        <is>
          <t>Data Intelligence</t>
        </is>
      </c>
      <c r="K132" t="inlineStr">
        <is>
          <t>I</t>
        </is>
      </c>
      <c r="L132" t="inlineStr">
        <is>
          <t>ABSTRACT</t>
        </is>
      </c>
      <c r="M132" t="inlineStr">
        <is>
          <t>2022-01-10 00:00:00.000</t>
        </is>
      </c>
      <c r="N132" s="1" t="n">
        <v>46022</v>
      </c>
      <c r="O132" s="12" t="n"/>
    </row>
    <row r="133" hidden="1">
      <c r="A133" t="inlineStr">
        <is>
          <t>E132</t>
        </is>
      </c>
      <c r="B133">
        <f>MID(E133,1,SEARCH(" ",E133))</f>
        <v/>
      </c>
      <c r="C133">
        <f>MID(E133,SEARCH(" ",E133)+1,LEN(E133))</f>
        <v/>
      </c>
      <c r="D133">
        <f>TRIM(CONCATENATE(CONCATENATE(LEFT(E133,1),". "),MID(E133,SEARCH(" ",E133)+1,LEN(E133))))</f>
        <v/>
      </c>
      <c r="E133" s="56" t="inlineStr">
        <is>
          <t xml:space="preserve">Dorotea Scala </t>
        </is>
      </c>
      <c r="F133" t="inlineStr">
        <is>
          <t>DIGITAL</t>
        </is>
      </c>
      <c r="G133" t="inlineStr">
        <is>
          <t>Not Available</t>
        </is>
      </c>
      <c r="H133" t="inlineStr">
        <is>
          <t>DIGITAL</t>
        </is>
      </c>
      <c r="I133" t="inlineStr">
        <is>
          <t>Not Available</t>
        </is>
      </c>
      <c r="K133" t="inlineStr">
        <is>
          <t>I</t>
        </is>
      </c>
      <c r="L133" t="inlineStr">
        <is>
          <t>ABSTRACT</t>
        </is>
      </c>
      <c r="O133" t="inlineStr">
        <is>
          <t>Outside DI</t>
        </is>
      </c>
    </row>
    <row r="134" hidden="1">
      <c r="A134" t="inlineStr">
        <is>
          <t>E133</t>
        </is>
      </c>
      <c r="B134" t="inlineStr">
        <is>
          <t>DARIO</t>
        </is>
      </c>
      <c r="C134" t="inlineStr">
        <is>
          <t>SCALIA</t>
        </is>
      </c>
      <c r="D134" t="inlineStr">
        <is>
          <t>D. Scalia</t>
        </is>
      </c>
      <c r="E134" t="inlineStr">
        <is>
          <t>DARIO SCALIA</t>
        </is>
      </c>
      <c r="F134" t="inlineStr">
        <is>
          <t>Data Intelligence</t>
        </is>
      </c>
      <c r="G134" t="inlineStr">
        <is>
          <t>Operations</t>
        </is>
      </c>
      <c r="H134" t="inlineStr">
        <is>
          <t>Omar Sagazio</t>
        </is>
      </c>
      <c r="I134" t="inlineStr">
        <is>
          <t>M. PORCU</t>
        </is>
      </c>
      <c r="K134" t="inlineStr">
        <is>
          <t>E</t>
        </is>
      </c>
      <c r="L134" t="inlineStr">
        <is>
          <t>ThinkOpen</t>
        </is>
      </c>
      <c r="N134" s="1" t="n">
        <v>45411</v>
      </c>
      <c r="O134" s="12" t="inlineStr">
        <is>
          <t>Web Applications</t>
        </is>
      </c>
    </row>
    <row r="135" hidden="1">
      <c r="A135" t="inlineStr">
        <is>
          <t>E134</t>
        </is>
      </c>
      <c r="B135" t="inlineStr">
        <is>
          <t>DANILO</t>
        </is>
      </c>
      <c r="C135" t="inlineStr">
        <is>
          <t>SCARCI</t>
        </is>
      </c>
      <c r="D135" t="inlineStr">
        <is>
          <t>D. Scarci</t>
        </is>
      </c>
      <c r="E135" t="inlineStr">
        <is>
          <t>DANILO SCARCI</t>
        </is>
      </c>
      <c r="F135" t="inlineStr">
        <is>
          <t>Data Intelligence</t>
        </is>
      </c>
      <c r="G135" t="inlineStr">
        <is>
          <t>Operations</t>
        </is>
      </c>
      <c r="H135" t="inlineStr">
        <is>
          <t>Omar Sagazio</t>
        </is>
      </c>
      <c r="I135" t="inlineStr">
        <is>
          <t>M. PORCU</t>
        </is>
      </c>
      <c r="K135" t="inlineStr">
        <is>
          <t>E</t>
        </is>
      </c>
      <c r="L135" t="inlineStr">
        <is>
          <t>ThinkOpen</t>
        </is>
      </c>
      <c r="N135" s="1" t="n">
        <v>45411</v>
      </c>
      <c r="O135" s="12" t="inlineStr">
        <is>
          <t>Web Applications</t>
        </is>
      </c>
    </row>
    <row r="136" hidden="1">
      <c r="A136" t="inlineStr">
        <is>
          <t>E135</t>
        </is>
      </c>
      <c r="B136" t="inlineStr">
        <is>
          <t>FABIO</t>
        </is>
      </c>
      <c r="C136" t="inlineStr">
        <is>
          <t>SCOGNAMILGIO</t>
        </is>
      </c>
      <c r="D136" t="inlineStr">
        <is>
          <t>F. SCOGNAMIGLIO</t>
        </is>
      </c>
      <c r="E136" t="inlineStr">
        <is>
          <t>FABIO SCOGNAMIGLIO</t>
        </is>
      </c>
      <c r="F136" t="inlineStr">
        <is>
          <t>Data Intelligence</t>
        </is>
      </c>
      <c r="G136" t="inlineStr">
        <is>
          <t>Operations</t>
        </is>
      </c>
      <c r="H136" t="inlineStr">
        <is>
          <t>Omar Sagazio</t>
        </is>
      </c>
      <c r="I136" t="inlineStr">
        <is>
          <t>M. PORCU</t>
        </is>
      </c>
      <c r="K136" t="inlineStr">
        <is>
          <t>I</t>
        </is>
      </c>
      <c r="L136" t="inlineStr">
        <is>
          <t>ABSTRACT</t>
        </is>
      </c>
      <c r="M136" t="inlineStr">
        <is>
          <t>2023-03-13 00:00:00.000</t>
        </is>
      </c>
      <c r="O136" s="12" t="inlineStr">
        <is>
          <t>Web Applications</t>
        </is>
      </c>
    </row>
    <row r="137" hidden="1">
      <c r="A137" t="inlineStr">
        <is>
          <t>E136</t>
        </is>
      </c>
      <c r="B137" t="inlineStr">
        <is>
          <t>ALBERTO</t>
        </is>
      </c>
      <c r="C137" t="inlineStr">
        <is>
          <t>SEIRA OZINO</t>
        </is>
      </c>
      <c r="D137" t="inlineStr">
        <is>
          <t>A. SEIRA</t>
        </is>
      </c>
      <c r="E137" t="inlineStr">
        <is>
          <t>ALBERTO SEIRA OZINO</t>
        </is>
      </c>
      <c r="F137" s="24" t="inlineStr">
        <is>
          <t>Data Intelligence</t>
        </is>
      </c>
      <c r="G137" s="24" t="inlineStr">
        <is>
          <t>Operations</t>
        </is>
      </c>
      <c r="H137" s="24" t="inlineStr">
        <is>
          <t>Omar Sagazio</t>
        </is>
      </c>
      <c r="I137" s="24" t="inlineStr">
        <is>
          <t>A. STRADA</t>
        </is>
      </c>
      <c r="J137" s="24" t="n"/>
      <c r="K137" s="24" t="inlineStr">
        <is>
          <t>I</t>
        </is>
      </c>
      <c r="L137" s="24" t="inlineStr">
        <is>
          <t>ABSTRACT</t>
        </is>
      </c>
      <c r="M137" s="24" t="inlineStr">
        <is>
          <t>2024-12-09 00:00:00:00</t>
        </is>
      </c>
      <c r="N137" s="24" t="n"/>
      <c r="O137" s="12" t="inlineStr">
        <is>
          <t>Data Management</t>
        </is>
      </c>
      <c r="P137" s="24" t="inlineStr">
        <is>
          <t>X</t>
        </is>
      </c>
    </row>
    <row r="138" hidden="1">
      <c r="A138" t="inlineStr">
        <is>
          <t>E137</t>
        </is>
      </c>
      <c r="B138" t="inlineStr">
        <is>
          <t>MATTIA</t>
        </is>
      </c>
      <c r="C138" t="inlineStr">
        <is>
          <t>SIMEONE</t>
        </is>
      </c>
      <c r="D138" t="inlineStr">
        <is>
          <t>M. SIMEONE</t>
        </is>
      </c>
      <c r="E138" t="inlineStr">
        <is>
          <t>MATTIA SIMEONE</t>
        </is>
      </c>
      <c r="F138" t="inlineStr">
        <is>
          <t>Data Intelligence</t>
        </is>
      </c>
      <c r="G138" t="inlineStr">
        <is>
          <t>Operations</t>
        </is>
      </c>
      <c r="H138" t="inlineStr">
        <is>
          <t>Omar Sagazio</t>
        </is>
      </c>
      <c r="I138" t="inlineStr">
        <is>
          <t>L. ROBERTO</t>
        </is>
      </c>
      <c r="K138" t="inlineStr">
        <is>
          <t>I</t>
        </is>
      </c>
      <c r="L138" t="inlineStr">
        <is>
          <t>ABSTRACT</t>
        </is>
      </c>
      <c r="O138" s="12" t="inlineStr">
        <is>
          <t>Hybrid Applications</t>
        </is>
      </c>
      <c r="P138" t="inlineStr">
        <is>
          <t>x</t>
        </is>
      </c>
    </row>
    <row r="139" hidden="1" ht="16.9" customHeight="1">
      <c r="A139" t="inlineStr">
        <is>
          <t>E138</t>
        </is>
      </c>
      <c r="B139" t="inlineStr">
        <is>
          <t>ARIANNA</t>
        </is>
      </c>
      <c r="C139" t="inlineStr">
        <is>
          <t>SIMONE</t>
        </is>
      </c>
      <c r="D139" t="inlineStr">
        <is>
          <t>A. SIMONE</t>
        </is>
      </c>
      <c r="E139" t="inlineStr">
        <is>
          <t>ARIANNA SIMONE</t>
        </is>
      </c>
      <c r="F139" s="60" t="inlineStr">
        <is>
          <t>Process and Risk Delivery</t>
        </is>
      </c>
      <c r="G139" t="inlineStr">
        <is>
          <t>Controlling</t>
        </is>
      </c>
      <c r="H139" t="inlineStr">
        <is>
          <t xml:space="preserve">Aristide Micali </t>
        </is>
      </c>
      <c r="I139" t="inlineStr">
        <is>
          <t>A. MICALI</t>
        </is>
      </c>
      <c r="K139" t="inlineStr">
        <is>
          <t>I</t>
        </is>
      </c>
      <c r="L139" t="inlineStr">
        <is>
          <t>ABSTRACT</t>
        </is>
      </c>
      <c r="M139" t="inlineStr">
        <is>
          <t>2023-04-03 00:00:00.000</t>
        </is>
      </c>
      <c r="O139" t="inlineStr">
        <is>
          <t>Outside DI</t>
        </is>
      </c>
      <c r="P139" t="inlineStr">
        <is>
          <t>x</t>
        </is>
      </c>
    </row>
    <row r="140" hidden="1">
      <c r="A140" t="inlineStr">
        <is>
          <t>E139</t>
        </is>
      </c>
      <c r="B140" t="inlineStr">
        <is>
          <t>PARMRAJ</t>
        </is>
      </c>
      <c r="C140" t="inlineStr">
        <is>
          <t>SINGH</t>
        </is>
      </c>
      <c r="D140" t="inlineStr">
        <is>
          <t>P. SINGH</t>
        </is>
      </c>
      <c r="E140" t="inlineStr">
        <is>
          <t>PARMRAJ SINGH</t>
        </is>
      </c>
      <c r="F140" t="inlineStr">
        <is>
          <t>AREA TECH</t>
        </is>
      </c>
      <c r="G140" t="inlineStr">
        <is>
          <t>AREA TECH</t>
        </is>
      </c>
      <c r="H140" t="inlineStr">
        <is>
          <t>Renato Ruggeri</t>
        </is>
      </c>
      <c r="I140" t="inlineStr">
        <is>
          <t>PAOLO ROMANO</t>
        </is>
      </c>
      <c r="K140" t="inlineStr">
        <is>
          <t>I</t>
        </is>
      </c>
      <c r="L140" t="inlineStr">
        <is>
          <t>ABSTRACT</t>
        </is>
      </c>
      <c r="M140" t="inlineStr">
        <is>
          <t>2019-01-21 00:00:00.000</t>
        </is>
      </c>
      <c r="O140" t="inlineStr">
        <is>
          <t>Outside DI</t>
        </is>
      </c>
    </row>
    <row r="141" hidden="1">
      <c r="A141" t="inlineStr">
        <is>
          <t>E140</t>
        </is>
      </c>
      <c r="B141" t="inlineStr">
        <is>
          <t>HARASHMAN</t>
        </is>
      </c>
      <c r="C141" t="inlineStr">
        <is>
          <t>SINGH</t>
        </is>
      </c>
      <c r="D141" t="inlineStr">
        <is>
          <t>H. SINGH</t>
        </is>
      </c>
      <c r="E141" t="inlineStr">
        <is>
          <t>HARASHMAN SINGH</t>
        </is>
      </c>
      <c r="F141" t="inlineStr">
        <is>
          <t>Data Intelligence</t>
        </is>
      </c>
      <c r="G141" t="inlineStr">
        <is>
          <t>Operations</t>
        </is>
      </c>
      <c r="H141" t="inlineStr">
        <is>
          <t>Omar Sagazio</t>
        </is>
      </c>
      <c r="I141" t="inlineStr">
        <is>
          <t>A. STRADA</t>
        </is>
      </c>
      <c r="K141" t="inlineStr">
        <is>
          <t>I</t>
        </is>
      </c>
      <c r="L141" t="inlineStr">
        <is>
          <t>ABSTRACT</t>
        </is>
      </c>
      <c r="M141" t="inlineStr">
        <is>
          <t>2022-07-14 00:00:00.000</t>
        </is>
      </c>
      <c r="N141" s="1" t="n">
        <v>45412</v>
      </c>
      <c r="O141" s="12" t="inlineStr">
        <is>
          <t>Data Management</t>
        </is>
      </c>
    </row>
    <row r="142" hidden="1">
      <c r="A142" t="inlineStr">
        <is>
          <t>E141</t>
        </is>
      </c>
      <c r="B142" t="inlineStr">
        <is>
          <t>GIANLUCA</t>
        </is>
      </c>
      <c r="C142" t="inlineStr">
        <is>
          <t>SIRONI</t>
        </is>
      </c>
      <c r="D142" t="inlineStr">
        <is>
          <t>G. SIRONI</t>
        </is>
      </c>
      <c r="E142" t="inlineStr">
        <is>
          <t>GIANLUCA SIRONI</t>
        </is>
      </c>
      <c r="F142" t="inlineStr">
        <is>
          <t>Data Intelligence</t>
        </is>
      </c>
      <c r="G142" t="inlineStr">
        <is>
          <t>Operations</t>
        </is>
      </c>
      <c r="H142" t="inlineStr">
        <is>
          <t>Omar Sagazio</t>
        </is>
      </c>
      <c r="I142" t="inlineStr">
        <is>
          <t>G. SIRONI</t>
        </is>
      </c>
      <c r="K142" t="inlineStr">
        <is>
          <t>I</t>
        </is>
      </c>
      <c r="L142" t="inlineStr">
        <is>
          <t>ABSTRACT</t>
        </is>
      </c>
      <c r="M142" t="inlineStr">
        <is>
          <t>2018-10-15 00:00:00.000</t>
        </is>
      </c>
      <c r="O142" s="12" t="inlineStr">
        <is>
          <t>Data Science</t>
        </is>
      </c>
    </row>
    <row r="143" hidden="1">
      <c r="A143" t="inlineStr">
        <is>
          <t>E142</t>
        </is>
      </c>
      <c r="B143" t="inlineStr">
        <is>
          <t>ELENA</t>
        </is>
      </c>
      <c r="C143" t="inlineStr">
        <is>
          <t>SOLDONI</t>
        </is>
      </c>
      <c r="D143" t="inlineStr">
        <is>
          <t>E. Soldoni</t>
        </is>
      </c>
      <c r="E143" t="inlineStr">
        <is>
          <t>ELENA SOLDONI</t>
        </is>
      </c>
      <c r="F143" t="inlineStr">
        <is>
          <t>Data Intelligence</t>
        </is>
      </c>
      <c r="G143" t="inlineStr">
        <is>
          <t>Operations</t>
        </is>
      </c>
      <c r="H143" t="inlineStr">
        <is>
          <t>Omar Sagazio</t>
        </is>
      </c>
      <c r="I143" t="inlineStr">
        <is>
          <t>M. PORCU</t>
        </is>
      </c>
      <c r="K143" t="inlineStr">
        <is>
          <t>E</t>
        </is>
      </c>
      <c r="L143" t="inlineStr">
        <is>
          <t>ThinkOpen</t>
        </is>
      </c>
      <c r="N143" s="1" t="n">
        <v>45411</v>
      </c>
      <c r="O143" s="12" t="inlineStr">
        <is>
          <t>Web Applications</t>
        </is>
      </c>
    </row>
    <row r="144" hidden="1">
      <c r="A144" t="inlineStr">
        <is>
          <t>E143</t>
        </is>
      </c>
      <c r="B144" t="inlineStr">
        <is>
          <t>JENNYFER</t>
        </is>
      </c>
      <c r="C144" t="inlineStr">
        <is>
          <t>SORGATO</t>
        </is>
      </c>
      <c r="D144" t="inlineStr">
        <is>
          <t>J. SORGATO</t>
        </is>
      </c>
      <c r="E144" t="inlineStr">
        <is>
          <t>JENNYFER SORGATO</t>
        </is>
      </c>
      <c r="F144" t="inlineStr">
        <is>
          <t>SAP ECC</t>
        </is>
      </c>
      <c r="G144" t="inlineStr">
        <is>
          <t>SAP ECC</t>
        </is>
      </c>
      <c r="H144" t="inlineStr">
        <is>
          <t>Not Available</t>
        </is>
      </c>
      <c r="I144" t="inlineStr">
        <is>
          <t>Not Available</t>
        </is>
      </c>
      <c r="K144" t="inlineStr">
        <is>
          <t>I</t>
        </is>
      </c>
      <c r="L144" t="inlineStr">
        <is>
          <t>ABSTRACT</t>
        </is>
      </c>
      <c r="O144" t="inlineStr">
        <is>
          <t>Outside DI</t>
        </is>
      </c>
    </row>
    <row r="145" hidden="1">
      <c r="A145" t="inlineStr">
        <is>
          <t>E144</t>
        </is>
      </c>
      <c r="B145" t="inlineStr">
        <is>
          <t>MARIA CHIARA</t>
        </is>
      </c>
      <c r="C145" t="inlineStr">
        <is>
          <t>SORRENTINO</t>
        </is>
      </c>
      <c r="D145" t="inlineStr">
        <is>
          <t>M. SORRENTINO</t>
        </is>
      </c>
      <c r="E145" t="inlineStr">
        <is>
          <t>MARIA CHIARA SORRENTINO</t>
        </is>
      </c>
      <c r="F145" t="inlineStr">
        <is>
          <t>Finance</t>
        </is>
      </c>
      <c r="G145" t="inlineStr">
        <is>
          <t>Consolidated &amp; Tax</t>
        </is>
      </c>
      <c r="H145" t="inlineStr">
        <is>
          <t>Maurizio Cocchi</t>
        </is>
      </c>
      <c r="I145" t="inlineStr">
        <is>
          <t>Antonio De Vivo</t>
        </is>
      </c>
      <c r="K145" t="inlineStr">
        <is>
          <t>I</t>
        </is>
      </c>
      <c r="L145" t="inlineStr">
        <is>
          <t>ABSTRACT</t>
        </is>
      </c>
      <c r="M145" t="inlineStr">
        <is>
          <t>2014-04-01 00:00:00.000</t>
        </is>
      </c>
      <c r="O145" s="12" t="inlineStr">
        <is>
          <t>Outside DI</t>
        </is>
      </c>
    </row>
    <row r="146" hidden="1">
      <c r="A146" t="inlineStr">
        <is>
          <t>E145</t>
        </is>
      </c>
      <c r="B146" t="inlineStr">
        <is>
          <t>FABIO</t>
        </is>
      </c>
      <c r="C146" t="inlineStr">
        <is>
          <t>SPACAGNA</t>
        </is>
      </c>
      <c r="D146" t="inlineStr">
        <is>
          <t>F. SPACAGNA</t>
        </is>
      </c>
      <c r="E146" t="inlineStr">
        <is>
          <t>FABIO SPACAGNA</t>
        </is>
      </c>
      <c r="F146" t="inlineStr">
        <is>
          <t>Data Intelligence</t>
        </is>
      </c>
      <c r="G146" t="inlineStr">
        <is>
          <t>Operations</t>
        </is>
      </c>
      <c r="H146" t="inlineStr">
        <is>
          <t>Omar Sagazio</t>
        </is>
      </c>
      <c r="I146" t="inlineStr">
        <is>
          <t>L. ROBERTO</t>
        </is>
      </c>
      <c r="K146" t="inlineStr">
        <is>
          <t>I</t>
        </is>
      </c>
      <c r="L146" t="inlineStr">
        <is>
          <t>ABSTRACT</t>
        </is>
      </c>
      <c r="M146" t="inlineStr">
        <is>
          <t>2021-07-01 00:00:00.000</t>
        </is>
      </c>
      <c r="O146" s="12" t="inlineStr">
        <is>
          <t>Hybrid Applications</t>
        </is>
      </c>
    </row>
    <row r="147" hidden="1">
      <c r="A147" t="inlineStr">
        <is>
          <t>E146</t>
        </is>
      </c>
      <c r="B147" s="24" t="inlineStr">
        <is>
          <t>LUCA</t>
        </is>
      </c>
      <c r="C147" s="24" t="inlineStr">
        <is>
          <t>STEFANELLI</t>
        </is>
      </c>
      <c r="D147" s="24" t="inlineStr">
        <is>
          <t>L. STEFANELLI</t>
        </is>
      </c>
      <c r="E147" t="inlineStr">
        <is>
          <t>LUCA STEFANELLI</t>
        </is>
      </c>
      <c r="F147" s="24" t="inlineStr">
        <is>
          <t>Data Intelligence</t>
        </is>
      </c>
      <c r="G147" s="24" t="inlineStr">
        <is>
          <t>Delivery AMS</t>
        </is>
      </c>
      <c r="H147" s="24" t="inlineStr">
        <is>
          <t>Flora Pinnelli</t>
        </is>
      </c>
      <c r="I147" s="24" t="inlineStr">
        <is>
          <t>F. PINNELLI</t>
        </is>
      </c>
      <c r="J147" s="24" t="n"/>
      <c r="K147" s="24" t="inlineStr">
        <is>
          <t>I</t>
        </is>
      </c>
      <c r="L147" s="24" t="inlineStr">
        <is>
          <t>ABSTRACT</t>
        </is>
      </c>
      <c r="O147" s="12" t="inlineStr">
        <is>
          <t>Delivery Maintenance</t>
        </is>
      </c>
    </row>
    <row r="148" hidden="1">
      <c r="A148" t="inlineStr">
        <is>
          <t>E147</t>
        </is>
      </c>
      <c r="B148" t="inlineStr">
        <is>
          <t>ELENA</t>
        </is>
      </c>
      <c r="C148" t="inlineStr">
        <is>
          <t>STORTI</t>
        </is>
      </c>
      <c r="D148" s="55" t="inlineStr">
        <is>
          <t>E. STORTI</t>
        </is>
      </c>
      <c r="E148" t="inlineStr">
        <is>
          <t>ELENA STORTI</t>
        </is>
      </c>
      <c r="F148" t="inlineStr">
        <is>
          <t>Data Intelligence</t>
        </is>
      </c>
      <c r="G148" t="inlineStr">
        <is>
          <t>Delivery Projects</t>
        </is>
      </c>
      <c r="H148" t="inlineStr">
        <is>
          <t>Monica Calabrese</t>
        </is>
      </c>
      <c r="I148" t="inlineStr">
        <is>
          <t>M. CALABRESE</t>
        </is>
      </c>
      <c r="K148" t="inlineStr">
        <is>
          <t>I</t>
        </is>
      </c>
      <c r="L148" t="inlineStr">
        <is>
          <t>ABSTRACT</t>
        </is>
      </c>
      <c r="M148" t="inlineStr">
        <is>
          <t>2022-06-06 00:00:00.000</t>
        </is>
      </c>
      <c r="O148" s="12" t="inlineStr">
        <is>
          <t>Delivery Projects</t>
        </is>
      </c>
    </row>
    <row r="149" hidden="1">
      <c r="A149" t="inlineStr">
        <is>
          <t>E148</t>
        </is>
      </c>
      <c r="B149" t="inlineStr">
        <is>
          <t>ALBERTO</t>
        </is>
      </c>
      <c r="C149" t="inlineStr">
        <is>
          <t>STRADA</t>
        </is>
      </c>
      <c r="D149" t="inlineStr">
        <is>
          <t>A. STRADA</t>
        </is>
      </c>
      <c r="E149" t="inlineStr">
        <is>
          <t>ALBERTO STRADA</t>
        </is>
      </c>
      <c r="F149" t="inlineStr">
        <is>
          <t>Data Intelligence</t>
        </is>
      </c>
      <c r="G149" t="inlineStr">
        <is>
          <t>Operations</t>
        </is>
      </c>
      <c r="H149" t="inlineStr">
        <is>
          <t>Omar Sagazio</t>
        </is>
      </c>
      <c r="I149" t="inlineStr">
        <is>
          <t>A. STRADA</t>
        </is>
      </c>
      <c r="K149" t="inlineStr">
        <is>
          <t>I</t>
        </is>
      </c>
      <c r="L149" t="inlineStr">
        <is>
          <t>ABSTRACT</t>
        </is>
      </c>
      <c r="M149" t="inlineStr">
        <is>
          <t>2020-11-02 00:00:00.000</t>
        </is>
      </c>
      <c r="O149" s="12" t="inlineStr">
        <is>
          <t>Data Management</t>
        </is>
      </c>
    </row>
    <row r="150" hidden="1">
      <c r="A150" t="inlineStr">
        <is>
          <t>E149</t>
        </is>
      </c>
      <c r="B150" t="inlineStr">
        <is>
          <t>MATTEO</t>
        </is>
      </c>
      <c r="C150" t="inlineStr">
        <is>
          <t>STRADA</t>
        </is>
      </c>
      <c r="D150" t="inlineStr">
        <is>
          <t>M. STRADA</t>
        </is>
      </c>
      <c r="E150" t="inlineStr">
        <is>
          <t>MATTEO STRADA</t>
        </is>
      </c>
      <c r="F150" s="24" t="inlineStr">
        <is>
          <t>Data Intelligence</t>
        </is>
      </c>
      <c r="G150" s="24" t="inlineStr">
        <is>
          <t>Delivery AMS</t>
        </is>
      </c>
      <c r="H150" s="24" t="inlineStr">
        <is>
          <t>Flora Pinnelli</t>
        </is>
      </c>
      <c r="I150" s="24" t="inlineStr">
        <is>
          <t>F. PINNELLI</t>
        </is>
      </c>
      <c r="J150" s="24" t="n"/>
      <c r="K150" s="24" t="inlineStr">
        <is>
          <t>I</t>
        </is>
      </c>
      <c r="L150" s="24" t="inlineStr">
        <is>
          <t>ABSTRACT</t>
        </is>
      </c>
      <c r="O150" s="12" t="inlineStr">
        <is>
          <t>Delivery Maintenance</t>
        </is>
      </c>
    </row>
    <row r="151" hidden="1">
      <c r="A151" t="inlineStr">
        <is>
          <t>E150</t>
        </is>
      </c>
      <c r="B151" t="inlineStr">
        <is>
          <t>LOREDANA</t>
        </is>
      </c>
      <c r="C151" t="inlineStr">
        <is>
          <t>STROPPA</t>
        </is>
      </c>
      <c r="D151" t="inlineStr">
        <is>
          <t>L. Stroppa</t>
        </is>
      </c>
      <c r="E151" t="inlineStr">
        <is>
          <t>LOREDANA STROPPA</t>
        </is>
      </c>
      <c r="F151" t="inlineStr">
        <is>
          <t>Data Intelligence</t>
        </is>
      </c>
      <c r="G151" t="inlineStr">
        <is>
          <t>Operations</t>
        </is>
      </c>
      <c r="H151" t="inlineStr">
        <is>
          <t>Omar Sagazio</t>
        </is>
      </c>
      <c r="I151" t="inlineStr">
        <is>
          <t>A. STRADA</t>
        </is>
      </c>
      <c r="K151" t="inlineStr">
        <is>
          <t>E</t>
        </is>
      </c>
      <c r="L151" t="inlineStr">
        <is>
          <t>Metisoft</t>
        </is>
      </c>
      <c r="O151" s="12" t="inlineStr">
        <is>
          <t>Data Management</t>
        </is>
      </c>
    </row>
    <row r="152" hidden="1">
      <c r="A152" t="inlineStr">
        <is>
          <t>E151</t>
        </is>
      </c>
      <c r="B152" t="inlineStr">
        <is>
          <t>RAMIREZ FRANCESCA MICHELLE</t>
        </is>
      </c>
      <c r="C152" t="inlineStr">
        <is>
          <t>TAITA</t>
        </is>
      </c>
      <c r="D152" t="inlineStr">
        <is>
          <t>F. TAITA</t>
        </is>
      </c>
      <c r="E152" s="21" t="inlineStr">
        <is>
          <t>RAMIREZ FRANCESCA MICHELLE TAITA</t>
        </is>
      </c>
      <c r="F152" t="inlineStr">
        <is>
          <t>Data Intelligence</t>
        </is>
      </c>
      <c r="G152" t="inlineStr">
        <is>
          <t>Delivery Projects</t>
        </is>
      </c>
      <c r="H152" t="inlineStr">
        <is>
          <t>Monica Calabrese</t>
        </is>
      </c>
      <c r="I152" t="inlineStr">
        <is>
          <t>M. CALABRESE</t>
        </is>
      </c>
      <c r="K152" t="inlineStr">
        <is>
          <t>I</t>
        </is>
      </c>
      <c r="L152" t="inlineStr">
        <is>
          <t>ABSTRACT</t>
        </is>
      </c>
      <c r="M152" t="inlineStr">
        <is>
          <t>2022-07-06 00:00:00.000</t>
        </is>
      </c>
      <c r="O152" s="12" t="inlineStr">
        <is>
          <t>Delivery Projects</t>
        </is>
      </c>
    </row>
    <row r="153" hidden="1">
      <c r="A153" t="inlineStr">
        <is>
          <t>E152</t>
        </is>
      </c>
      <c r="B153" t="inlineStr">
        <is>
          <t>FABIO</t>
        </is>
      </c>
      <c r="C153" t="inlineStr">
        <is>
          <t>TARQUINI</t>
        </is>
      </c>
      <c r="D153" t="inlineStr">
        <is>
          <t>F. TARQUINI</t>
        </is>
      </c>
      <c r="E153" t="inlineStr">
        <is>
          <t>FABIO TARQUINI</t>
        </is>
      </c>
      <c r="F153" t="inlineStr">
        <is>
          <t>SAP ECC</t>
        </is>
      </c>
      <c r="G153" t="inlineStr">
        <is>
          <t>SAP ECC</t>
        </is>
      </c>
      <c r="H153" t="inlineStr">
        <is>
          <t>Not Available</t>
        </is>
      </c>
      <c r="I153" t="inlineStr">
        <is>
          <t>Not Available</t>
        </is>
      </c>
      <c r="K153" t="inlineStr">
        <is>
          <t>I</t>
        </is>
      </c>
      <c r="L153" t="inlineStr">
        <is>
          <t>ABSTRACT</t>
        </is>
      </c>
      <c r="O153" t="inlineStr">
        <is>
          <t>Outside DI</t>
        </is>
      </c>
    </row>
    <row r="154" hidden="1">
      <c r="A154" t="inlineStr">
        <is>
          <t>E153</t>
        </is>
      </c>
      <c r="B154" t="inlineStr">
        <is>
          <t>GABRIELE</t>
        </is>
      </c>
      <c r="C154" t="inlineStr">
        <is>
          <t>TARTAGLIA</t>
        </is>
      </c>
      <c r="D154" t="inlineStr">
        <is>
          <t>G. TARTAGLIA</t>
        </is>
      </c>
      <c r="E154" t="inlineStr">
        <is>
          <t>GABRIELE TARTAGLIA</t>
        </is>
      </c>
      <c r="F154" t="inlineStr">
        <is>
          <t>Data Intelligence</t>
        </is>
      </c>
      <c r="G154" t="inlineStr">
        <is>
          <t>Operations</t>
        </is>
      </c>
      <c r="H154" t="inlineStr">
        <is>
          <t>Omar Sagazio</t>
        </is>
      </c>
      <c r="I154" t="inlineStr">
        <is>
          <t>M. PORCU</t>
        </is>
      </c>
      <c r="K154" t="inlineStr">
        <is>
          <t>I</t>
        </is>
      </c>
      <c r="L154" t="inlineStr">
        <is>
          <t>ABSTRACT</t>
        </is>
      </c>
      <c r="M154" t="inlineStr">
        <is>
          <t>2022-05-03 00:00:00.000</t>
        </is>
      </c>
      <c r="O154" s="12" t="inlineStr">
        <is>
          <t>Web Applications</t>
        </is>
      </c>
      <c r="P154" t="inlineStr">
        <is>
          <t>x</t>
        </is>
      </c>
    </row>
    <row r="155" hidden="1">
      <c r="A155" t="inlineStr">
        <is>
          <t>E154</t>
        </is>
      </c>
      <c r="B155" t="inlineStr">
        <is>
          <t>CLAUDIA</t>
        </is>
      </c>
      <c r="C155" t="inlineStr">
        <is>
          <t>TIBERTI</t>
        </is>
      </c>
      <c r="D155" t="inlineStr">
        <is>
          <t>C. TIBERTI</t>
        </is>
      </c>
      <c r="E155" t="inlineStr">
        <is>
          <t>CLAUDIA TIBERTI</t>
        </is>
      </c>
      <c r="F155" t="inlineStr">
        <is>
          <t>Data Intelligence</t>
        </is>
      </c>
      <c r="G155" t="inlineStr">
        <is>
          <t>Operations</t>
        </is>
      </c>
      <c r="H155" t="inlineStr">
        <is>
          <t>Omar Sagazio</t>
        </is>
      </c>
      <c r="I155" t="inlineStr">
        <is>
          <t>M. BARAGIOLI</t>
        </is>
      </c>
      <c r="K155" t="inlineStr">
        <is>
          <t>I</t>
        </is>
      </c>
      <c r="L155" t="inlineStr">
        <is>
          <t>ABSTRACT</t>
        </is>
      </c>
      <c r="M155" t="inlineStr">
        <is>
          <t>2023-03-27 00:00:00.000</t>
        </is>
      </c>
      <c r="O155" s="12" t="inlineStr">
        <is>
          <t>EPM</t>
        </is>
      </c>
      <c r="P155" t="inlineStr">
        <is>
          <t>X</t>
        </is>
      </c>
    </row>
    <row r="156" hidden="1">
      <c r="A156" t="inlineStr">
        <is>
          <t>E155</t>
        </is>
      </c>
      <c r="B156" t="inlineStr">
        <is>
          <t>LUIGI</t>
        </is>
      </c>
      <c r="C156" t="inlineStr">
        <is>
          <t>TIRONESE</t>
        </is>
      </c>
      <c r="D156" t="inlineStr">
        <is>
          <t>L. Tironese</t>
        </is>
      </c>
      <c r="E156" t="inlineStr">
        <is>
          <t>LUIGI TIRONESE</t>
        </is>
      </c>
      <c r="F156" t="inlineStr">
        <is>
          <t>Data Intelligence</t>
        </is>
      </c>
      <c r="G156" t="inlineStr">
        <is>
          <t>Operations</t>
        </is>
      </c>
      <c r="H156" t="inlineStr">
        <is>
          <t>Omar Sagazio</t>
        </is>
      </c>
      <c r="I156" t="inlineStr">
        <is>
          <t>M. PORCU</t>
        </is>
      </c>
      <c r="K156" t="inlineStr">
        <is>
          <t>E</t>
        </is>
      </c>
      <c r="L156" t="inlineStr">
        <is>
          <t>ThinkOpen</t>
        </is>
      </c>
      <c r="N156" s="1" t="n">
        <v>45411</v>
      </c>
      <c r="O156" s="12" t="inlineStr">
        <is>
          <t>Web Applications</t>
        </is>
      </c>
    </row>
    <row r="157" hidden="1">
      <c r="A157" t="inlineStr">
        <is>
          <t>E156</t>
        </is>
      </c>
      <c r="B157" t="inlineStr">
        <is>
          <t>MIRJAN</t>
        </is>
      </c>
      <c r="C157" t="inlineStr">
        <is>
          <t>TOCI</t>
        </is>
      </c>
      <c r="D157" t="inlineStr">
        <is>
          <t>M. TOCI</t>
        </is>
      </c>
      <c r="E157" t="inlineStr">
        <is>
          <t>MIRJAN TOCI</t>
        </is>
      </c>
      <c r="F157" t="inlineStr">
        <is>
          <t>Data Intelligence</t>
        </is>
      </c>
      <c r="G157" t="inlineStr">
        <is>
          <t>Operations</t>
        </is>
      </c>
      <c r="H157" t="inlineStr">
        <is>
          <t>Omar Sagazio</t>
        </is>
      </c>
      <c r="I157" t="inlineStr">
        <is>
          <t>M. PORCU</t>
        </is>
      </c>
      <c r="K157" t="inlineStr">
        <is>
          <t>I</t>
        </is>
      </c>
      <c r="L157" t="inlineStr">
        <is>
          <t>ABSTRACT</t>
        </is>
      </c>
      <c r="M157" t="inlineStr">
        <is>
          <t>2023-03-01 00:00:00.000</t>
        </is>
      </c>
      <c r="O157" s="12" t="inlineStr">
        <is>
          <t>Web Applications</t>
        </is>
      </c>
    </row>
    <row r="158" hidden="1">
      <c r="A158" t="inlineStr">
        <is>
          <t>E157</t>
        </is>
      </c>
      <c r="B158" t="inlineStr">
        <is>
          <t>ALBERTO</t>
        </is>
      </c>
      <c r="C158" t="inlineStr">
        <is>
          <t>TORONE</t>
        </is>
      </c>
      <c r="D158" t="inlineStr">
        <is>
          <t>A. TORONE</t>
        </is>
      </c>
      <c r="E158" t="inlineStr">
        <is>
          <t>ALBERTO TORONE</t>
        </is>
      </c>
      <c r="F158" t="inlineStr">
        <is>
          <t>Data Intelligence</t>
        </is>
      </c>
      <c r="G158" t="inlineStr">
        <is>
          <t>Delivery AMS</t>
        </is>
      </c>
      <c r="H158" t="inlineStr">
        <is>
          <t>Flora Pinnelli</t>
        </is>
      </c>
      <c r="I158" t="inlineStr">
        <is>
          <t>F. Pinnelli</t>
        </is>
      </c>
      <c r="J158" t="inlineStr">
        <is>
          <t>Service Manager</t>
        </is>
      </c>
      <c r="K158" t="inlineStr">
        <is>
          <t>I</t>
        </is>
      </c>
      <c r="L158" t="inlineStr">
        <is>
          <t>ABSTRACT</t>
        </is>
      </c>
      <c r="M158" t="inlineStr">
        <is>
          <t>2019-01-21 00:00:00.000</t>
        </is>
      </c>
      <c r="O158" s="12" t="inlineStr">
        <is>
          <t>Delivery AMS</t>
        </is>
      </c>
    </row>
    <row r="159" hidden="1">
      <c r="A159" t="inlineStr">
        <is>
          <t>E158</t>
        </is>
      </c>
      <c r="B159">
        <f>MID(E159,1,SEARCH(" ",E159))</f>
        <v/>
      </c>
      <c r="C159">
        <f>MID(E159,SEARCH(" ",E159)+1,LEN(E159))</f>
        <v/>
      </c>
      <c r="D159">
        <f>TRIM(CONCATENATE(CONCATENATE(LEFT(E159,1),". "),MID(E159,SEARCH(" ",E159)+1,LEN(E159))))</f>
        <v/>
      </c>
      <c r="E159" s="56" t="inlineStr">
        <is>
          <t>Alessandro Torri</t>
        </is>
      </c>
      <c r="F159" t="inlineStr">
        <is>
          <t>DIGITAL</t>
        </is>
      </c>
      <c r="G159" t="inlineStr">
        <is>
          <t>Not Available</t>
        </is>
      </c>
      <c r="H159" t="inlineStr">
        <is>
          <t>DIGITAL</t>
        </is>
      </c>
      <c r="I159" t="inlineStr">
        <is>
          <t>Not Available</t>
        </is>
      </c>
      <c r="K159" t="inlineStr">
        <is>
          <t>I</t>
        </is>
      </c>
      <c r="L159" t="inlineStr">
        <is>
          <t>ABSTRACT</t>
        </is>
      </c>
      <c r="O159" t="inlineStr">
        <is>
          <t>Outside DI</t>
        </is>
      </c>
    </row>
    <row r="160" hidden="1">
      <c r="A160" t="inlineStr">
        <is>
          <t>E159</t>
        </is>
      </c>
      <c r="B160" t="inlineStr">
        <is>
          <t>RENATO</t>
        </is>
      </c>
      <c r="C160" t="inlineStr">
        <is>
          <t>TORTORA</t>
        </is>
      </c>
      <c r="D160" t="inlineStr">
        <is>
          <t>R. TORTORA</t>
        </is>
      </c>
      <c r="E160">
        <f>_xlfn.CONCAT(B160," ",C160)</f>
        <v/>
      </c>
      <c r="F160" t="inlineStr">
        <is>
          <t>Data Intelligence</t>
        </is>
      </c>
      <c r="G160" t="inlineStr">
        <is>
          <t>Operations</t>
        </is>
      </c>
      <c r="H160" t="inlineStr">
        <is>
          <t>Omar Sagazio</t>
        </is>
      </c>
      <c r="I160" t="inlineStr">
        <is>
          <t>A. STRADA</t>
        </is>
      </c>
      <c r="K160" t="inlineStr">
        <is>
          <t>I</t>
        </is>
      </c>
      <c r="L160" t="inlineStr">
        <is>
          <t>Abstract</t>
        </is>
      </c>
      <c r="O160" s="12" t="inlineStr">
        <is>
          <t>Data Management</t>
        </is>
      </c>
    </row>
    <row r="161" hidden="1">
      <c r="A161" t="inlineStr">
        <is>
          <t>E160</t>
        </is>
      </c>
      <c r="B161" t="inlineStr">
        <is>
          <t>ERNESTO</t>
        </is>
      </c>
      <c r="C161" t="inlineStr">
        <is>
          <t>TOSETTO</t>
        </is>
      </c>
      <c r="D161" t="inlineStr">
        <is>
          <t>E. TOSETTO</t>
        </is>
      </c>
      <c r="E161" t="inlineStr">
        <is>
          <t>ERNESTO TOSETTO</t>
        </is>
      </c>
      <c r="F161" t="inlineStr">
        <is>
          <t>Finance</t>
        </is>
      </c>
      <c r="G161" t="inlineStr">
        <is>
          <t>Consolidated &amp; Tax</t>
        </is>
      </c>
      <c r="H161" t="inlineStr">
        <is>
          <t>Maurizio Cocchi</t>
        </is>
      </c>
      <c r="I161" t="inlineStr">
        <is>
          <t>Antonio De Vivo</t>
        </is>
      </c>
      <c r="K161" t="inlineStr">
        <is>
          <t>I</t>
        </is>
      </c>
      <c r="L161" t="inlineStr">
        <is>
          <t>ABSTRACT</t>
        </is>
      </c>
      <c r="M161" t="inlineStr">
        <is>
          <t>2021-03-21 00:00:00.000</t>
        </is>
      </c>
      <c r="O161" s="12" t="inlineStr">
        <is>
          <t>Outside DI</t>
        </is>
      </c>
    </row>
    <row r="162" hidden="1">
      <c r="A162" t="inlineStr">
        <is>
          <t>E161</t>
        </is>
      </c>
      <c r="B162">
        <f>MID(E162,1,SEARCH(" ",E162))</f>
        <v/>
      </c>
      <c r="C162">
        <f>MID(E162,SEARCH(" ",E162)+1,LEN(E162))</f>
        <v/>
      </c>
      <c r="D162">
        <f>TRIM(CONCATENATE(CONCATENATE(LEFT(E162,1),". "),MID(E162,SEARCH(" ",E162)+1,LEN(E162))))</f>
        <v/>
      </c>
      <c r="E162" s="56" t="inlineStr">
        <is>
          <t>Giulia Tuninetti</t>
        </is>
      </c>
      <c r="F162" t="inlineStr">
        <is>
          <t>DIGITAL</t>
        </is>
      </c>
      <c r="G162" t="inlineStr">
        <is>
          <t>Not Available</t>
        </is>
      </c>
      <c r="H162" t="inlineStr">
        <is>
          <t>DIGITAL</t>
        </is>
      </c>
      <c r="I162" t="inlineStr">
        <is>
          <t>Not Available</t>
        </is>
      </c>
      <c r="K162" t="inlineStr">
        <is>
          <t>I</t>
        </is>
      </c>
      <c r="L162" t="inlineStr">
        <is>
          <t>ABSTRACT</t>
        </is>
      </c>
      <c r="O162" t="inlineStr">
        <is>
          <t>Outside DI</t>
        </is>
      </c>
    </row>
    <row r="163" hidden="1">
      <c r="A163" t="inlineStr">
        <is>
          <t>E162</t>
        </is>
      </c>
      <c r="B163" t="inlineStr">
        <is>
          <t>ENDAR</t>
        </is>
      </c>
      <c r="C163" t="inlineStr">
        <is>
          <t>ULIU</t>
        </is>
      </c>
      <c r="D163" t="inlineStr">
        <is>
          <t>E. Uliu</t>
        </is>
      </c>
      <c r="E163" t="inlineStr">
        <is>
          <t>ENDAR ULIU</t>
        </is>
      </c>
      <c r="F163" t="inlineStr">
        <is>
          <t>Data Intelligence</t>
        </is>
      </c>
      <c r="G163" t="inlineStr">
        <is>
          <t>Operations</t>
        </is>
      </c>
      <c r="H163" t="inlineStr">
        <is>
          <t>Omar Sagazio</t>
        </is>
      </c>
      <c r="I163" t="inlineStr">
        <is>
          <t>M. PORCU</t>
        </is>
      </c>
      <c r="K163" t="inlineStr">
        <is>
          <t>E</t>
        </is>
      </c>
      <c r="L163" t="inlineStr">
        <is>
          <t>ThinkOpen</t>
        </is>
      </c>
      <c r="N163" s="1" t="n">
        <v>45411</v>
      </c>
      <c r="O163" s="12" t="inlineStr">
        <is>
          <t>Web Applications</t>
        </is>
      </c>
    </row>
    <row r="164" hidden="1">
      <c r="A164" t="inlineStr">
        <is>
          <t>E163</t>
        </is>
      </c>
      <c r="B164" t="inlineStr">
        <is>
          <t>FABRIZIO</t>
        </is>
      </c>
      <c r="C164" t="inlineStr">
        <is>
          <t>VASSALLO</t>
        </is>
      </c>
      <c r="D164" t="inlineStr">
        <is>
          <t>F. VASSALLO</t>
        </is>
      </c>
      <c r="E164" t="inlineStr">
        <is>
          <t>FABRIZIO VASSALLO</t>
        </is>
      </c>
      <c r="F164" t="inlineStr">
        <is>
          <t>Data Intelligence</t>
        </is>
      </c>
      <c r="G164" t="inlineStr">
        <is>
          <t>Delivery AMS</t>
        </is>
      </c>
      <c r="H164" t="inlineStr">
        <is>
          <t>Flora Pinnelli</t>
        </is>
      </c>
      <c r="I164" t="inlineStr">
        <is>
          <t>F. PINNELLI</t>
        </is>
      </c>
      <c r="K164" t="inlineStr">
        <is>
          <t>I</t>
        </is>
      </c>
      <c r="L164" t="inlineStr">
        <is>
          <t>ABSTRACT</t>
        </is>
      </c>
      <c r="M164" t="inlineStr">
        <is>
          <t>2023-03-01 00:00:00.000</t>
        </is>
      </c>
      <c r="O164" s="12" t="inlineStr">
        <is>
          <t>Delivery Maintenance</t>
        </is>
      </c>
    </row>
    <row r="165" hidden="1">
      <c r="A165" t="inlineStr">
        <is>
          <t>E164</t>
        </is>
      </c>
      <c r="B165" t="inlineStr">
        <is>
          <t>MAURO</t>
        </is>
      </c>
      <c r="C165" t="inlineStr">
        <is>
          <t>VERGANI</t>
        </is>
      </c>
      <c r="D165" t="inlineStr">
        <is>
          <t>M. Vergani</t>
        </is>
      </c>
      <c r="E165" t="inlineStr">
        <is>
          <t>MAURO VERGANI</t>
        </is>
      </c>
      <c r="F165" t="inlineStr">
        <is>
          <t>Data Intelligence</t>
        </is>
      </c>
      <c r="G165" t="inlineStr">
        <is>
          <t>Operations</t>
        </is>
      </c>
      <c r="H165" t="inlineStr">
        <is>
          <t>Omar Sagazio</t>
        </is>
      </c>
      <c r="I165" t="inlineStr">
        <is>
          <t>M. PORCU</t>
        </is>
      </c>
      <c r="K165" t="inlineStr">
        <is>
          <t>E</t>
        </is>
      </c>
      <c r="L165" t="inlineStr">
        <is>
          <t>ThinkOpen</t>
        </is>
      </c>
      <c r="N165" s="1" t="n">
        <v>45411</v>
      </c>
      <c r="O165" s="12" t="inlineStr">
        <is>
          <t>Web Applications</t>
        </is>
      </c>
    </row>
    <row r="166" hidden="1">
      <c r="A166" t="inlineStr">
        <is>
          <t>E165</t>
        </is>
      </c>
      <c r="B166" t="inlineStr">
        <is>
          <t>MILO</t>
        </is>
      </c>
      <c r="C166" t="inlineStr">
        <is>
          <t>VIANELLI</t>
        </is>
      </c>
      <c r="D166" s="55" t="inlineStr">
        <is>
          <t>M. VIANELLI</t>
        </is>
      </c>
      <c r="E166" t="inlineStr">
        <is>
          <t>MILO VIANELLI</t>
        </is>
      </c>
      <c r="F166" t="inlineStr">
        <is>
          <t>Data Intelligence</t>
        </is>
      </c>
      <c r="G166" t="inlineStr">
        <is>
          <t>Delivery Projects</t>
        </is>
      </c>
      <c r="H166" t="inlineStr">
        <is>
          <t>Monica Calabrese</t>
        </is>
      </c>
      <c r="I166" t="inlineStr">
        <is>
          <t>M. CALABRESE</t>
        </is>
      </c>
      <c r="K166" t="inlineStr">
        <is>
          <t>I</t>
        </is>
      </c>
      <c r="L166" t="inlineStr">
        <is>
          <t>ABSTRACT</t>
        </is>
      </c>
      <c r="M166" t="inlineStr">
        <is>
          <t>2022-07-06 00:00:00.000</t>
        </is>
      </c>
      <c r="O166" s="12" t="inlineStr">
        <is>
          <t>Delivery Projects</t>
        </is>
      </c>
    </row>
    <row r="167" hidden="1">
      <c r="A167" t="inlineStr">
        <is>
          <t>E166</t>
        </is>
      </c>
      <c r="B167" t="inlineStr">
        <is>
          <t>MANUEL</t>
        </is>
      </c>
      <c r="C167" t="inlineStr">
        <is>
          <t>VIMERCATI</t>
        </is>
      </c>
      <c r="D167" t="inlineStr">
        <is>
          <t>M. VIMERCATI</t>
        </is>
      </c>
      <c r="E167" t="inlineStr">
        <is>
          <t>MANUEL VIMERCATI</t>
        </is>
      </c>
      <c r="F167" t="inlineStr">
        <is>
          <t>Data Intelligence</t>
        </is>
      </c>
      <c r="G167" t="inlineStr">
        <is>
          <t>Operations</t>
        </is>
      </c>
      <c r="H167" t="inlineStr">
        <is>
          <t>Omar Sagazio</t>
        </is>
      </c>
      <c r="I167" t="inlineStr">
        <is>
          <t>A. STRADA</t>
        </is>
      </c>
      <c r="K167" t="inlineStr">
        <is>
          <t>I</t>
        </is>
      </c>
      <c r="L167" t="inlineStr">
        <is>
          <t>ABSTRACT</t>
        </is>
      </c>
      <c r="M167" t="inlineStr">
        <is>
          <t>2020-09-01 00:00:00.000</t>
        </is>
      </c>
      <c r="O167" s="12" t="inlineStr">
        <is>
          <t>Data Management</t>
        </is>
      </c>
    </row>
    <row r="168" hidden="1">
      <c r="A168" t="inlineStr">
        <is>
          <t>E167</t>
        </is>
      </c>
      <c r="B168" t="inlineStr">
        <is>
          <t>ANDRI</t>
        </is>
      </c>
      <c r="C168" t="inlineStr">
        <is>
          <t>VLADI</t>
        </is>
      </c>
      <c r="D168" t="inlineStr">
        <is>
          <t>A. VLADI</t>
        </is>
      </c>
      <c r="E168" t="inlineStr">
        <is>
          <t>ANDRI VLADI</t>
        </is>
      </c>
      <c r="F168" t="inlineStr">
        <is>
          <t>Data Intelligence</t>
        </is>
      </c>
      <c r="G168" t="inlineStr">
        <is>
          <t>Operations</t>
        </is>
      </c>
      <c r="H168" t="inlineStr">
        <is>
          <t>Omar Sagazio</t>
        </is>
      </c>
      <c r="I168" t="inlineStr">
        <is>
          <t>M. PORCU</t>
        </is>
      </c>
      <c r="K168" t="inlineStr">
        <is>
          <t>I</t>
        </is>
      </c>
      <c r="L168" t="inlineStr">
        <is>
          <t>ABSTRACT</t>
        </is>
      </c>
      <c r="M168" t="inlineStr">
        <is>
          <t>2021-03-15 00:00:00.000</t>
        </is>
      </c>
      <c r="O168" s="12" t="inlineStr">
        <is>
          <t>Web Applications</t>
        </is>
      </c>
    </row>
    <row r="169" hidden="1">
      <c r="A169" t="inlineStr">
        <is>
          <t>E168</t>
        </is>
      </c>
      <c r="B169" t="inlineStr">
        <is>
          <t>Ting Ting</t>
        </is>
      </c>
      <c r="C169" t="inlineStr">
        <is>
          <t>Wu</t>
        </is>
      </c>
      <c r="D169" s="24" t="inlineStr">
        <is>
          <t>T. Wu</t>
        </is>
      </c>
      <c r="E169" s="56" t="inlineStr">
        <is>
          <t>Ting Ting Wu</t>
        </is>
      </c>
      <c r="F169" t="inlineStr">
        <is>
          <t>DIGITAL</t>
        </is>
      </c>
      <c r="G169" t="inlineStr">
        <is>
          <t>Not Available</t>
        </is>
      </c>
      <c r="H169" t="inlineStr">
        <is>
          <t>DIGITAL</t>
        </is>
      </c>
      <c r="I169" t="inlineStr">
        <is>
          <t>Not Available</t>
        </is>
      </c>
      <c r="K169" t="inlineStr">
        <is>
          <t>I</t>
        </is>
      </c>
      <c r="L169" t="inlineStr">
        <is>
          <t>ABSTRACT</t>
        </is>
      </c>
      <c r="O169" t="inlineStr">
        <is>
          <t>Outside DI</t>
        </is>
      </c>
    </row>
  </sheetData>
  <autoFilter ref="A1:P169">
    <filterColumn colId="1" hiddenButton="0" showButton="1">
      <filters>
        <filter val="SENDA"/>
      </filters>
    </filterColumn>
  </autoFilter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8" sqref="A8"/>
    </sheetView>
  </sheetViews>
  <sheetFormatPr baseColWidth="8" defaultColWidth="8.7109375" defaultRowHeight="14.45"/>
  <cols>
    <col width="23.7109375" bestFit="1" customWidth="1" style="8" min="1" max="1"/>
    <col width="15.140625" bestFit="1" customWidth="1" style="8" min="2" max="2"/>
    <col width="12.7109375" bestFit="1" customWidth="1" min="8" max="8"/>
    <col width="14.7109375" bestFit="1" customWidth="1" min="14" max="14"/>
  </cols>
  <sheetData>
    <row r="1" ht="15.6" customHeight="1">
      <c r="A1" t="inlineStr">
        <is>
          <t>PM 2025</t>
        </is>
      </c>
      <c r="G1" s="24" t="n"/>
      <c r="H1" s="24" t="n"/>
      <c r="J1" s="24" t="n"/>
      <c r="L1" s="24" t="n"/>
      <c r="M1" s="71" t="n"/>
      <c r="N1" s="24" t="n"/>
      <c r="Q1" s="24" t="n"/>
      <c r="R1" s="24" t="n"/>
      <c r="S1" s="24" t="n"/>
      <c r="U1" s="24" t="n"/>
    </row>
    <row r="2">
      <c r="A2" s="99" t="inlineStr">
        <is>
          <t>A. Cuomo</t>
        </is>
      </c>
      <c r="B2" s="24" t="n"/>
      <c r="H2" s="24" t="n"/>
      <c r="J2" s="24" t="n"/>
    </row>
    <row r="3">
      <c r="A3" s="99" t="inlineStr">
        <is>
          <t>F. Taita</t>
        </is>
      </c>
      <c r="B3" s="24" t="n"/>
      <c r="H3" s="24" t="n"/>
      <c r="J3" s="24" t="n"/>
    </row>
    <row r="4">
      <c r="A4" s="97" t="inlineStr">
        <is>
          <t>G. SIRONI</t>
        </is>
      </c>
      <c r="B4" s="24" t="n"/>
      <c r="H4" s="24" t="n"/>
      <c r="J4" s="24" t="n"/>
    </row>
    <row r="5">
      <c r="A5" s="97" t="inlineStr">
        <is>
          <t>L. BARIANI</t>
        </is>
      </c>
      <c r="B5" s="24" t="n"/>
      <c r="H5" s="24" t="n"/>
      <c r="J5" s="24" t="n"/>
    </row>
    <row r="6">
      <c r="A6" s="97" t="inlineStr">
        <is>
          <t>L. Franceschini</t>
        </is>
      </c>
      <c r="B6" s="24" t="n"/>
      <c r="H6" s="24" t="n"/>
      <c r="J6" s="24" t="n"/>
    </row>
    <row r="7">
      <c r="A7" s="97" t="inlineStr">
        <is>
          <t>L. Roberto</t>
        </is>
      </c>
      <c r="B7" s="24" t="n"/>
      <c r="H7" s="24" t="n"/>
      <c r="J7" s="24" t="n"/>
    </row>
    <row r="8">
      <c r="A8" s="99" t="inlineStr">
        <is>
          <t>M. Calabrese</t>
        </is>
      </c>
      <c r="B8" s="24" t="n"/>
      <c r="H8" s="24" t="n"/>
      <c r="J8" s="24" t="n"/>
    </row>
    <row r="9">
      <c r="A9" s="97" t="inlineStr">
        <is>
          <t>O. Sagazio</t>
        </is>
      </c>
      <c r="B9" s="24" t="n"/>
      <c r="H9" s="24" t="n"/>
      <c r="J9" s="24" t="n"/>
    </row>
    <row r="10">
      <c r="A10" s="97" t="inlineStr">
        <is>
          <t>P. Anzellotti</t>
        </is>
      </c>
      <c r="B10" s="24" t="n"/>
    </row>
    <row r="11">
      <c r="A11" s="24" t="n"/>
      <c r="B11" s="24" t="n"/>
    </row>
    <row r="12">
      <c r="B12" s="24" t="n"/>
    </row>
    <row r="13">
      <c r="B13" s="24" t="n"/>
      <c r="H13" s="24" t="n"/>
    </row>
    <row r="14">
      <c r="B14" s="24" t="n"/>
      <c r="H14" s="24" t="n"/>
    </row>
    <row r="15">
      <c r="B15" s="24" t="n"/>
      <c r="H15" s="24" t="n"/>
    </row>
    <row r="16">
      <c r="B16" s="24" t="n"/>
    </row>
    <row r="17">
      <c r="B17" s="24" t="n"/>
    </row>
    <row r="18">
      <c r="B18" s="24" t="n"/>
    </row>
    <row r="19">
      <c r="B19" s="24" t="n"/>
    </row>
    <row r="20">
      <c r="B20" s="24" t="n"/>
    </row>
    <row r="21">
      <c r="B21" s="24" t="n"/>
    </row>
    <row r="22">
      <c r="B22" s="24" t="n"/>
    </row>
    <row r="23">
      <c r="B23" s="24" t="n"/>
    </row>
    <row r="24">
      <c r="B24" s="24" t="n"/>
    </row>
    <row r="25">
      <c r="B25" s="24" t="n"/>
    </row>
    <row r="26">
      <c r="B26" s="24" t="n"/>
    </row>
    <row r="27">
      <c r="B27" s="24" t="n"/>
    </row>
    <row r="28">
      <c r="B28" s="24" t="n"/>
    </row>
    <row r="29">
      <c r="B29" s="24" t="n"/>
    </row>
    <row r="30">
      <c r="B30" s="24" t="n"/>
    </row>
    <row r="31">
      <c r="B31" s="24" t="n"/>
    </row>
    <row r="32">
      <c r="B32" s="24" t="n"/>
    </row>
    <row r="33">
      <c r="B33" s="24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2"/>
  <sheetViews>
    <sheetView showGridLines="0" topLeftCell="B1" workbookViewId="0">
      <selection activeCell="G9" sqref="G9"/>
    </sheetView>
  </sheetViews>
  <sheetFormatPr baseColWidth="8" defaultColWidth="8.42578125" defaultRowHeight="14.45"/>
  <cols>
    <col width="16.42578125" bestFit="1" customWidth="1" min="1" max="1"/>
    <col width="14.42578125" bestFit="1" customWidth="1" min="2" max="2"/>
    <col width="30.42578125" bestFit="1" customWidth="1" min="3" max="3"/>
    <col width="14.42578125" bestFit="1" customWidth="1" min="4" max="4"/>
    <col width="11.42578125" customWidth="1" min="7" max="7"/>
    <col width="7.42578125" bestFit="1" customWidth="1" min="8" max="8"/>
    <col width="7.7109375" bestFit="1" customWidth="1" min="9" max="9"/>
    <col width="6.140625" bestFit="1" customWidth="1" min="10" max="10"/>
    <col width="5.42578125" bestFit="1" customWidth="1" min="11" max="11"/>
    <col width="6.7109375" bestFit="1" customWidth="1" min="12" max="12"/>
    <col width="6.28515625" bestFit="1" customWidth="1" min="13" max="13"/>
    <col width="5.42578125" bestFit="1" customWidth="1" min="14" max="14"/>
    <col width="6.42578125" bestFit="1" customWidth="1" min="15" max="15"/>
    <col width="9.28515625" bestFit="1" customWidth="1" min="16" max="16"/>
    <col width="7.28515625" bestFit="1" customWidth="1" min="17" max="17"/>
    <col width="9.28515625" bestFit="1" customWidth="1" min="18" max="18"/>
    <col width="8.42578125" bestFit="1" customWidth="1" min="19" max="19"/>
  </cols>
  <sheetData>
    <row r="1">
      <c r="A1" s="2" t="inlineStr">
        <is>
          <t>ClosurePeriodFrom</t>
        </is>
      </c>
      <c r="B1" s="2" t="inlineStr">
        <is>
          <t>ClosurePeriodTo</t>
        </is>
      </c>
      <c r="C1" s="2" t="inlineStr">
        <is>
          <t>ReasonDescr</t>
        </is>
      </c>
      <c r="D1" s="2" t="inlineStr">
        <is>
          <t>ReasonType</t>
        </is>
      </c>
      <c r="F1" s="2" t="inlineStr">
        <is>
          <t>year</t>
        </is>
      </c>
      <c r="G1" s="2" t="n">
        <v>2025</v>
      </c>
      <c r="H1" t="inlineStr">
        <is>
          <t>gennaio</t>
        </is>
      </c>
      <c r="I1" t="inlineStr">
        <is>
          <t>febbraio</t>
        </is>
      </c>
      <c r="J1" t="inlineStr">
        <is>
          <t>marzo</t>
        </is>
      </c>
      <c r="K1" t="inlineStr">
        <is>
          <t>aprile</t>
        </is>
      </c>
      <c r="L1" t="inlineStr">
        <is>
          <t>maggio</t>
        </is>
      </c>
      <c r="M1" t="inlineStr">
        <is>
          <t>giugno</t>
        </is>
      </c>
      <c r="N1" t="inlineStr">
        <is>
          <t>luglio</t>
        </is>
      </c>
      <c r="O1" t="inlineStr">
        <is>
          <t>agosto</t>
        </is>
      </c>
      <c r="P1" t="inlineStr">
        <is>
          <t>settembre</t>
        </is>
      </c>
      <c r="Q1" t="inlineStr">
        <is>
          <t>ottobre</t>
        </is>
      </c>
      <c r="R1" t="inlineStr">
        <is>
          <t>novembre</t>
        </is>
      </c>
      <c r="S1" t="inlineStr">
        <is>
          <t>dicembre</t>
        </is>
      </c>
    </row>
    <row r="2">
      <c r="A2" s="1" t="n">
        <v>45658</v>
      </c>
      <c r="B2" s="1">
        <f>A2</f>
        <v/>
      </c>
      <c r="C2" t="inlineStr">
        <is>
          <t>Capodanno</t>
        </is>
      </c>
      <c r="D2" t="inlineStr">
        <is>
          <t>Festivity</t>
        </is>
      </c>
      <c r="H2" s="4" t="n">
        <v>18</v>
      </c>
      <c r="I2" s="4" t="n">
        <v>20</v>
      </c>
      <c r="J2" s="4" t="n">
        <v>21</v>
      </c>
      <c r="K2" s="4">
        <f>SUMIFS(Calendar!J6:J423,Calendar!C6:C423,2024,Calendar!D6:D423,4)</f>
        <v/>
      </c>
      <c r="L2" s="4" t="n">
        <v>20</v>
      </c>
      <c r="M2" s="4">
        <f>SUMIFS(Calendar!J8:J425,Calendar!C8:C425,2024,Calendar!D8:D425,6)</f>
        <v/>
      </c>
      <c r="N2" s="4">
        <f>SUMIFS(Calendar!J9:J426,Calendar!C9:C426,2024,Calendar!D9:D426,7)</f>
        <v/>
      </c>
      <c r="O2" s="4">
        <f>SUMIFS(Calendar!J10:J427,Calendar!C10:C427,2024,Calendar!D10:D427,8)</f>
        <v/>
      </c>
      <c r="P2" s="4">
        <f>SUMIFS(Calendar!J11:J428,Calendar!C11:C428,2024,Calendar!D11:D428,9)</f>
        <v/>
      </c>
      <c r="Q2" s="4">
        <f>SUMIFS(Calendar!J12:J429,Calendar!C12:C429,2024,Calendar!D12:D429,10)</f>
        <v/>
      </c>
      <c r="R2" s="4">
        <f>SUMIFS(Calendar!J13:J430,Calendar!C13:C430,2024,Calendar!D13:D430,11)</f>
        <v/>
      </c>
      <c r="S2" s="4">
        <f>SUMIFS(Calendar!J14:J431,Calendar!C14:C431,2024,Calendar!D14:D431,12)</f>
        <v/>
      </c>
    </row>
    <row r="3">
      <c r="A3" s="1" t="n">
        <v>45663</v>
      </c>
      <c r="B3" s="1">
        <f>A3</f>
        <v/>
      </c>
      <c r="C3" t="inlineStr">
        <is>
          <t>Epifania</t>
        </is>
      </c>
      <c r="D3" t="inlineStr">
        <is>
          <t>Festivity</t>
        </is>
      </c>
    </row>
    <row r="4">
      <c r="A4" s="1" t="n">
        <v>45772</v>
      </c>
      <c r="B4" s="1" t="n">
        <v>45408</v>
      </c>
      <c r="C4" t="inlineStr">
        <is>
          <t>Festa della Liberazione (1945)</t>
        </is>
      </c>
      <c r="D4" t="inlineStr">
        <is>
          <t>Festivity</t>
        </is>
      </c>
    </row>
    <row r="5">
      <c r="A5" s="1" t="n">
        <v>45768</v>
      </c>
      <c r="B5" s="1">
        <f>A5</f>
        <v/>
      </c>
      <c r="C5" t="inlineStr">
        <is>
          <t>Lunedì dell'Angelo</t>
        </is>
      </c>
      <c r="D5" t="inlineStr">
        <is>
          <t>Festivity</t>
        </is>
      </c>
    </row>
    <row r="6">
      <c r="A6" s="1" t="n">
        <v>45778</v>
      </c>
      <c r="B6" s="1" t="n">
        <v>45415</v>
      </c>
      <c r="C6" t="inlineStr">
        <is>
          <t>Festa del lavoro</t>
        </is>
      </c>
      <c r="D6" t="inlineStr">
        <is>
          <t>Festivity</t>
        </is>
      </c>
    </row>
    <row r="7">
      <c r="A7" s="1" t="n">
        <v>45810</v>
      </c>
      <c r="B7" s="1">
        <f>A7</f>
        <v/>
      </c>
      <c r="C7" t="inlineStr">
        <is>
          <t>Festa della Repubblica</t>
        </is>
      </c>
      <c r="D7" t="inlineStr">
        <is>
          <t>Festivity</t>
        </is>
      </c>
      <c r="K7" s="6" t="n"/>
    </row>
    <row r="8">
      <c r="A8" s="1" t="n">
        <v>45884</v>
      </c>
      <c r="B8" s="1">
        <f>A8</f>
        <v/>
      </c>
      <c r="C8" t="inlineStr">
        <is>
          <t>Assunzione di Maria</t>
        </is>
      </c>
      <c r="D8" t="inlineStr">
        <is>
          <t>Festivity</t>
        </is>
      </c>
    </row>
    <row r="9">
      <c r="A9" s="1" t="n">
        <v>45962</v>
      </c>
      <c r="B9" s="1">
        <f>A9</f>
        <v/>
      </c>
      <c r="C9" t="inlineStr">
        <is>
          <t>Ognissanti</t>
        </is>
      </c>
      <c r="D9" t="inlineStr">
        <is>
          <t>Festivity</t>
        </is>
      </c>
      <c r="K9" s="6" t="n"/>
    </row>
    <row r="10">
      <c r="A10" s="1" t="n">
        <v>45998</v>
      </c>
      <c r="B10" s="1">
        <f>A10</f>
        <v/>
      </c>
      <c r="C10" t="inlineStr">
        <is>
          <t>Milano - Santo Patrono</t>
        </is>
      </c>
      <c r="D10" t="inlineStr">
        <is>
          <t>Festivity</t>
        </is>
      </c>
    </row>
    <row r="11">
      <c r="A11" s="1" t="n">
        <v>45999</v>
      </c>
      <c r="B11" s="1">
        <f>A11</f>
        <v/>
      </c>
      <c r="C11" t="inlineStr">
        <is>
          <t>Immacolata Concezione</t>
        </is>
      </c>
      <c r="D11" t="inlineStr">
        <is>
          <t>Festivity</t>
        </is>
      </c>
      <c r="K11" s="6" t="n"/>
    </row>
    <row r="12">
      <c r="A12" s="1" t="n">
        <v>46016</v>
      </c>
      <c r="B12" s="1">
        <f>A12</f>
        <v/>
      </c>
      <c r="C12" t="inlineStr">
        <is>
          <t>Natale di Gesù</t>
        </is>
      </c>
      <c r="D12" t="inlineStr">
        <is>
          <t>Festivity</t>
        </is>
      </c>
      <c r="K12" s="7" t="n"/>
    </row>
    <row r="13">
      <c r="A13" s="1" t="n">
        <v>46017</v>
      </c>
      <c r="B13" s="1">
        <f>A13</f>
        <v/>
      </c>
      <c r="C13" t="inlineStr">
        <is>
          <t>Santo Stefano</t>
        </is>
      </c>
      <c r="D13" t="inlineStr">
        <is>
          <t>Festivity</t>
        </is>
      </c>
      <c r="K13" s="6" t="n"/>
    </row>
    <row r="14">
      <c r="A14" s="1" t="n">
        <v>45659</v>
      </c>
      <c r="B14" s="1" t="n">
        <v>45296</v>
      </c>
      <c r="C14" t="inlineStr">
        <is>
          <t>Cristmas' Holidays</t>
        </is>
      </c>
      <c r="D14" t="inlineStr">
        <is>
          <t>Abstract Closure</t>
        </is>
      </c>
      <c r="H14" s="35" t="n"/>
    </row>
    <row r="15">
      <c r="A15" s="1" t="n">
        <v>45516</v>
      </c>
      <c r="B15" s="1" t="n">
        <v>45527</v>
      </c>
      <c r="C15" t="inlineStr">
        <is>
          <t>Summer's Holidays</t>
        </is>
      </c>
      <c r="D15" t="inlineStr">
        <is>
          <t>Abstract Closure</t>
        </is>
      </c>
      <c r="I15" s="6" t="n"/>
    </row>
    <row r="16">
      <c r="A16" s="1" t="n">
        <v>46020</v>
      </c>
      <c r="B16" s="1" t="n">
        <v>45660</v>
      </c>
      <c r="C16" s="5" t="inlineStr">
        <is>
          <t>Cristmas' Holidays</t>
        </is>
      </c>
      <c r="D16" s="5" t="inlineStr">
        <is>
          <t>Abstract Closure</t>
        </is>
      </c>
    </row>
    <row r="17">
      <c r="A17" s="1" t="n">
        <v>46021</v>
      </c>
      <c r="B17" s="1" t="n">
        <v>45660</v>
      </c>
      <c r="C17" s="5" t="inlineStr">
        <is>
          <t>Cristmas' Holidays</t>
        </is>
      </c>
      <c r="D17" s="5" t="inlineStr">
        <is>
          <t>Abstract Closure</t>
        </is>
      </c>
      <c r="I17" s="7" t="n"/>
    </row>
    <row r="18">
      <c r="A18" s="1" t="n">
        <v>46020</v>
      </c>
      <c r="B18" s="1" t="n">
        <v>45660</v>
      </c>
      <c r="C18" s="5" t="inlineStr">
        <is>
          <t>Cristmas' Holidays</t>
        </is>
      </c>
      <c r="D18" s="5" t="inlineStr">
        <is>
          <t>Abstract Closure</t>
        </is>
      </c>
      <c r="I18" s="6" t="n"/>
    </row>
    <row r="19">
      <c r="I19" s="7" t="n"/>
    </row>
    <row r="20">
      <c r="I20" s="6" t="n"/>
    </row>
    <row r="22">
      <c r="K22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Calabrese Monica</dc:creator>
  <dcterms:created xsi:type="dcterms:W3CDTF">2024-03-14T10:00:12Z</dcterms:created>
  <dcterms:modified xsi:type="dcterms:W3CDTF">2025-06-23T21:45:31Z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SV_QUERY_LIST_4F35BF76-6C0D-4D9B-82B2-816C12CF3733" fmtid="{D5CDD505-2E9C-101B-9397-08002B2CF9AE}" pid="2">
    <vt:lpwstr>empty_477D106A-C0D6-4607-AEBD-E2C9D60EA279</vt:lpwstr>
  </property>
  <property name="SV_HIDDEN_GRID_QUERY_LIST_4F35BF76-6C0D-4D9B-82B2-816C12CF3733" fmtid="{D5CDD505-2E9C-101B-9397-08002B2CF9AE}" pid="3">
    <vt:lpwstr>empty_477D106A-C0D6-4607-AEBD-E2C9D60EA279</vt:lpwstr>
  </property>
</Properties>
</file>