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Cosas de Juan\Master\TFM\"/>
    </mc:Choice>
  </mc:AlternateContent>
  <xr:revisionPtr revIDLastSave="0" documentId="13_ncr:1_{145B8546-3F30-467A-A753-A800A1548CDA}" xr6:coauthVersionLast="45" xr6:coauthVersionMax="45" xr10:uidLastSave="{00000000-0000-0000-0000-000000000000}"/>
  <bookViews>
    <workbookView xWindow="-120" yWindow="-120" windowWidth="29040" windowHeight="15510" activeTab="3" xr2:uid="{00000000-000D-0000-FFFF-FFFF00000000}"/>
  </bookViews>
  <sheets>
    <sheet name="Uso (500K)" sheetId="2" r:id="rId1"/>
    <sheet name="Uso (750K)" sheetId="3" r:id="rId2"/>
    <sheet name="Uso (2M)" sheetId="5" r:id="rId3"/>
    <sheet name="Uso (2M, Max=20w_s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7" l="1"/>
  <c r="K23" i="7"/>
  <c r="K22" i="7"/>
  <c r="H20" i="7"/>
  <c r="H25" i="7" s="1"/>
  <c r="H6" i="7"/>
  <c r="H5" i="7"/>
  <c r="H4" i="7"/>
  <c r="H3" i="7"/>
  <c r="D31" i="7"/>
  <c r="C31" i="7"/>
  <c r="B31" i="7"/>
  <c r="E31" i="7" s="1"/>
  <c r="J25" i="7"/>
  <c r="I25" i="7"/>
  <c r="K10" i="7"/>
  <c r="J10" i="7"/>
  <c r="I10" i="7"/>
  <c r="H10" i="7"/>
  <c r="K25" i="7" l="1"/>
  <c r="E31" i="5" l="1"/>
  <c r="D31" i="5"/>
  <c r="C31" i="5"/>
  <c r="K25" i="5"/>
  <c r="J25" i="5"/>
  <c r="I25" i="5"/>
  <c r="H25" i="5"/>
  <c r="K10" i="5"/>
  <c r="J10" i="5"/>
  <c r="H10" i="5"/>
  <c r="I10" i="5"/>
  <c r="B31" i="5"/>
  <c r="E31" i="3" l="1"/>
  <c r="D31" i="3"/>
  <c r="K25" i="3"/>
  <c r="J25" i="3"/>
  <c r="I19" i="3"/>
  <c r="I25" i="3" s="1"/>
  <c r="H19" i="3"/>
  <c r="H25" i="3" s="1"/>
  <c r="K10" i="3"/>
  <c r="J10" i="3"/>
  <c r="I9" i="3"/>
  <c r="H9" i="3"/>
  <c r="H7" i="3"/>
  <c r="C5" i="3"/>
  <c r="C31" i="3" s="1"/>
  <c r="B5" i="3"/>
  <c r="B31" i="3" s="1"/>
  <c r="I4" i="3"/>
  <c r="I10" i="3" s="1"/>
  <c r="H4" i="3"/>
  <c r="H10" i="3" s="1"/>
  <c r="H25" i="2" l="1"/>
  <c r="E31" i="2"/>
  <c r="D31" i="2"/>
  <c r="K25" i="2"/>
  <c r="J25" i="2"/>
  <c r="I21" i="2"/>
  <c r="I25" i="2" s="1"/>
  <c r="H21" i="2"/>
  <c r="I20" i="2"/>
  <c r="H20" i="2"/>
  <c r="I19" i="2"/>
  <c r="H19" i="2"/>
  <c r="I18" i="2"/>
  <c r="H18" i="2"/>
  <c r="K10" i="2"/>
  <c r="J10" i="2"/>
  <c r="B10" i="2"/>
  <c r="B9" i="2"/>
  <c r="C8" i="2"/>
  <c r="B8" i="2"/>
  <c r="C7" i="2"/>
  <c r="B7" i="2"/>
  <c r="I6" i="2"/>
  <c r="H6" i="2"/>
  <c r="C6" i="2"/>
  <c r="B6" i="2"/>
  <c r="I5" i="2"/>
  <c r="H5" i="2"/>
  <c r="C5" i="2"/>
  <c r="B5" i="2"/>
  <c r="I4" i="2"/>
  <c r="H4" i="2"/>
  <c r="C4" i="2"/>
  <c r="B4" i="2"/>
  <c r="I3" i="2"/>
  <c r="I10" i="2" s="1"/>
  <c r="H3" i="2"/>
  <c r="H10" i="2" s="1"/>
  <c r="C3" i="2"/>
  <c r="C31" i="2" s="1"/>
  <c r="B3" i="2"/>
  <c r="B31" i="2" s="1"/>
</calcChain>
</file>

<file path=xl/sharedStrings.xml><?xml version="1.0" encoding="utf-8"?>
<sst xmlns="http://schemas.openxmlformats.org/spreadsheetml/2006/main" count="252" uniqueCount="40">
  <si>
    <t>INGLÉS-ESPAÑOL</t>
  </si>
  <si>
    <t>DATASET</t>
  </si>
  <si>
    <t>TOTAL</t>
  </si>
  <si>
    <t>GNOME</t>
  </si>
  <si>
    <t>KDEdoc</t>
  </si>
  <si>
    <t>EUconst</t>
  </si>
  <si>
    <t>Ubuntu</t>
  </si>
  <si>
    <t>PHP</t>
  </si>
  <si>
    <t>WMT-News</t>
  </si>
  <si>
    <t>OpenOffice</t>
  </si>
  <si>
    <t>UN</t>
  </si>
  <si>
    <t>Bible</t>
  </si>
  <si>
    <t>Books</t>
  </si>
  <si>
    <t>ECB</t>
  </si>
  <si>
    <t>Tanzil</t>
  </si>
  <si>
    <t>KDE4</t>
  </si>
  <si>
    <t>News-Commentary</t>
  </si>
  <si>
    <t>TED2013</t>
  </si>
  <si>
    <t>EMEA</t>
  </si>
  <si>
    <t>SciELO</t>
  </si>
  <si>
    <t>JRC-Acquis</t>
  </si>
  <si>
    <t>GlobalVoices</t>
  </si>
  <si>
    <t>Wikipedia</t>
  </si>
  <si>
    <t>Europarl v7</t>
  </si>
  <si>
    <t>DGT</t>
  </si>
  <si>
    <t>TildeMODEL</t>
  </si>
  <si>
    <t>EUbookshop</t>
  </si>
  <si>
    <t>MultiUN</t>
  </si>
  <si>
    <t>UNPC</t>
  </si>
  <si>
    <t>ParaCrawl</t>
  </si>
  <si>
    <t>OpenSubtitles</t>
  </si>
  <si>
    <t>ESPAÑOL-CATALÁN</t>
  </si>
  <si>
    <t>DOGC</t>
  </si>
  <si>
    <t>ESPAÑOL-EUSKERA</t>
  </si>
  <si>
    <t>MaSS</t>
  </si>
  <si>
    <t>EhuHac</t>
  </si>
  <si>
    <t>Elhuyar</t>
  </si>
  <si>
    <t>TEST</t>
  </si>
  <si>
    <t>DEV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</si>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</sst>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6977-4A9D-4735-A67F-C739BA42CFF5}">
  <dimension ref="A1:K31"/>
  <sheetViews>
    <sheetView workbookViewId="0">
      <selection activeCell="E26" sqref="E26"/>
    </sheetView>
  </sheetViews>
  <sheetFormatPr baseColWidth="10" defaultRowHeight="15" x14ac:dyDescent="0.25"/>
  <cols>
    <col min="1" max="1" width="18.28515625" bestFit="1" customWidth="1"/>
    <col min="7" max="7" width="13.7109375" bestFit="1" customWidth="1"/>
  </cols>
  <sheetData>
    <row r="1" spans="1:11" x14ac:dyDescent="0.25">
      <c r="A1" s="9" t="s">
        <v>0</v>
      </c>
      <c r="B1" s="9"/>
      <c r="C1" s="9"/>
      <c r="D1" s="9"/>
      <c r="E1" s="9"/>
      <c r="G1" s="9" t="s">
        <v>31</v>
      </c>
      <c r="H1" s="9"/>
      <c r="I1" s="9"/>
      <c r="J1" s="9"/>
      <c r="K1" s="9"/>
    </row>
    <row r="2" spans="1:11" x14ac:dyDescent="0.25">
      <c r="A2" s="3" t="s">
        <v>1</v>
      </c>
      <c r="B2" s="3" t="s">
        <v>39</v>
      </c>
      <c r="C2" s="3" t="s">
        <v>38</v>
      </c>
      <c r="D2" s="3" t="s">
        <v>37</v>
      </c>
      <c r="E2" s="3" t="s">
        <v>2</v>
      </c>
      <c r="G2" s="3" t="s">
        <v>1</v>
      </c>
      <c r="H2" s="3" t="s">
        <v>39</v>
      </c>
      <c r="I2" s="3" t="s">
        <v>38</v>
      </c>
      <c r="J2" s="3" t="s">
        <v>37</v>
      </c>
      <c r="K2" s="3" t="s">
        <v>2</v>
      </c>
    </row>
    <row r="3" spans="1:11" x14ac:dyDescent="0.25">
      <c r="A3" s="1" t="s">
        <v>3</v>
      </c>
      <c r="B3" s="1">
        <f t="shared" ref="B3:B10" si="0">E3*0.5</f>
        <v>1150</v>
      </c>
      <c r="C3" s="1">
        <f t="shared" ref="C3:C8" si="1">E3*0.25</f>
        <v>575</v>
      </c>
      <c r="D3" s="1">
        <v>537</v>
      </c>
      <c r="E3" s="2">
        <v>2300</v>
      </c>
      <c r="G3" s="1" t="s">
        <v>26</v>
      </c>
      <c r="H3" s="1">
        <f>K3*0.5</f>
        <v>1700</v>
      </c>
      <c r="I3" s="1">
        <f>K3*0.25</f>
        <v>850</v>
      </c>
      <c r="J3" s="1">
        <v>859</v>
      </c>
      <c r="K3" s="2">
        <v>3400</v>
      </c>
    </row>
    <row r="4" spans="1:11" x14ac:dyDescent="0.25">
      <c r="A4" s="1" t="s">
        <v>4</v>
      </c>
      <c r="B4" s="1">
        <f t="shared" si="0"/>
        <v>1400</v>
      </c>
      <c r="C4" s="1">
        <f t="shared" si="1"/>
        <v>700</v>
      </c>
      <c r="D4" s="1">
        <v>705</v>
      </c>
      <c r="E4" s="2">
        <v>2800</v>
      </c>
      <c r="G4" s="1" t="s">
        <v>6</v>
      </c>
      <c r="H4" s="1">
        <f>K4*0.5</f>
        <v>3450</v>
      </c>
      <c r="I4" s="1">
        <f>K4*0.25</f>
        <v>1725</v>
      </c>
      <c r="J4" s="1">
        <v>1740</v>
      </c>
      <c r="K4" s="2">
        <v>6900</v>
      </c>
    </row>
    <row r="5" spans="1:11" x14ac:dyDescent="0.25">
      <c r="A5" s="1" t="s">
        <v>5</v>
      </c>
      <c r="B5" s="1">
        <f t="shared" si="0"/>
        <v>3300</v>
      </c>
      <c r="C5" s="1">
        <f t="shared" si="1"/>
        <v>1650</v>
      </c>
      <c r="D5" s="1">
        <v>1696</v>
      </c>
      <c r="E5" s="2">
        <v>6600</v>
      </c>
      <c r="G5" s="1" t="s">
        <v>3</v>
      </c>
      <c r="H5" s="1">
        <f>K5*0.5</f>
        <v>3950</v>
      </c>
      <c r="I5" s="1">
        <f>K5*0.25</f>
        <v>1975</v>
      </c>
      <c r="J5" s="1">
        <v>1983</v>
      </c>
      <c r="K5" s="2">
        <v>7900</v>
      </c>
    </row>
    <row r="6" spans="1:11" x14ac:dyDescent="0.25">
      <c r="A6" s="1" t="s">
        <v>6</v>
      </c>
      <c r="B6" s="1">
        <f t="shared" si="0"/>
        <v>4150</v>
      </c>
      <c r="C6" s="1">
        <f t="shared" si="1"/>
        <v>2075</v>
      </c>
      <c r="D6" s="1">
        <v>2044</v>
      </c>
      <c r="E6" s="2">
        <v>8300</v>
      </c>
      <c r="G6" s="1" t="s">
        <v>21</v>
      </c>
      <c r="H6" s="1">
        <f>K6*0.5</f>
        <v>10750</v>
      </c>
      <c r="I6" s="1">
        <f>K6*0.25</f>
        <v>5375</v>
      </c>
      <c r="J6" s="1">
        <v>5388</v>
      </c>
      <c r="K6" s="2">
        <v>21500</v>
      </c>
    </row>
    <row r="7" spans="1:11" x14ac:dyDescent="0.25">
      <c r="A7" s="1" t="s">
        <v>7</v>
      </c>
      <c r="B7" s="1">
        <f t="shared" si="0"/>
        <v>4250</v>
      </c>
      <c r="C7" s="1">
        <f t="shared" si="1"/>
        <v>2125</v>
      </c>
      <c r="D7" s="1">
        <v>2102</v>
      </c>
      <c r="E7" s="2">
        <v>8500</v>
      </c>
      <c r="G7" s="1" t="s">
        <v>15</v>
      </c>
      <c r="H7" s="1">
        <v>76717</v>
      </c>
      <c r="I7" s="1">
        <v>38358</v>
      </c>
      <c r="J7" s="1">
        <v>38343</v>
      </c>
      <c r="K7" s="2">
        <v>153433</v>
      </c>
    </row>
    <row r="8" spans="1:11" x14ac:dyDescent="0.25">
      <c r="A8" s="1" t="s">
        <v>8</v>
      </c>
      <c r="B8" s="1">
        <f t="shared" si="0"/>
        <v>7250</v>
      </c>
      <c r="C8" s="1">
        <f t="shared" si="1"/>
        <v>3625</v>
      </c>
      <c r="D8" s="1">
        <v>3634</v>
      </c>
      <c r="E8" s="2">
        <v>14500</v>
      </c>
      <c r="G8" s="1" t="s">
        <v>30</v>
      </c>
      <c r="H8" s="1">
        <v>76717</v>
      </c>
      <c r="I8" s="1">
        <v>38358</v>
      </c>
      <c r="J8" s="1">
        <v>38343</v>
      </c>
      <c r="K8" s="2">
        <v>153433</v>
      </c>
    </row>
    <row r="9" spans="1:11" x14ac:dyDescent="0.25">
      <c r="A9" s="1" t="s">
        <v>9</v>
      </c>
      <c r="B9" s="1">
        <f t="shared" si="0"/>
        <v>10385</v>
      </c>
      <c r="C9" s="1">
        <v>5193</v>
      </c>
      <c r="D9" s="1">
        <v>5194</v>
      </c>
      <c r="E9" s="2">
        <v>20770</v>
      </c>
      <c r="G9" s="1" t="s">
        <v>32</v>
      </c>
      <c r="H9" s="1">
        <v>76716</v>
      </c>
      <c r="I9" s="1">
        <v>38359</v>
      </c>
      <c r="J9" s="1">
        <v>38344</v>
      </c>
      <c r="K9" s="2">
        <v>153434</v>
      </c>
    </row>
    <row r="10" spans="1:11" x14ac:dyDescent="0.25">
      <c r="A10" s="1" t="s">
        <v>10</v>
      </c>
      <c r="B10" s="1">
        <f t="shared" si="0"/>
        <v>10385</v>
      </c>
      <c r="C10" s="1">
        <v>5193</v>
      </c>
      <c r="D10" s="1">
        <v>5194</v>
      </c>
      <c r="E10" s="2">
        <v>20770</v>
      </c>
      <c r="G10" s="3" t="s">
        <v>2</v>
      </c>
      <c r="H10" s="1">
        <f>SUM(H3:H9)</f>
        <v>250000</v>
      </c>
      <c r="I10" s="1">
        <f>SUM(I3:I9)</f>
        <v>125000</v>
      </c>
      <c r="J10" s="1">
        <f>SUM(J3:J9)</f>
        <v>125000</v>
      </c>
      <c r="K10" s="2">
        <f>SUM(K3:K9)</f>
        <v>500000</v>
      </c>
    </row>
    <row r="11" spans="1:11" x14ac:dyDescent="0.25">
      <c r="A11" s="1" t="s">
        <v>11</v>
      </c>
      <c r="B11" s="1">
        <v>10387</v>
      </c>
      <c r="C11" s="1">
        <v>5193</v>
      </c>
      <c r="D11" s="1">
        <v>5194</v>
      </c>
      <c r="E11" s="2">
        <v>20773</v>
      </c>
    </row>
    <row r="12" spans="1:11" x14ac:dyDescent="0.25">
      <c r="A12" s="1" t="s">
        <v>12</v>
      </c>
      <c r="B12" s="1">
        <v>10387</v>
      </c>
      <c r="C12" s="1">
        <v>5193</v>
      </c>
      <c r="D12" s="1">
        <v>5194</v>
      </c>
      <c r="E12" s="2">
        <v>20773</v>
      </c>
    </row>
    <row r="13" spans="1:11" x14ac:dyDescent="0.25">
      <c r="A13" s="1" t="s">
        <v>13</v>
      </c>
      <c r="B13" s="1">
        <v>10387</v>
      </c>
      <c r="C13" s="1">
        <v>5193</v>
      </c>
      <c r="D13" s="1">
        <v>5194</v>
      </c>
      <c r="E13" s="2">
        <v>20773</v>
      </c>
    </row>
    <row r="14" spans="1:11" x14ac:dyDescent="0.25">
      <c r="A14" s="1" t="s">
        <v>14</v>
      </c>
      <c r="B14" s="1">
        <v>10387</v>
      </c>
      <c r="C14" s="1">
        <v>5193</v>
      </c>
      <c r="D14" s="1">
        <v>5194</v>
      </c>
      <c r="E14" s="2">
        <v>20773</v>
      </c>
    </row>
    <row r="15" spans="1:11" x14ac:dyDescent="0.25">
      <c r="A15" s="1" t="s">
        <v>15</v>
      </c>
      <c r="B15" s="1">
        <v>10387</v>
      </c>
      <c r="C15" s="1">
        <v>5193</v>
      </c>
      <c r="D15" s="1">
        <v>5194</v>
      </c>
      <c r="E15" s="2">
        <v>20773</v>
      </c>
    </row>
    <row r="16" spans="1:11" x14ac:dyDescent="0.25">
      <c r="A16" s="1" t="s">
        <v>16</v>
      </c>
      <c r="B16" s="1">
        <v>10387</v>
      </c>
      <c r="C16" s="1">
        <v>5193</v>
      </c>
      <c r="D16" s="1">
        <v>5194</v>
      </c>
      <c r="E16" s="2">
        <v>20773</v>
      </c>
      <c r="G16" s="9" t="s">
        <v>33</v>
      </c>
      <c r="H16" s="9"/>
      <c r="I16" s="9"/>
      <c r="J16" s="9"/>
      <c r="K16" s="9"/>
    </row>
    <row r="17" spans="1:11" x14ac:dyDescent="0.25">
      <c r="A17" s="1" t="s">
        <v>17</v>
      </c>
      <c r="B17" s="1">
        <v>10387</v>
      </c>
      <c r="C17" s="1">
        <v>5193</v>
      </c>
      <c r="D17" s="1">
        <v>5195</v>
      </c>
      <c r="E17" s="2">
        <v>20773</v>
      </c>
      <c r="G17" s="3" t="s">
        <v>1</v>
      </c>
      <c r="H17" s="3" t="s">
        <v>39</v>
      </c>
      <c r="I17" s="3" t="s">
        <v>38</v>
      </c>
      <c r="J17" s="3" t="s">
        <v>37</v>
      </c>
      <c r="K17" s="3" t="s">
        <v>2</v>
      </c>
    </row>
    <row r="18" spans="1:11" x14ac:dyDescent="0.25">
      <c r="A18" s="1" t="s">
        <v>18</v>
      </c>
      <c r="B18" s="1">
        <v>10387</v>
      </c>
      <c r="C18" s="1">
        <v>5193</v>
      </c>
      <c r="D18" s="1">
        <v>5195</v>
      </c>
      <c r="E18" s="2">
        <v>20773</v>
      </c>
      <c r="G18" s="1" t="s">
        <v>3</v>
      </c>
      <c r="H18" s="1">
        <f>K18*0.5</f>
        <v>1400</v>
      </c>
      <c r="I18" s="1">
        <f>0.25*K18</f>
        <v>700</v>
      </c>
      <c r="J18" s="1">
        <v>655</v>
      </c>
      <c r="K18" s="2">
        <v>2800</v>
      </c>
    </row>
    <row r="19" spans="1:11" x14ac:dyDescent="0.25">
      <c r="A19" s="1" t="s">
        <v>19</v>
      </c>
      <c r="B19" s="1">
        <v>10387</v>
      </c>
      <c r="C19" s="1">
        <v>5193</v>
      </c>
      <c r="D19" s="1">
        <v>5195</v>
      </c>
      <c r="E19" s="2">
        <v>20773</v>
      </c>
      <c r="G19" s="1" t="s">
        <v>6</v>
      </c>
      <c r="H19" s="1">
        <f>K19*0.5</f>
        <v>1500</v>
      </c>
      <c r="I19" s="1">
        <f>0.25*K19</f>
        <v>750</v>
      </c>
      <c r="J19" s="1">
        <v>782</v>
      </c>
      <c r="K19" s="2">
        <v>3000</v>
      </c>
    </row>
    <row r="20" spans="1:11" x14ac:dyDescent="0.25">
      <c r="A20" s="1" t="s">
        <v>20</v>
      </c>
      <c r="B20" s="1">
        <v>10387</v>
      </c>
      <c r="C20" s="1">
        <v>5193</v>
      </c>
      <c r="D20" s="1">
        <v>5195</v>
      </c>
      <c r="E20" s="2">
        <v>20773</v>
      </c>
      <c r="G20" s="1" t="s">
        <v>34</v>
      </c>
      <c r="H20" s="1">
        <f>K20*0.5</f>
        <v>4000</v>
      </c>
      <c r="I20" s="1">
        <f>0.25*K20</f>
        <v>2000</v>
      </c>
      <c r="J20" s="1">
        <v>2172</v>
      </c>
      <c r="K20" s="2">
        <v>8000</v>
      </c>
    </row>
    <row r="21" spans="1:11" x14ac:dyDescent="0.25">
      <c r="A21" s="1" t="s">
        <v>21</v>
      </c>
      <c r="B21" s="1">
        <v>10387</v>
      </c>
      <c r="C21" s="1">
        <v>5193</v>
      </c>
      <c r="D21" s="1">
        <v>5195</v>
      </c>
      <c r="E21" s="2">
        <v>20773</v>
      </c>
      <c r="G21" s="1" t="s">
        <v>15</v>
      </c>
      <c r="H21" s="1">
        <f>K21*0.5</f>
        <v>43400</v>
      </c>
      <c r="I21" s="1">
        <f>0.25*K21</f>
        <v>21700</v>
      </c>
      <c r="J21" s="1">
        <v>21704</v>
      </c>
      <c r="K21" s="2">
        <v>86800</v>
      </c>
    </row>
    <row r="22" spans="1:11" x14ac:dyDescent="0.25">
      <c r="A22" s="1" t="s">
        <v>22</v>
      </c>
      <c r="B22" s="1">
        <v>10387</v>
      </c>
      <c r="C22" s="1">
        <v>5193</v>
      </c>
      <c r="D22" s="1">
        <v>5195</v>
      </c>
      <c r="E22" s="2">
        <v>20773</v>
      </c>
      <c r="G22" s="1" t="s">
        <v>35</v>
      </c>
      <c r="H22" s="1">
        <v>66567</v>
      </c>
      <c r="I22" s="1">
        <v>33283</v>
      </c>
      <c r="J22" s="1">
        <v>33229</v>
      </c>
      <c r="K22" s="2">
        <v>133133</v>
      </c>
    </row>
    <row r="23" spans="1:11" x14ac:dyDescent="0.25">
      <c r="A23" s="1" t="s">
        <v>23</v>
      </c>
      <c r="B23" s="1">
        <v>10387</v>
      </c>
      <c r="C23" s="1">
        <v>5193</v>
      </c>
      <c r="D23" s="1">
        <v>5195</v>
      </c>
      <c r="E23" s="2">
        <v>20773</v>
      </c>
      <c r="G23" s="1" t="s">
        <v>36</v>
      </c>
      <c r="H23" s="1">
        <v>66567</v>
      </c>
      <c r="I23" s="1">
        <v>33283</v>
      </c>
      <c r="J23" s="1">
        <v>33229</v>
      </c>
      <c r="K23" s="2">
        <v>133133</v>
      </c>
    </row>
    <row r="24" spans="1:11" x14ac:dyDescent="0.25">
      <c r="A24" s="1" t="s">
        <v>24</v>
      </c>
      <c r="B24" s="1">
        <v>10387</v>
      </c>
      <c r="C24" s="1">
        <v>5193</v>
      </c>
      <c r="D24" s="1">
        <v>5195</v>
      </c>
      <c r="E24" s="2">
        <v>20773</v>
      </c>
      <c r="G24" s="1" t="s">
        <v>30</v>
      </c>
      <c r="H24" s="1">
        <v>66566</v>
      </c>
      <c r="I24" s="1">
        <v>33284</v>
      </c>
      <c r="J24" s="1">
        <v>33229</v>
      </c>
      <c r="K24" s="2">
        <v>133134</v>
      </c>
    </row>
    <row r="25" spans="1:11" x14ac:dyDescent="0.25">
      <c r="A25" s="1" t="s">
        <v>25</v>
      </c>
      <c r="B25" s="1">
        <v>10387</v>
      </c>
      <c r="C25" s="1">
        <v>5193</v>
      </c>
      <c r="D25" s="1">
        <v>5195</v>
      </c>
      <c r="E25" s="2">
        <v>20773</v>
      </c>
      <c r="G25" s="3" t="s">
        <v>2</v>
      </c>
      <c r="H25" s="1">
        <f>SUM(H18:H24)</f>
        <v>250000</v>
      </c>
      <c r="I25" s="1">
        <f>SUM(I18:I24)</f>
        <v>125000</v>
      </c>
      <c r="J25" s="1">
        <f>SUM(J18:J24)</f>
        <v>125000</v>
      </c>
      <c r="K25" s="2">
        <f>SUM(K18:K24)</f>
        <v>500000</v>
      </c>
    </row>
    <row r="26" spans="1:11" x14ac:dyDescent="0.25">
      <c r="A26" s="1" t="s">
        <v>26</v>
      </c>
      <c r="B26" s="1">
        <v>10387</v>
      </c>
      <c r="C26" s="1">
        <v>5193</v>
      </c>
      <c r="D26" s="1">
        <v>5195</v>
      </c>
      <c r="E26" s="2">
        <v>20773</v>
      </c>
    </row>
    <row r="27" spans="1:11" x14ac:dyDescent="0.25">
      <c r="A27" s="1" t="s">
        <v>27</v>
      </c>
      <c r="B27" s="1">
        <v>10387</v>
      </c>
      <c r="C27" s="1">
        <v>5194</v>
      </c>
      <c r="D27" s="1">
        <v>5195</v>
      </c>
      <c r="E27" s="2">
        <v>20773</v>
      </c>
    </row>
    <row r="28" spans="1:11" x14ac:dyDescent="0.25">
      <c r="A28" s="1" t="s">
        <v>28</v>
      </c>
      <c r="B28" s="1">
        <v>10387</v>
      </c>
      <c r="C28" s="1">
        <v>5194</v>
      </c>
      <c r="D28" s="1">
        <v>5195</v>
      </c>
      <c r="E28" s="2">
        <v>20773</v>
      </c>
    </row>
    <row r="29" spans="1:11" x14ac:dyDescent="0.25">
      <c r="A29" s="1" t="s">
        <v>29</v>
      </c>
      <c r="B29" s="1">
        <v>10387</v>
      </c>
      <c r="C29" s="1">
        <v>5194</v>
      </c>
      <c r="D29" s="1">
        <v>5195</v>
      </c>
      <c r="E29" s="2">
        <v>20773</v>
      </c>
    </row>
    <row r="30" spans="1:11" x14ac:dyDescent="0.25">
      <c r="A30" s="1" t="s">
        <v>30</v>
      </c>
      <c r="B30" s="1">
        <v>10377</v>
      </c>
      <c r="C30" s="1">
        <v>5194</v>
      </c>
      <c r="D30" s="1">
        <v>5195</v>
      </c>
      <c r="E30" s="2">
        <v>20773</v>
      </c>
    </row>
    <row r="31" spans="1:11" x14ac:dyDescent="0.25">
      <c r="A31" s="3" t="s">
        <v>2</v>
      </c>
      <c r="B31" s="1">
        <f>SUM(B3:B30)</f>
        <v>250000</v>
      </c>
      <c r="C31" s="1">
        <f>SUM(C3:C30)</f>
        <v>125000</v>
      </c>
      <c r="D31" s="1">
        <f>SUM(D3:D30)</f>
        <v>125000</v>
      </c>
      <c r="E31" s="2">
        <f>SUM(E3:E30)</f>
        <v>500000</v>
      </c>
    </row>
  </sheetData>
  <mergeCells count="3">
    <mergeCell ref="A1:E1"/>
    <mergeCell ref="G1:K1"/>
    <mergeCell ref="G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3F8B-E121-4D08-BB21-FA5E5720F4B6}">
  <dimension ref="A1:K31"/>
  <sheetViews>
    <sheetView workbookViewId="0">
      <selection sqref="A1:K31"/>
    </sheetView>
  </sheetViews>
  <sheetFormatPr baseColWidth="10" defaultRowHeight="15" x14ac:dyDescent="0.25"/>
  <cols>
    <col min="1" max="1" width="18.28515625" bestFit="1" customWidth="1"/>
    <col min="7" max="7" width="13.7109375" bestFit="1" customWidth="1"/>
  </cols>
  <sheetData>
    <row r="1" spans="1:11" x14ac:dyDescent="0.25">
      <c r="A1" s="9" t="s">
        <v>0</v>
      </c>
      <c r="B1" s="9"/>
      <c r="C1" s="9"/>
      <c r="D1" s="9"/>
      <c r="E1" s="9"/>
      <c r="G1" s="9" t="s">
        <v>31</v>
      </c>
      <c r="H1" s="9"/>
      <c r="I1" s="9"/>
      <c r="J1" s="9"/>
      <c r="K1" s="9"/>
    </row>
    <row r="2" spans="1:11" x14ac:dyDescent="0.25">
      <c r="A2" s="3" t="s">
        <v>1</v>
      </c>
      <c r="B2" s="3" t="s">
        <v>39</v>
      </c>
      <c r="C2" s="3" t="s">
        <v>38</v>
      </c>
      <c r="D2" s="3" t="s">
        <v>37</v>
      </c>
      <c r="E2" s="3" t="s">
        <v>2</v>
      </c>
      <c r="G2" s="3" t="s">
        <v>1</v>
      </c>
      <c r="H2" s="3" t="s">
        <v>39</v>
      </c>
      <c r="I2" s="3" t="s">
        <v>38</v>
      </c>
      <c r="J2" s="3" t="s">
        <v>37</v>
      </c>
      <c r="K2" s="3" t="s">
        <v>2</v>
      </c>
    </row>
    <row r="3" spans="1:11" x14ac:dyDescent="0.25">
      <c r="A3" s="1" t="s">
        <v>3</v>
      </c>
      <c r="B3" s="1">
        <v>1532</v>
      </c>
      <c r="C3" s="1">
        <v>384</v>
      </c>
      <c r="D3" s="1">
        <v>346</v>
      </c>
      <c r="E3" s="2">
        <v>2300</v>
      </c>
      <c r="G3" s="1" t="s">
        <v>26</v>
      </c>
      <c r="H3" s="1">
        <v>2267</v>
      </c>
      <c r="I3" s="1">
        <v>567</v>
      </c>
      <c r="J3" s="1">
        <v>575</v>
      </c>
      <c r="K3" s="2">
        <v>3400</v>
      </c>
    </row>
    <row r="4" spans="1:11" x14ac:dyDescent="0.25">
      <c r="A4" s="1" t="s">
        <v>4</v>
      </c>
      <c r="B4" s="1">
        <v>1866</v>
      </c>
      <c r="C4" s="1">
        <v>467</v>
      </c>
      <c r="D4" s="1">
        <v>472</v>
      </c>
      <c r="E4" s="2">
        <v>2800</v>
      </c>
      <c r="G4" s="1" t="s">
        <v>6</v>
      </c>
      <c r="H4" s="1">
        <f t="shared" ref="H4:H9" si="0">0.66666666667*K4</f>
        <v>4600.0000000229993</v>
      </c>
      <c r="I4" s="1">
        <f t="shared" ref="I4:I9" si="1">0.1666666666667*K4</f>
        <v>1150.0000000002299</v>
      </c>
      <c r="J4" s="1">
        <v>1165</v>
      </c>
      <c r="K4" s="2">
        <v>6900</v>
      </c>
    </row>
    <row r="5" spans="1:11" x14ac:dyDescent="0.25">
      <c r="A5" s="1" t="s">
        <v>5</v>
      </c>
      <c r="B5" s="1">
        <f t="shared" ref="B5" si="2">0.6666666667*E5</f>
        <v>4400.0000002199995</v>
      </c>
      <c r="C5" s="1">
        <f>0.166666666666666*E5</f>
        <v>1099.9999999999955</v>
      </c>
      <c r="D5" s="1">
        <v>1146</v>
      </c>
      <c r="E5" s="2">
        <v>6600</v>
      </c>
      <c r="G5" s="1" t="s">
        <v>3</v>
      </c>
      <c r="H5" s="1">
        <v>5267</v>
      </c>
      <c r="I5" s="1">
        <v>1317</v>
      </c>
      <c r="J5" s="1">
        <v>1324</v>
      </c>
      <c r="K5" s="2">
        <v>7900</v>
      </c>
    </row>
    <row r="6" spans="1:11" x14ac:dyDescent="0.25">
      <c r="A6" s="1" t="s">
        <v>6</v>
      </c>
      <c r="B6" s="1">
        <v>5534</v>
      </c>
      <c r="C6" s="1">
        <v>1383</v>
      </c>
      <c r="D6" s="1">
        <v>1352</v>
      </c>
      <c r="E6" s="2">
        <v>8300</v>
      </c>
      <c r="G6" s="1" t="s">
        <v>21</v>
      </c>
      <c r="H6" s="1">
        <v>14333</v>
      </c>
      <c r="I6" s="1">
        <v>3583</v>
      </c>
      <c r="J6" s="1">
        <v>3597</v>
      </c>
      <c r="K6" s="2">
        <v>21500</v>
      </c>
    </row>
    <row r="7" spans="1:11" x14ac:dyDescent="0.25">
      <c r="A7" s="1" t="s">
        <v>7</v>
      </c>
      <c r="B7" s="1">
        <v>5666</v>
      </c>
      <c r="C7" s="1">
        <v>1417</v>
      </c>
      <c r="D7" s="1">
        <v>1394</v>
      </c>
      <c r="E7" s="2">
        <v>8500</v>
      </c>
      <c r="G7" s="1" t="s">
        <v>15</v>
      </c>
      <c r="H7" s="1">
        <f t="shared" si="0"/>
        <v>111758.00000055878</v>
      </c>
      <c r="I7" s="1">
        <v>27939</v>
      </c>
      <c r="J7" s="1">
        <v>27940</v>
      </c>
      <c r="K7" s="2">
        <v>167637</v>
      </c>
    </row>
    <row r="8" spans="1:11" x14ac:dyDescent="0.25">
      <c r="A8" s="1" t="s">
        <v>8</v>
      </c>
      <c r="B8" s="1">
        <v>9666</v>
      </c>
      <c r="C8" s="1">
        <v>2417</v>
      </c>
      <c r="D8" s="1">
        <v>2426</v>
      </c>
      <c r="E8" s="2">
        <v>14500</v>
      </c>
      <c r="G8" s="1" t="s">
        <v>30</v>
      </c>
      <c r="H8" s="1">
        <v>180887</v>
      </c>
      <c r="I8" s="1">
        <v>45222</v>
      </c>
      <c r="J8" s="1">
        <v>45199</v>
      </c>
      <c r="K8" s="2">
        <v>271331</v>
      </c>
    </row>
    <row r="9" spans="1:11" x14ac:dyDescent="0.25">
      <c r="A9" s="1" t="s">
        <v>9</v>
      </c>
      <c r="B9" s="1">
        <v>21424</v>
      </c>
      <c r="C9" s="1">
        <v>5356</v>
      </c>
      <c r="D9" s="1">
        <v>5356</v>
      </c>
      <c r="E9" s="2">
        <v>32136</v>
      </c>
      <c r="G9" s="1" t="s">
        <v>32</v>
      </c>
      <c r="H9" s="1">
        <f t="shared" si="0"/>
        <v>180888.00000090443</v>
      </c>
      <c r="I9" s="1">
        <f t="shared" si="1"/>
        <v>45222.000000009044</v>
      </c>
      <c r="J9" s="1">
        <v>45200</v>
      </c>
      <c r="K9" s="2">
        <v>271332</v>
      </c>
    </row>
    <row r="10" spans="1:11" x14ac:dyDescent="0.25">
      <c r="A10" s="1" t="s">
        <v>10</v>
      </c>
      <c r="B10" s="1">
        <v>21424</v>
      </c>
      <c r="C10" s="1">
        <v>5356</v>
      </c>
      <c r="D10" s="1">
        <v>5356</v>
      </c>
      <c r="E10" s="2">
        <v>32136</v>
      </c>
      <c r="G10" s="3" t="s">
        <v>2</v>
      </c>
      <c r="H10" s="1">
        <f>SUM(H3:H9)</f>
        <v>500000.00000148622</v>
      </c>
      <c r="I10" s="1">
        <f>SUM(I3:I9)</f>
        <v>125000.00000000928</v>
      </c>
      <c r="J10" s="1">
        <f>SUM(J3:J9)</f>
        <v>125000</v>
      </c>
      <c r="K10" s="2">
        <f>SUM(K3:K9)</f>
        <v>750000</v>
      </c>
    </row>
    <row r="11" spans="1:11" x14ac:dyDescent="0.25">
      <c r="A11" s="1" t="s">
        <v>11</v>
      </c>
      <c r="B11" s="1">
        <v>21424</v>
      </c>
      <c r="C11" s="1">
        <v>5356</v>
      </c>
      <c r="D11" s="1">
        <v>5356</v>
      </c>
      <c r="E11" s="2">
        <v>32136</v>
      </c>
    </row>
    <row r="12" spans="1:11" x14ac:dyDescent="0.25">
      <c r="A12" s="1" t="s">
        <v>12</v>
      </c>
      <c r="B12" s="1">
        <v>21424</v>
      </c>
      <c r="C12" s="1">
        <v>5356</v>
      </c>
      <c r="D12" s="1">
        <v>5356</v>
      </c>
      <c r="E12" s="2">
        <v>32136</v>
      </c>
    </row>
    <row r="13" spans="1:11" x14ac:dyDescent="0.25">
      <c r="A13" s="1" t="s">
        <v>13</v>
      </c>
      <c r="B13" s="1">
        <v>21424</v>
      </c>
      <c r="C13" s="1">
        <v>5356</v>
      </c>
      <c r="D13" s="1">
        <v>5356</v>
      </c>
      <c r="E13" s="2">
        <v>32136</v>
      </c>
    </row>
    <row r="14" spans="1:11" x14ac:dyDescent="0.25">
      <c r="A14" s="1" t="s">
        <v>14</v>
      </c>
      <c r="B14" s="1">
        <v>21424</v>
      </c>
      <c r="C14" s="1">
        <v>5356</v>
      </c>
      <c r="D14" s="1">
        <v>5356</v>
      </c>
      <c r="E14" s="2">
        <v>32136</v>
      </c>
    </row>
    <row r="15" spans="1:11" x14ac:dyDescent="0.25">
      <c r="A15" s="1" t="s">
        <v>15</v>
      </c>
      <c r="B15" s="1">
        <v>21424</v>
      </c>
      <c r="C15" s="1">
        <v>5356</v>
      </c>
      <c r="D15" s="1">
        <v>5356</v>
      </c>
      <c r="E15" s="2">
        <v>32136</v>
      </c>
    </row>
    <row r="16" spans="1:11" x14ac:dyDescent="0.25">
      <c r="A16" s="1" t="s">
        <v>16</v>
      </c>
      <c r="B16" s="1">
        <v>21424</v>
      </c>
      <c r="C16" s="1">
        <v>5356</v>
      </c>
      <c r="D16" s="1">
        <v>5356</v>
      </c>
      <c r="E16" s="2">
        <v>32136</v>
      </c>
      <c r="G16" s="9" t="s">
        <v>33</v>
      </c>
      <c r="H16" s="9"/>
      <c r="I16" s="9"/>
      <c r="J16" s="9"/>
      <c r="K16" s="9"/>
    </row>
    <row r="17" spans="1:11" x14ac:dyDescent="0.25">
      <c r="A17" s="1" t="s">
        <v>17</v>
      </c>
      <c r="B17" s="1">
        <v>21424</v>
      </c>
      <c r="C17" s="1">
        <v>5356</v>
      </c>
      <c r="D17" s="1">
        <v>5356</v>
      </c>
      <c r="E17" s="2">
        <v>32136</v>
      </c>
      <c r="G17" s="3" t="s">
        <v>1</v>
      </c>
      <c r="H17" s="3" t="s">
        <v>39</v>
      </c>
      <c r="I17" s="3" t="s">
        <v>38</v>
      </c>
      <c r="J17" s="3" t="s">
        <v>37</v>
      </c>
      <c r="K17" s="3" t="s">
        <v>2</v>
      </c>
    </row>
    <row r="18" spans="1:11" x14ac:dyDescent="0.25">
      <c r="A18" s="1" t="s">
        <v>18</v>
      </c>
      <c r="B18" s="1">
        <v>21424</v>
      </c>
      <c r="C18" s="1">
        <v>5356</v>
      </c>
      <c r="D18" s="1">
        <v>5356</v>
      </c>
      <c r="E18" s="2">
        <v>32136</v>
      </c>
      <c r="G18" s="1" t="s">
        <v>3</v>
      </c>
      <c r="H18" s="1">
        <v>1867</v>
      </c>
      <c r="I18" s="1">
        <v>467</v>
      </c>
      <c r="J18" s="1">
        <v>421</v>
      </c>
      <c r="K18" s="2">
        <v>2800</v>
      </c>
    </row>
    <row r="19" spans="1:11" x14ac:dyDescent="0.25">
      <c r="A19" s="1" t="s">
        <v>19</v>
      </c>
      <c r="B19" s="1">
        <v>21424</v>
      </c>
      <c r="C19" s="1">
        <v>5356</v>
      </c>
      <c r="D19" s="1">
        <v>5356</v>
      </c>
      <c r="E19" s="2">
        <v>32136</v>
      </c>
      <c r="G19" s="1" t="s">
        <v>6</v>
      </c>
      <c r="H19" s="1">
        <f t="shared" ref="H19" si="3">0.66666666667*K19</f>
        <v>2000.0000000099999</v>
      </c>
      <c r="I19" s="1">
        <f t="shared" ref="I19" si="4">0.16666666667*K19</f>
        <v>500.00000000999995</v>
      </c>
      <c r="J19" s="1">
        <v>532</v>
      </c>
      <c r="K19" s="2">
        <v>3000</v>
      </c>
    </row>
    <row r="20" spans="1:11" x14ac:dyDescent="0.25">
      <c r="A20" s="1" t="s">
        <v>20</v>
      </c>
      <c r="B20" s="1">
        <v>21424</v>
      </c>
      <c r="C20" s="1">
        <v>5356</v>
      </c>
      <c r="D20" s="1">
        <v>5356</v>
      </c>
      <c r="E20" s="2">
        <v>32136</v>
      </c>
      <c r="G20" s="1" t="s">
        <v>34</v>
      </c>
      <c r="H20" s="1">
        <v>5333</v>
      </c>
      <c r="I20" s="1">
        <v>1333</v>
      </c>
      <c r="J20" s="1">
        <v>1506</v>
      </c>
      <c r="K20" s="2">
        <v>8000</v>
      </c>
    </row>
    <row r="21" spans="1:11" x14ac:dyDescent="0.25">
      <c r="A21" s="1" t="s">
        <v>21</v>
      </c>
      <c r="B21" s="1">
        <v>21424</v>
      </c>
      <c r="C21" s="1">
        <v>5356</v>
      </c>
      <c r="D21" s="1">
        <v>5356</v>
      </c>
      <c r="E21" s="2">
        <v>32136</v>
      </c>
      <c r="G21" s="1" t="s">
        <v>15</v>
      </c>
      <c r="H21" s="1">
        <v>57867</v>
      </c>
      <c r="I21" s="1">
        <v>14467</v>
      </c>
      <c r="J21" s="1">
        <v>14470</v>
      </c>
      <c r="K21" s="2">
        <v>86800</v>
      </c>
    </row>
    <row r="22" spans="1:11" x14ac:dyDescent="0.25">
      <c r="A22" s="1" t="s">
        <v>22</v>
      </c>
      <c r="B22" s="1">
        <v>21424</v>
      </c>
      <c r="C22" s="1">
        <v>5356</v>
      </c>
      <c r="D22" s="1">
        <v>5356</v>
      </c>
      <c r="E22" s="2">
        <v>32136</v>
      </c>
      <c r="G22" s="1" t="s">
        <v>35</v>
      </c>
      <c r="H22" s="1">
        <v>144311</v>
      </c>
      <c r="I22" s="1">
        <v>36077</v>
      </c>
      <c r="J22" s="1">
        <v>36023</v>
      </c>
      <c r="K22" s="2">
        <v>216466</v>
      </c>
    </row>
    <row r="23" spans="1:11" x14ac:dyDescent="0.25">
      <c r="A23" s="1" t="s">
        <v>23</v>
      </c>
      <c r="B23" s="1">
        <v>21425</v>
      </c>
      <c r="C23" s="1">
        <v>5356</v>
      </c>
      <c r="D23" s="1">
        <v>5356</v>
      </c>
      <c r="E23" s="2">
        <v>32137</v>
      </c>
      <c r="G23" s="1" t="s">
        <v>36</v>
      </c>
      <c r="H23" s="1">
        <v>144311</v>
      </c>
      <c r="I23" s="1">
        <v>36078</v>
      </c>
      <c r="J23" s="1">
        <v>36024</v>
      </c>
      <c r="K23" s="2">
        <v>216467</v>
      </c>
    </row>
    <row r="24" spans="1:11" x14ac:dyDescent="0.25">
      <c r="A24" s="1" t="s">
        <v>24</v>
      </c>
      <c r="B24" s="1">
        <v>21425</v>
      </c>
      <c r="C24" s="1">
        <v>5356</v>
      </c>
      <c r="D24" s="1">
        <v>5356</v>
      </c>
      <c r="E24" s="2">
        <v>32137</v>
      </c>
      <c r="G24" s="1" t="s">
        <v>30</v>
      </c>
      <c r="H24" s="1">
        <v>144311</v>
      </c>
      <c r="I24" s="1">
        <v>36078</v>
      </c>
      <c r="J24" s="1">
        <v>36024</v>
      </c>
      <c r="K24" s="2">
        <v>216467</v>
      </c>
    </row>
    <row r="25" spans="1:11" x14ac:dyDescent="0.25">
      <c r="A25" s="1" t="s">
        <v>25</v>
      </c>
      <c r="B25" s="1">
        <v>21425</v>
      </c>
      <c r="C25" s="1">
        <v>5356</v>
      </c>
      <c r="D25" s="1">
        <v>5356</v>
      </c>
      <c r="E25" s="2">
        <v>32137</v>
      </c>
      <c r="G25" s="3" t="s">
        <v>2</v>
      </c>
      <c r="H25" s="1">
        <f>SUM(H18:H24)</f>
        <v>500000.00000001001</v>
      </c>
      <c r="I25" s="1">
        <f>SUM(I18:I24)</f>
        <v>125000.00000001</v>
      </c>
      <c r="J25" s="1">
        <f>SUM(J18:J24)</f>
        <v>125000</v>
      </c>
      <c r="K25" s="2">
        <f>SUM(K18:K24)</f>
        <v>750000</v>
      </c>
    </row>
    <row r="26" spans="1:11" x14ac:dyDescent="0.25">
      <c r="A26" s="1" t="s">
        <v>26</v>
      </c>
      <c r="B26" s="1">
        <v>21425</v>
      </c>
      <c r="C26" s="1">
        <v>5356</v>
      </c>
      <c r="D26" s="1">
        <v>5356</v>
      </c>
      <c r="E26" s="2">
        <v>32137</v>
      </c>
    </row>
    <row r="27" spans="1:11" x14ac:dyDescent="0.25">
      <c r="A27" s="1" t="s">
        <v>27</v>
      </c>
      <c r="B27" s="1">
        <v>21425</v>
      </c>
      <c r="C27" s="1">
        <v>5356</v>
      </c>
      <c r="D27" s="1">
        <v>5356</v>
      </c>
      <c r="E27" s="2">
        <v>32137</v>
      </c>
    </row>
    <row r="28" spans="1:11" x14ac:dyDescent="0.25">
      <c r="A28" s="1" t="s">
        <v>28</v>
      </c>
      <c r="B28" s="1">
        <v>21425</v>
      </c>
      <c r="C28" s="1">
        <v>5356</v>
      </c>
      <c r="D28" s="1">
        <v>5356</v>
      </c>
      <c r="E28" s="2">
        <v>32137</v>
      </c>
    </row>
    <row r="29" spans="1:11" x14ac:dyDescent="0.25">
      <c r="A29" s="1" t="s">
        <v>29</v>
      </c>
      <c r="B29" s="1">
        <v>21425</v>
      </c>
      <c r="C29" s="1">
        <v>5356</v>
      </c>
      <c r="D29" s="1">
        <v>5356</v>
      </c>
      <c r="E29" s="2">
        <v>32137</v>
      </c>
    </row>
    <row r="30" spans="1:11" x14ac:dyDescent="0.25">
      <c r="A30" s="1" t="s">
        <v>30</v>
      </c>
      <c r="B30" s="1">
        <v>21425</v>
      </c>
      <c r="C30" s="1">
        <v>5356</v>
      </c>
      <c r="D30" s="1">
        <v>5388</v>
      </c>
      <c r="E30" s="2">
        <v>32137</v>
      </c>
    </row>
    <row r="31" spans="1:11" x14ac:dyDescent="0.25">
      <c r="A31" s="3" t="s">
        <v>2</v>
      </c>
      <c r="B31" s="1">
        <f>SUM(B3:B30)</f>
        <v>500000.00000022002</v>
      </c>
      <c r="C31" s="1">
        <f>SUM(C3:C30)</f>
        <v>125000</v>
      </c>
      <c r="D31" s="1">
        <f>SUM(D3:D30)</f>
        <v>125000</v>
      </c>
      <c r="E31" s="2">
        <f>SUM(E3:E30)</f>
        <v>750000</v>
      </c>
    </row>
  </sheetData>
  <mergeCells count="3">
    <mergeCell ref="A1:E1"/>
    <mergeCell ref="G1:K1"/>
    <mergeCell ref="G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5381-3EF0-4B22-921A-88A5E3EFAA92}">
  <dimension ref="A1:K31"/>
  <sheetViews>
    <sheetView workbookViewId="0">
      <selection sqref="A1:K31"/>
    </sheetView>
  </sheetViews>
  <sheetFormatPr baseColWidth="10" defaultRowHeight="15" x14ac:dyDescent="0.25"/>
  <cols>
    <col min="1" max="1" width="18.28515625" bestFit="1" customWidth="1"/>
    <col min="7" max="7" width="13.7109375" bestFit="1" customWidth="1"/>
  </cols>
  <sheetData>
    <row r="1" spans="1:11" x14ac:dyDescent="0.25">
      <c r="A1" s="9" t="s">
        <v>0</v>
      </c>
      <c r="B1" s="9"/>
      <c r="C1" s="9"/>
      <c r="D1" s="9"/>
      <c r="E1" s="9"/>
      <c r="G1" s="9" t="s">
        <v>31</v>
      </c>
      <c r="H1" s="9"/>
      <c r="I1" s="9"/>
      <c r="J1" s="9"/>
      <c r="K1" s="9"/>
    </row>
    <row r="2" spans="1:11" x14ac:dyDescent="0.25">
      <c r="A2" s="4" t="s">
        <v>1</v>
      </c>
      <c r="B2" s="4" t="s">
        <v>39</v>
      </c>
      <c r="C2" s="4" t="s">
        <v>38</v>
      </c>
      <c r="D2" s="4" t="s">
        <v>37</v>
      </c>
      <c r="E2" s="4" t="s">
        <v>2</v>
      </c>
      <c r="G2" s="4" t="s">
        <v>1</v>
      </c>
      <c r="H2" s="4" t="s">
        <v>39</v>
      </c>
      <c r="I2" s="4" t="s">
        <v>38</v>
      </c>
      <c r="J2" s="4" t="s">
        <v>37</v>
      </c>
      <c r="K2" s="4" t="s">
        <v>2</v>
      </c>
    </row>
    <row r="3" spans="1:11" x14ac:dyDescent="0.25">
      <c r="A3" s="1" t="s">
        <v>3</v>
      </c>
      <c r="B3" s="5">
        <v>1798</v>
      </c>
      <c r="C3" s="5">
        <v>246</v>
      </c>
      <c r="D3" s="5">
        <v>218</v>
      </c>
      <c r="E3" s="2">
        <v>2300</v>
      </c>
      <c r="G3" s="1" t="s">
        <v>26</v>
      </c>
      <c r="H3" s="5">
        <v>2550</v>
      </c>
      <c r="I3" s="5">
        <v>427</v>
      </c>
      <c r="J3" s="5">
        <v>432</v>
      </c>
      <c r="K3" s="2">
        <v>3400</v>
      </c>
    </row>
    <row r="4" spans="1:11" x14ac:dyDescent="0.25">
      <c r="A4" s="1" t="s">
        <v>4</v>
      </c>
      <c r="B4" s="6">
        <v>2188</v>
      </c>
      <c r="C4" s="5">
        <v>300</v>
      </c>
      <c r="D4" s="5">
        <v>317</v>
      </c>
      <c r="E4" s="2">
        <v>2800</v>
      </c>
      <c r="G4" s="1" t="s">
        <v>6</v>
      </c>
      <c r="H4" s="7">
        <v>5175</v>
      </c>
      <c r="I4" s="7">
        <v>862</v>
      </c>
      <c r="J4" s="7">
        <v>878</v>
      </c>
      <c r="K4" s="2">
        <v>6900</v>
      </c>
    </row>
    <row r="5" spans="1:11" x14ac:dyDescent="0.25">
      <c r="A5" s="1" t="s">
        <v>5</v>
      </c>
      <c r="B5" s="6">
        <v>5156</v>
      </c>
      <c r="C5" s="5">
        <v>707</v>
      </c>
      <c r="D5" s="5">
        <v>783</v>
      </c>
      <c r="E5" s="2">
        <v>6600</v>
      </c>
      <c r="G5" s="1" t="s">
        <v>3</v>
      </c>
      <c r="H5" s="7">
        <v>5925</v>
      </c>
      <c r="I5" s="7">
        <v>987</v>
      </c>
      <c r="J5" s="7">
        <v>995</v>
      </c>
      <c r="K5" s="2">
        <v>7900</v>
      </c>
    </row>
    <row r="6" spans="1:11" x14ac:dyDescent="0.25">
      <c r="A6" s="1" t="s">
        <v>6</v>
      </c>
      <c r="B6" s="6">
        <v>6485</v>
      </c>
      <c r="C6" s="5">
        <v>889</v>
      </c>
      <c r="D6" s="5">
        <v>895</v>
      </c>
      <c r="E6" s="2">
        <v>8300</v>
      </c>
      <c r="G6" s="1" t="s">
        <v>21</v>
      </c>
      <c r="H6" s="7">
        <v>16125</v>
      </c>
      <c r="I6" s="7">
        <v>2687</v>
      </c>
      <c r="J6" s="7">
        <v>2701</v>
      </c>
      <c r="K6" s="2">
        <v>21500</v>
      </c>
    </row>
    <row r="7" spans="1:11" x14ac:dyDescent="0.25">
      <c r="A7" s="1" t="s">
        <v>7</v>
      </c>
      <c r="B7" s="6">
        <v>6641</v>
      </c>
      <c r="C7" s="5">
        <v>910</v>
      </c>
      <c r="D7" s="5">
        <v>926</v>
      </c>
      <c r="E7" s="2">
        <v>8500</v>
      </c>
      <c r="G7" s="1" t="s">
        <v>15</v>
      </c>
      <c r="H7" s="7">
        <v>125727</v>
      </c>
      <c r="I7" s="7">
        <v>20955</v>
      </c>
      <c r="J7" s="7">
        <v>20955</v>
      </c>
      <c r="K7" s="2">
        <v>167637</v>
      </c>
    </row>
    <row r="8" spans="1:11" x14ac:dyDescent="0.25">
      <c r="A8" s="1" t="s">
        <v>8</v>
      </c>
      <c r="B8" s="6">
        <v>11328</v>
      </c>
      <c r="C8" s="5">
        <v>1553</v>
      </c>
      <c r="D8" s="5">
        <v>1628</v>
      </c>
      <c r="E8" s="2">
        <v>14500</v>
      </c>
      <c r="G8" s="1" t="s">
        <v>30</v>
      </c>
      <c r="H8" s="7">
        <v>363435</v>
      </c>
      <c r="I8" s="7">
        <v>60572</v>
      </c>
      <c r="J8" s="7">
        <v>60573</v>
      </c>
      <c r="K8" s="2">
        <v>484580</v>
      </c>
    </row>
    <row r="9" spans="1:11" x14ac:dyDescent="0.25">
      <c r="A9" s="1" t="s">
        <v>9</v>
      </c>
      <c r="B9" s="6">
        <v>39765</v>
      </c>
      <c r="C9" s="5">
        <v>5454</v>
      </c>
      <c r="D9" s="5">
        <v>5711</v>
      </c>
      <c r="E9" s="2">
        <v>50900</v>
      </c>
      <c r="G9" s="1" t="s">
        <v>32</v>
      </c>
      <c r="H9" s="7">
        <v>981063</v>
      </c>
      <c r="I9" s="7">
        <v>163510</v>
      </c>
      <c r="J9" s="7">
        <v>163466</v>
      </c>
      <c r="K9" s="2">
        <v>1308039</v>
      </c>
    </row>
    <row r="10" spans="1:11" x14ac:dyDescent="0.25">
      <c r="A10" s="1" t="s">
        <v>10</v>
      </c>
      <c r="B10" s="6">
        <v>47734</v>
      </c>
      <c r="C10" s="5">
        <v>6547</v>
      </c>
      <c r="D10" s="5">
        <v>6842</v>
      </c>
      <c r="E10" s="2">
        <v>61100</v>
      </c>
      <c r="G10" s="4" t="s">
        <v>2</v>
      </c>
      <c r="H10" s="1">
        <f>SUM(H3:H9)</f>
        <v>1500000</v>
      </c>
      <c r="I10" s="1">
        <f>SUM(I3:I9)</f>
        <v>250000</v>
      </c>
      <c r="J10" s="1">
        <f>SUM(J3:J9)</f>
        <v>250000</v>
      </c>
      <c r="K10" s="2">
        <f>SUM(K3:K9)</f>
        <v>1999956</v>
      </c>
    </row>
    <row r="11" spans="1:11" x14ac:dyDescent="0.25">
      <c r="A11" s="1" t="s">
        <v>11</v>
      </c>
      <c r="B11" s="6">
        <v>48046</v>
      </c>
      <c r="C11" s="5">
        <v>6590</v>
      </c>
      <c r="D11" s="5">
        <v>6825</v>
      </c>
      <c r="E11" s="2">
        <v>61500</v>
      </c>
    </row>
    <row r="12" spans="1:11" x14ac:dyDescent="0.25">
      <c r="A12" s="1" t="s">
        <v>12</v>
      </c>
      <c r="B12" s="6">
        <v>72499</v>
      </c>
      <c r="C12" s="5">
        <v>9943</v>
      </c>
      <c r="D12" s="5">
        <v>10347</v>
      </c>
      <c r="E12" s="2">
        <v>92800</v>
      </c>
    </row>
    <row r="13" spans="1:11" x14ac:dyDescent="0.25">
      <c r="A13" s="1" t="s">
        <v>13</v>
      </c>
      <c r="B13" s="6">
        <v>78124</v>
      </c>
      <c r="C13" s="5">
        <v>10715</v>
      </c>
      <c r="D13" s="5">
        <v>27274</v>
      </c>
      <c r="E13" s="2">
        <v>100000</v>
      </c>
    </row>
    <row r="14" spans="1:11" x14ac:dyDescent="0.25">
      <c r="A14" s="1" t="s">
        <v>14</v>
      </c>
      <c r="B14" s="6">
        <v>78124</v>
      </c>
      <c r="C14" s="5">
        <v>10715</v>
      </c>
      <c r="D14" s="5">
        <v>44896</v>
      </c>
      <c r="E14" s="2">
        <v>100000</v>
      </c>
    </row>
    <row r="15" spans="1:11" x14ac:dyDescent="0.25">
      <c r="A15" s="1" t="s">
        <v>15</v>
      </c>
      <c r="B15" s="5">
        <v>84507</v>
      </c>
      <c r="C15" s="5">
        <v>11590</v>
      </c>
      <c r="D15" s="5">
        <v>12073</v>
      </c>
      <c r="E15" s="2">
        <v>108170</v>
      </c>
    </row>
    <row r="16" spans="1:11" x14ac:dyDescent="0.25">
      <c r="A16" s="1" t="s">
        <v>16</v>
      </c>
      <c r="B16" s="5">
        <v>84507</v>
      </c>
      <c r="C16" s="5">
        <v>11590</v>
      </c>
      <c r="D16" s="5">
        <v>12073</v>
      </c>
      <c r="E16" s="2">
        <v>108170</v>
      </c>
      <c r="G16" s="9" t="s">
        <v>33</v>
      </c>
      <c r="H16" s="9"/>
      <c r="I16" s="9"/>
      <c r="J16" s="9"/>
      <c r="K16" s="9"/>
    </row>
    <row r="17" spans="1:11" x14ac:dyDescent="0.25">
      <c r="A17" s="1" t="s">
        <v>17</v>
      </c>
      <c r="B17" s="5">
        <v>84507</v>
      </c>
      <c r="C17" s="5">
        <v>11590</v>
      </c>
      <c r="D17" s="5">
        <v>12073</v>
      </c>
      <c r="E17" s="2">
        <v>108170</v>
      </c>
      <c r="G17" s="4" t="s">
        <v>1</v>
      </c>
      <c r="H17" s="4" t="s">
        <v>39</v>
      </c>
      <c r="I17" s="4" t="s">
        <v>38</v>
      </c>
      <c r="J17" s="4" t="s">
        <v>37</v>
      </c>
      <c r="K17" s="4" t="s">
        <v>2</v>
      </c>
    </row>
    <row r="18" spans="1:11" x14ac:dyDescent="0.25">
      <c r="A18" s="1" t="s">
        <v>18</v>
      </c>
      <c r="B18" s="5">
        <v>84507</v>
      </c>
      <c r="C18" s="5">
        <v>11590</v>
      </c>
      <c r="D18" s="5">
        <v>12073</v>
      </c>
      <c r="E18" s="2">
        <v>108170</v>
      </c>
      <c r="G18" s="1" t="s">
        <v>3</v>
      </c>
      <c r="H18" s="5">
        <v>2100</v>
      </c>
      <c r="I18" s="5">
        <v>350</v>
      </c>
      <c r="J18" s="5">
        <v>305</v>
      </c>
      <c r="K18" s="2">
        <v>2800</v>
      </c>
    </row>
    <row r="19" spans="1:11" x14ac:dyDescent="0.25">
      <c r="A19" s="1" t="s">
        <v>19</v>
      </c>
      <c r="B19" s="5">
        <v>84507</v>
      </c>
      <c r="C19" s="5">
        <v>11590</v>
      </c>
      <c r="D19" s="5">
        <v>12073</v>
      </c>
      <c r="E19" s="2">
        <v>108170</v>
      </c>
      <c r="G19" s="1" t="s">
        <v>6</v>
      </c>
      <c r="H19" s="7">
        <v>2250</v>
      </c>
      <c r="I19" s="7">
        <v>375</v>
      </c>
      <c r="J19" s="7">
        <v>407</v>
      </c>
      <c r="K19" s="2">
        <v>3000</v>
      </c>
    </row>
    <row r="20" spans="1:11" x14ac:dyDescent="0.25">
      <c r="A20" s="1" t="s">
        <v>20</v>
      </c>
      <c r="B20" s="5">
        <v>84507</v>
      </c>
      <c r="C20" s="5">
        <v>11590</v>
      </c>
      <c r="D20" s="5">
        <v>12073</v>
      </c>
      <c r="E20" s="2">
        <v>108170</v>
      </c>
      <c r="G20" s="1" t="s">
        <v>34</v>
      </c>
      <c r="H20" s="7">
        <v>6000</v>
      </c>
      <c r="I20" s="7">
        <v>1000</v>
      </c>
      <c r="J20" s="7">
        <v>1172</v>
      </c>
      <c r="K20" s="2">
        <v>8000</v>
      </c>
    </row>
    <row r="21" spans="1:11" x14ac:dyDescent="0.25">
      <c r="A21" s="1" t="s">
        <v>21</v>
      </c>
      <c r="B21" s="5">
        <v>84507</v>
      </c>
      <c r="C21" s="5">
        <v>11590</v>
      </c>
      <c r="D21" s="5">
        <v>12073</v>
      </c>
      <c r="E21" s="2">
        <v>108170</v>
      </c>
      <c r="G21" s="1" t="s">
        <v>15</v>
      </c>
      <c r="H21" s="7">
        <v>65100</v>
      </c>
      <c r="I21" s="7">
        <v>10850</v>
      </c>
      <c r="J21" s="7">
        <v>10854</v>
      </c>
      <c r="K21" s="2">
        <v>86800</v>
      </c>
    </row>
    <row r="22" spans="1:11" x14ac:dyDescent="0.25">
      <c r="A22" s="1" t="s">
        <v>22</v>
      </c>
      <c r="B22" s="5">
        <v>84507</v>
      </c>
      <c r="C22" s="5">
        <v>11590</v>
      </c>
      <c r="D22" s="5">
        <v>12073</v>
      </c>
      <c r="E22" s="2">
        <v>108170</v>
      </c>
      <c r="G22" s="1" t="s">
        <v>35</v>
      </c>
      <c r="H22" s="7">
        <v>450000</v>
      </c>
      <c r="I22" s="7">
        <v>75000</v>
      </c>
      <c r="J22" s="7">
        <v>61839</v>
      </c>
      <c r="K22" s="2">
        <v>600000</v>
      </c>
    </row>
    <row r="23" spans="1:11" x14ac:dyDescent="0.25">
      <c r="A23" s="1" t="s">
        <v>23</v>
      </c>
      <c r="B23" s="5">
        <v>84507</v>
      </c>
      <c r="C23" s="5">
        <v>11590</v>
      </c>
      <c r="D23" s="5">
        <v>12073</v>
      </c>
      <c r="E23" s="2">
        <v>108170</v>
      </c>
      <c r="G23" s="1" t="s">
        <v>36</v>
      </c>
      <c r="H23" s="7">
        <v>450000</v>
      </c>
      <c r="I23" s="7">
        <v>75000</v>
      </c>
      <c r="J23" s="7">
        <v>85796</v>
      </c>
      <c r="K23" s="2">
        <v>600000</v>
      </c>
    </row>
    <row r="24" spans="1:11" x14ac:dyDescent="0.25">
      <c r="A24" s="1" t="s">
        <v>24</v>
      </c>
      <c r="B24" s="5">
        <v>84507</v>
      </c>
      <c r="C24" s="5">
        <v>11590</v>
      </c>
      <c r="D24" s="5">
        <v>12073</v>
      </c>
      <c r="E24" s="2">
        <v>108170</v>
      </c>
      <c r="G24" s="1" t="s">
        <v>30</v>
      </c>
      <c r="H24" s="7">
        <v>525000</v>
      </c>
      <c r="I24" s="7">
        <v>87500</v>
      </c>
      <c r="J24" s="7">
        <v>95462</v>
      </c>
      <c r="K24" s="2">
        <v>700000</v>
      </c>
    </row>
    <row r="25" spans="1:11" x14ac:dyDescent="0.25">
      <c r="A25" s="1" t="s">
        <v>25</v>
      </c>
      <c r="B25" s="5">
        <v>84507</v>
      </c>
      <c r="C25" s="5">
        <v>11590</v>
      </c>
      <c r="D25" s="5">
        <v>12073</v>
      </c>
      <c r="E25" s="2">
        <v>108170</v>
      </c>
      <c r="G25" s="4" t="s">
        <v>2</v>
      </c>
      <c r="H25" s="1">
        <f>SUM(H18:H24)</f>
        <v>1500450</v>
      </c>
      <c r="I25" s="1">
        <f>SUM(I18:I24)</f>
        <v>250075</v>
      </c>
      <c r="J25" s="1">
        <f>SUM(J18:J24)</f>
        <v>255835</v>
      </c>
      <c r="K25" s="2">
        <f>SUM(K18:K24)</f>
        <v>2000600</v>
      </c>
    </row>
    <row r="26" spans="1:11" x14ac:dyDescent="0.25">
      <c r="A26" s="1" t="s">
        <v>26</v>
      </c>
      <c r="B26" s="5">
        <v>84507</v>
      </c>
      <c r="C26" s="5">
        <v>11590</v>
      </c>
      <c r="D26" s="5">
        <v>12073</v>
      </c>
      <c r="E26" s="2">
        <v>108170</v>
      </c>
    </row>
    <row r="27" spans="1:11" x14ac:dyDescent="0.25">
      <c r="A27" s="1" t="s">
        <v>27</v>
      </c>
      <c r="B27" s="5">
        <v>84507</v>
      </c>
      <c r="C27" s="5">
        <v>11590</v>
      </c>
      <c r="D27" s="5">
        <v>12073</v>
      </c>
      <c r="E27" s="2">
        <v>108170</v>
      </c>
    </row>
    <row r="28" spans="1:11" x14ac:dyDescent="0.25">
      <c r="A28" s="1" t="s">
        <v>28</v>
      </c>
      <c r="B28" s="5">
        <v>84507</v>
      </c>
      <c r="C28" s="5">
        <v>11590</v>
      </c>
      <c r="D28" s="5">
        <v>12073</v>
      </c>
      <c r="E28" s="2">
        <v>108170</v>
      </c>
    </row>
    <row r="29" spans="1:11" x14ac:dyDescent="0.25">
      <c r="A29" s="1" t="s">
        <v>29</v>
      </c>
      <c r="B29" s="5">
        <v>84507</v>
      </c>
      <c r="C29" s="5">
        <v>11590</v>
      </c>
      <c r="D29" s="5">
        <v>12073</v>
      </c>
      <c r="E29" s="2">
        <v>108170</v>
      </c>
    </row>
    <row r="30" spans="1:11" x14ac:dyDescent="0.25">
      <c r="A30" s="1" t="s">
        <v>30</v>
      </c>
      <c r="B30" s="5">
        <v>84507</v>
      </c>
      <c r="C30" s="5">
        <v>11590</v>
      </c>
      <c r="D30" s="5">
        <v>12073</v>
      </c>
      <c r="E30" s="2">
        <v>108170</v>
      </c>
    </row>
    <row r="31" spans="1:11" x14ac:dyDescent="0.25">
      <c r="A31" s="4" t="s">
        <v>2</v>
      </c>
      <c r="B31" s="1">
        <f>SUM(B3:B30)</f>
        <v>1750000</v>
      </c>
      <c r="C31" s="1">
        <f>SUM(C3:C30)</f>
        <v>240009</v>
      </c>
      <c r="D31" s="1">
        <f>SUM(D3:D30)</f>
        <v>299830</v>
      </c>
      <c r="E31" s="2">
        <f>SUM(B31:D31)</f>
        <v>2289839</v>
      </c>
    </row>
  </sheetData>
  <mergeCells count="3">
    <mergeCell ref="A1:E1"/>
    <mergeCell ref="G1:K1"/>
    <mergeCell ref="G1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903D-0C96-452E-BE87-757C5FA20BF1}">
  <dimension ref="A1:K31"/>
  <sheetViews>
    <sheetView tabSelected="1" workbookViewId="0">
      <selection activeCell="K25" sqref="K25"/>
    </sheetView>
  </sheetViews>
  <sheetFormatPr baseColWidth="10" defaultRowHeight="15" x14ac:dyDescent="0.25"/>
  <cols>
    <col min="1" max="1" width="18.28515625" bestFit="1" customWidth="1"/>
    <col min="7" max="7" width="13.7109375" bestFit="1" customWidth="1"/>
  </cols>
  <sheetData>
    <row r="1" spans="1:11" x14ac:dyDescent="0.25">
      <c r="A1" s="9" t="s">
        <v>0</v>
      </c>
      <c r="B1" s="9"/>
      <c r="C1" s="9"/>
      <c r="D1" s="9"/>
      <c r="E1" s="9"/>
      <c r="G1" s="9" t="s">
        <v>31</v>
      </c>
      <c r="H1" s="9"/>
      <c r="I1" s="9"/>
      <c r="J1" s="9"/>
      <c r="K1" s="9"/>
    </row>
    <row r="2" spans="1:11" x14ac:dyDescent="0.25">
      <c r="A2" s="8" t="s">
        <v>1</v>
      </c>
      <c r="B2" s="8" t="s">
        <v>39</v>
      </c>
      <c r="C2" s="8" t="s">
        <v>38</v>
      </c>
      <c r="D2" s="8" t="s">
        <v>37</v>
      </c>
      <c r="E2" s="8" t="s">
        <v>2</v>
      </c>
      <c r="G2" s="8" t="s">
        <v>1</v>
      </c>
      <c r="H2" s="8" t="s">
        <v>39</v>
      </c>
      <c r="I2" s="8" t="s">
        <v>38</v>
      </c>
      <c r="J2" s="8" t="s">
        <v>37</v>
      </c>
      <c r="K2" s="8" t="s">
        <v>2</v>
      </c>
    </row>
    <row r="3" spans="1:11" x14ac:dyDescent="0.25">
      <c r="A3" s="1" t="s">
        <v>3</v>
      </c>
      <c r="B3" s="1">
        <v>845</v>
      </c>
      <c r="C3" s="1">
        <v>422</v>
      </c>
      <c r="D3" s="1">
        <v>422</v>
      </c>
      <c r="E3" s="2">
        <v>1689</v>
      </c>
      <c r="G3" s="1" t="s">
        <v>26</v>
      </c>
      <c r="H3" s="1">
        <f>0.5*K3</f>
        <v>892</v>
      </c>
      <c r="I3" s="1">
        <v>446</v>
      </c>
      <c r="J3" s="1">
        <v>446</v>
      </c>
      <c r="K3" s="2">
        <v>1784</v>
      </c>
    </row>
    <row r="4" spans="1:11" x14ac:dyDescent="0.25">
      <c r="A4" s="1" t="s">
        <v>4</v>
      </c>
      <c r="B4" s="1">
        <v>1126</v>
      </c>
      <c r="C4" s="1">
        <v>563</v>
      </c>
      <c r="D4" s="1">
        <v>565</v>
      </c>
      <c r="E4" s="2">
        <v>2254</v>
      </c>
      <c r="G4" s="1" t="s">
        <v>6</v>
      </c>
      <c r="H4" s="1">
        <f t="shared" ref="H4:H6" si="0">0.5*K4</f>
        <v>3425</v>
      </c>
      <c r="I4" s="1">
        <v>1712</v>
      </c>
      <c r="J4" s="1">
        <v>1713</v>
      </c>
      <c r="K4" s="2">
        <v>6850</v>
      </c>
    </row>
    <row r="5" spans="1:11" x14ac:dyDescent="0.25">
      <c r="A5" s="1" t="s">
        <v>5</v>
      </c>
      <c r="B5" s="1">
        <v>1720</v>
      </c>
      <c r="C5" s="1">
        <v>860</v>
      </c>
      <c r="D5" s="1">
        <v>863</v>
      </c>
      <c r="E5" s="2">
        <v>3443</v>
      </c>
      <c r="G5" s="1" t="s">
        <v>3</v>
      </c>
      <c r="H5" s="1">
        <f t="shared" si="0"/>
        <v>3375</v>
      </c>
      <c r="I5" s="1">
        <v>1688</v>
      </c>
      <c r="J5" s="1">
        <v>1687</v>
      </c>
      <c r="K5" s="2">
        <v>6750</v>
      </c>
    </row>
    <row r="6" spans="1:11" x14ac:dyDescent="0.25">
      <c r="A6" s="1" t="s">
        <v>6</v>
      </c>
      <c r="B6" s="1">
        <v>3379</v>
      </c>
      <c r="C6" s="1">
        <v>1690</v>
      </c>
      <c r="D6" s="1">
        <v>1690</v>
      </c>
      <c r="E6" s="2">
        <v>6759</v>
      </c>
      <c r="G6" s="1" t="s">
        <v>21</v>
      </c>
      <c r="H6" s="1">
        <f t="shared" si="0"/>
        <v>6038</v>
      </c>
      <c r="I6" s="1">
        <v>3020</v>
      </c>
      <c r="J6" s="1">
        <v>3018</v>
      </c>
      <c r="K6" s="2">
        <v>12076</v>
      </c>
    </row>
    <row r="7" spans="1:11" x14ac:dyDescent="0.25">
      <c r="A7" s="1" t="s">
        <v>7</v>
      </c>
      <c r="B7" s="1">
        <v>3620</v>
      </c>
      <c r="C7" s="1">
        <v>1810</v>
      </c>
      <c r="D7" s="1">
        <v>1814</v>
      </c>
      <c r="E7" s="2">
        <v>7244</v>
      </c>
      <c r="G7" s="1" t="s">
        <v>15</v>
      </c>
      <c r="H7" s="1">
        <v>75940</v>
      </c>
      <c r="I7" s="1">
        <v>37970</v>
      </c>
      <c r="J7" s="1">
        <v>37973</v>
      </c>
      <c r="K7" s="2">
        <v>151883</v>
      </c>
    </row>
    <row r="8" spans="1:11" x14ac:dyDescent="0.25">
      <c r="A8" s="1" t="s">
        <v>8</v>
      </c>
      <c r="B8" s="1">
        <v>4080</v>
      </c>
      <c r="C8" s="1">
        <v>2040</v>
      </c>
      <c r="D8" s="1">
        <v>2039</v>
      </c>
      <c r="E8" s="2">
        <v>8159</v>
      </c>
      <c r="G8" s="1" t="s">
        <v>30</v>
      </c>
      <c r="H8" s="7">
        <v>363435</v>
      </c>
      <c r="I8" s="7">
        <v>60572</v>
      </c>
      <c r="J8" s="7">
        <v>60573</v>
      </c>
      <c r="K8" s="2">
        <v>484580</v>
      </c>
    </row>
    <row r="9" spans="1:11" x14ac:dyDescent="0.25">
      <c r="A9" s="1" t="s">
        <v>9</v>
      </c>
      <c r="B9" s="1">
        <v>5390</v>
      </c>
      <c r="C9" s="1">
        <v>2695</v>
      </c>
      <c r="D9" s="1">
        <v>2694</v>
      </c>
      <c r="E9" s="2">
        <v>10779</v>
      </c>
      <c r="G9" s="1" t="s">
        <v>32</v>
      </c>
      <c r="H9" s="7">
        <v>981063</v>
      </c>
      <c r="I9" s="7">
        <v>163510</v>
      </c>
      <c r="J9" s="7">
        <v>163466</v>
      </c>
      <c r="K9" s="2">
        <v>1308039</v>
      </c>
    </row>
    <row r="10" spans="1:11" x14ac:dyDescent="0.25">
      <c r="A10" s="1" t="s">
        <v>10</v>
      </c>
      <c r="B10" s="6">
        <v>47734</v>
      </c>
      <c r="C10" s="5">
        <v>6547</v>
      </c>
      <c r="D10" s="5">
        <v>6842</v>
      </c>
      <c r="E10" s="2">
        <v>61100</v>
      </c>
      <c r="G10" s="8" t="s">
        <v>2</v>
      </c>
      <c r="H10" s="1">
        <f>SUM(H3:H9)</f>
        <v>1434168</v>
      </c>
      <c r="I10" s="1">
        <f>SUM(I3:I9)</f>
        <v>268918</v>
      </c>
      <c r="J10" s="1">
        <f>SUM(J3:J9)</f>
        <v>268876</v>
      </c>
      <c r="K10" s="2">
        <f>SUM(K3:K9)</f>
        <v>1971962</v>
      </c>
    </row>
    <row r="11" spans="1:11" x14ac:dyDescent="0.25">
      <c r="A11" s="1" t="s">
        <v>11</v>
      </c>
      <c r="B11" s="6">
        <v>48046</v>
      </c>
      <c r="C11" s="5">
        <v>6590</v>
      </c>
      <c r="D11" s="5">
        <v>6825</v>
      </c>
      <c r="E11" s="2">
        <v>61500</v>
      </c>
    </row>
    <row r="12" spans="1:11" x14ac:dyDescent="0.25">
      <c r="A12" s="1" t="s">
        <v>12</v>
      </c>
      <c r="B12" s="6">
        <v>72499</v>
      </c>
      <c r="C12" s="5">
        <v>9943</v>
      </c>
      <c r="D12" s="5">
        <v>10347</v>
      </c>
      <c r="E12" s="2">
        <v>92800</v>
      </c>
    </row>
    <row r="13" spans="1:11" x14ac:dyDescent="0.25">
      <c r="A13" s="1" t="s">
        <v>13</v>
      </c>
      <c r="B13" s="6">
        <v>78124</v>
      </c>
      <c r="C13" s="5">
        <v>10715</v>
      </c>
      <c r="D13" s="5">
        <v>27274</v>
      </c>
      <c r="E13" s="2">
        <v>100000</v>
      </c>
    </row>
    <row r="14" spans="1:11" x14ac:dyDescent="0.25">
      <c r="A14" s="1" t="s">
        <v>14</v>
      </c>
      <c r="B14" s="6">
        <v>78124</v>
      </c>
      <c r="C14" s="5">
        <v>10715</v>
      </c>
      <c r="D14" s="5">
        <v>44896</v>
      </c>
      <c r="E14" s="2">
        <v>100000</v>
      </c>
    </row>
    <row r="15" spans="1:11" x14ac:dyDescent="0.25">
      <c r="A15" s="1" t="s">
        <v>15</v>
      </c>
      <c r="B15" s="5">
        <v>84507</v>
      </c>
      <c r="C15" s="5">
        <v>11590</v>
      </c>
      <c r="D15" s="5">
        <v>12073</v>
      </c>
      <c r="E15" s="2">
        <v>108170</v>
      </c>
    </row>
    <row r="16" spans="1:11" x14ac:dyDescent="0.25">
      <c r="A16" s="1" t="s">
        <v>16</v>
      </c>
      <c r="B16" s="5">
        <v>84507</v>
      </c>
      <c r="C16" s="5">
        <v>11590</v>
      </c>
      <c r="D16" s="5">
        <v>12073</v>
      </c>
      <c r="E16" s="2">
        <v>108170</v>
      </c>
      <c r="G16" s="9" t="s">
        <v>33</v>
      </c>
      <c r="H16" s="9"/>
      <c r="I16" s="9"/>
      <c r="J16" s="9"/>
      <c r="K16" s="9"/>
    </row>
    <row r="17" spans="1:11" x14ac:dyDescent="0.25">
      <c r="A17" s="1" t="s">
        <v>17</v>
      </c>
      <c r="B17" s="5">
        <v>84507</v>
      </c>
      <c r="C17" s="5">
        <v>11590</v>
      </c>
      <c r="D17" s="5">
        <v>12073</v>
      </c>
      <c r="E17" s="2">
        <v>108170</v>
      </c>
      <c r="G17" s="8" t="s">
        <v>1</v>
      </c>
      <c r="H17" s="8" t="s">
        <v>39</v>
      </c>
      <c r="I17" s="8" t="s">
        <v>38</v>
      </c>
      <c r="J17" s="8" t="s">
        <v>37</v>
      </c>
      <c r="K17" s="8" t="s">
        <v>2</v>
      </c>
    </row>
    <row r="18" spans="1:11" x14ac:dyDescent="0.25">
      <c r="A18" s="1" t="s">
        <v>18</v>
      </c>
      <c r="B18" s="5">
        <v>84507</v>
      </c>
      <c r="C18" s="5">
        <v>11590</v>
      </c>
      <c r="D18" s="5">
        <v>12073</v>
      </c>
      <c r="E18" s="2">
        <v>108170</v>
      </c>
      <c r="G18" s="1" t="s">
        <v>3</v>
      </c>
      <c r="H18" s="1">
        <v>1230</v>
      </c>
      <c r="I18" s="1">
        <v>616</v>
      </c>
      <c r="J18" s="1">
        <v>615</v>
      </c>
      <c r="K18" s="2">
        <v>2461</v>
      </c>
    </row>
    <row r="19" spans="1:11" x14ac:dyDescent="0.25">
      <c r="A19" s="1" t="s">
        <v>19</v>
      </c>
      <c r="B19" s="5">
        <v>84507</v>
      </c>
      <c r="C19" s="5">
        <v>11590</v>
      </c>
      <c r="D19" s="5">
        <v>12073</v>
      </c>
      <c r="E19" s="2">
        <v>108170</v>
      </c>
      <c r="G19" s="1" t="s">
        <v>6</v>
      </c>
      <c r="H19" s="1">
        <v>1495</v>
      </c>
      <c r="I19" s="1">
        <v>749</v>
      </c>
      <c r="J19" s="1">
        <v>745</v>
      </c>
      <c r="K19" s="2">
        <v>2989</v>
      </c>
    </row>
    <row r="20" spans="1:11" x14ac:dyDescent="0.25">
      <c r="A20" s="1" t="s">
        <v>20</v>
      </c>
      <c r="B20" s="5">
        <v>84507</v>
      </c>
      <c r="C20" s="5">
        <v>11590</v>
      </c>
      <c r="D20" s="5">
        <v>12073</v>
      </c>
      <c r="E20" s="2">
        <v>108170</v>
      </c>
      <c r="G20" s="1" t="s">
        <v>34</v>
      </c>
      <c r="H20" s="1">
        <f t="shared" ref="H20" si="1">0.5*K20</f>
        <v>3197</v>
      </c>
      <c r="I20" s="1">
        <v>1600</v>
      </c>
      <c r="J20" s="1">
        <v>1597</v>
      </c>
      <c r="K20" s="2">
        <v>6394</v>
      </c>
    </row>
    <row r="21" spans="1:11" x14ac:dyDescent="0.25">
      <c r="A21" s="1" t="s">
        <v>21</v>
      </c>
      <c r="B21" s="5">
        <v>84507</v>
      </c>
      <c r="C21" s="5">
        <v>11590</v>
      </c>
      <c r="D21" s="5">
        <v>12073</v>
      </c>
      <c r="E21" s="2">
        <v>108170</v>
      </c>
      <c r="G21" s="1" t="s">
        <v>15</v>
      </c>
      <c r="H21" s="1">
        <v>41953</v>
      </c>
      <c r="I21" s="1">
        <v>20970</v>
      </c>
      <c r="J21" s="1">
        <v>20982</v>
      </c>
      <c r="K21" s="2">
        <v>83905</v>
      </c>
    </row>
    <row r="22" spans="1:11" x14ac:dyDescent="0.25">
      <c r="A22" s="1" t="s">
        <v>22</v>
      </c>
      <c r="B22" s="5">
        <v>84507</v>
      </c>
      <c r="C22" s="5">
        <v>11590</v>
      </c>
      <c r="D22" s="5">
        <v>12073</v>
      </c>
      <c r="E22" s="2">
        <v>108170</v>
      </c>
      <c r="G22" s="1" t="s">
        <v>35</v>
      </c>
      <c r="H22" s="7">
        <v>450000</v>
      </c>
      <c r="I22" s="7">
        <v>75000</v>
      </c>
      <c r="J22" s="7">
        <v>61839</v>
      </c>
      <c r="K22" s="2">
        <f>SUM(H22:J22)</f>
        <v>586839</v>
      </c>
    </row>
    <row r="23" spans="1:11" x14ac:dyDescent="0.25">
      <c r="A23" s="1" t="s">
        <v>23</v>
      </c>
      <c r="B23" s="5">
        <v>84507</v>
      </c>
      <c r="C23" s="5">
        <v>11590</v>
      </c>
      <c r="D23" s="5">
        <v>12073</v>
      </c>
      <c r="E23" s="2">
        <v>108170</v>
      </c>
      <c r="G23" s="1" t="s">
        <v>36</v>
      </c>
      <c r="H23" s="7">
        <v>450000</v>
      </c>
      <c r="I23" s="7">
        <v>75000</v>
      </c>
      <c r="J23" s="7">
        <v>85796</v>
      </c>
      <c r="K23" s="2">
        <f>SUM(H23:J23)</f>
        <v>610796</v>
      </c>
    </row>
    <row r="24" spans="1:11" x14ac:dyDescent="0.25">
      <c r="A24" s="1" t="s">
        <v>24</v>
      </c>
      <c r="B24" s="5">
        <v>84507</v>
      </c>
      <c r="C24" s="5">
        <v>11590</v>
      </c>
      <c r="D24" s="5">
        <v>12073</v>
      </c>
      <c r="E24" s="2">
        <v>108170</v>
      </c>
      <c r="G24" s="1" t="s">
        <v>30</v>
      </c>
      <c r="H24" s="7">
        <v>525000</v>
      </c>
      <c r="I24" s="7">
        <v>87500</v>
      </c>
      <c r="J24" s="7">
        <v>95462</v>
      </c>
      <c r="K24" s="2">
        <f>SUM(H24:J24)</f>
        <v>707962</v>
      </c>
    </row>
    <row r="25" spans="1:11" x14ac:dyDescent="0.25">
      <c r="A25" s="1" t="s">
        <v>25</v>
      </c>
      <c r="B25" s="5">
        <v>84507</v>
      </c>
      <c r="C25" s="5">
        <v>11590</v>
      </c>
      <c r="D25" s="5">
        <v>12073</v>
      </c>
      <c r="E25" s="2">
        <v>108170</v>
      </c>
      <c r="G25" s="8" t="s">
        <v>2</v>
      </c>
      <c r="H25" s="1">
        <f>SUM(H18:H24)</f>
        <v>1472875</v>
      </c>
      <c r="I25" s="1">
        <f>SUM(I18:I24)</f>
        <v>261435</v>
      </c>
      <c r="J25" s="1">
        <f>SUM(J18:J24)</f>
        <v>267036</v>
      </c>
      <c r="K25" s="2">
        <f>SUM(K18:K24)</f>
        <v>2001346</v>
      </c>
    </row>
    <row r="26" spans="1:11" x14ac:dyDescent="0.25">
      <c r="A26" s="1" t="s">
        <v>26</v>
      </c>
      <c r="B26" s="5">
        <v>84507</v>
      </c>
      <c r="C26" s="5">
        <v>11590</v>
      </c>
      <c r="D26" s="5">
        <v>12073</v>
      </c>
      <c r="E26" s="2">
        <v>108170</v>
      </c>
    </row>
    <row r="27" spans="1:11" x14ac:dyDescent="0.25">
      <c r="A27" s="1" t="s">
        <v>27</v>
      </c>
      <c r="B27" s="5">
        <v>84507</v>
      </c>
      <c r="C27" s="5">
        <v>11590</v>
      </c>
      <c r="D27" s="5">
        <v>12073</v>
      </c>
      <c r="E27" s="2">
        <v>108170</v>
      </c>
    </row>
    <row r="28" spans="1:11" x14ac:dyDescent="0.25">
      <c r="A28" s="1" t="s">
        <v>28</v>
      </c>
      <c r="B28" s="5">
        <v>84507</v>
      </c>
      <c r="C28" s="5">
        <v>11590</v>
      </c>
      <c r="D28" s="5">
        <v>12073</v>
      </c>
      <c r="E28" s="2">
        <v>108170</v>
      </c>
    </row>
    <row r="29" spans="1:11" x14ac:dyDescent="0.25">
      <c r="A29" s="1" t="s">
        <v>29</v>
      </c>
      <c r="B29" s="5">
        <v>84507</v>
      </c>
      <c r="C29" s="5">
        <v>11590</v>
      </c>
      <c r="D29" s="5">
        <v>12073</v>
      </c>
      <c r="E29" s="2">
        <v>108170</v>
      </c>
    </row>
    <row r="30" spans="1:11" x14ac:dyDescent="0.25">
      <c r="A30" s="1" t="s">
        <v>30</v>
      </c>
      <c r="B30" s="5">
        <v>84507</v>
      </c>
      <c r="C30" s="5">
        <v>11590</v>
      </c>
      <c r="D30" s="5">
        <v>12073</v>
      </c>
      <c r="E30" s="2">
        <v>108170</v>
      </c>
    </row>
    <row r="31" spans="1:11" x14ac:dyDescent="0.25">
      <c r="A31" s="8" t="s">
        <v>2</v>
      </c>
      <c r="B31" s="1">
        <f>SUM(B3:B30)</f>
        <v>1696799</v>
      </c>
      <c r="C31" s="1">
        <f>SUM(C3:C30)</f>
        <v>240030</v>
      </c>
      <c r="D31" s="1">
        <f>SUM(D3:D30)</f>
        <v>299439</v>
      </c>
      <c r="E31" s="2">
        <f>SUM(B31:D31)</f>
        <v>2236268</v>
      </c>
    </row>
  </sheetData>
  <mergeCells count="3">
    <mergeCell ref="A1:E1"/>
    <mergeCell ref="G1:K1"/>
    <mergeCell ref="G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Uso (500K)</vt:lpstr>
      <vt:lpstr>Uso (750K)</vt:lpstr>
      <vt:lpstr>Uso (2M)</vt:lpstr>
      <vt:lpstr>Uso (2M, Max=20w_s)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lópez ramírez</dc:creator>
  <cp:lastModifiedBy>juan lópez ramírez</cp:lastModifiedBy>
  <dcterms:created xsi:type="dcterms:W3CDTF">2015-06-05T18:19:34Z</dcterms:created>
  <dcterms:modified xsi:type="dcterms:W3CDTF">2020-09-07T08:31:33Z</dcterms:modified>
</cp:coreProperties>
</file>