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00688\R\PKSim-PI\PI_theo\Data\Results\"/>
    </mc:Choice>
  </mc:AlternateContent>
  <xr:revisionPtr revIDLastSave="0" documentId="13_ncr:1_{6323A5BA-0799-41FC-B7AA-FEF6295E2748}" xr6:coauthVersionLast="46" xr6:coauthVersionMax="46" xr10:uidLastSave="{00000000-0000-0000-0000-000000000000}"/>
  <bookViews>
    <workbookView xWindow="-120" yWindow="-120" windowWidth="29010" windowHeight="13845" xr2:uid="{66661797-4EBF-42DE-AF2F-9912D18189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D4" i="1"/>
  <c r="F4" i="1"/>
  <c r="H4" i="1"/>
  <c r="B4" i="1"/>
  <c r="I34" i="1"/>
  <c r="I35" i="1"/>
  <c r="I33" i="1"/>
  <c r="I29" i="1"/>
  <c r="I30" i="1"/>
  <c r="I28" i="1"/>
  <c r="I23" i="1"/>
  <c r="I24" i="1"/>
  <c r="I22" i="1"/>
  <c r="I18" i="1"/>
  <c r="I19" i="1"/>
  <c r="I17" i="1"/>
  <c r="I12" i="1"/>
  <c r="I13" i="1"/>
  <c r="I11" i="1"/>
  <c r="I7" i="1"/>
  <c r="I8" i="1"/>
  <c r="I6" i="1"/>
  <c r="G34" i="1"/>
  <c r="G35" i="1"/>
  <c r="G33" i="1"/>
  <c r="G29" i="1"/>
  <c r="G30" i="1"/>
  <c r="G28" i="1"/>
  <c r="G23" i="1"/>
  <c r="G24" i="1"/>
  <c r="G22" i="1"/>
  <c r="G18" i="1"/>
  <c r="G19" i="1"/>
  <c r="G17" i="1"/>
  <c r="G12" i="1"/>
  <c r="G13" i="1"/>
  <c r="G11" i="1"/>
  <c r="G7" i="1"/>
  <c r="G8" i="1"/>
  <c r="G6" i="1"/>
  <c r="E34" i="1"/>
  <c r="E35" i="1"/>
  <c r="E33" i="1"/>
  <c r="E29" i="1"/>
  <c r="E30" i="1"/>
  <c r="E28" i="1"/>
  <c r="E23" i="1"/>
  <c r="E24" i="1"/>
  <c r="E22" i="1"/>
  <c r="E18" i="1"/>
  <c r="E19" i="1"/>
  <c r="E17" i="1"/>
  <c r="E12" i="1"/>
  <c r="E13" i="1"/>
  <c r="E11" i="1"/>
  <c r="E7" i="1"/>
  <c r="E8" i="1"/>
  <c r="E6" i="1"/>
  <c r="C34" i="1"/>
  <c r="C35" i="1"/>
  <c r="C33" i="1"/>
  <c r="C29" i="1"/>
  <c r="C30" i="1"/>
  <c r="C28" i="1"/>
  <c r="C23" i="1"/>
  <c r="C24" i="1"/>
  <c r="C22" i="1"/>
  <c r="C18" i="1"/>
  <c r="C19" i="1"/>
  <c r="C17" i="1"/>
  <c r="C12" i="1"/>
  <c r="C13" i="1"/>
  <c r="C11" i="1"/>
  <c r="C8" i="1"/>
  <c r="C6" i="1"/>
</calcChain>
</file>

<file path=xl/sharedStrings.xml><?xml version="1.0" encoding="utf-8"?>
<sst xmlns="http://schemas.openxmlformats.org/spreadsheetml/2006/main" count="109" uniqueCount="90">
  <si>
    <t>ID 0</t>
  </si>
  <si>
    <t>0.0101070999101184</t>
  </si>
  <si>
    <t>7.18277855937469e-07</t>
  </si>
  <si>
    <t>2.16000133536991</t>
  </si>
  <si>
    <t>0.180003794114173</t>
  </si>
  <si>
    <t>ID 1</t>
  </si>
  <si>
    <t>0.0101107225916293</t>
  </si>
  <si>
    <t>5.40721799644877e-07</t>
  </si>
  <si>
    <t>2.15999991444534</t>
  </si>
  <si>
    <t>0.179999127794037</t>
  </si>
  <si>
    <t>ID 2</t>
  </si>
  <si>
    <t>0.00982025220286759</t>
  </si>
  <si>
    <t>1.35879757046547e-06</t>
  </si>
  <si>
    <t>2.16010628462266</t>
  </si>
  <si>
    <t>0.180186379253575</t>
  </si>
  <si>
    <t>Specific clearance</t>
  </si>
  <si>
    <t>Intestinal permeability</t>
  </si>
  <si>
    <t>Reference concentration</t>
  </si>
  <si>
    <t>GFR fraction</t>
  </si>
  <si>
    <t>True</t>
  </si>
  <si>
    <t>1 estimation</t>
  </si>
  <si>
    <t>4 estimations (one by one)</t>
  </si>
  <si>
    <t>0.018</t>
  </si>
  <si>
    <t>0.0288165199352677</t>
  </si>
  <si>
    <t>0.149253445437111</t>
  </si>
  <si>
    <t>7.24902380131918e-07</t>
  </si>
  <si>
    <t>1.7185754435651e-05</t>
  </si>
  <si>
    <t>1.44346417606363e-06</t>
  </si>
  <si>
    <t>0.301082727943285</t>
  </si>
  <si>
    <t>1.61570669317959</t>
  </si>
  <si>
    <t>1.78656725709951</t>
  </si>
  <si>
    <t>0.00198152588785102</t>
  </si>
  <si>
    <t>0.0106346716321204</t>
  </si>
  <si>
    <t>0.0117582857712629</t>
  </si>
  <si>
    <t xml:space="preserve">bobyqa </t>
  </si>
  <si>
    <t>Nelder-Mead</t>
  </si>
  <si>
    <t>1.72015715619507e-06</t>
  </si>
  <si>
    <t>5.88948525482571e-07</t>
  </si>
  <si>
    <t>1.72015701127635e-06</t>
  </si>
  <si>
    <t>0.333038569434672</t>
  </si>
  <si>
    <t>1.67300783517562</t>
  </si>
  <si>
    <t>1.85852122046661</t>
  </si>
  <si>
    <t>0.0021405283567453</t>
  </si>
  <si>
    <t>0.0104354080342597</t>
  </si>
  <si>
    <t>0.0116919012209168</t>
  </si>
  <si>
    <t>Levenberg–Marquardt</t>
  </si>
  <si>
    <t>0.0179104245998736</t>
  </si>
  <si>
    <t>0.0320417256341215</t>
  </si>
  <si>
    <t>0.149208912064808</t>
  </si>
  <si>
    <t>7.25673393757607e-07</t>
  </si>
  <si>
    <t>5.2953097610939e-07</t>
  </si>
  <si>
    <t>1.45900392532729e-06</t>
  </si>
  <si>
    <t>0.00197806200623201</t>
  </si>
  <si>
    <t>0.0106159354456555</t>
  </si>
  <si>
    <t>0.0117369848354155</t>
  </si>
  <si>
    <t>0.301680173992515</t>
  </si>
  <si>
    <t>1.61856670734739</t>
  </si>
  <si>
    <t>1.78947483190397</t>
  </si>
  <si>
    <t>0.033290769528084</t>
  </si>
  <si>
    <t>0.0409499763043366</t>
  </si>
  <si>
    <t>0.201793400227279</t>
  </si>
  <si>
    <t>0.00528385311363337</t>
  </si>
  <si>
    <t>4.53029915829678e-07</t>
  </si>
  <si>
    <t>0.686776549054736</t>
  </si>
  <si>
    <t>0.185382911598539</t>
  </si>
  <si>
    <t>0.00822459065085609</t>
  </si>
  <si>
    <t>6.08874774429465e-07</t>
  </si>
  <si>
    <t>2.12775892116329</t>
  </si>
  <si>
    <t>0.215744418830147</t>
  </si>
  <si>
    <t>0.00999432046668832</t>
  </si>
  <si>
    <t>1.05467122160351e-06</t>
  </si>
  <si>
    <t>2.12422657574744</t>
  </si>
  <si>
    <t>0.185353061015917</t>
  </si>
  <si>
    <t>0.00398562691983727</t>
  </si>
  <si>
    <t>3.70539203846427e-06</t>
  </si>
  <si>
    <t>1.25537562805059</t>
  </si>
  <si>
    <t>0.0525092699551094</t>
  </si>
  <si>
    <t>0.00485358673878645</t>
  </si>
  <si>
    <t>5.06052115299207e-07</t>
  </si>
  <si>
    <t>3.18913256414574</t>
  </si>
  <si>
    <t>0.337630173786622</t>
  </si>
  <si>
    <t>0.00860719982700157</t>
  </si>
  <si>
    <t>1.43354594983135e-06</t>
  </si>
  <si>
    <t>2.63805701872781</t>
  </si>
  <si>
    <t>0.0452633323838868</t>
  </si>
  <si>
    <r>
      <t>Specific clearance(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%)</t>
    </r>
  </si>
  <si>
    <r>
      <t>Intestinal permeability(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%)</t>
    </r>
  </si>
  <si>
    <t>start value (true + 20%)</t>
  </si>
  <si>
    <r>
      <t>Reference concentration(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%)</t>
    </r>
  </si>
  <si>
    <r>
      <t>GFR fraction(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</si>
</sst>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82370-0380-4A15-98FF-A0C76611CB22}">
  <dimension ref="A1:J35"/>
  <sheetViews>
    <sheetView tabSelected="1" workbookViewId="0">
      <selection activeCell="I9" sqref="I9"/>
    </sheetView>
  </sheetViews>
  <sheetFormatPr defaultRowHeight="15" x14ac:dyDescent="0.25"/>
  <cols>
    <col min="2" max="3" width="26.42578125" customWidth="1"/>
    <col min="4" max="5" width="23.140625" customWidth="1"/>
    <col min="6" max="6" width="30.5703125" customWidth="1"/>
    <col min="7" max="7" width="24.140625" customWidth="1"/>
    <col min="8" max="9" width="29.42578125" customWidth="1"/>
    <col min="10" max="10" width="43.42578125" customWidth="1"/>
  </cols>
  <sheetData>
    <row r="1" spans="1:10" x14ac:dyDescent="0.25">
      <c r="B1" t="s">
        <v>15</v>
      </c>
      <c r="C1" t="s">
        <v>85</v>
      </c>
      <c r="D1" t="s">
        <v>16</v>
      </c>
      <c r="E1" t="s">
        <v>86</v>
      </c>
      <c r="F1" t="s">
        <v>17</v>
      </c>
      <c r="G1" t="s">
        <v>88</v>
      </c>
      <c r="H1" t="s">
        <v>18</v>
      </c>
      <c r="I1" t="s">
        <v>89</v>
      </c>
    </row>
    <row r="3" spans="1:10" x14ac:dyDescent="0.25">
      <c r="A3" s="4"/>
      <c r="B3">
        <v>8.43E-3</v>
      </c>
      <c r="D3" s="1">
        <v>8.7599999999999996E-7</v>
      </c>
      <c r="E3" s="1"/>
      <c r="F3">
        <v>1.8</v>
      </c>
      <c r="H3">
        <v>0.15</v>
      </c>
      <c r="J3" s="4" t="s">
        <v>19</v>
      </c>
    </row>
    <row r="4" spans="1:10" x14ac:dyDescent="0.25">
      <c r="B4">
        <f>B3*1.2</f>
        <v>1.0116E-2</v>
      </c>
      <c r="D4">
        <f t="shared" ref="C4:H4" si="0">D3*1.2</f>
        <v>1.0512E-6</v>
      </c>
      <c r="F4">
        <f t="shared" si="0"/>
        <v>2.16</v>
      </c>
      <c r="H4">
        <f t="shared" si="0"/>
        <v>0.18</v>
      </c>
      <c r="J4" t="s">
        <v>87</v>
      </c>
    </row>
    <row r="5" spans="1:10" x14ac:dyDescent="0.25">
      <c r="A5" s="3" t="s">
        <v>34</v>
      </c>
      <c r="B5" s="3"/>
      <c r="C5" s="3"/>
      <c r="D5" s="3"/>
      <c r="E5" s="3"/>
      <c r="F5" s="3"/>
      <c r="G5" s="3"/>
      <c r="H5" s="3"/>
      <c r="I5" s="2"/>
    </row>
    <row r="6" spans="1:10" x14ac:dyDescent="0.25">
      <c r="A6" t="s">
        <v>0</v>
      </c>
      <c r="B6" t="s">
        <v>1</v>
      </c>
      <c r="C6" s="5">
        <f>(B6-$B$3)*100/$B$3</f>
        <v>19.894423607572957</v>
      </c>
      <c r="D6" t="s">
        <v>2</v>
      </c>
      <c r="E6" s="5">
        <f>(D6-$D$3)*100/$D$3</f>
        <v>-18.004810966042349</v>
      </c>
      <c r="F6" t="s">
        <v>3</v>
      </c>
      <c r="G6" s="5">
        <f>(F6-$F$3)*100/$F$3</f>
        <v>20.000074187217216</v>
      </c>
      <c r="H6" t="s">
        <v>4</v>
      </c>
      <c r="I6" s="5">
        <f>(H6-$H$3)*100/$H$3</f>
        <v>20.00252940944867</v>
      </c>
      <c r="J6" s="3" t="s">
        <v>20</v>
      </c>
    </row>
    <row r="7" spans="1:10" x14ac:dyDescent="0.25">
      <c r="A7" t="s">
        <v>5</v>
      </c>
      <c r="B7" t="s">
        <v>6</v>
      </c>
      <c r="C7" s="5">
        <f>(B7-$B$3)*100/$B$3</f>
        <v>19.937397290976275</v>
      </c>
      <c r="D7" t="s">
        <v>7</v>
      </c>
      <c r="E7" s="5">
        <f t="shared" ref="E7:E8" si="1">(D7-$D$3)*100/$D$3</f>
        <v>-38.273767163826818</v>
      </c>
      <c r="F7" t="s">
        <v>8</v>
      </c>
      <c r="G7" s="5">
        <f t="shared" ref="G7:G8" si="2">(F7-$F$3)*100/$F$3</f>
        <v>19.999995246963323</v>
      </c>
      <c r="H7" t="s">
        <v>9</v>
      </c>
      <c r="I7" s="5">
        <f t="shared" ref="I7:I8" si="3">(H7-$H$3)*100/$H$3</f>
        <v>19.999418529358014</v>
      </c>
      <c r="J7" s="3"/>
    </row>
    <row r="8" spans="1:10" x14ac:dyDescent="0.25">
      <c r="A8" t="s">
        <v>10</v>
      </c>
      <c r="B8" t="s">
        <v>11</v>
      </c>
      <c r="C8" s="5">
        <f t="shared" ref="C7:C8" si="4">(B8-$B$3)*100/$B$3</f>
        <v>16.491722453945322</v>
      </c>
      <c r="D8" t="s">
        <v>12</v>
      </c>
      <c r="E8" s="5">
        <f t="shared" si="1"/>
        <v>55.11387790701712</v>
      </c>
      <c r="F8" t="s">
        <v>13</v>
      </c>
      <c r="G8" s="5">
        <f t="shared" si="2"/>
        <v>20.005904701258885</v>
      </c>
      <c r="H8" t="s">
        <v>14</v>
      </c>
      <c r="I8" s="5">
        <f t="shared" si="3"/>
        <v>20.124252835716675</v>
      </c>
      <c r="J8" s="3"/>
    </row>
    <row r="11" spans="1:10" x14ac:dyDescent="0.25">
      <c r="A11" t="s">
        <v>0</v>
      </c>
      <c r="B11" t="s">
        <v>31</v>
      </c>
      <c r="C11" s="5">
        <f>(B11-$B$3)*100/$B$3</f>
        <v>-76.494354829762528</v>
      </c>
      <c r="D11" t="s">
        <v>25</v>
      </c>
      <c r="E11" s="5">
        <f>(D11-$D$3)*100/$D$3</f>
        <v>-17.248586742931735</v>
      </c>
      <c r="F11" t="s">
        <v>28</v>
      </c>
      <c r="G11" s="5">
        <f>(F11-$F$3)*100/$F$3</f>
        <v>-83.273181780928596</v>
      </c>
      <c r="H11" t="s">
        <v>22</v>
      </c>
      <c r="I11" s="5">
        <f>(H11-$H$3)*100/$H$3</f>
        <v>-88.000000000000014</v>
      </c>
      <c r="J11" s="3" t="s">
        <v>21</v>
      </c>
    </row>
    <row r="12" spans="1:10" x14ac:dyDescent="0.25">
      <c r="A12" t="s">
        <v>5</v>
      </c>
      <c r="B12" t="s">
        <v>32</v>
      </c>
      <c r="C12" s="5">
        <f t="shared" ref="C12:C13" si="5">(B12-$B$3)*100/$B$3</f>
        <v>26.152688400004742</v>
      </c>
      <c r="D12" t="s">
        <v>26</v>
      </c>
      <c r="E12" s="5">
        <f t="shared" ref="E12:E13" si="6">(D12-$D$3)*100/$D$3</f>
        <v>1861.8441136587903</v>
      </c>
      <c r="F12" t="s">
        <v>29</v>
      </c>
      <c r="G12" s="5">
        <f t="shared" ref="G12:G13" si="7">(F12-$F$3)*100/$F$3</f>
        <v>-10.238517045578334</v>
      </c>
      <c r="H12" t="s">
        <v>23</v>
      </c>
      <c r="I12" s="5">
        <f t="shared" ref="I12:I13" si="8">(H12-$H$3)*100/$H$3</f>
        <v>-80.788986709821543</v>
      </c>
      <c r="J12" s="3"/>
    </row>
    <row r="13" spans="1:10" x14ac:dyDescent="0.25">
      <c r="A13" t="s">
        <v>10</v>
      </c>
      <c r="B13" t="s">
        <v>33</v>
      </c>
      <c r="C13" s="5">
        <f t="shared" si="5"/>
        <v>39.481444498966781</v>
      </c>
      <c r="D13" t="s">
        <v>27</v>
      </c>
      <c r="E13" s="5">
        <f t="shared" si="6"/>
        <v>64.779015532377869</v>
      </c>
      <c r="F13" t="s">
        <v>30</v>
      </c>
      <c r="G13" s="5">
        <f t="shared" si="7"/>
        <v>-0.74626349447167362</v>
      </c>
      <c r="H13" t="s">
        <v>24</v>
      </c>
      <c r="I13" s="5">
        <f t="shared" si="8"/>
        <v>-0.49770304192599724</v>
      </c>
      <c r="J13" s="3"/>
    </row>
    <row r="16" spans="1:10" x14ac:dyDescent="0.25">
      <c r="A16" s="3" t="s">
        <v>45</v>
      </c>
      <c r="B16" s="3"/>
      <c r="C16" s="3"/>
      <c r="D16" s="3"/>
      <c r="E16" s="3"/>
      <c r="F16" s="3"/>
      <c r="G16" s="3"/>
      <c r="H16" s="3"/>
      <c r="I16" s="2"/>
    </row>
    <row r="17" spans="1:10" x14ac:dyDescent="0.25">
      <c r="A17" t="s">
        <v>0</v>
      </c>
      <c r="B17" t="s">
        <v>61</v>
      </c>
      <c r="C17" s="5">
        <f>(B17-$B$3)*100/$B$3</f>
        <v>-37.320840882166436</v>
      </c>
      <c r="D17" t="s">
        <v>62</v>
      </c>
      <c r="E17" s="5">
        <f>(D17-$D$3)*100/$D$3</f>
        <v>-48.284256183826706</v>
      </c>
      <c r="F17" t="s">
        <v>63</v>
      </c>
      <c r="G17" s="5">
        <f>(F17-$F$3)*100/$F$3</f>
        <v>-61.845747274736894</v>
      </c>
      <c r="H17" t="s">
        <v>64</v>
      </c>
      <c r="I17" s="5">
        <f>(H17-$H$3)*100/$H$3</f>
        <v>23.588607732359343</v>
      </c>
      <c r="J17" s="3" t="s">
        <v>20</v>
      </c>
    </row>
    <row r="18" spans="1:10" x14ac:dyDescent="0.25">
      <c r="A18" t="s">
        <v>5</v>
      </c>
      <c r="B18" t="s">
        <v>65</v>
      </c>
      <c r="C18" s="5">
        <f t="shared" ref="C18:C19" si="9">(B18-$B$3)*100/$B$3</f>
        <v>-2.4366470835576526</v>
      </c>
      <c r="D18" t="s">
        <v>66</v>
      </c>
      <c r="E18" s="5">
        <f t="shared" ref="E18:E19" si="10">(D18-$D$3)*100/$D$3</f>
        <v>-30.493747211248291</v>
      </c>
      <c r="F18" t="s">
        <v>67</v>
      </c>
      <c r="G18" s="5">
        <f t="shared" ref="G18:G19" si="11">(F18-$F$3)*100/$F$3</f>
        <v>18.208828953516118</v>
      </c>
      <c r="H18" t="s">
        <v>68</v>
      </c>
      <c r="I18" s="5">
        <f t="shared" ref="I18:I19" si="12">(H18-$H$3)*100/$H$3</f>
        <v>43.829612553431339</v>
      </c>
      <c r="J18" s="3"/>
    </row>
    <row r="19" spans="1:10" x14ac:dyDescent="0.25">
      <c r="A19" t="s">
        <v>10</v>
      </c>
      <c r="B19" t="s">
        <v>69</v>
      </c>
      <c r="C19" s="5">
        <f t="shared" si="9"/>
        <v>18.556589165934984</v>
      </c>
      <c r="D19" t="s">
        <v>70</v>
      </c>
      <c r="E19" s="5">
        <f t="shared" si="10"/>
        <v>20.396258173916681</v>
      </c>
      <c r="F19" t="s">
        <v>71</v>
      </c>
      <c r="G19" s="5">
        <f t="shared" si="11"/>
        <v>18.01258754152445</v>
      </c>
      <c r="H19" t="s">
        <v>72</v>
      </c>
      <c r="I19" s="5">
        <f t="shared" si="12"/>
        <v>23.568707343944673</v>
      </c>
      <c r="J19" s="3"/>
    </row>
    <row r="20" spans="1:10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10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10" x14ac:dyDescent="0.25">
      <c r="A22" t="s">
        <v>0</v>
      </c>
      <c r="B22" t="s">
        <v>42</v>
      </c>
      <c r="C22" s="5">
        <f>(B22-$B$3)*100/$B$3</f>
        <v>-74.608204546319101</v>
      </c>
      <c r="D22" t="s">
        <v>36</v>
      </c>
      <c r="E22" s="5">
        <f>(D22-$D$3)*100/$D$3</f>
        <v>96.364972168386998</v>
      </c>
      <c r="F22" t="s">
        <v>39</v>
      </c>
      <c r="G22" s="5">
        <f>(F22-$F$3)*100/$F$3</f>
        <v>-81.497857253629334</v>
      </c>
      <c r="H22" t="s">
        <v>58</v>
      </c>
      <c r="I22" s="5">
        <f>(H22-$H$3)*100/$H$3</f>
        <v>-77.806153647944001</v>
      </c>
      <c r="J22" s="3" t="s">
        <v>21</v>
      </c>
    </row>
    <row r="23" spans="1:10" x14ac:dyDescent="0.25">
      <c r="A23" t="s">
        <v>5</v>
      </c>
      <c r="B23" t="s">
        <v>43</v>
      </c>
      <c r="C23" s="5">
        <f t="shared" ref="C23:C24" si="13">(B23-$B$3)*100/$B$3</f>
        <v>23.788944653139971</v>
      </c>
      <c r="D23" t="s">
        <v>37</v>
      </c>
      <c r="E23" s="5">
        <f t="shared" ref="E23:E24" si="14">(D23-$D$3)*100/$D$3</f>
        <v>-32.768433164090062</v>
      </c>
      <c r="F23" t="s">
        <v>40</v>
      </c>
      <c r="G23" s="5">
        <f t="shared" ref="G23:G24" si="15">(F23-$F$3)*100/$F$3</f>
        <v>-7.0551202680211187</v>
      </c>
      <c r="H23" t="s">
        <v>59</v>
      </c>
      <c r="I23" s="5">
        <f t="shared" ref="I23:I24" si="16">(H23-$H$3)*100/$H$3</f>
        <v>-72.700015797108932</v>
      </c>
      <c r="J23" s="3"/>
    </row>
    <row r="24" spans="1:10" x14ac:dyDescent="0.25">
      <c r="A24" t="s">
        <v>10</v>
      </c>
      <c r="B24" t="s">
        <v>44</v>
      </c>
      <c r="C24" s="5">
        <f t="shared" si="13"/>
        <v>38.693964660934753</v>
      </c>
      <c r="D24" t="s">
        <v>38</v>
      </c>
      <c r="E24" s="5">
        <f t="shared" si="14"/>
        <v>96.364955625154138</v>
      </c>
      <c r="F24" t="s">
        <v>41</v>
      </c>
      <c r="G24" s="5">
        <f t="shared" si="15"/>
        <v>3.251178914811661</v>
      </c>
      <c r="H24" t="s">
        <v>60</v>
      </c>
      <c r="I24" s="5">
        <f t="shared" si="16"/>
        <v>34.528933484852679</v>
      </c>
      <c r="J24" s="3"/>
    </row>
    <row r="27" spans="1:10" x14ac:dyDescent="0.25">
      <c r="A27" s="3" t="s">
        <v>35</v>
      </c>
      <c r="B27" s="3"/>
      <c r="C27" s="3"/>
      <c r="D27" s="3"/>
      <c r="E27" s="3"/>
      <c r="F27" s="3"/>
      <c r="G27" s="3"/>
      <c r="H27" s="3"/>
      <c r="I27" s="2"/>
    </row>
    <row r="28" spans="1:10" x14ac:dyDescent="0.25">
      <c r="A28" t="s">
        <v>0</v>
      </c>
      <c r="B28" t="s">
        <v>73</v>
      </c>
      <c r="C28" s="5">
        <f>(B28-$B$3)*100/$B$3</f>
        <v>-52.720914355429777</v>
      </c>
      <c r="D28" t="s">
        <v>74</v>
      </c>
      <c r="E28" s="5">
        <f>(D28-$D$3)*100/$D$3</f>
        <v>322.989958728798</v>
      </c>
      <c r="F28" t="s">
        <v>75</v>
      </c>
      <c r="G28" s="5">
        <f>(F28-$F$3)*100/$F$3</f>
        <v>-30.256909552744997</v>
      </c>
      <c r="H28" t="s">
        <v>76</v>
      </c>
      <c r="I28" s="5">
        <f>(H28-$H$3)*100/$H$3</f>
        <v>-64.993820029927065</v>
      </c>
      <c r="J28" s="3" t="s">
        <v>21</v>
      </c>
    </row>
    <row r="29" spans="1:10" x14ac:dyDescent="0.25">
      <c r="A29" t="s">
        <v>5</v>
      </c>
      <c r="B29" t="s">
        <v>77</v>
      </c>
      <c r="C29" s="5">
        <f t="shared" ref="C29:C30" si="17">(B29-$B$3)*100/$B$3</f>
        <v>-42.424831093873664</v>
      </c>
      <c r="D29" t="s">
        <v>78</v>
      </c>
      <c r="E29" s="5">
        <f t="shared" ref="E29:E30" si="18">(D29-$D$3)*100/$D$3</f>
        <v>-42.231493687305132</v>
      </c>
      <c r="F29" t="s">
        <v>79</v>
      </c>
      <c r="G29" s="5">
        <f t="shared" ref="G29:G30" si="19">(F29-$F$3)*100/$F$3</f>
        <v>77.174031341430009</v>
      </c>
      <c r="H29" t="s">
        <v>80</v>
      </c>
      <c r="I29" s="5">
        <f t="shared" ref="I29:I30" si="20">(H29-$H$3)*100/$H$3</f>
        <v>125.08678252441469</v>
      </c>
      <c r="J29" s="3"/>
    </row>
    <row r="30" spans="1:10" x14ac:dyDescent="0.25">
      <c r="A30" t="s">
        <v>10</v>
      </c>
      <c r="B30" t="s">
        <v>81</v>
      </c>
      <c r="C30" s="5">
        <f t="shared" si="17"/>
        <v>2.1020145551787759</v>
      </c>
      <c r="D30" t="s">
        <v>82</v>
      </c>
      <c r="E30" s="5">
        <f t="shared" si="18"/>
        <v>63.646797925953202</v>
      </c>
      <c r="F30" t="s">
        <v>83</v>
      </c>
      <c r="G30" s="5">
        <f t="shared" si="19"/>
        <v>46.558723262656102</v>
      </c>
      <c r="H30" t="s">
        <v>84</v>
      </c>
      <c r="I30" s="5">
        <f t="shared" si="20"/>
        <v>-69.824445077408797</v>
      </c>
      <c r="J30" s="3"/>
    </row>
    <row r="31" spans="1:10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10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10" x14ac:dyDescent="0.25">
      <c r="A33" t="s">
        <v>0</v>
      </c>
      <c r="B33" t="s">
        <v>52</v>
      </c>
      <c r="C33" s="5">
        <f>(B33-$B$3)*100/$B$3</f>
        <v>-76.535444765931061</v>
      </c>
      <c r="D33" t="s">
        <v>49</v>
      </c>
      <c r="E33" s="5">
        <f>(D33-$D$3)*100/$D$3</f>
        <v>-17.160571488857649</v>
      </c>
      <c r="F33" t="s">
        <v>55</v>
      </c>
      <c r="G33" s="5">
        <f>(F33-$F$3)*100/$F$3</f>
        <v>-83.239990333749176</v>
      </c>
      <c r="H33" t="s">
        <v>46</v>
      </c>
      <c r="I33" s="5">
        <f>(H33-$H$3)*100/$H$3</f>
        <v>-88.05971693341759</v>
      </c>
      <c r="J33" s="3" t="s">
        <v>20</v>
      </c>
    </row>
    <row r="34" spans="1:10" x14ac:dyDescent="0.25">
      <c r="A34" t="s">
        <v>5</v>
      </c>
      <c r="B34" t="s">
        <v>53</v>
      </c>
      <c r="C34" s="5">
        <f t="shared" ref="C34:C35" si="21">(B34-$B$3)*100/$B$3</f>
        <v>25.930432332805459</v>
      </c>
      <c r="D34" t="s">
        <v>50</v>
      </c>
      <c r="E34" s="5">
        <f t="shared" ref="E34:E35" si="22">(D34-$D$3)*100/$D$3</f>
        <v>-39.551258435001138</v>
      </c>
      <c r="F34" t="s">
        <v>56</v>
      </c>
      <c r="G34" s="5">
        <f t="shared" ref="G34:G35" si="23">(F34-$F$3)*100/$F$3</f>
        <v>-10.079627369589449</v>
      </c>
      <c r="H34" t="s">
        <v>47</v>
      </c>
      <c r="I34" s="5">
        <f t="shared" ref="I34:I35" si="24">(H34-$H$3)*100/$H$3</f>
        <v>-78.63884957725233</v>
      </c>
      <c r="J34" s="3"/>
    </row>
    <row r="35" spans="1:10" x14ac:dyDescent="0.25">
      <c r="A35" t="s">
        <v>10</v>
      </c>
      <c r="B35" t="s">
        <v>54</v>
      </c>
      <c r="C35" s="5">
        <f t="shared" si="21"/>
        <v>39.228764358428229</v>
      </c>
      <c r="D35" t="s">
        <v>51</v>
      </c>
      <c r="E35" s="5">
        <f t="shared" si="22"/>
        <v>66.552959512247725</v>
      </c>
      <c r="F35" t="s">
        <v>57</v>
      </c>
      <c r="G35" s="5">
        <f t="shared" si="23"/>
        <v>-0.58473156089056122</v>
      </c>
      <c r="H35" t="s">
        <v>48</v>
      </c>
      <c r="I35" s="5">
        <f t="shared" si="24"/>
        <v>-0.52739195679466877</v>
      </c>
      <c r="J35" s="3"/>
    </row>
  </sheetData>
  <mergeCells count="9">
    <mergeCell ref="J28:J30"/>
    <mergeCell ref="J33:J35"/>
    <mergeCell ref="J22:J24"/>
    <mergeCell ref="A5:H5"/>
    <mergeCell ref="J6:J8"/>
    <mergeCell ref="J11:J13"/>
    <mergeCell ref="A16:H16"/>
    <mergeCell ref="A27:H27"/>
    <mergeCell ref="J17:J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Marchionni, David /FR</dc:creator>
  <cp:lastModifiedBy>Marchionni, David /FR</cp:lastModifiedBy>
  <dcterms:created xsi:type="dcterms:W3CDTF">2021-12-01T09:48:38Z</dcterms:created>
  <dcterms:modified xsi:type="dcterms:W3CDTF">2021-12-01T14:10:19Z</dcterms:modified>
</cp:coreProperties>
</file>