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300" windowHeight="53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6" i="1" l="1"/>
  <c r="Q6" i="1"/>
  <c r="R6" i="1"/>
  <c r="C26" i="1"/>
  <c r="D26" i="1"/>
  <c r="B26" i="1"/>
  <c r="B24" i="1"/>
  <c r="C25" i="1"/>
  <c r="D25" i="1"/>
  <c r="B25" i="1"/>
  <c r="B23" i="1"/>
  <c r="C23" i="1" l="1"/>
  <c r="C24" i="1" s="1"/>
  <c r="D23" i="1"/>
  <c r="D24" i="1" s="1"/>
  <c r="C16" i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<sst xmlns="http://schemas.openxmlformats.org/spreadsheetml/2006/main" count="32" uniqueCount="18">
  <si>
    <t>Kalibratie</t>
  </si>
  <si>
    <t>re</t>
  </si>
  <si>
    <t>tl</t>
  </si>
  <si>
    <t>jc</t>
  </si>
  <si>
    <t>Onbekende afstand</t>
  </si>
  <si>
    <t>Lineairiteit</t>
  </si>
  <si>
    <t>m</t>
  </si>
  <si>
    <t>Snelheid</t>
  </si>
  <si>
    <t>Gemiddelde</t>
  </si>
  <si>
    <t>Standaard dev.</t>
  </si>
  <si>
    <t>t (s)</t>
  </si>
  <si>
    <t>Onb. Afstand</t>
  </si>
  <si>
    <t>Afstand onb.</t>
  </si>
  <si>
    <t>Afstand kal.</t>
  </si>
  <si>
    <t>Gemiddeldes</t>
  </si>
  <si>
    <t>Stdev(v)</t>
  </si>
  <si>
    <t>stdev(s)</t>
  </si>
  <si>
    <t>Verwachtte tijd 25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</si>
</sst>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5806302514079E-2"/>
          <c:y val="7.4450659730882052E-2"/>
          <c:w val="0.83840456263721752"/>
          <c:h val="0.79054453034999572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Blad1!$K$5:$K$9</c:f>
              <c:numCache>
                <c:formatCode>0,000</c:formatCode>
                <c:ptCount val="5"/>
                <c:pt idx="0">
                  <c:v>0.54559800000000003</c:v>
                </c:pt>
                <c:pt idx="1">
                  <c:v>1.0855940000000002</c:v>
                </c:pt>
                <c:pt idx="2">
                  <c:v>1.6384982000000001</c:v>
                </c:pt>
                <c:pt idx="3">
                  <c:v>2.2232970000000001</c:v>
                </c:pt>
                <c:pt idx="4">
                  <c:v>2.7320234000000001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Blad1!$L$5:$L$9</c:f>
              <c:numCache>
                <c:formatCode>0,000</c:formatCode>
                <c:ptCount val="5"/>
                <c:pt idx="0">
                  <c:v>0.58367740000000001</c:v>
                </c:pt>
                <c:pt idx="1">
                  <c:v>1.1765984</c:v>
                </c:pt>
                <c:pt idx="2">
                  <c:v>1.7687052000000001</c:v>
                </c:pt>
                <c:pt idx="3">
                  <c:v>2.3748266</c:v>
                </c:pt>
                <c:pt idx="4">
                  <c:v>2.9549157999999998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xVal>
            <c:numRef>
              <c:f>Blad1!$J$5:$J$9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Blad1!$M$5:$M$9</c:f>
              <c:numCache>
                <c:formatCode>0,000</c:formatCode>
                <c:ptCount val="5"/>
                <c:pt idx="0">
                  <c:v>0.57506460000000004</c:v>
                </c:pt>
                <c:pt idx="1">
                  <c:v>1.1401176</c:v>
                </c:pt>
                <c:pt idx="2">
                  <c:v>1.7318328000000001</c:v>
                </c:pt>
                <c:pt idx="3">
                  <c:v>2.3301895999999997</c:v>
                </c:pt>
                <c:pt idx="4">
                  <c:v>2.8541735999999998</c:v>
                </c:pt>
              </c:numCache>
            </c:numRef>
          </c:yVal>
          <c:smooth val="0"/>
        </c:ser>
        <c:ser>
          <c:idx val="3"/>
          <c:order val="3"/>
          <c:tx>
            <c:v>RE snelheid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Blad1!$P$5:$P$6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2.6035024999999998</c:v>
                </c:pt>
              </c:numCache>
            </c:numRef>
          </c:yVal>
          <c:smooth val="0"/>
        </c:ser>
        <c:ser>
          <c:idx val="4"/>
          <c:order val="4"/>
          <c:tx>
            <c:v>TL snelheid</c:v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Blad1!$Q$5:$Q$6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2.9022009999999998</c:v>
                </c:pt>
              </c:numCache>
            </c:numRef>
          </c:yVal>
          <c:smooth val="0"/>
        </c:ser>
        <c:ser>
          <c:idx val="5"/>
          <c:order val="5"/>
          <c:tx>
            <c:v>JC snelheid</c:v>
          </c:tx>
          <c:spPr>
            <a:ln w="1270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Blad1!$O$5:$O$6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xVal>
          <c:yVal>
            <c:numRef>
              <c:f>Blad1!$R$5:$R$6</c:f>
              <c:numCache>
                <c:formatCode>General</c:formatCode>
                <c:ptCount val="2"/>
                <c:pt idx="0" formatCode="0,000">
                  <c:v>0</c:v>
                </c:pt>
                <c:pt idx="1">
                  <c:v>2.8366084999999996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184"/>
        <c:axId val="136173760"/>
      </c:scatterChart>
      <c:valAx>
        <c:axId val="136173184"/>
        <c:scaling>
          <c:orientation val="minMax"/>
          <c:max val="0.25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Afstand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73760"/>
        <c:crosses val="autoZero"/>
        <c:crossBetween val="midCat"/>
        <c:majorUnit val="5.000000000000001E-2"/>
      </c:valAx>
      <c:valAx>
        <c:axId val="136173760"/>
        <c:scaling>
          <c:orientation val="minMax"/>
          <c:max val="3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617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2523976955711"/>
          <c:y val="0.50990748328404656"/>
          <c:w val="0.1767092556826623"/>
          <c:h val="0.32729254996971535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766226346965"/>
          <c:y val="8.2274453941120609E-2"/>
          <c:w val="0.79816262186939146"/>
          <c:h val="0.79977041785375103"/>
        </c:manualLayout>
      </c:layout>
      <c:scatterChart>
        <c:scatterStyle val="lineMarker"/>
        <c:varyColors val="0"/>
        <c:ser>
          <c:idx val="0"/>
          <c:order val="0"/>
          <c:tx>
            <c:v>RE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Blad1!$B$5:$B$9</c:f>
              <c:numCache>
                <c:formatCode>0,000</c:formatCode>
                <c:ptCount val="5"/>
                <c:pt idx="0">
                  <c:v>1.031479</c:v>
                </c:pt>
                <c:pt idx="1">
                  <c:v>1.0421769999999999</c:v>
                </c:pt>
                <c:pt idx="2">
                  <c:v>1.041587</c:v>
                </c:pt>
                <c:pt idx="3">
                  <c:v>1.046292</c:v>
                </c:pt>
                <c:pt idx="4">
                  <c:v>1.0454699999999999</c:v>
                </c:pt>
              </c:numCache>
            </c:numRef>
          </c:yVal>
          <c:smooth val="0"/>
        </c:ser>
        <c:ser>
          <c:idx val="1"/>
          <c:order val="1"/>
          <c:tx>
            <c:v>TL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Blad1!$C$5:$C$14</c:f>
              <c:numCache>
                <c:formatCode>0,000</c:formatCode>
                <c:ptCount val="10"/>
                <c:pt idx="0">
                  <c:v>1.164385</c:v>
                </c:pt>
                <c:pt idx="1">
                  <c:v>1.170353</c:v>
                </c:pt>
                <c:pt idx="2">
                  <c:v>1.1727479999999999</c:v>
                </c:pt>
                <c:pt idx="3">
                  <c:v>1.1415660000000001</c:v>
                </c:pt>
                <c:pt idx="4">
                  <c:v>1.1462429999999999</c:v>
                </c:pt>
                <c:pt idx="5">
                  <c:v>1.1674949999999999</c:v>
                </c:pt>
                <c:pt idx="6">
                  <c:v>1.1714640000000001</c:v>
                </c:pt>
                <c:pt idx="7">
                  <c:v>1.166836</c:v>
                </c:pt>
                <c:pt idx="8">
                  <c:v>1.155535</c:v>
                </c:pt>
                <c:pt idx="9">
                  <c:v>1.1521790000000001</c:v>
                </c:pt>
              </c:numCache>
            </c:numRef>
          </c:yVal>
          <c:smooth val="0"/>
        </c:ser>
        <c:ser>
          <c:idx val="2"/>
          <c:order val="2"/>
          <c:tx>
            <c:v>JC</c:v>
          </c:tx>
          <c:spPr>
            <a:ln w="28575">
              <a:noFill/>
            </a:ln>
          </c:spPr>
          <c:errBars>
            <c:errDir val="y"/>
            <c:errBarType val="both"/>
            <c:errValType val="stdDev"/>
            <c:noEndCap val="0"/>
            <c:val val="1"/>
          </c:errBars>
          <c:xVal>
            <c:numRef>
              <c:f>Blad1!$A$5:$A$14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Blad1!$D$5:$D$14</c:f>
              <c:numCache>
                <c:formatCode>0,000</c:formatCode>
                <c:ptCount val="10"/>
                <c:pt idx="0">
                  <c:v>1.1280920000000001</c:v>
                </c:pt>
                <c:pt idx="1">
                  <c:v>1.1266860000000001</c:v>
                </c:pt>
                <c:pt idx="2">
                  <c:v>1.136819</c:v>
                </c:pt>
                <c:pt idx="3">
                  <c:v>1.1421840000000001</c:v>
                </c:pt>
                <c:pt idx="4">
                  <c:v>1.1302989999999999</c:v>
                </c:pt>
                <c:pt idx="5">
                  <c:v>1.1360319999999999</c:v>
                </c:pt>
                <c:pt idx="6">
                  <c:v>1.1403810000000001</c:v>
                </c:pt>
                <c:pt idx="7">
                  <c:v>1.130258</c:v>
                </c:pt>
                <c:pt idx="8">
                  <c:v>1.131067</c:v>
                </c:pt>
                <c:pt idx="9">
                  <c:v>1.1446160000000001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71488"/>
        <c:axId val="229672064"/>
      </c:scatterChart>
      <c:valAx>
        <c:axId val="229671488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Meting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672064"/>
        <c:crosses val="autoZero"/>
        <c:crossBetween val="midCat"/>
        <c:majorUnit val="1"/>
      </c:valAx>
      <c:valAx>
        <c:axId val="22967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Tijd (s)</a:t>
                </a:r>
              </a:p>
            </c:rich>
          </c:tx>
          <c:layout>
            <c:manualLayout>
              <c:xMode val="edge"/>
              <c:yMode val="edge"/>
              <c:x val="3.8443751237868883E-2"/>
              <c:y val="0.4325220797720798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2967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31630025747675"/>
          <c:y val="0.68053656220322889"/>
          <c:w val="5.7223212517330167E-2"/>
          <c:h val="0.16357051282051283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95250</xdr:rowOff>
    </xdr:from>
    <xdr:to>
      <xdr:col>15</xdr:col>
      <xdr:colOff>38100</xdr:colOff>
      <xdr:row>36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152399</xdr:colOff>
      <xdr:row>14</xdr:row>
      <xdr:rowOff>66674</xdr:rowOff>
    </xdr:from>
    <xdr:to>
      <xdr:col>25</xdr:col>
      <xdr:colOff>115199</xdr:colOff>
      <xdr:row>36</xdr:row>
      <xdr:rowOff>87674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tabSelected="1" workbookViewId="0">
      <selection activeCell="D20" sqref="D20"/>
    </sheetView>
  </sheetViews>
  <sheetFormatPr defaultRowHeight="15" x14ac:dyDescent="0.25"/>
  <cols>
    <col min="1" max="1" width="14.28515625" bestFit="1" customWidth="1"/>
    <col min="2" max="2" width="9.7109375" customWidth="1"/>
    <col min="5" max="5" width="9.140625" customWidth="1"/>
    <col min="9" max="9" width="12.85546875" customWidth="1"/>
  </cols>
  <sheetData>
    <row r="3" spans="1:18" x14ac:dyDescent="0.25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  <c r="P3" t="s">
        <v>1</v>
      </c>
      <c r="Q3" t="s">
        <v>2</v>
      </c>
      <c r="R3" t="s">
        <v>3</v>
      </c>
    </row>
    <row r="4" spans="1:18" x14ac:dyDescent="0.25">
      <c r="B4" t="s">
        <v>0</v>
      </c>
      <c r="C4" t="s">
        <v>10</v>
      </c>
      <c r="F4" t="s">
        <v>4</v>
      </c>
      <c r="H4" t="s">
        <v>10</v>
      </c>
      <c r="K4" t="s">
        <v>5</v>
      </c>
      <c r="M4" t="s">
        <v>10</v>
      </c>
      <c r="P4" t="s">
        <v>17</v>
      </c>
    </row>
    <row r="5" spans="1:18" x14ac:dyDescent="0.25">
      <c r="A5">
        <v>1</v>
      </c>
      <c r="B5" s="1">
        <v>1.031479</v>
      </c>
      <c r="C5" s="1">
        <v>1.164385</v>
      </c>
      <c r="D5" s="1">
        <v>1.1280920000000001</v>
      </c>
      <c r="F5" s="1">
        <v>2.5225732000000001</v>
      </c>
      <c r="G5" s="1">
        <v>2.7236034999999998</v>
      </c>
      <c r="H5" s="1">
        <v>2.7236034999999998</v>
      </c>
      <c r="J5">
        <v>0.05</v>
      </c>
      <c r="K5" s="1">
        <v>0.54559800000000003</v>
      </c>
      <c r="L5" s="1">
        <v>0.58367740000000001</v>
      </c>
      <c r="M5" s="1">
        <v>0.57506460000000004</v>
      </c>
      <c r="O5">
        <v>0</v>
      </c>
      <c r="P5" s="1">
        <v>0</v>
      </c>
      <c r="Q5" s="1">
        <v>0</v>
      </c>
      <c r="R5" s="1">
        <v>0</v>
      </c>
    </row>
    <row r="6" spans="1:18" x14ac:dyDescent="0.25">
      <c r="A6">
        <v>2</v>
      </c>
      <c r="B6" s="1">
        <v>1.0421769999999999</v>
      </c>
      <c r="C6" s="1">
        <v>1.170353</v>
      </c>
      <c r="D6" s="1">
        <v>1.1266860000000001</v>
      </c>
      <c r="J6">
        <v>0.1</v>
      </c>
      <c r="K6" s="1">
        <v>1.0855940000000002</v>
      </c>
      <c r="L6" s="1">
        <v>1.1765984</v>
      </c>
      <c r="M6" s="1">
        <v>1.1401176</v>
      </c>
      <c r="O6">
        <v>0.25</v>
      </c>
      <c r="P6">
        <f>$O$6/B23</f>
        <v>2.6035024999999998</v>
      </c>
      <c r="Q6">
        <f t="shared" ref="Q6:R6" si="0">$O$6/C23</f>
        <v>2.9022009999999998</v>
      </c>
      <c r="R6">
        <f t="shared" si="0"/>
        <v>2.8366084999999996</v>
      </c>
    </row>
    <row r="7" spans="1:18" x14ac:dyDescent="0.25">
      <c r="A7">
        <v>3</v>
      </c>
      <c r="B7" s="1">
        <v>1.041587</v>
      </c>
      <c r="C7" s="1">
        <v>1.1727479999999999</v>
      </c>
      <c r="D7" s="1">
        <v>1.136819</v>
      </c>
      <c r="J7">
        <v>0.15</v>
      </c>
      <c r="K7" s="1">
        <v>1.6384982000000001</v>
      </c>
      <c r="L7" s="1">
        <v>1.7687052000000001</v>
      </c>
      <c r="M7" s="1">
        <v>1.7318328000000001</v>
      </c>
    </row>
    <row r="8" spans="1:18" x14ac:dyDescent="0.25">
      <c r="A8">
        <v>4</v>
      </c>
      <c r="B8" s="1">
        <v>1.046292</v>
      </c>
      <c r="C8" s="1">
        <v>1.1415660000000001</v>
      </c>
      <c r="D8" s="1">
        <v>1.1421840000000001</v>
      </c>
      <c r="J8">
        <v>0.2</v>
      </c>
      <c r="K8" s="1">
        <v>2.2232970000000001</v>
      </c>
      <c r="L8" s="1">
        <v>2.3748266</v>
      </c>
      <c r="M8" s="1">
        <v>2.3301895999999997</v>
      </c>
    </row>
    <row r="9" spans="1:18" x14ac:dyDescent="0.25">
      <c r="A9">
        <v>5</v>
      </c>
      <c r="B9" s="1">
        <v>1.0454699999999999</v>
      </c>
      <c r="C9" s="1">
        <v>1.1462429999999999</v>
      </c>
      <c r="D9" s="1">
        <v>1.1302989999999999</v>
      </c>
      <c r="J9">
        <v>0.25</v>
      </c>
      <c r="K9" s="1">
        <v>2.7320234000000001</v>
      </c>
      <c r="L9" s="1">
        <v>2.9549157999999998</v>
      </c>
      <c r="M9" s="1">
        <v>2.8541735999999998</v>
      </c>
    </row>
    <row r="10" spans="1:18" x14ac:dyDescent="0.25">
      <c r="A10">
        <v>6</v>
      </c>
      <c r="B10" s="1"/>
      <c r="C10" s="1">
        <v>1.1674949999999999</v>
      </c>
      <c r="D10" s="1">
        <v>1.1360319999999999</v>
      </c>
    </row>
    <row r="11" spans="1:18" x14ac:dyDescent="0.25">
      <c r="A11">
        <v>7</v>
      </c>
      <c r="B11" s="1"/>
      <c r="C11" s="1">
        <v>1.1714640000000001</v>
      </c>
      <c r="D11" s="1">
        <v>1.1403810000000001</v>
      </c>
      <c r="I11" t="s">
        <v>14</v>
      </c>
      <c r="J11">
        <v>0</v>
      </c>
      <c r="K11">
        <v>0</v>
      </c>
      <c r="L11">
        <v>0</v>
      </c>
      <c r="M11">
        <v>0</v>
      </c>
    </row>
    <row r="12" spans="1:18" x14ac:dyDescent="0.25">
      <c r="A12">
        <v>8</v>
      </c>
      <c r="B12" s="1"/>
      <c r="C12" s="1">
        <v>1.166836</v>
      </c>
      <c r="D12" s="1">
        <v>1.130258</v>
      </c>
      <c r="J12">
        <v>5</v>
      </c>
    </row>
    <row r="13" spans="1:18" x14ac:dyDescent="0.25">
      <c r="A13">
        <v>9</v>
      </c>
      <c r="B13" s="1"/>
      <c r="C13" s="1">
        <v>1.155535</v>
      </c>
      <c r="D13" s="1">
        <v>1.131067</v>
      </c>
    </row>
    <row r="14" spans="1:18" x14ac:dyDescent="0.25">
      <c r="A14">
        <v>10</v>
      </c>
      <c r="B14" s="1"/>
      <c r="C14" s="1">
        <v>1.1521790000000001</v>
      </c>
      <c r="D14" s="1">
        <v>1.1446160000000001</v>
      </c>
    </row>
    <row r="15" spans="1:18" x14ac:dyDescent="0.25">
      <c r="A15" t="s">
        <v>8</v>
      </c>
      <c r="B15" s="1">
        <f>AVERAGE(B5:B14)</f>
        <v>1.041401</v>
      </c>
      <c r="C15" s="1">
        <f t="shared" ref="C15:D15" si="1">AVERAGE(C5:C14)</f>
        <v>1.1608803999999999</v>
      </c>
      <c r="D15" s="1">
        <f t="shared" si="1"/>
        <v>1.1346433999999999</v>
      </c>
    </row>
    <row r="16" spans="1:18" x14ac:dyDescent="0.25">
      <c r="A16" t="s">
        <v>9</v>
      </c>
      <c r="B16" s="2">
        <f>_xlfn.STDEV.P(B5:B14)</f>
        <v>5.2832092141045931E-3</v>
      </c>
      <c r="C16" s="2">
        <f t="shared" ref="C16:D16" si="2">_xlfn.STDEV.P(C5:C14)</f>
        <v>1.060977937753654E-2</v>
      </c>
      <c r="D16" s="2">
        <f t="shared" si="2"/>
        <v>5.9416507504228286E-3</v>
      </c>
    </row>
    <row r="20" spans="1:5" x14ac:dyDescent="0.25">
      <c r="A20" t="s">
        <v>12</v>
      </c>
      <c r="B20">
        <v>0.23400000000000001</v>
      </c>
      <c r="C20" t="s">
        <v>6</v>
      </c>
      <c r="D20">
        <v>5.0000000000000001E-4</v>
      </c>
      <c r="E20" t="s">
        <v>6</v>
      </c>
    </row>
    <row r="21" spans="1:5" x14ac:dyDescent="0.25">
      <c r="A21" t="s">
        <v>13</v>
      </c>
      <c r="B21">
        <v>0.1</v>
      </c>
      <c r="C21" t="s">
        <v>6</v>
      </c>
      <c r="D21">
        <v>5.0000000000000001E-4</v>
      </c>
      <c r="E21" t="s">
        <v>6</v>
      </c>
    </row>
    <row r="22" spans="1:5" x14ac:dyDescent="0.25">
      <c r="B22" t="s">
        <v>1</v>
      </c>
      <c r="C22" t="s">
        <v>2</v>
      </c>
      <c r="D22" t="s">
        <v>3</v>
      </c>
    </row>
    <row r="23" spans="1:5" x14ac:dyDescent="0.25">
      <c r="A23" t="s">
        <v>7</v>
      </c>
      <c r="B23">
        <f>$B$21/B15</f>
        <v>9.6024490085951528E-2</v>
      </c>
      <c r="C23">
        <f>$B$21/C15</f>
        <v>8.6141518109875928E-2</v>
      </c>
      <c r="D23">
        <f>$B$21/D15</f>
        <v>8.8133417071830686E-2</v>
      </c>
    </row>
    <row r="24" spans="1:5" x14ac:dyDescent="0.25">
      <c r="A24" t="s">
        <v>11</v>
      </c>
      <c r="B24">
        <f>B23*F5</f>
        <v>0.24222880523448703</v>
      </c>
      <c r="C24">
        <f>C23*G5</f>
        <v>0.23461534021937144</v>
      </c>
      <c r="D24">
        <f>D23*H5</f>
        <v>0.24004048320379778</v>
      </c>
    </row>
    <row r="25" spans="1:5" x14ac:dyDescent="0.25">
      <c r="A25" t="s">
        <v>15</v>
      </c>
      <c r="B25" s="2">
        <f>SQRT(POWER($B$21/POWER(B15,2),2)*POWER(B16,2)+POWER(1/B15,2)*POWER($D$21,2))</f>
        <v>6.8398225831562169E-4</v>
      </c>
      <c r="C25" s="2">
        <f t="shared" ref="C25:D25" si="3">SQRT(POWER($B$21/POWER(C15,2),2)*POWER(C16,2)+POWER(1/C15,2)*POWER($D$21,2))</f>
        <v>8.973990419649259E-4</v>
      </c>
      <c r="D25" s="2">
        <f t="shared" si="3"/>
        <v>6.3811131024387759E-4</v>
      </c>
    </row>
    <row r="26" spans="1:5" x14ac:dyDescent="0.25">
      <c r="A26" t="s">
        <v>16</v>
      </c>
      <c r="B26" s="2">
        <f>SQRT(POWER(B23,2)*POWER(B16,2)+POWER(B15,2)*POWER(B25,2))</f>
        <v>8.7449530150908103E-4</v>
      </c>
      <c r="C26" s="2">
        <f t="shared" ref="C26:D26" si="4">SQRT(POWER(C23,2)*POWER(C16,2)+POWER(C15,2)*POWER(C25,2))</f>
        <v>1.38585056746987E-3</v>
      </c>
      <c r="D26" s="2">
        <f t="shared" si="4"/>
        <v>8.9355210690152456E-4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EraYaN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2013-03-25T14:01:54Z</dcterms:created>
  <dcterms:modified xsi:type="dcterms:W3CDTF">2013-03-27T19:10:54Z</dcterms:modified>
</cp:coreProperties>
</file>