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3237E625-FAC3-479D-94D2-1038F8FB1C4D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4" i="3" l="1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" i="3"/>
  <c r="AO3" i="2"/>
  <c r="AD3" i="2"/>
  <c r="S3" i="2"/>
  <c r="H3" i="2"/>
  <c r="AO3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5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" i="1"/>
  <c r="H3" i="1"/>
  <c r="S41" i="1"/>
  <c r="S42" i="1"/>
  <c r="AQ42" i="2" l="1"/>
  <c r="AQ41" i="2"/>
  <c r="AQ40" i="2"/>
  <c r="AQ39" i="2"/>
  <c r="AQ38" i="2"/>
  <c r="AF42" i="2"/>
  <c r="AF41" i="2"/>
  <c r="AF40" i="2"/>
  <c r="AF39" i="2"/>
  <c r="AF38" i="2"/>
  <c r="U42" i="2"/>
  <c r="U41" i="2"/>
  <c r="U40" i="2"/>
  <c r="U39" i="2"/>
  <c r="U38" i="2"/>
  <c r="J42" i="2"/>
  <c r="J41" i="2"/>
  <c r="J40" i="2"/>
  <c r="J39" i="2"/>
  <c r="J38" i="2"/>
  <c r="AJ39" i="3" l="1"/>
  <c r="AI39" i="3"/>
  <c r="AI40" i="3" s="1"/>
  <c r="Z39" i="3"/>
  <c r="Y39" i="3"/>
  <c r="Y40" i="3" s="1"/>
  <c r="O39" i="3"/>
  <c r="N39" i="3"/>
  <c r="N40" i="3" s="1"/>
  <c r="D39" i="3"/>
  <c r="C39" i="3"/>
  <c r="C40" i="3" s="1"/>
  <c r="Z39" i="2"/>
  <c r="AK39" i="2"/>
  <c r="AJ39" i="2"/>
  <c r="Y39" i="2"/>
  <c r="Y40" i="2" s="1"/>
  <c r="O39" i="2"/>
  <c r="N40" i="2" s="1"/>
  <c r="N39" i="2"/>
  <c r="D39" i="2"/>
  <c r="C39" i="2"/>
  <c r="C40" i="2" s="1"/>
  <c r="AK44" i="1"/>
  <c r="AJ44" i="1"/>
  <c r="AJ45" i="1" s="1"/>
  <c r="Z44" i="1"/>
  <c r="Y44" i="1"/>
  <c r="Y45" i="1" s="1"/>
  <c r="O44" i="1"/>
  <c r="N44" i="1"/>
  <c r="N45" i="1" s="1"/>
  <c r="C45" i="1"/>
  <c r="D44" i="1"/>
  <c r="C44" i="1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P3" i="3"/>
  <c r="AQ3" i="3" s="1"/>
  <c r="AM3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E3" i="3"/>
  <c r="AF3" i="3" s="1"/>
  <c r="AB3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T3" i="3"/>
  <c r="U3" i="3" s="1"/>
  <c r="Q3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I3" i="3"/>
  <c r="J3" i="3" s="1"/>
  <c r="F3" i="3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P3" i="2" s="1"/>
  <c r="AQ3" i="2" s="1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E3" i="2" s="1"/>
  <c r="AF3" i="2" s="1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I3" i="2" s="1"/>
  <c r="J3" i="2" s="1"/>
  <c r="AP42" i="1"/>
  <c r="AQ42" i="1" s="1"/>
  <c r="AM42" i="1"/>
  <c r="AP41" i="1"/>
  <c r="AQ41" i="1" s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P3" i="1"/>
  <c r="AQ3" i="1" s="1"/>
  <c r="AM3" i="1"/>
  <c r="AE9" i="1"/>
  <c r="AF9" i="1" s="1"/>
  <c r="AE42" i="1"/>
  <c r="AF42" i="1" s="1"/>
  <c r="AB42" i="1"/>
  <c r="AE41" i="1"/>
  <c r="AF41" i="1" s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E3" i="1"/>
  <c r="AF3" i="1" s="1"/>
  <c r="AB3" i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3" i="1"/>
  <c r="U3" i="1" s="1"/>
  <c r="Q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I8" i="1"/>
  <c r="J8" i="1" s="1"/>
  <c r="I12" i="1"/>
  <c r="J12" i="1" s="1"/>
  <c r="I16" i="1"/>
  <c r="J16" i="1" s="1"/>
  <c r="I20" i="1"/>
  <c r="J20" i="1" s="1"/>
  <c r="I24" i="1"/>
  <c r="J24" i="1" s="1"/>
  <c r="I28" i="1"/>
  <c r="J28" i="1" s="1"/>
  <c r="I32" i="1"/>
  <c r="J32" i="1" s="1"/>
  <c r="I36" i="1"/>
  <c r="J36" i="1" s="1"/>
  <c r="I4" i="1"/>
  <c r="J4" i="1" s="1"/>
  <c r="I37" i="1"/>
  <c r="J37" i="1" s="1"/>
  <c r="I41" i="1"/>
  <c r="J41" i="1" s="1"/>
  <c r="I5" i="1"/>
  <c r="J5" i="1" s="1"/>
  <c r="I6" i="1"/>
  <c r="J6" i="1" s="1"/>
  <c r="I7" i="1"/>
  <c r="J7" i="1" s="1"/>
  <c r="I9" i="1"/>
  <c r="J9" i="1" s="1"/>
  <c r="I10" i="1"/>
  <c r="J10" i="1" s="1"/>
  <c r="I11" i="1"/>
  <c r="J11" i="1" s="1"/>
  <c r="I13" i="1"/>
  <c r="J13" i="1" s="1"/>
  <c r="I14" i="1"/>
  <c r="J14" i="1" s="1"/>
  <c r="I15" i="1"/>
  <c r="J15" i="1" s="1"/>
  <c r="I17" i="1"/>
  <c r="J17" i="1" s="1"/>
  <c r="I18" i="1"/>
  <c r="J18" i="1" s="1"/>
  <c r="I19" i="1"/>
  <c r="J19" i="1" s="1"/>
  <c r="I21" i="1"/>
  <c r="J21" i="1" s="1"/>
  <c r="I22" i="1"/>
  <c r="J22" i="1" s="1"/>
  <c r="I23" i="1"/>
  <c r="J23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8" i="1"/>
  <c r="J38" i="1" s="1"/>
  <c r="I39" i="1"/>
  <c r="J39" i="1" s="1"/>
  <c r="I40" i="1"/>
  <c r="J40" i="1" s="1"/>
  <c r="I42" i="1"/>
  <c r="J42" i="1" s="1"/>
  <c r="I3" i="1"/>
  <c r="J3" i="1" s="1"/>
  <c r="AC37" i="3"/>
  <c r="AC33" i="3"/>
  <c r="AC29" i="3"/>
  <c r="AC25" i="3"/>
  <c r="AC21" i="3"/>
  <c r="AC17" i="3"/>
  <c r="AC13" i="3"/>
  <c r="AC9" i="3"/>
  <c r="AC5" i="3"/>
  <c r="AC36" i="3"/>
  <c r="AC32" i="3"/>
  <c r="AC28" i="3"/>
  <c r="AC24" i="3"/>
  <c r="AC20" i="3"/>
  <c r="AC16" i="3"/>
  <c r="AC12" i="3"/>
  <c r="AC8" i="3"/>
  <c r="AC4" i="3"/>
  <c r="AC35" i="3"/>
  <c r="AC31" i="3"/>
  <c r="AC27" i="3"/>
  <c r="AC23" i="3"/>
  <c r="AC19" i="3"/>
  <c r="AC15" i="3"/>
  <c r="AC11" i="3"/>
  <c r="AC7" i="3"/>
  <c r="AC34" i="3"/>
  <c r="AC30" i="3"/>
  <c r="AC26" i="3"/>
  <c r="AC22" i="3"/>
  <c r="AC18" i="3"/>
  <c r="AC14" i="3"/>
  <c r="AC10" i="3"/>
  <c r="AC6" i="3"/>
  <c r="R5" i="3"/>
  <c r="R9" i="3"/>
  <c r="R13" i="3"/>
  <c r="R17" i="3"/>
  <c r="R21" i="3"/>
  <c r="R25" i="3"/>
  <c r="R29" i="3"/>
  <c r="R33" i="3"/>
  <c r="R37" i="3"/>
  <c r="R12" i="3"/>
  <c r="R32" i="3"/>
  <c r="R6" i="3"/>
  <c r="R10" i="3"/>
  <c r="R14" i="3"/>
  <c r="R18" i="3"/>
  <c r="R22" i="3"/>
  <c r="R26" i="3"/>
  <c r="R30" i="3"/>
  <c r="R34" i="3"/>
  <c r="R16" i="3"/>
  <c r="R7" i="3"/>
  <c r="R11" i="3"/>
  <c r="R15" i="3"/>
  <c r="R19" i="3"/>
  <c r="R23" i="3"/>
  <c r="R27" i="3"/>
  <c r="R31" i="3"/>
  <c r="R35" i="3"/>
  <c r="R8" i="3"/>
  <c r="R20" i="3"/>
  <c r="R24" i="3"/>
  <c r="R28" i="3"/>
  <c r="R36" i="3"/>
  <c r="R4" i="3"/>
  <c r="G4" i="3"/>
  <c r="AN37" i="3"/>
  <c r="AN36" i="3"/>
  <c r="AN35" i="3"/>
  <c r="AN34" i="3"/>
  <c r="AN33" i="3"/>
  <c r="AN32" i="3"/>
  <c r="AN31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13" i="3"/>
  <c r="AN12" i="3"/>
  <c r="AN11" i="3"/>
  <c r="AN10" i="3"/>
  <c r="AN9" i="3"/>
  <c r="AN8" i="3"/>
  <c r="AN7" i="3"/>
  <c r="AN6" i="3"/>
  <c r="AN5" i="3"/>
  <c r="AN4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19" i="3"/>
  <c r="G18" i="3"/>
  <c r="G17" i="3"/>
  <c r="G16" i="3"/>
  <c r="G15" i="3"/>
  <c r="G13" i="3"/>
  <c r="G11" i="3"/>
  <c r="G8" i="3"/>
  <c r="G5" i="3"/>
  <c r="G20" i="3"/>
  <c r="G14" i="3"/>
  <c r="G12" i="3"/>
  <c r="G10" i="3"/>
  <c r="G9" i="3"/>
  <c r="G7" i="3"/>
  <c r="G6" i="3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R5" i="1"/>
  <c r="R9" i="1"/>
  <c r="R13" i="1"/>
  <c r="R17" i="1"/>
  <c r="R21" i="1"/>
  <c r="R25" i="1"/>
  <c r="R29" i="1"/>
  <c r="R33" i="1"/>
  <c r="R37" i="1"/>
  <c r="R16" i="1"/>
  <c r="R24" i="1"/>
  <c r="R36" i="1"/>
  <c r="R6" i="1"/>
  <c r="R10" i="1"/>
  <c r="R14" i="1"/>
  <c r="R18" i="1"/>
  <c r="R22" i="1"/>
  <c r="R26" i="1"/>
  <c r="R30" i="1"/>
  <c r="R34" i="1"/>
  <c r="R38" i="1"/>
  <c r="R8" i="1"/>
  <c r="R28" i="1"/>
  <c r="R40" i="1"/>
  <c r="R7" i="1"/>
  <c r="R11" i="1"/>
  <c r="R15" i="1"/>
  <c r="R19" i="1"/>
  <c r="R23" i="1"/>
  <c r="R27" i="1"/>
  <c r="R31" i="1"/>
  <c r="R35" i="1"/>
  <c r="R39" i="1"/>
  <c r="R12" i="1"/>
  <c r="R20" i="1"/>
  <c r="R32" i="1"/>
  <c r="R4" i="1"/>
  <c r="AC35" i="2"/>
  <c r="AN35" i="2"/>
  <c r="AN31" i="2"/>
  <c r="AN27" i="2"/>
  <c r="AN23" i="2"/>
  <c r="AN19" i="2"/>
  <c r="AN15" i="2"/>
  <c r="AN11" i="2"/>
  <c r="AN7" i="2"/>
  <c r="AC37" i="2"/>
  <c r="AC32" i="2"/>
  <c r="AC28" i="2"/>
  <c r="AC24" i="2"/>
  <c r="AC20" i="2"/>
  <c r="AC16" i="2"/>
  <c r="AC12" i="2"/>
  <c r="AC8" i="2"/>
  <c r="AC4" i="2"/>
  <c r="R30" i="2"/>
  <c r="R22" i="2"/>
  <c r="R14" i="2"/>
  <c r="R31" i="2"/>
  <c r="R23" i="2"/>
  <c r="R15" i="2"/>
  <c r="R7" i="2"/>
  <c r="R8" i="2"/>
  <c r="G36" i="2"/>
  <c r="G32" i="2"/>
  <c r="G28" i="2"/>
  <c r="G24" i="2"/>
  <c r="G20" i="2"/>
  <c r="G16" i="2"/>
  <c r="G12" i="2"/>
  <c r="G8" i="2"/>
  <c r="G4" i="2"/>
  <c r="AN33" i="2"/>
  <c r="AN25" i="2"/>
  <c r="AN17" i="2"/>
  <c r="AN9" i="2"/>
  <c r="AC34" i="2"/>
  <c r="AC30" i="2"/>
  <c r="AC22" i="2"/>
  <c r="AC14" i="2"/>
  <c r="AC6" i="2"/>
  <c r="R26" i="2"/>
  <c r="R34" i="2"/>
  <c r="R11" i="2"/>
  <c r="R4" i="2"/>
  <c r="G30" i="2"/>
  <c r="G22" i="2"/>
  <c r="G14" i="2"/>
  <c r="G6" i="2"/>
  <c r="AN32" i="2"/>
  <c r="AN24" i="2"/>
  <c r="AN20" i="2"/>
  <c r="AN12" i="2"/>
  <c r="AN4" i="2"/>
  <c r="AC29" i="2"/>
  <c r="AC21" i="2"/>
  <c r="AC13" i="2"/>
  <c r="AC5" i="2"/>
  <c r="R24" i="2"/>
  <c r="R32" i="2"/>
  <c r="R25" i="2"/>
  <c r="R9" i="2"/>
  <c r="G37" i="2"/>
  <c r="AN34" i="2"/>
  <c r="AN30" i="2"/>
  <c r="AN26" i="2"/>
  <c r="AN22" i="2"/>
  <c r="AN18" i="2"/>
  <c r="AN14" i="2"/>
  <c r="AN10" i="2"/>
  <c r="AN6" i="2"/>
  <c r="AC36" i="2"/>
  <c r="AC31" i="2"/>
  <c r="AC27" i="2"/>
  <c r="AC23" i="2"/>
  <c r="AC19" i="2"/>
  <c r="AC15" i="2"/>
  <c r="AC11" i="2"/>
  <c r="AC7" i="2"/>
  <c r="R37" i="2"/>
  <c r="R28" i="2"/>
  <c r="R20" i="2"/>
  <c r="R36" i="2"/>
  <c r="R29" i="2"/>
  <c r="R21" i="2"/>
  <c r="R13" i="2"/>
  <c r="R5" i="2"/>
  <c r="R6" i="2"/>
  <c r="G35" i="2"/>
  <c r="G31" i="2"/>
  <c r="G27" i="2"/>
  <c r="G23" i="2"/>
  <c r="G19" i="2"/>
  <c r="G15" i="2"/>
  <c r="G11" i="2"/>
  <c r="G7" i="2"/>
  <c r="AN37" i="2"/>
  <c r="AN29" i="2"/>
  <c r="AN21" i="2"/>
  <c r="AN13" i="2"/>
  <c r="AN5" i="2"/>
  <c r="AC26" i="2"/>
  <c r="AC18" i="2"/>
  <c r="AC10" i="2"/>
  <c r="R35" i="2"/>
  <c r="R18" i="2"/>
  <c r="R27" i="2"/>
  <c r="R19" i="2"/>
  <c r="R12" i="2"/>
  <c r="G34" i="2"/>
  <c r="G26" i="2"/>
  <c r="G18" i="2"/>
  <c r="G10" i="2"/>
  <c r="AN36" i="2"/>
  <c r="AN28" i="2"/>
  <c r="AN16" i="2"/>
  <c r="AN8" i="2"/>
  <c r="AC33" i="2"/>
  <c r="AC25" i="2"/>
  <c r="AC17" i="2"/>
  <c r="AC9" i="2"/>
  <c r="R33" i="2"/>
  <c r="R16" i="2"/>
  <c r="R17" i="2"/>
  <c r="R10" i="2"/>
  <c r="G33" i="2"/>
  <c r="G29" i="2"/>
  <c r="G25" i="2"/>
  <c r="G21" i="2"/>
  <c r="G17" i="2"/>
  <c r="G13" i="2"/>
  <c r="G9" i="2"/>
  <c r="G5" i="2"/>
  <c r="AJ40" i="2" l="1"/>
  <c r="H5" i="2"/>
  <c r="H9" i="2"/>
  <c r="H13" i="2"/>
  <c r="H17" i="2"/>
  <c r="H21" i="2"/>
  <c r="H25" i="2"/>
  <c r="H29" i="2"/>
  <c r="H33" i="2"/>
  <c r="S10" i="2"/>
  <c r="S17" i="2"/>
  <c r="S16" i="2"/>
  <c r="S33" i="2"/>
  <c r="AD9" i="2"/>
  <c r="AD17" i="2"/>
  <c r="AD25" i="2"/>
  <c r="AD33" i="2"/>
  <c r="AO8" i="2"/>
  <c r="AO16" i="2"/>
  <c r="AO28" i="2"/>
  <c r="AP28" i="2" s="1"/>
  <c r="AQ28" i="2" s="1"/>
  <c r="AO36" i="2"/>
  <c r="H10" i="2"/>
  <c r="H18" i="2"/>
  <c r="H26" i="2"/>
  <c r="H34" i="2"/>
  <c r="S12" i="2"/>
  <c r="S19" i="2"/>
  <c r="S27" i="2"/>
  <c r="S18" i="2"/>
  <c r="S35" i="2"/>
  <c r="AD10" i="2"/>
  <c r="AD18" i="2"/>
  <c r="AD26" i="2"/>
  <c r="AO5" i="2"/>
  <c r="AO13" i="2"/>
  <c r="AO21" i="2"/>
  <c r="AP21" i="2" s="1"/>
  <c r="AQ21" i="2" s="1"/>
  <c r="AO29" i="2"/>
  <c r="AO37" i="2"/>
  <c r="H7" i="2"/>
  <c r="H11" i="2"/>
  <c r="H15" i="2"/>
  <c r="H19" i="2"/>
  <c r="H23" i="2"/>
  <c r="H27" i="2"/>
  <c r="H31" i="2"/>
  <c r="H35" i="2"/>
  <c r="S6" i="2"/>
  <c r="S5" i="2"/>
  <c r="S13" i="2"/>
  <c r="S21" i="2"/>
  <c r="S29" i="2"/>
  <c r="S36" i="2"/>
  <c r="S20" i="2"/>
  <c r="S28" i="2"/>
  <c r="S37" i="2"/>
  <c r="AD7" i="2"/>
  <c r="AD11" i="2"/>
  <c r="AD15" i="2"/>
  <c r="AD19" i="2"/>
  <c r="AD23" i="2"/>
  <c r="AD27" i="2"/>
  <c r="AD31" i="2"/>
  <c r="AD36" i="2"/>
  <c r="AO6" i="2"/>
  <c r="AO10" i="2"/>
  <c r="AO14" i="2"/>
  <c r="AO18" i="2"/>
  <c r="AO22" i="2"/>
  <c r="AP22" i="2" s="1"/>
  <c r="AQ22" i="2" s="1"/>
  <c r="AO26" i="2"/>
  <c r="AO30" i="2"/>
  <c r="AO34" i="2"/>
  <c r="H37" i="2"/>
  <c r="S9" i="2"/>
  <c r="S25" i="2"/>
  <c r="S32" i="2"/>
  <c r="S24" i="2"/>
  <c r="AD5" i="2"/>
  <c r="AD13" i="2"/>
  <c r="AD21" i="2"/>
  <c r="AD29" i="2"/>
  <c r="AO4" i="2"/>
  <c r="AO12" i="2"/>
  <c r="AO20" i="2"/>
  <c r="AO24" i="2"/>
  <c r="AP24" i="2" s="1"/>
  <c r="AQ24" i="2" s="1"/>
  <c r="AO32" i="2"/>
  <c r="H6" i="2"/>
  <c r="H14" i="2"/>
  <c r="H22" i="2"/>
  <c r="H30" i="2"/>
  <c r="S4" i="2"/>
  <c r="S11" i="2"/>
  <c r="S34" i="2"/>
  <c r="S26" i="2"/>
  <c r="AD6" i="2"/>
  <c r="AD14" i="2"/>
  <c r="AD22" i="2"/>
  <c r="AD30" i="2"/>
  <c r="AD34" i="2"/>
  <c r="AO9" i="2"/>
  <c r="AO17" i="2"/>
  <c r="AP17" i="2" s="1"/>
  <c r="AQ17" i="2" s="1"/>
  <c r="AO25" i="2"/>
  <c r="AO33" i="2"/>
  <c r="H4" i="2"/>
  <c r="H8" i="2"/>
  <c r="H12" i="2"/>
  <c r="H16" i="2"/>
  <c r="H20" i="2"/>
  <c r="H24" i="2"/>
  <c r="H28" i="2"/>
  <c r="H32" i="2"/>
  <c r="H36" i="2"/>
  <c r="S8" i="2"/>
  <c r="S7" i="2"/>
  <c r="S15" i="2"/>
  <c r="S23" i="2"/>
  <c r="S31" i="2"/>
  <c r="S14" i="2"/>
  <c r="S22" i="2"/>
  <c r="S30" i="2"/>
  <c r="AD4" i="2"/>
  <c r="AD8" i="2"/>
  <c r="AD12" i="2"/>
  <c r="AD16" i="2"/>
  <c r="AD20" i="2"/>
  <c r="AD24" i="2"/>
  <c r="AD28" i="2"/>
  <c r="AD32" i="2"/>
  <c r="AD37" i="2"/>
  <c r="AE37" i="2" s="1"/>
  <c r="AF37" i="2" s="1"/>
  <c r="AO7" i="2"/>
  <c r="AO11" i="2"/>
  <c r="AP11" i="2" s="1"/>
  <c r="AQ11" i="2" s="1"/>
  <c r="AO15" i="2"/>
  <c r="AO19" i="2"/>
  <c r="AP19" i="2" s="1"/>
  <c r="AQ19" i="2" s="1"/>
  <c r="AO23" i="2"/>
  <c r="AO27" i="2"/>
  <c r="AP27" i="2" s="1"/>
  <c r="AQ27" i="2" s="1"/>
  <c r="AO31" i="2"/>
  <c r="AO35" i="2"/>
  <c r="AP35" i="2" s="1"/>
  <c r="AQ35" i="2" s="1"/>
  <c r="AD35" i="2"/>
  <c r="AP4" i="3"/>
  <c r="AQ4" i="3" s="1"/>
  <c r="AP5" i="3"/>
  <c r="AQ5" i="3" s="1"/>
  <c r="AP6" i="3"/>
  <c r="AQ6" i="3" s="1"/>
  <c r="AP7" i="3"/>
  <c r="AQ7" i="3" s="1"/>
  <c r="AP8" i="3"/>
  <c r="AQ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25" i="3"/>
  <c r="AQ25" i="3" s="1"/>
  <c r="AP26" i="3"/>
  <c r="AQ26" i="3" s="1"/>
  <c r="AP27" i="3"/>
  <c r="AQ27" i="3" s="1"/>
  <c r="AP28" i="3"/>
  <c r="AQ28" i="3" s="1"/>
  <c r="AP29" i="3"/>
  <c r="AQ29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E4" i="3"/>
  <c r="AF4" i="3" s="1"/>
  <c r="AE5" i="3"/>
  <c r="AF5" i="3" s="1"/>
  <c r="AE6" i="3"/>
  <c r="AF6" i="3" s="1"/>
  <c r="AE7" i="3"/>
  <c r="AF7" i="3" s="1"/>
  <c r="AE8" i="3"/>
  <c r="AF8" i="3" s="1"/>
  <c r="AE9" i="3"/>
  <c r="AF9" i="3" s="1"/>
  <c r="AE10" i="3"/>
  <c r="AF10" i="3" s="1"/>
  <c r="AE11" i="3"/>
  <c r="AF11" i="3" s="1"/>
  <c r="AE12" i="3"/>
  <c r="AF12" i="3" s="1"/>
  <c r="AE13" i="3"/>
  <c r="AF13" i="3" s="1"/>
  <c r="AE14" i="3"/>
  <c r="AF14" i="3" s="1"/>
  <c r="AE15" i="3"/>
  <c r="AF15" i="3" s="1"/>
  <c r="AE16" i="3"/>
  <c r="AF16" i="3" s="1"/>
  <c r="AE17" i="3"/>
  <c r="AF17" i="3" s="1"/>
  <c r="AE18" i="3"/>
  <c r="AF18" i="3" s="1"/>
  <c r="AE19" i="3"/>
  <c r="AF19" i="3" s="1"/>
  <c r="AE20" i="3"/>
  <c r="AF20" i="3" s="1"/>
  <c r="AE21" i="3"/>
  <c r="AF21" i="3" s="1"/>
  <c r="AE22" i="3"/>
  <c r="AF22" i="3" s="1"/>
  <c r="AE23" i="3"/>
  <c r="AF23" i="3" s="1"/>
  <c r="AE24" i="3"/>
  <c r="AF24" i="3" s="1"/>
  <c r="AE25" i="3"/>
  <c r="AF25" i="3" s="1"/>
  <c r="AE26" i="3"/>
  <c r="AF26" i="3" s="1"/>
  <c r="AE27" i="3"/>
  <c r="AF27" i="3" s="1"/>
  <c r="AE28" i="3"/>
  <c r="AF28" i="3" s="1"/>
  <c r="AE29" i="3"/>
  <c r="AF29" i="3" s="1"/>
  <c r="AE30" i="3"/>
  <c r="AF30" i="3" s="1"/>
  <c r="AE31" i="3"/>
  <c r="AF31" i="3" s="1"/>
  <c r="AE32" i="3"/>
  <c r="AF32" i="3" s="1"/>
  <c r="AE33" i="3"/>
  <c r="AF33" i="3" s="1"/>
  <c r="AE34" i="3"/>
  <c r="AF34" i="3" s="1"/>
  <c r="AE35" i="3"/>
  <c r="AF35" i="3" s="1"/>
  <c r="AE36" i="3"/>
  <c r="AF36" i="3" s="1"/>
  <c r="AE37" i="3"/>
  <c r="AF37" i="3" s="1"/>
  <c r="T4" i="3"/>
  <c r="U4" i="3" s="1"/>
  <c r="T5" i="3"/>
  <c r="U5" i="3" s="1"/>
  <c r="T6" i="3"/>
  <c r="U6" i="3" s="1"/>
  <c r="T7" i="3"/>
  <c r="U7" i="3" s="1"/>
  <c r="T8" i="3"/>
  <c r="U8" i="3" s="1"/>
  <c r="T9" i="3"/>
  <c r="U9" i="3" s="1"/>
  <c r="T10" i="3"/>
  <c r="U10" i="3" s="1"/>
  <c r="T11" i="3"/>
  <c r="U11" i="3" s="1"/>
  <c r="T12" i="3"/>
  <c r="U12" i="3" s="1"/>
  <c r="T13" i="3"/>
  <c r="U13" i="3" s="1"/>
  <c r="T14" i="3"/>
  <c r="U14" i="3" s="1"/>
  <c r="T15" i="3"/>
  <c r="U15" i="3" s="1"/>
  <c r="T16" i="3"/>
  <c r="U16" i="3" s="1"/>
  <c r="T17" i="3"/>
  <c r="U17" i="3" s="1"/>
  <c r="T18" i="3"/>
  <c r="U18" i="3" s="1"/>
  <c r="T19" i="3"/>
  <c r="U19" i="3" s="1"/>
  <c r="T20" i="3"/>
  <c r="U20" i="3" s="1"/>
  <c r="T21" i="3"/>
  <c r="U21" i="3" s="1"/>
  <c r="T22" i="3"/>
  <c r="U22" i="3" s="1"/>
  <c r="T23" i="3"/>
  <c r="U23" i="3" s="1"/>
  <c r="T24" i="3"/>
  <c r="U24" i="3" s="1"/>
  <c r="T25" i="3"/>
  <c r="U25" i="3" s="1"/>
  <c r="T26" i="3"/>
  <c r="U26" i="3" s="1"/>
  <c r="T27" i="3"/>
  <c r="U27" i="3" s="1"/>
  <c r="T28" i="3"/>
  <c r="U28" i="3" s="1"/>
  <c r="T29" i="3"/>
  <c r="U29" i="3" s="1"/>
  <c r="T30" i="3"/>
  <c r="U30" i="3" s="1"/>
  <c r="T31" i="3"/>
  <c r="U31" i="3" s="1"/>
  <c r="T32" i="3"/>
  <c r="U32" i="3" s="1"/>
  <c r="T33" i="3"/>
  <c r="U33" i="3" s="1"/>
  <c r="T34" i="3"/>
  <c r="U34" i="3" s="1"/>
  <c r="T35" i="3"/>
  <c r="U35" i="3" s="1"/>
  <c r="T36" i="3"/>
  <c r="U36" i="3" s="1"/>
  <c r="T37" i="3"/>
  <c r="U37" i="3" s="1"/>
  <c r="I4" i="3"/>
  <c r="J4" i="3" s="1"/>
  <c r="I6" i="3"/>
  <c r="J6" i="3" s="1"/>
  <c r="I7" i="3"/>
  <c r="J7" i="3" s="1"/>
  <c r="I9" i="3"/>
  <c r="J9" i="3" s="1"/>
  <c r="I10" i="3"/>
  <c r="J10" i="3" s="1"/>
  <c r="I12" i="3"/>
  <c r="J12" i="3" s="1"/>
  <c r="I14" i="3"/>
  <c r="J14" i="3" s="1"/>
  <c r="I20" i="3"/>
  <c r="J20" i="3" s="1"/>
  <c r="I5" i="3"/>
  <c r="J5" i="3" s="1"/>
  <c r="I8" i="3"/>
  <c r="J8" i="3" s="1"/>
  <c r="I11" i="3"/>
  <c r="J11" i="3" s="1"/>
  <c r="I13" i="3"/>
  <c r="J13" i="3" s="1"/>
  <c r="I15" i="3"/>
  <c r="J15" i="3" s="1"/>
  <c r="I16" i="3"/>
  <c r="J16" i="3" s="1"/>
  <c r="I17" i="3"/>
  <c r="J17" i="3" s="1"/>
  <c r="I18" i="3"/>
  <c r="J18" i="3" s="1"/>
  <c r="I19" i="3"/>
  <c r="J19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AP4" i="2"/>
  <c r="AQ4" i="2" s="1"/>
  <c r="AP5" i="2"/>
  <c r="AQ5" i="2" s="1"/>
  <c r="AP6" i="2"/>
  <c r="AQ6" i="2" s="1"/>
  <c r="AP7" i="2"/>
  <c r="AQ7" i="2" s="1"/>
  <c r="AP8" i="2"/>
  <c r="AQ8" i="2" s="1"/>
  <c r="AP9" i="2"/>
  <c r="AQ9" i="2" s="1"/>
  <c r="AP10" i="2"/>
  <c r="AQ10" i="2" s="1"/>
  <c r="AP12" i="2"/>
  <c r="AQ12" i="2" s="1"/>
  <c r="AP13" i="2"/>
  <c r="AQ13" i="2" s="1"/>
  <c r="AP14" i="2"/>
  <c r="AQ14" i="2" s="1"/>
  <c r="AP15" i="2"/>
  <c r="AQ15" i="2" s="1"/>
  <c r="AP16" i="2"/>
  <c r="AQ16" i="2" s="1"/>
  <c r="AP18" i="2"/>
  <c r="AQ18" i="2" s="1"/>
  <c r="AP20" i="2"/>
  <c r="AQ20" i="2" s="1"/>
  <c r="AP23" i="2"/>
  <c r="AQ23" i="2" s="1"/>
  <c r="AP25" i="2"/>
  <c r="AQ25" i="2" s="1"/>
  <c r="AP26" i="2"/>
  <c r="AQ26" i="2" s="1"/>
  <c r="AP29" i="2"/>
  <c r="AQ29" i="2" s="1"/>
  <c r="AP30" i="2"/>
  <c r="AQ30" i="2" s="1"/>
  <c r="AP31" i="2"/>
  <c r="AQ31" i="2" s="1"/>
  <c r="AP32" i="2"/>
  <c r="AQ32" i="2" s="1"/>
  <c r="AP33" i="2"/>
  <c r="AQ33" i="2" s="1"/>
  <c r="AP34" i="2"/>
  <c r="AQ34" i="2" s="1"/>
  <c r="AP36" i="2"/>
  <c r="AQ36" i="2" s="1"/>
  <c r="AP37" i="2"/>
  <c r="AQ37" i="2" s="1"/>
  <c r="AE4" i="2"/>
  <c r="AF4" i="2" s="1"/>
  <c r="AE5" i="2"/>
  <c r="AF5" i="2" s="1"/>
  <c r="AE6" i="2"/>
  <c r="AF6" i="2" s="1"/>
  <c r="AE7" i="2"/>
  <c r="AF7" i="2" s="1"/>
  <c r="AE8" i="2"/>
  <c r="AF8" i="2" s="1"/>
  <c r="AE9" i="2"/>
  <c r="AF9" i="2" s="1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4" i="2"/>
  <c r="AF24" i="2" s="1"/>
  <c r="AE25" i="2"/>
  <c r="AF25" i="2" s="1"/>
  <c r="AE26" i="2"/>
  <c r="AF26" i="2" s="1"/>
  <c r="AE27" i="2"/>
  <c r="AF27" i="2" s="1"/>
  <c r="AE28" i="2"/>
  <c r="AF28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5" i="2"/>
  <c r="AF35" i="2" s="1"/>
  <c r="AE36" i="2"/>
  <c r="AF36" i="2" s="1"/>
  <c r="T4" i="2"/>
  <c r="U4" i="2" s="1"/>
  <c r="T6" i="2"/>
  <c r="U6" i="2" s="1"/>
  <c r="T8" i="2"/>
  <c r="U8" i="2" s="1"/>
  <c r="T10" i="2"/>
  <c r="U10" i="2" s="1"/>
  <c r="T12" i="2"/>
  <c r="U12" i="2" s="1"/>
  <c r="T5" i="2"/>
  <c r="U5" i="2" s="1"/>
  <c r="T7" i="2"/>
  <c r="U7" i="2" s="1"/>
  <c r="T9" i="2"/>
  <c r="U9" i="2" s="1"/>
  <c r="T11" i="2"/>
  <c r="U11" i="2" s="1"/>
  <c r="T13" i="2"/>
  <c r="U13" i="2" s="1"/>
  <c r="T15" i="2"/>
  <c r="U15" i="2" s="1"/>
  <c r="T17" i="2"/>
  <c r="U17" i="2" s="1"/>
  <c r="T19" i="2"/>
  <c r="U19" i="2" s="1"/>
  <c r="T21" i="2"/>
  <c r="U21" i="2" s="1"/>
  <c r="T23" i="2"/>
  <c r="U23" i="2" s="1"/>
  <c r="T25" i="2"/>
  <c r="U25" i="2" s="1"/>
  <c r="T27" i="2"/>
  <c r="U27" i="2" s="1"/>
  <c r="T29" i="2"/>
  <c r="U29" i="2" s="1"/>
  <c r="T31" i="2"/>
  <c r="U31" i="2" s="1"/>
  <c r="T32" i="2"/>
  <c r="U32" i="2" s="1"/>
  <c r="T34" i="2"/>
  <c r="U34" i="2" s="1"/>
  <c r="T36" i="2"/>
  <c r="U36" i="2" s="1"/>
  <c r="T14" i="2"/>
  <c r="U14" i="2" s="1"/>
  <c r="T16" i="2"/>
  <c r="U16" i="2" s="1"/>
  <c r="T18" i="2"/>
  <c r="U18" i="2" s="1"/>
  <c r="T20" i="2"/>
  <c r="U20" i="2" s="1"/>
  <c r="T22" i="2"/>
  <c r="U22" i="2" s="1"/>
  <c r="T24" i="2"/>
  <c r="U24" i="2" s="1"/>
  <c r="T26" i="2"/>
  <c r="U26" i="2" s="1"/>
  <c r="T28" i="2"/>
  <c r="U28" i="2" s="1"/>
  <c r="T30" i="2"/>
  <c r="U30" i="2" s="1"/>
  <c r="T33" i="2"/>
  <c r="U33" i="2" s="1"/>
  <c r="T35" i="2"/>
  <c r="U35" i="2" s="1"/>
  <c r="T37" i="2"/>
  <c r="U37" i="2" s="1"/>
  <c r="T3" i="2"/>
  <c r="U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AP4" i="1"/>
  <c r="AQ4" i="1" s="1"/>
  <c r="AP5" i="1"/>
  <c r="AQ5" i="1" s="1"/>
  <c r="AP6" i="1"/>
  <c r="AQ6" i="1" s="1"/>
  <c r="AP7" i="1"/>
  <c r="AQ7" i="1" s="1"/>
  <c r="AP8" i="1"/>
  <c r="AQ8" i="1" s="1"/>
  <c r="AP9" i="1"/>
  <c r="AQ9" i="1" s="1"/>
  <c r="AP10" i="1"/>
  <c r="AQ10" i="1" s="1"/>
  <c r="AP11" i="1"/>
  <c r="AQ11" i="1" s="1"/>
  <c r="AP12" i="1"/>
  <c r="AQ12" i="1" s="1"/>
  <c r="AP13" i="1"/>
  <c r="AQ13" i="1" s="1"/>
  <c r="AP14" i="1"/>
  <c r="AQ14" i="1" s="1"/>
  <c r="AP15" i="1"/>
  <c r="AQ15" i="1" s="1"/>
  <c r="AP16" i="1"/>
  <c r="AQ16" i="1" s="1"/>
  <c r="AP17" i="1"/>
  <c r="AQ17" i="1" s="1"/>
  <c r="AP18" i="1"/>
  <c r="AQ18" i="1" s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29" i="1"/>
  <c r="AQ29" i="1" s="1"/>
  <c r="AP30" i="1"/>
  <c r="AQ30" i="1" s="1"/>
  <c r="AP31" i="1"/>
  <c r="AQ31" i="1" s="1"/>
  <c r="AP32" i="1"/>
  <c r="AQ32" i="1" s="1"/>
  <c r="AP33" i="1"/>
  <c r="AQ33" i="1" s="1"/>
  <c r="AP34" i="1"/>
  <c r="AQ34" i="1" s="1"/>
  <c r="AP35" i="1"/>
  <c r="AQ35" i="1" s="1"/>
  <c r="AP36" i="1"/>
  <c r="AQ36" i="1" s="1"/>
  <c r="AP37" i="1"/>
  <c r="AQ37" i="1" s="1"/>
  <c r="AP38" i="1"/>
  <c r="AQ38" i="1" s="1"/>
  <c r="AP39" i="1"/>
  <c r="AQ39" i="1" s="1"/>
  <c r="AP40" i="1"/>
  <c r="AQ40" i="1" s="1"/>
  <c r="AE4" i="1"/>
  <c r="AF4" i="1" s="1"/>
  <c r="AE5" i="1"/>
  <c r="AF5" i="1" s="1"/>
  <c r="AE6" i="1"/>
  <c r="AF6" i="1" s="1"/>
  <c r="AE7" i="1"/>
  <c r="AF7" i="1" s="1"/>
  <c r="AE8" i="1"/>
  <c r="AF8" i="1" s="1"/>
  <c r="AE10" i="1"/>
  <c r="AF10" i="1" s="1"/>
  <c r="AE11" i="1"/>
  <c r="AF11" i="1" s="1"/>
  <c r="AE12" i="1"/>
  <c r="AF12" i="1" s="1"/>
  <c r="AE13" i="1"/>
  <c r="AF13" i="1" s="1"/>
  <c r="AE14" i="1"/>
  <c r="AF14" i="1" s="1"/>
  <c r="AE15" i="1"/>
  <c r="AF15" i="1" s="1"/>
  <c r="AE16" i="1"/>
  <c r="AF16" i="1" s="1"/>
  <c r="AE17" i="1"/>
  <c r="AF17" i="1" s="1"/>
  <c r="AE18" i="1"/>
  <c r="AF18" i="1" s="1"/>
  <c r="AE19" i="1"/>
  <c r="AF19" i="1" s="1"/>
  <c r="AE20" i="1"/>
  <c r="AF20" i="1" s="1"/>
  <c r="AE21" i="1"/>
  <c r="AF21" i="1" s="1"/>
  <c r="AE22" i="1"/>
  <c r="AF22" i="1" s="1"/>
  <c r="AE23" i="1"/>
  <c r="AF23" i="1" s="1"/>
  <c r="AE24" i="1"/>
  <c r="AF24" i="1" s="1"/>
  <c r="AE25" i="1"/>
  <c r="AF25" i="1" s="1"/>
  <c r="AE26" i="1"/>
  <c r="AF26" i="1" s="1"/>
  <c r="AE27" i="1"/>
  <c r="AF27" i="1" s="1"/>
  <c r="AE28" i="1"/>
  <c r="AF28" i="1" s="1"/>
  <c r="AE29" i="1"/>
  <c r="AF29" i="1" s="1"/>
  <c r="AE30" i="1"/>
  <c r="AF30" i="1" s="1"/>
  <c r="AE31" i="1"/>
  <c r="AF31" i="1" s="1"/>
  <c r="AE32" i="1"/>
  <c r="AF32" i="1" s="1"/>
  <c r="AE33" i="1"/>
  <c r="AF33" i="1" s="1"/>
  <c r="AE34" i="1"/>
  <c r="AF34" i="1" s="1"/>
  <c r="AE35" i="1"/>
  <c r="AF35" i="1" s="1"/>
  <c r="AE36" i="1"/>
  <c r="AF36" i="1" s="1"/>
  <c r="AE37" i="1"/>
  <c r="AF37" i="1" s="1"/>
  <c r="AE38" i="1"/>
  <c r="AF38" i="1" s="1"/>
  <c r="AE39" i="1"/>
  <c r="AF39" i="1" s="1"/>
  <c r="AE40" i="1"/>
  <c r="AF40" i="1" s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G15" i="1"/>
  <c r="G19" i="1"/>
  <c r="G23" i="1"/>
  <c r="G27" i="1"/>
  <c r="G31" i="1"/>
  <c r="G35" i="1"/>
  <c r="G39" i="1"/>
  <c r="G40" i="1"/>
  <c r="G30" i="1"/>
  <c r="G16" i="1"/>
  <c r="G20" i="1"/>
  <c r="G24" i="1"/>
  <c r="G28" i="1"/>
  <c r="G32" i="1"/>
  <c r="G36" i="1"/>
  <c r="G26" i="1"/>
  <c r="G38" i="1"/>
  <c r="G17" i="1"/>
  <c r="G21" i="1"/>
  <c r="G25" i="1"/>
  <c r="G29" i="1"/>
  <c r="G33" i="1"/>
  <c r="G37" i="1"/>
  <c r="G18" i="1"/>
  <c r="G22" i="1"/>
  <c r="G34" i="1"/>
  <c r="G4" i="1"/>
  <c r="G8" i="1"/>
  <c r="G12" i="1"/>
  <c r="G9" i="1"/>
  <c r="G13" i="1"/>
  <c r="G7" i="1"/>
  <c r="G5" i="1"/>
  <c r="G6" i="1"/>
  <c r="G10" i="1"/>
  <c r="G14" i="1"/>
  <c r="G11" i="1"/>
</calcChain>
</file>

<file path=xl/sharedStrings.xml><?xml version="1.0" encoding="utf-8"?>
<sst xmlns="http://schemas.openxmlformats.org/spreadsheetml/2006/main" count="138" uniqueCount="29">
  <si>
    <t>week</t>
    <phoneticPr fontId="1" type="noConversion"/>
  </si>
  <si>
    <t>Storage</t>
    <phoneticPr fontId="1" type="noConversion"/>
  </si>
  <si>
    <t>Stockout</t>
    <phoneticPr fontId="1" type="noConversion"/>
  </si>
  <si>
    <t>Production</t>
    <phoneticPr fontId="1" type="noConversion"/>
  </si>
  <si>
    <t>producer1</t>
    <phoneticPr fontId="1" type="noConversion"/>
  </si>
  <si>
    <t>producer2</t>
    <phoneticPr fontId="1" type="noConversion"/>
  </si>
  <si>
    <t>producer3</t>
    <phoneticPr fontId="1" type="noConversion"/>
  </si>
  <si>
    <t>week</t>
  </si>
  <si>
    <t>Storage</t>
  </si>
  <si>
    <t>Stockout</t>
  </si>
  <si>
    <t>Wholesaler1</t>
    <phoneticPr fontId="1" type="noConversion"/>
  </si>
  <si>
    <t>Wholesaler3</t>
    <phoneticPr fontId="1" type="noConversion"/>
  </si>
  <si>
    <t>Wholesaler2</t>
    <phoneticPr fontId="1" type="noConversion"/>
  </si>
  <si>
    <t>Distrubutor1</t>
    <phoneticPr fontId="1" type="noConversion"/>
  </si>
  <si>
    <t>Retailer1</t>
    <phoneticPr fontId="1" type="noConversion"/>
  </si>
  <si>
    <t>Distributor2</t>
    <phoneticPr fontId="1" type="noConversion"/>
  </si>
  <si>
    <t>Retailer2</t>
    <phoneticPr fontId="1" type="noConversion"/>
  </si>
  <si>
    <t>Distributor3</t>
    <phoneticPr fontId="1" type="noConversion"/>
  </si>
  <si>
    <t>Retailer3</t>
    <phoneticPr fontId="1" type="noConversion"/>
  </si>
  <si>
    <t>Incoming Orders</t>
    <phoneticPr fontId="1" type="noConversion"/>
  </si>
  <si>
    <t>Placed Orders</t>
    <phoneticPr fontId="1" type="noConversion"/>
  </si>
  <si>
    <t>Incoming Orders</t>
    <phoneticPr fontId="1" type="noConversion"/>
  </si>
  <si>
    <t>Base-stock level</t>
    <phoneticPr fontId="1" type="noConversion"/>
  </si>
  <si>
    <t>Stock</t>
    <phoneticPr fontId="1" type="noConversion"/>
  </si>
  <si>
    <t>Prediction</t>
    <phoneticPr fontId="1" type="noConversion"/>
  </si>
  <si>
    <t>Base-Stock Difference</t>
    <phoneticPr fontId="1" type="noConversion"/>
  </si>
  <si>
    <t>SUM</t>
    <phoneticPr fontId="1" type="noConversion"/>
  </si>
  <si>
    <t>COST</t>
    <phoneticPr fontId="1" type="noConversion"/>
  </si>
  <si>
    <t>Order Prediction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</si>
</sst>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color rgb="FF2F2F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/>
    </xf>
    <xf numFmtId="2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零售商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Sheet1!$AM$3:$AM$48</c:f>
              <c:numCache>
                <c:formatCode>General</c:formatCode>
                <c:ptCount val="46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  <c:pt idx="10">
                  <c:v>0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C2-4C6B-AADC-CBE9605D3638}"/>
            </c:ext>
          </c:extLst>
        </c:ser>
        <c:ser>
          <c:idx val="2"/>
          <c:order val="1"/>
          <c:tx>
            <c:v>批发商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Sheet1!$AB$3:$AB$48</c:f>
              <c:numCache>
                <c:formatCode>General</c:formatCode>
                <c:ptCount val="46"/>
                <c:pt idx="0">
                  <c:v>16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10</c:v>
                </c:pt>
                <c:pt idx="9">
                  <c:v>8</c:v>
                </c:pt>
                <c:pt idx="10">
                  <c:v>0</c:v>
                </c:pt>
                <c:pt idx="11">
                  <c:v>8</c:v>
                </c:pt>
                <c:pt idx="12">
                  <c:v>-2</c:v>
                </c:pt>
                <c:pt idx="13">
                  <c:v>-2</c:v>
                </c:pt>
                <c:pt idx="14">
                  <c:v>-6</c:v>
                </c:pt>
                <c:pt idx="15">
                  <c:v>-6</c:v>
                </c:pt>
                <c:pt idx="16">
                  <c:v>-4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2</c:v>
                </c:pt>
                <c:pt idx="3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2-4C6B-AADC-CBE9605D3638}"/>
            </c:ext>
          </c:extLst>
        </c:ser>
        <c:ser>
          <c:idx val="1"/>
          <c:order val="2"/>
          <c:tx>
            <c:v>分销商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Sheet1!$Q$3:$Q$48</c:f>
              <c:numCache>
                <c:formatCode>General</c:formatCode>
                <c:ptCount val="46"/>
                <c:pt idx="0">
                  <c:v>16</c:v>
                </c:pt>
                <c:pt idx="1">
                  <c:v>16</c:v>
                </c:pt>
                <c:pt idx="2">
                  <c:v>6</c:v>
                </c:pt>
                <c:pt idx="3">
                  <c:v>0</c:v>
                </c:pt>
                <c:pt idx="4">
                  <c:v>-4</c:v>
                </c:pt>
                <c:pt idx="5">
                  <c:v>-4</c:v>
                </c:pt>
                <c:pt idx="6">
                  <c:v>-2</c:v>
                </c:pt>
                <c:pt idx="7">
                  <c:v>-10</c:v>
                </c:pt>
                <c:pt idx="8">
                  <c:v>-14</c:v>
                </c:pt>
                <c:pt idx="9">
                  <c:v>-2</c:v>
                </c:pt>
                <c:pt idx="10">
                  <c:v>-6</c:v>
                </c:pt>
                <c:pt idx="11">
                  <c:v>6</c:v>
                </c:pt>
                <c:pt idx="12">
                  <c:v>14</c:v>
                </c:pt>
                <c:pt idx="13">
                  <c:v>26</c:v>
                </c:pt>
                <c:pt idx="14">
                  <c:v>42</c:v>
                </c:pt>
                <c:pt idx="15">
                  <c:v>28</c:v>
                </c:pt>
                <c:pt idx="16">
                  <c:v>22</c:v>
                </c:pt>
                <c:pt idx="17">
                  <c:v>14</c:v>
                </c:pt>
                <c:pt idx="18">
                  <c:v>6</c:v>
                </c:pt>
                <c:pt idx="19">
                  <c:v>-2</c:v>
                </c:pt>
                <c:pt idx="20">
                  <c:v>-8</c:v>
                </c:pt>
                <c:pt idx="21">
                  <c:v>-8</c:v>
                </c:pt>
                <c:pt idx="22">
                  <c:v>-6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6</c:v>
                </c:pt>
                <c:pt idx="30">
                  <c:v>6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8</c:v>
                </c:pt>
                <c:pt idx="36">
                  <c:v>12</c:v>
                </c:pt>
                <c:pt idx="37">
                  <c:v>12</c:v>
                </c:pt>
                <c:pt idx="38">
                  <c:v>8</c:v>
                </c:pt>
                <c:pt idx="3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2-4C6B-AADC-CBE9605D3638}"/>
            </c:ext>
          </c:extLst>
        </c:ser>
        <c:ser>
          <c:idx val="0"/>
          <c:order val="3"/>
          <c:tx>
            <c:v>生产商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Sheet1!$F$3:$F$48</c:f>
              <c:numCache>
                <c:formatCode>General</c:formatCode>
                <c:ptCount val="46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10</c:v>
                </c:pt>
                <c:pt idx="4">
                  <c:v>8</c:v>
                </c:pt>
                <c:pt idx="5">
                  <c:v>0</c:v>
                </c:pt>
                <c:pt idx="6">
                  <c:v>-6</c:v>
                </c:pt>
                <c:pt idx="7">
                  <c:v>2</c:v>
                </c:pt>
                <c:pt idx="8">
                  <c:v>-14</c:v>
                </c:pt>
                <c:pt idx="9">
                  <c:v>-14</c:v>
                </c:pt>
                <c:pt idx="10">
                  <c:v>-18</c:v>
                </c:pt>
                <c:pt idx="11">
                  <c:v>-10</c:v>
                </c:pt>
                <c:pt idx="12">
                  <c:v>14</c:v>
                </c:pt>
                <c:pt idx="13">
                  <c:v>52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78</c:v>
                </c:pt>
                <c:pt idx="19">
                  <c:v>70</c:v>
                </c:pt>
                <c:pt idx="20">
                  <c:v>60</c:v>
                </c:pt>
                <c:pt idx="21">
                  <c:v>42</c:v>
                </c:pt>
                <c:pt idx="22">
                  <c:v>34</c:v>
                </c:pt>
                <c:pt idx="23">
                  <c:v>24</c:v>
                </c:pt>
                <c:pt idx="24">
                  <c:v>26</c:v>
                </c:pt>
                <c:pt idx="25">
                  <c:v>18</c:v>
                </c:pt>
                <c:pt idx="26">
                  <c:v>20</c:v>
                </c:pt>
                <c:pt idx="27">
                  <c:v>26</c:v>
                </c:pt>
                <c:pt idx="28">
                  <c:v>36</c:v>
                </c:pt>
                <c:pt idx="29">
                  <c:v>50</c:v>
                </c:pt>
                <c:pt idx="30">
                  <c:v>40</c:v>
                </c:pt>
                <c:pt idx="31">
                  <c:v>32</c:v>
                </c:pt>
                <c:pt idx="32">
                  <c:v>34</c:v>
                </c:pt>
                <c:pt idx="33">
                  <c:v>22</c:v>
                </c:pt>
                <c:pt idx="34">
                  <c:v>12</c:v>
                </c:pt>
                <c:pt idx="35">
                  <c:v>14</c:v>
                </c:pt>
                <c:pt idx="36">
                  <c:v>18</c:v>
                </c:pt>
                <c:pt idx="37">
                  <c:v>30</c:v>
                </c:pt>
                <c:pt idx="38">
                  <c:v>36</c:v>
                </c:pt>
                <c:pt idx="3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2-4C6B-AADC-CBE9605D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92312"/>
        <c:axId val="656193952"/>
      </c:lineChart>
      <c:catAx>
        <c:axId val="65619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3952"/>
        <c:crosses val="autoZero"/>
        <c:auto val="1"/>
        <c:lblAlgn val="ctr"/>
        <c:lblOffset val="100"/>
        <c:noMultiLvlLbl val="0"/>
      </c:catAx>
      <c:valAx>
        <c:axId val="6561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2"/>
          <c:order val="0"/>
          <c:tx>
            <c:v>生产商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Sheet2!$H$3:$H$35</c:f>
              <c:numCache>
                <c:formatCode>0.00</c:formatCode>
                <c:ptCount val="33"/>
                <c:pt idx="0">
                  <c:v>0</c:v>
                </c:pt>
                <c:pt idx="1">
                  <c:v>14.666666666666666</c:v>
                </c:pt>
                <c:pt idx="2">
                  <c:v>12.108934166328254</c:v>
                </c:pt>
                <c:pt idx="3">
                  <c:v>12.531094601905734</c:v>
                </c:pt>
                <c:pt idx="4">
                  <c:v>11.262437611228643</c:v>
                </c:pt>
                <c:pt idx="5">
                  <c:v>11.422406953973884</c:v>
                </c:pt>
                <c:pt idx="6">
                  <c:v>21.143389491787797</c:v>
                </c:pt>
                <c:pt idx="7">
                  <c:v>25.656308275035045</c:v>
                </c:pt>
                <c:pt idx="8">
                  <c:v>28.269905024477509</c:v>
                </c:pt>
                <c:pt idx="9">
                  <c:v>29.934561056758632</c:v>
                </c:pt>
                <c:pt idx="10">
                  <c:v>28.007440865703906</c:v>
                </c:pt>
                <c:pt idx="11">
                  <c:v>26.323354875879481</c:v>
                </c:pt>
                <c:pt idx="12">
                  <c:v>24.987802559919331</c:v>
                </c:pt>
                <c:pt idx="13">
                  <c:v>25.34160778977979</c:v>
                </c:pt>
                <c:pt idx="14">
                  <c:v>24.628188195896787</c:v>
                </c:pt>
                <c:pt idx="15">
                  <c:v>23.778224037276864</c:v>
                </c:pt>
                <c:pt idx="16">
                  <c:v>22.677732508078691</c:v>
                </c:pt>
                <c:pt idx="17">
                  <c:v>22.070465262863348</c:v>
                </c:pt>
                <c:pt idx="18">
                  <c:v>21.542839639071424</c:v>
                </c:pt>
                <c:pt idx="19">
                  <c:v>21.106816160018688</c:v>
                </c:pt>
                <c:pt idx="20">
                  <c:v>20.566333745755529</c:v>
                </c:pt>
                <c:pt idx="21">
                  <c:v>20.096866414330364</c:v>
                </c:pt>
                <c:pt idx="22">
                  <c:v>19.650966118837708</c:v>
                </c:pt>
                <c:pt idx="23">
                  <c:v>19.248468791374432</c:v>
                </c:pt>
                <c:pt idx="24">
                  <c:v>18.894959557728562</c:v>
                </c:pt>
                <c:pt idx="25">
                  <c:v>18.528579564133388</c:v>
                </c:pt>
                <c:pt idx="26">
                  <c:v>18.172320993434976</c:v>
                </c:pt>
                <c:pt idx="27">
                  <c:v>17.843220298628033</c:v>
                </c:pt>
                <c:pt idx="28">
                  <c:v>17.524841436819766</c:v>
                </c:pt>
                <c:pt idx="29">
                  <c:v>17.581548538092072</c:v>
                </c:pt>
                <c:pt idx="30">
                  <c:v>17.236724923697942</c:v>
                </c:pt>
                <c:pt idx="31">
                  <c:v>17.203011577500909</c:v>
                </c:pt>
                <c:pt idx="32">
                  <c:v>17.202518360758553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2-4C6B-AADC-CBE9605D3638}"/>
            </c:ext>
          </c:extLst>
        </c:ser>
        <c:ser>
          <c:idx val="1"/>
          <c:order val="1"/>
          <c:tx>
            <c:v>分销商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Sheet2!$S$3:$S$35</c:f>
              <c:numCache>
                <c:formatCode>0.00</c:formatCode>
                <c:ptCount val="33"/>
                <c:pt idx="0">
                  <c:v>0</c:v>
                </c:pt>
                <c:pt idx="1">
                  <c:v>14.666666666666666</c:v>
                </c:pt>
                <c:pt idx="2">
                  <c:v>14.073767298938574</c:v>
                </c:pt>
                <c:pt idx="3">
                  <c:v>13.121339488303377</c:v>
                </c:pt>
                <c:pt idx="4">
                  <c:v>12.756463907848937</c:v>
                </c:pt>
                <c:pt idx="5">
                  <c:v>23.219932818493884</c:v>
                </c:pt>
                <c:pt idx="6">
                  <c:v>25.539854224743067</c:v>
                </c:pt>
                <c:pt idx="7">
                  <c:v>26.762939647924366</c:v>
                </c:pt>
                <c:pt idx="8">
                  <c:v>26.463172002280814</c:v>
                </c:pt>
                <c:pt idx="9">
                  <c:v>23.281806061929885</c:v>
                </c:pt>
                <c:pt idx="10">
                  <c:v>23.055419158449077</c:v>
                </c:pt>
                <c:pt idx="11">
                  <c:v>22.277630966101693</c:v>
                </c:pt>
                <c:pt idx="12">
                  <c:v>22.783585573412235</c:v>
                </c:pt>
                <c:pt idx="13">
                  <c:v>21.875716670807773</c:v>
                </c:pt>
                <c:pt idx="14">
                  <c:v>20.973539859235164</c:v>
                </c:pt>
                <c:pt idx="15">
                  <c:v>20.477480649052829</c:v>
                </c:pt>
                <c:pt idx="16">
                  <c:v>19.788619867412002</c:v>
                </c:pt>
                <c:pt idx="17">
                  <c:v>19.287825598598459</c:v>
                </c:pt>
                <c:pt idx="18">
                  <c:v>18.842385783111283</c:v>
                </c:pt>
                <c:pt idx="19">
                  <c:v>18.422021601849792</c:v>
                </c:pt>
                <c:pt idx="20">
                  <c:v>18.00113710294556</c:v>
                </c:pt>
                <c:pt idx="21">
                  <c:v>17.823347960426588</c:v>
                </c:pt>
                <c:pt idx="22">
                  <c:v>17.503365111471886</c:v>
                </c:pt>
                <c:pt idx="23">
                  <c:v>17.189632716382562</c:v>
                </c:pt>
                <c:pt idx="24">
                  <c:v>16.89313376142362</c:v>
                </c:pt>
                <c:pt idx="25">
                  <c:v>16.613428103016531</c:v>
                </c:pt>
                <c:pt idx="26">
                  <c:v>16.345386900234715</c:v>
                </c:pt>
                <c:pt idx="27">
                  <c:v>16.264210954939415</c:v>
                </c:pt>
                <c:pt idx="28">
                  <c:v>16.10108158488616</c:v>
                </c:pt>
                <c:pt idx="29">
                  <c:v>15.938188473208708</c:v>
                </c:pt>
                <c:pt idx="30">
                  <c:v>15.782506635033336</c:v>
                </c:pt>
                <c:pt idx="31">
                  <c:v>15.822842629779466</c:v>
                </c:pt>
                <c:pt idx="32">
                  <c:v>15.770351350654881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2-4C6B-AADC-CBE9605D3638}"/>
            </c:ext>
          </c:extLst>
        </c:ser>
        <c:ser>
          <c:idx val="0"/>
          <c:order val="2"/>
          <c:tx>
            <c:v>批发商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Sheet2!$AD$3:$AD$35</c:f>
              <c:numCache>
                <c:formatCode>0.00</c:formatCode>
                <c:ptCount val="33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19.226606499779336</c:v>
                </c:pt>
                <c:pt idx="4">
                  <c:v>19.045632763057142</c:v>
                </c:pt>
                <c:pt idx="5">
                  <c:v>20.221899132184621</c:v>
                </c:pt>
                <c:pt idx="6">
                  <c:v>20.849187864560221</c:v>
                </c:pt>
                <c:pt idx="7">
                  <c:v>19.441353723086252</c:v>
                </c:pt>
                <c:pt idx="8">
                  <c:v>18.857845240919762</c:v>
                </c:pt>
                <c:pt idx="9">
                  <c:v>18.910668876714801</c:v>
                </c:pt>
                <c:pt idx="10">
                  <c:v>18.919629963817954</c:v>
                </c:pt>
                <c:pt idx="11">
                  <c:v>18.414176639528272</c:v>
                </c:pt>
                <c:pt idx="12">
                  <c:v>17.832959232642978</c:v>
                </c:pt>
                <c:pt idx="13">
                  <c:v>17.390988464939987</c:v>
                </c:pt>
                <c:pt idx="14">
                  <c:v>16.936689945269904</c:v>
                </c:pt>
                <c:pt idx="15">
                  <c:v>16.496680605193241</c:v>
                </c:pt>
                <c:pt idx="16">
                  <c:v>16.11056516265748</c:v>
                </c:pt>
                <c:pt idx="17">
                  <c:v>15.705847443445082</c:v>
                </c:pt>
                <c:pt idx="18">
                  <c:v>15.682580701901237</c:v>
                </c:pt>
                <c:pt idx="19">
                  <c:v>15.643675530359035</c:v>
                </c:pt>
                <c:pt idx="20">
                  <c:v>16.056539334989552</c:v>
                </c:pt>
                <c:pt idx="21">
                  <c:v>15.58840165984639</c:v>
                </c:pt>
                <c:pt idx="22">
                  <c:v>15.314447907367224</c:v>
                </c:pt>
                <c:pt idx="23">
                  <c:v>15.024941853609146</c:v>
                </c:pt>
                <c:pt idx="24">
                  <c:v>14.981411196141135</c:v>
                </c:pt>
                <c:pt idx="25">
                  <c:v>14.94372725227913</c:v>
                </c:pt>
                <c:pt idx="26">
                  <c:v>14.704176368075707</c:v>
                </c:pt>
                <c:pt idx="27">
                  <c:v>14.506757414905207</c:v>
                </c:pt>
                <c:pt idx="28">
                  <c:v>14.686157152182293</c:v>
                </c:pt>
                <c:pt idx="29">
                  <c:v>14.641133136739493</c:v>
                </c:pt>
                <c:pt idx="30">
                  <c:v>14.583078481828096</c:v>
                </c:pt>
                <c:pt idx="31">
                  <c:v>14.542912559628572</c:v>
                </c:pt>
                <c:pt idx="32">
                  <c:v>14.500209220383493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2-4C6B-AADC-CBE9605D3638}"/>
            </c:ext>
          </c:extLst>
        </c:ser>
        <c:ser>
          <c:idx val="4"/>
          <c:order val="3"/>
          <c:tx>
            <c:v>零售商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Sheet2!$AO$3:$AO$35</c:f>
              <c:numCache>
                <c:formatCode>0.00</c:formatCode>
                <c:ptCount val="33"/>
                <c:pt idx="0">
                  <c:v>5.5</c:v>
                </c:pt>
                <c:pt idx="1">
                  <c:v>7.666666666666667</c:v>
                </c:pt>
                <c:pt idx="2">
                  <c:v>9.2386119211975952</c:v>
                </c:pt>
                <c:pt idx="3">
                  <c:v>10.622845312455617</c:v>
                </c:pt>
                <c:pt idx="4">
                  <c:v>10.505069222249098</c:v>
                </c:pt>
                <c:pt idx="5">
                  <c:v>10.488644504754932</c:v>
                </c:pt>
                <c:pt idx="6">
                  <c:v>9.8960111947176443</c:v>
                </c:pt>
                <c:pt idx="7">
                  <c:v>10.654911772093287</c:v>
                </c:pt>
                <c:pt idx="8">
                  <c:v>10.767450936530707</c:v>
                </c:pt>
                <c:pt idx="9">
                  <c:v>10.459326814075101</c:v>
                </c:pt>
                <c:pt idx="10">
                  <c:v>10.343806614499176</c:v>
                </c:pt>
                <c:pt idx="11">
                  <c:v>10.433656038286738</c:v>
                </c:pt>
                <c:pt idx="12">
                  <c:v>10.488932155668131</c:v>
                </c:pt>
                <c:pt idx="13">
                  <c:v>10.598429572510263</c:v>
                </c:pt>
                <c:pt idx="14">
                  <c:v>10.456012361687097</c:v>
                </c:pt>
                <c:pt idx="15">
                  <c:v>10.472753948588338</c:v>
                </c:pt>
                <c:pt idx="16">
                  <c:v>10.418393842271687</c:v>
                </c:pt>
                <c:pt idx="17">
                  <c:v>10.455997626095481</c:v>
                </c:pt>
                <c:pt idx="18">
                  <c:v>10.370318155870876</c:v>
                </c:pt>
                <c:pt idx="19">
                  <c:v>10.316147375689114</c:v>
                </c:pt>
                <c:pt idx="20">
                  <c:v>10.493102980668338</c:v>
                </c:pt>
                <c:pt idx="21">
                  <c:v>10.389834684626294</c:v>
                </c:pt>
                <c:pt idx="22">
                  <c:v>10.317650818238004</c:v>
                </c:pt>
                <c:pt idx="23">
                  <c:v>10.221654508976412</c:v>
                </c:pt>
                <c:pt idx="24">
                  <c:v>10.376636645304949</c:v>
                </c:pt>
                <c:pt idx="25">
                  <c:v>10.372255178476347</c:v>
                </c:pt>
                <c:pt idx="26">
                  <c:v>10.304836189373054</c:v>
                </c:pt>
                <c:pt idx="27">
                  <c:v>10.246296858900539</c:v>
                </c:pt>
                <c:pt idx="28">
                  <c:v>10.163331727007634</c:v>
                </c:pt>
                <c:pt idx="29">
                  <c:v>10.300494629888181</c:v>
                </c:pt>
                <c:pt idx="30">
                  <c:v>10.508054053745417</c:v>
                </c:pt>
                <c:pt idx="31">
                  <c:v>10.435675579531605</c:v>
                </c:pt>
                <c:pt idx="32">
                  <c:v>10.372432034723797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5C-4BDB-857D-5A16064F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92312"/>
        <c:axId val="656193952"/>
      </c:lineChart>
      <c:catAx>
        <c:axId val="65619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3952"/>
        <c:crosses val="autoZero"/>
        <c:auto val="1"/>
        <c:lblAlgn val="ctr"/>
        <c:lblOffset val="100"/>
        <c:noMultiLvlLbl val="0"/>
      </c:catAx>
      <c:valAx>
        <c:axId val="6561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2"/>
          <c:order val="0"/>
          <c:tx>
            <c:v>生产商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Sheet3!$F$3:$F$37</c:f>
              <c:numCache>
                <c:formatCode>General</c:formatCode>
                <c:ptCount val="35"/>
                <c:pt idx="0">
                  <c:v>16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-6</c:v>
                </c:pt>
                <c:pt idx="5">
                  <c:v>-3</c:v>
                </c:pt>
                <c:pt idx="6">
                  <c:v>-3</c:v>
                </c:pt>
                <c:pt idx="7">
                  <c:v>-9</c:v>
                </c:pt>
                <c:pt idx="8">
                  <c:v>-14</c:v>
                </c:pt>
                <c:pt idx="9">
                  <c:v>-7</c:v>
                </c:pt>
                <c:pt idx="10">
                  <c:v>-12</c:v>
                </c:pt>
                <c:pt idx="11">
                  <c:v>-12</c:v>
                </c:pt>
                <c:pt idx="12">
                  <c:v>-32</c:v>
                </c:pt>
                <c:pt idx="13">
                  <c:v>-44</c:v>
                </c:pt>
                <c:pt idx="14">
                  <c:v>-57</c:v>
                </c:pt>
                <c:pt idx="15">
                  <c:v>-37</c:v>
                </c:pt>
                <c:pt idx="16">
                  <c:v>-15</c:v>
                </c:pt>
                <c:pt idx="17">
                  <c:v>16</c:v>
                </c:pt>
                <c:pt idx="18">
                  <c:v>31</c:v>
                </c:pt>
                <c:pt idx="19">
                  <c:v>41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35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25</c:v>
                </c:pt>
                <c:pt idx="32">
                  <c:v>15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2-4C6B-AADC-CBE9605D3638}"/>
            </c:ext>
          </c:extLst>
        </c:ser>
        <c:ser>
          <c:idx val="1"/>
          <c:order val="1"/>
          <c:tx>
            <c:v>分销商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Sheet3!$Q$3:$Q$37</c:f>
              <c:numCache>
                <c:formatCode>General</c:formatCode>
                <c:ptCount val="35"/>
                <c:pt idx="0">
                  <c:v>16</c:v>
                </c:pt>
                <c:pt idx="1">
                  <c:v>12</c:v>
                </c:pt>
                <c:pt idx="2">
                  <c:v>2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-6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-20</c:v>
                </c:pt>
                <c:pt idx="11">
                  <c:v>-18</c:v>
                </c:pt>
                <c:pt idx="12">
                  <c:v>-15</c:v>
                </c:pt>
                <c:pt idx="13">
                  <c:v>-5</c:v>
                </c:pt>
                <c:pt idx="14">
                  <c:v>0</c:v>
                </c:pt>
                <c:pt idx="15">
                  <c:v>13</c:v>
                </c:pt>
                <c:pt idx="16">
                  <c:v>30</c:v>
                </c:pt>
                <c:pt idx="17">
                  <c:v>55</c:v>
                </c:pt>
                <c:pt idx="18">
                  <c:v>83</c:v>
                </c:pt>
                <c:pt idx="19">
                  <c:v>103</c:v>
                </c:pt>
                <c:pt idx="20">
                  <c:v>102</c:v>
                </c:pt>
                <c:pt idx="21">
                  <c:v>104</c:v>
                </c:pt>
                <c:pt idx="22">
                  <c:v>99</c:v>
                </c:pt>
                <c:pt idx="23">
                  <c:v>94</c:v>
                </c:pt>
                <c:pt idx="24">
                  <c:v>84</c:v>
                </c:pt>
                <c:pt idx="25">
                  <c:v>74</c:v>
                </c:pt>
                <c:pt idx="26">
                  <c:v>74</c:v>
                </c:pt>
                <c:pt idx="27">
                  <c:v>65</c:v>
                </c:pt>
                <c:pt idx="28">
                  <c:v>65</c:v>
                </c:pt>
                <c:pt idx="29">
                  <c:v>50</c:v>
                </c:pt>
                <c:pt idx="30">
                  <c:v>40</c:v>
                </c:pt>
                <c:pt idx="31">
                  <c:v>30</c:v>
                </c:pt>
                <c:pt idx="32">
                  <c:v>17</c:v>
                </c:pt>
                <c:pt idx="33">
                  <c:v>20</c:v>
                </c:pt>
                <c:pt idx="3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2-4C6B-AADC-CBE9605D3638}"/>
            </c:ext>
          </c:extLst>
        </c:ser>
        <c:ser>
          <c:idx val="0"/>
          <c:order val="2"/>
          <c:tx>
            <c:v>批发商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Sheet3!$AB$3:$AB$37</c:f>
              <c:numCache>
                <c:formatCode>General</c:formatCode>
                <c:ptCount val="35"/>
                <c:pt idx="0">
                  <c:v>16</c:v>
                </c:pt>
                <c:pt idx="1">
                  <c:v>10</c:v>
                </c:pt>
                <c:pt idx="2">
                  <c:v>-5</c:v>
                </c:pt>
                <c:pt idx="3">
                  <c:v>-7</c:v>
                </c:pt>
                <c:pt idx="4">
                  <c:v>-7</c:v>
                </c:pt>
                <c:pt idx="5">
                  <c:v>-10</c:v>
                </c:pt>
                <c:pt idx="6">
                  <c:v>-15</c:v>
                </c:pt>
                <c:pt idx="7">
                  <c:v>-15</c:v>
                </c:pt>
                <c:pt idx="8">
                  <c:v>-18</c:v>
                </c:pt>
                <c:pt idx="9">
                  <c:v>-17</c:v>
                </c:pt>
                <c:pt idx="10">
                  <c:v>-22</c:v>
                </c:pt>
                <c:pt idx="11">
                  <c:v>-17</c:v>
                </c:pt>
                <c:pt idx="12">
                  <c:v>-12</c:v>
                </c:pt>
                <c:pt idx="13">
                  <c:v>10</c:v>
                </c:pt>
                <c:pt idx="14">
                  <c:v>23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38</c:v>
                </c:pt>
                <c:pt idx="20">
                  <c:v>38</c:v>
                </c:pt>
                <c:pt idx="21">
                  <c:v>28</c:v>
                </c:pt>
                <c:pt idx="22">
                  <c:v>23</c:v>
                </c:pt>
                <c:pt idx="23">
                  <c:v>11</c:v>
                </c:pt>
                <c:pt idx="24">
                  <c:v>6</c:v>
                </c:pt>
                <c:pt idx="25">
                  <c:v>6</c:v>
                </c:pt>
                <c:pt idx="26">
                  <c:v>1</c:v>
                </c:pt>
                <c:pt idx="27">
                  <c:v>1</c:v>
                </c:pt>
                <c:pt idx="28">
                  <c:v>-4</c:v>
                </c:pt>
                <c:pt idx="29">
                  <c:v>1</c:v>
                </c:pt>
                <c:pt idx="30">
                  <c:v>-4</c:v>
                </c:pt>
                <c:pt idx="31">
                  <c:v>1</c:v>
                </c:pt>
                <c:pt idx="32">
                  <c:v>1</c:v>
                </c:pt>
                <c:pt idx="33">
                  <c:v>-4</c:v>
                </c:pt>
                <c:pt idx="34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2-4C6B-AADC-CBE9605D3638}"/>
            </c:ext>
          </c:extLst>
        </c:ser>
        <c:ser>
          <c:idx val="4"/>
          <c:order val="3"/>
          <c:tx>
            <c:v>零售商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Sheet3!$AM$3:$AM$37</c:f>
              <c:numCache>
                <c:formatCode>General</c:formatCode>
                <c:ptCount val="35"/>
                <c:pt idx="0">
                  <c:v>7</c:v>
                </c:pt>
                <c:pt idx="1">
                  <c:v>1</c:v>
                </c:pt>
                <c:pt idx="2">
                  <c:v>-12</c:v>
                </c:pt>
                <c:pt idx="3">
                  <c:v>-2</c:v>
                </c:pt>
                <c:pt idx="4">
                  <c:v>-1</c:v>
                </c:pt>
                <c:pt idx="5">
                  <c:v>1</c:v>
                </c:pt>
                <c:pt idx="6">
                  <c:v>-8</c:v>
                </c:pt>
                <c:pt idx="7">
                  <c:v>0</c:v>
                </c:pt>
                <c:pt idx="8">
                  <c:v>-6</c:v>
                </c:pt>
                <c:pt idx="9">
                  <c:v>-8</c:v>
                </c:pt>
                <c:pt idx="10">
                  <c:v>-4</c:v>
                </c:pt>
                <c:pt idx="11">
                  <c:v>7</c:v>
                </c:pt>
                <c:pt idx="12">
                  <c:v>4</c:v>
                </c:pt>
                <c:pt idx="13">
                  <c:v>16</c:v>
                </c:pt>
                <c:pt idx="14">
                  <c:v>10</c:v>
                </c:pt>
                <c:pt idx="15">
                  <c:v>11</c:v>
                </c:pt>
                <c:pt idx="16">
                  <c:v>6</c:v>
                </c:pt>
                <c:pt idx="17">
                  <c:v>9</c:v>
                </c:pt>
                <c:pt idx="18">
                  <c:v>14</c:v>
                </c:pt>
                <c:pt idx="19">
                  <c:v>16</c:v>
                </c:pt>
                <c:pt idx="20">
                  <c:v>13</c:v>
                </c:pt>
                <c:pt idx="21">
                  <c:v>-2</c:v>
                </c:pt>
                <c:pt idx="22">
                  <c:v>-1</c:v>
                </c:pt>
                <c:pt idx="23">
                  <c:v>-9</c:v>
                </c:pt>
                <c:pt idx="24">
                  <c:v>-8</c:v>
                </c:pt>
                <c:pt idx="25">
                  <c:v>2</c:v>
                </c:pt>
                <c:pt idx="26">
                  <c:v>-1</c:v>
                </c:pt>
                <c:pt idx="27">
                  <c:v>2</c:v>
                </c:pt>
                <c:pt idx="28">
                  <c:v>6</c:v>
                </c:pt>
                <c:pt idx="29">
                  <c:v>14</c:v>
                </c:pt>
                <c:pt idx="30">
                  <c:v>4</c:v>
                </c:pt>
                <c:pt idx="31">
                  <c:v>-3</c:v>
                </c:pt>
                <c:pt idx="32">
                  <c:v>-7</c:v>
                </c:pt>
                <c:pt idx="33">
                  <c:v>-8</c:v>
                </c:pt>
                <c:pt idx="34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B1-4784-8629-78D46B1C4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92312"/>
        <c:axId val="656193952"/>
      </c:lineChart>
      <c:catAx>
        <c:axId val="65619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3952"/>
        <c:crosses val="autoZero"/>
        <c:auto val="1"/>
        <c:lblAlgn val="ctr"/>
        <c:lblOffset val="100"/>
        <c:noMultiLvlLbl val="0"/>
      </c:catAx>
      <c:valAx>
        <c:axId val="6561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2"/>
          <c:order val="0"/>
          <c:tx>
            <c:v>产量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Sheet3!$E$3:$E$37</c:f>
              <c:numCache>
                <c:formatCode>General</c:formatCode>
                <c:ptCount val="35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10</c:v>
                </c:pt>
                <c:pt idx="4">
                  <c:v>15</c:v>
                </c:pt>
                <c:pt idx="5">
                  <c:v>10</c:v>
                </c:pt>
                <c:pt idx="6">
                  <c:v>22</c:v>
                </c:pt>
                <c:pt idx="7">
                  <c:v>18</c:v>
                </c:pt>
                <c:pt idx="8">
                  <c:v>15</c:v>
                </c:pt>
                <c:pt idx="9">
                  <c:v>18</c:v>
                </c:pt>
                <c:pt idx="10">
                  <c:v>22</c:v>
                </c:pt>
                <c:pt idx="11">
                  <c:v>22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20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2-4C6B-AADC-CBE9605D3638}"/>
            </c:ext>
          </c:extLst>
        </c:ser>
        <c:ser>
          <c:idx val="1"/>
          <c:order val="1"/>
          <c:tx>
            <c:v>分销商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Sheet3!$P$3:$P$37</c:f>
              <c:numCache>
                <c:formatCode>General</c:formatCode>
                <c:ptCount val="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18</c:v>
                </c:pt>
                <c:pt idx="4">
                  <c:v>13</c:v>
                </c:pt>
                <c:pt idx="5">
                  <c:v>10</c:v>
                </c:pt>
                <c:pt idx="6">
                  <c:v>21</c:v>
                </c:pt>
                <c:pt idx="7">
                  <c:v>15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  <c:pt idx="11">
                  <c:v>30</c:v>
                </c:pt>
                <c:pt idx="12">
                  <c:v>30</c:v>
                </c:pt>
                <c:pt idx="13">
                  <c:v>35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5</c:v>
                </c:pt>
                <c:pt idx="32">
                  <c:v>15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2-4C6B-AADC-CBE9605D3638}"/>
            </c:ext>
          </c:extLst>
        </c:ser>
        <c:ser>
          <c:idx val="0"/>
          <c:order val="2"/>
          <c:tx>
            <c:v>批发商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Sheet3!$AA$3:$AA$37</c:f>
              <c:numCache>
                <c:formatCode>General</c:formatCode>
                <c:ptCount val="35"/>
                <c:pt idx="0">
                  <c:v>8</c:v>
                </c:pt>
                <c:pt idx="1">
                  <c:v>10</c:v>
                </c:pt>
                <c:pt idx="2">
                  <c:v>15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10</c:v>
                </c:pt>
                <c:pt idx="8">
                  <c:v>25</c:v>
                </c:pt>
                <c:pt idx="9">
                  <c:v>20</c:v>
                </c:pt>
                <c:pt idx="10">
                  <c:v>20</c:v>
                </c:pt>
                <c:pt idx="11">
                  <c:v>15</c:v>
                </c:pt>
                <c:pt idx="12">
                  <c:v>10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10</c:v>
                </c:pt>
                <c:pt idx="24">
                  <c:v>10</c:v>
                </c:pt>
                <c:pt idx="25">
                  <c:v>5</c:v>
                </c:pt>
                <c:pt idx="26">
                  <c:v>10</c:v>
                </c:pt>
                <c:pt idx="27">
                  <c:v>5</c:v>
                </c:pt>
                <c:pt idx="28">
                  <c:v>15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2-4C6B-AADC-CBE9605D3638}"/>
            </c:ext>
          </c:extLst>
        </c:ser>
        <c:ser>
          <c:idx val="4"/>
          <c:order val="3"/>
          <c:tx>
            <c:v>零售商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Sheet3!$AL$3:$AL$37</c:f>
              <c:numCache>
                <c:formatCode>General</c:formatCode>
                <c:ptCount val="35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5</c:v>
                </c:pt>
                <c:pt idx="22">
                  <c:v>15</c:v>
                </c:pt>
                <c:pt idx="23">
                  <c:v>10</c:v>
                </c:pt>
                <c:pt idx="24">
                  <c:v>5</c:v>
                </c:pt>
                <c:pt idx="25">
                  <c:v>15</c:v>
                </c:pt>
                <c:pt idx="26">
                  <c:v>10</c:v>
                </c:pt>
                <c:pt idx="27">
                  <c:v>10</c:v>
                </c:pt>
                <c:pt idx="28">
                  <c:v>5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15</c:v>
                </c:pt>
                <c:pt idx="33">
                  <c:v>15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BA-4841-ABF5-4954C3085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92312"/>
        <c:axId val="656193952"/>
      </c:lineChart>
      <c:catAx>
        <c:axId val="65619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3952"/>
        <c:crosses val="autoZero"/>
        <c:auto val="1"/>
        <c:lblAlgn val="ctr"/>
        <c:lblOffset val="100"/>
        <c:noMultiLvlLbl val="0"/>
      </c:catAx>
      <c:valAx>
        <c:axId val="6561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2"/>
          <c:order val="0"/>
          <c:tx>
            <c:v>生产商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Sheet3!$H$3:$H$35</c:f>
              <c:numCache>
                <c:formatCode>0.00</c:formatCode>
                <c:ptCount val="33"/>
                <c:pt idx="0">
                  <c:v>0</c:v>
                </c:pt>
                <c:pt idx="1">
                  <c:v>25</c:v>
                </c:pt>
                <c:pt idx="2">
                  <c:v>15.136167707910317</c:v>
                </c:pt>
                <c:pt idx="3">
                  <c:v>13.626009950350767</c:v>
                </c:pt>
                <c:pt idx="4">
                  <c:v>16.608864329314279</c:v>
                </c:pt>
                <c:pt idx="5">
                  <c:v>16.874752719471978</c:v>
                </c:pt>
                <c:pt idx="6">
                  <c:v>15.883235167582445</c:v>
                </c:pt>
                <c:pt idx="7">
                  <c:v>17.910925895798787</c:v>
                </c:pt>
                <c:pt idx="8">
                  <c:v>18.511658116073164</c:v>
                </c:pt>
                <c:pt idx="9">
                  <c:v>18.287209659235547</c:v>
                </c:pt>
                <c:pt idx="10">
                  <c:v>18.573500310753303</c:v>
                </c:pt>
                <c:pt idx="11">
                  <c:v>20.182930904919505</c:v>
                </c:pt>
                <c:pt idx="12">
                  <c:v>23.211863239871988</c:v>
                </c:pt>
                <c:pt idx="13">
                  <c:v>24.396505304565622</c:v>
                </c:pt>
                <c:pt idx="14">
                  <c:v>27.202736538733852</c:v>
                </c:pt>
                <c:pt idx="15">
                  <c:v>26.238227742790265</c:v>
                </c:pt>
                <c:pt idx="16">
                  <c:v>24.786614368547397</c:v>
                </c:pt>
                <c:pt idx="17">
                  <c:v>24.043558158405787</c:v>
                </c:pt>
                <c:pt idx="18">
                  <c:v>23.743007200468213</c:v>
                </c:pt>
                <c:pt idx="19">
                  <c:v>23.19345913757666</c:v>
                </c:pt>
                <c:pt idx="20">
                  <c:v>22.640902531587628</c:v>
                </c:pt>
                <c:pt idx="21">
                  <c:v>22.636466524520145</c:v>
                </c:pt>
                <c:pt idx="22">
                  <c:v>22.163130064176663</c:v>
                </c:pt>
                <c:pt idx="23">
                  <c:v>21.729153287118244</c:v>
                </c:pt>
                <c:pt idx="24">
                  <c:v>21.345724485343052</c:v>
                </c:pt>
                <c:pt idx="25">
                  <c:v>20.983986084570521</c:v>
                </c:pt>
                <c:pt idx="26">
                  <c:v>20.477157367098197</c:v>
                </c:pt>
                <c:pt idx="27">
                  <c:v>20.13013398656566</c:v>
                </c:pt>
                <c:pt idx="28">
                  <c:v>19.806016074478521</c:v>
                </c:pt>
                <c:pt idx="29">
                  <c:v>19.489219157729444</c:v>
                </c:pt>
                <c:pt idx="30">
                  <c:v>19.184502986271688</c:v>
                </c:pt>
                <c:pt idx="31">
                  <c:v>19.073453428087738</c:v>
                </c:pt>
                <c:pt idx="32">
                  <c:v>18.832411405800663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2-4C6B-AADC-CBE9605D3638}"/>
            </c:ext>
          </c:extLst>
        </c:ser>
        <c:ser>
          <c:idx val="1"/>
          <c:order val="1"/>
          <c:tx>
            <c:v>分销商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Sheet3!$S$3:$S$35</c:f>
              <c:numCache>
                <c:formatCode>0.00</c:formatCode>
                <c:ptCount val="33"/>
                <c:pt idx="0">
                  <c:v>0</c:v>
                </c:pt>
                <c:pt idx="1">
                  <c:v>7.6666666666666661</c:v>
                </c:pt>
                <c:pt idx="2">
                  <c:v>12.732795798938575</c:v>
                </c:pt>
                <c:pt idx="3">
                  <c:v>11.846857203415006</c:v>
                </c:pt>
                <c:pt idx="4">
                  <c:v>12.779286611794433</c:v>
                </c:pt>
                <c:pt idx="5">
                  <c:v>12.568883862463515</c:v>
                </c:pt>
                <c:pt idx="6">
                  <c:v>15.009948010798437</c:v>
                </c:pt>
                <c:pt idx="7">
                  <c:v>15.998174779357795</c:v>
                </c:pt>
                <c:pt idx="8">
                  <c:v>16.565324720472265</c:v>
                </c:pt>
                <c:pt idx="9">
                  <c:v>18.720498543061023</c:v>
                </c:pt>
                <c:pt idx="10">
                  <c:v>19.748711286170355</c:v>
                </c:pt>
                <c:pt idx="11">
                  <c:v>19.716131958037998</c:v>
                </c:pt>
                <c:pt idx="12">
                  <c:v>20.067398069575635</c:v>
                </c:pt>
                <c:pt idx="13">
                  <c:v>19.145415529208112</c:v>
                </c:pt>
                <c:pt idx="14">
                  <c:v>19.279779830367609</c:v>
                </c:pt>
                <c:pt idx="15">
                  <c:v>18.590768133601184</c:v>
                </c:pt>
                <c:pt idx="16">
                  <c:v>18.542327470869353</c:v>
                </c:pt>
                <c:pt idx="17">
                  <c:v>17.773800714159705</c:v>
                </c:pt>
                <c:pt idx="18">
                  <c:v>17.642340762254271</c:v>
                </c:pt>
                <c:pt idx="19">
                  <c:v>17.116521901490614</c:v>
                </c:pt>
                <c:pt idx="20">
                  <c:v>16.854993359012887</c:v>
                </c:pt>
                <c:pt idx="21">
                  <c:v>16.724006789473997</c:v>
                </c:pt>
                <c:pt idx="22">
                  <c:v>16.678314722110017</c:v>
                </c:pt>
                <c:pt idx="23">
                  <c:v>16.142001501676368</c:v>
                </c:pt>
                <c:pt idx="24">
                  <c:v>15.922752369483099</c:v>
                </c:pt>
                <c:pt idx="25">
                  <c:v>15.96094903298691</c:v>
                </c:pt>
                <c:pt idx="26">
                  <c:v>15.774028488783649</c:v>
                </c:pt>
                <c:pt idx="27">
                  <c:v>15.636087604017275</c:v>
                </c:pt>
                <c:pt idx="28">
                  <c:v>15.450545888428202</c:v>
                </c:pt>
                <c:pt idx="29">
                  <c:v>15.586923935388352</c:v>
                </c:pt>
                <c:pt idx="30">
                  <c:v>15.550186772316049</c:v>
                </c:pt>
                <c:pt idx="31">
                  <c:v>15.50867690756454</c:v>
                </c:pt>
                <c:pt idx="32">
                  <c:v>15.43746871963555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2-4C6B-AADC-CBE9605D3638}"/>
            </c:ext>
          </c:extLst>
        </c:ser>
        <c:ser>
          <c:idx val="0"/>
          <c:order val="2"/>
          <c:tx>
            <c:v>批发商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Sheet3!$AD$3:$AD$35</c:f>
              <c:numCache>
                <c:formatCode>0.00</c:formatCode>
                <c:ptCount val="33"/>
                <c:pt idx="0">
                  <c:v>0</c:v>
                </c:pt>
                <c:pt idx="1">
                  <c:v>9.3333333333333321</c:v>
                </c:pt>
                <c:pt idx="2">
                  <c:v>16.398397644623238</c:v>
                </c:pt>
                <c:pt idx="3">
                  <c:v>12.292935186597271</c:v>
                </c:pt>
                <c:pt idx="4">
                  <c:v>13.128977184400641</c:v>
                </c:pt>
                <c:pt idx="5">
                  <c:v>14.081246523184761</c:v>
                </c:pt>
                <c:pt idx="6">
                  <c:v>16.151959001516961</c:v>
                </c:pt>
                <c:pt idx="7">
                  <c:v>14.754697247254541</c:v>
                </c:pt>
                <c:pt idx="8">
                  <c:v>16.108987082539588</c:v>
                </c:pt>
                <c:pt idx="9">
                  <c:v>15.965592247641258</c:v>
                </c:pt>
                <c:pt idx="10">
                  <c:v>16.466577050639156</c:v>
                </c:pt>
                <c:pt idx="11">
                  <c:v>15.582230810629728</c:v>
                </c:pt>
                <c:pt idx="12">
                  <c:v>15.796912216405264</c:v>
                </c:pt>
                <c:pt idx="13">
                  <c:v>15.234600115713096</c:v>
                </c:pt>
                <c:pt idx="14">
                  <c:v>15.401556828088179</c:v>
                </c:pt>
                <c:pt idx="15">
                  <c:v>14.764919115261904</c:v>
                </c:pt>
                <c:pt idx="16">
                  <c:v>14.937547679863858</c:v>
                </c:pt>
                <c:pt idx="17">
                  <c:v>14.243078085399386</c:v>
                </c:pt>
                <c:pt idx="18">
                  <c:v>14.186069478902798</c:v>
                </c:pt>
                <c:pt idx="19">
                  <c:v>13.736804488504651</c:v>
                </c:pt>
                <c:pt idx="20">
                  <c:v>13.507238773152366</c:v>
                </c:pt>
                <c:pt idx="21">
                  <c:v>13.637086637805648</c:v>
                </c:pt>
                <c:pt idx="22">
                  <c:v>13.666783056460307</c:v>
                </c:pt>
                <c:pt idx="23">
                  <c:v>13.723024146644537</c:v>
                </c:pt>
                <c:pt idx="24">
                  <c:v>13.569414144801168</c:v>
                </c:pt>
                <c:pt idx="25">
                  <c:v>13.532722578648983</c:v>
                </c:pt>
                <c:pt idx="26">
                  <c:v>13.853404018416768</c:v>
                </c:pt>
                <c:pt idx="27">
                  <c:v>13.759557840612414</c:v>
                </c:pt>
                <c:pt idx="28">
                  <c:v>13.73396130508883</c:v>
                </c:pt>
                <c:pt idx="29">
                  <c:v>13.545605735883944</c:v>
                </c:pt>
                <c:pt idx="30">
                  <c:v>13.553309211843343</c:v>
                </c:pt>
                <c:pt idx="31">
                  <c:v>13.553760397998399</c:v>
                </c:pt>
                <c:pt idx="32">
                  <c:v>13.522247046531213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2-4C6B-AADC-CBE9605D3638}"/>
            </c:ext>
          </c:extLst>
        </c:ser>
        <c:ser>
          <c:idx val="4"/>
          <c:order val="3"/>
          <c:tx>
            <c:v>零售商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Sheet3!$AO$3:$AO$35</c:f>
              <c:numCache>
                <c:formatCode>0.00</c:formatCode>
                <c:ptCount val="33"/>
                <c:pt idx="0">
                  <c:v>4.5</c:v>
                </c:pt>
                <c:pt idx="1">
                  <c:v>7.333333333333333</c:v>
                </c:pt>
                <c:pt idx="2">
                  <c:v>13.656740257849295</c:v>
                </c:pt>
                <c:pt idx="3">
                  <c:v>10.174438526093621</c:v>
                </c:pt>
                <c:pt idx="4">
                  <c:v>11.149181287287369</c:v>
                </c:pt>
                <c:pt idx="5">
                  <c:v>10.578444324967878</c:v>
                </c:pt>
                <c:pt idx="6">
                  <c:v>14.311968558686139</c:v>
                </c:pt>
                <c:pt idx="7">
                  <c:v>12.718823002062834</c:v>
                </c:pt>
                <c:pt idx="8">
                  <c:v>14.792768085205068</c:v>
                </c:pt>
                <c:pt idx="9">
                  <c:v>14.592104555489886</c:v>
                </c:pt>
                <c:pt idx="10">
                  <c:v>14.543855931639417</c:v>
                </c:pt>
                <c:pt idx="11">
                  <c:v>13.561925180920706</c:v>
                </c:pt>
                <c:pt idx="12">
                  <c:v>14.261125214367128</c:v>
                </c:pt>
                <c:pt idx="13">
                  <c:v>13.420237192882656</c:v>
                </c:pt>
                <c:pt idx="14">
                  <c:v>14.534186719889423</c:v>
                </c:pt>
                <c:pt idx="15">
                  <c:v>14.167598971329433</c:v>
                </c:pt>
                <c:pt idx="16">
                  <c:v>14.365454424461031</c:v>
                </c:pt>
                <c:pt idx="17">
                  <c:v>13.730002158404824</c:v>
                </c:pt>
                <c:pt idx="18">
                  <c:v>13.681028338709945</c:v>
                </c:pt>
                <c:pt idx="19">
                  <c:v>13.164089976575582</c:v>
                </c:pt>
                <c:pt idx="20">
                  <c:v>13.027927166383471</c:v>
                </c:pt>
                <c:pt idx="21">
                  <c:v>13.571705867913906</c:v>
                </c:pt>
                <c:pt idx="22">
                  <c:v>13.603979860898455</c:v>
                </c:pt>
                <c:pt idx="23">
                  <c:v>13.969206259733152</c:v>
                </c:pt>
                <c:pt idx="24">
                  <c:v>13.665341843581658</c:v>
                </c:pt>
                <c:pt idx="25">
                  <c:v>13.62576110701821</c:v>
                </c:pt>
                <c:pt idx="26">
                  <c:v>13.794657919910257</c:v>
                </c:pt>
                <c:pt idx="27">
                  <c:v>13.583657760078577</c:v>
                </c:pt>
                <c:pt idx="28">
                  <c:v>13.615706312844001</c:v>
                </c:pt>
                <c:pt idx="29">
                  <c:v>13.427351486430519</c:v>
                </c:pt>
                <c:pt idx="30">
                  <c:v>13.802696182915668</c:v>
                </c:pt>
                <c:pt idx="31">
                  <c:v>14.137587483420281</c:v>
                </c:pt>
                <c:pt idx="32">
                  <c:v>14.096729467732001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CA-4241-A710-C30C7F09B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92312"/>
        <c:axId val="656193952"/>
      </c:lineChart>
      <c:catAx>
        <c:axId val="65619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3952"/>
        <c:crosses val="autoZero"/>
        <c:auto val="1"/>
        <c:lblAlgn val="ctr"/>
        <c:lblOffset val="100"/>
        <c:noMultiLvlLbl val="0"/>
      </c:catAx>
      <c:valAx>
        <c:axId val="6561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Sheet1!$E$2</c:f>
              <c:strCache>
                <c:ptCount val="1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Sheet1!$E$3:$E$42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16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10</c:v>
                </c:pt>
                <c:pt idx="24">
                  <c:v>10</c:v>
                </c:pt>
                <c:pt idx="25">
                  <c:v>18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10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C2-4C6B-AADC-CBE9605D3638}"/>
            </c:ext>
          </c:extLst>
        </c:ser>
        <c:ser>
          <c:idx val="2"/>
          <c:order val="1"/>
          <c:tx>
            <c:v>分销商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Sheet1!$P$3:$P$42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12</c:v>
                </c:pt>
                <c:pt idx="10">
                  <c:v>12</c:v>
                </c:pt>
                <c:pt idx="11">
                  <c:v>16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8</c:v>
                </c:pt>
                <c:pt idx="19">
                  <c:v>10</c:v>
                </c:pt>
                <c:pt idx="20">
                  <c:v>18</c:v>
                </c:pt>
                <c:pt idx="21">
                  <c:v>8</c:v>
                </c:pt>
                <c:pt idx="22">
                  <c:v>10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4</c:v>
                </c:pt>
                <c:pt idx="27">
                  <c:v>8</c:v>
                </c:pt>
                <c:pt idx="28">
                  <c:v>2</c:v>
                </c:pt>
                <c:pt idx="29">
                  <c:v>10</c:v>
                </c:pt>
                <c:pt idx="30">
                  <c:v>8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8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2-4C6B-AADC-CBE9605D3638}"/>
            </c:ext>
          </c:extLst>
        </c:ser>
        <c:ser>
          <c:idx val="1"/>
          <c:order val="2"/>
          <c:tx>
            <c:v>批发商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Sheet1!$AA$3:$AA$42</c:f>
              <c:numCache>
                <c:formatCode>General</c:formatCode>
                <c:ptCount val="40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16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2-4C6B-AADC-CBE9605D3638}"/>
            </c:ext>
          </c:extLst>
        </c:ser>
        <c:ser>
          <c:idx val="0"/>
          <c:order val="3"/>
          <c:tx>
            <c:v>零售商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Sheet1!$AL$3:$AL$42</c:f>
              <c:numCache>
                <c:formatCode>General</c:formatCode>
                <c:ptCount val="40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8</c:v>
                </c:pt>
                <c:pt idx="11">
                  <c:v>12</c:v>
                </c:pt>
                <c:pt idx="12">
                  <c:v>10</c:v>
                </c:pt>
                <c:pt idx="13">
                  <c:v>12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2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2-4C6B-AADC-CBE9605D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92312"/>
        <c:axId val="656193952"/>
      </c:lineChart>
      <c:catAx>
        <c:axId val="65619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3952"/>
        <c:crosses val="autoZero"/>
        <c:auto val="1"/>
        <c:lblAlgn val="ctr"/>
        <c:lblOffset val="100"/>
        <c:noMultiLvlLbl val="0"/>
      </c:catAx>
      <c:valAx>
        <c:axId val="6561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2"/>
          <c:order val="0"/>
          <c:tx>
            <c:v>生产商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Sheet1!$H$3:$H$42</c:f>
              <c:numCache>
                <c:formatCode>0.00</c:formatCode>
                <c:ptCount val="40"/>
                <c:pt idx="0">
                  <c:v>0</c:v>
                </c:pt>
                <c:pt idx="1">
                  <c:v>3.6666666666666665</c:v>
                </c:pt>
                <c:pt idx="2">
                  <c:v>5.1329931618554525</c:v>
                </c:pt>
                <c:pt idx="3">
                  <c:v>8.3373357877212371</c:v>
                </c:pt>
                <c:pt idx="4">
                  <c:v>10.278829606929445</c:v>
                </c:pt>
                <c:pt idx="5">
                  <c:v>15.295791871102416</c:v>
                </c:pt>
                <c:pt idx="6">
                  <c:v>16.425953656685621</c:v>
                </c:pt>
                <c:pt idx="7">
                  <c:v>17.38753078918463</c:v>
                </c:pt>
                <c:pt idx="8">
                  <c:v>17.801665704901708</c:v>
                </c:pt>
                <c:pt idx="9">
                  <c:v>19.122958143751063</c:v>
                </c:pt>
                <c:pt idx="10">
                  <c:v>17.969626497152333</c:v>
                </c:pt>
                <c:pt idx="11">
                  <c:v>17.683333040668789</c:v>
                </c:pt>
                <c:pt idx="12">
                  <c:v>18.167552275236844</c:v>
                </c:pt>
                <c:pt idx="13">
                  <c:v>16.763142150871172</c:v>
                </c:pt>
                <c:pt idx="14">
                  <c:v>15.664518881470736</c:v>
                </c:pt>
                <c:pt idx="15">
                  <c:v>16.30281201821667</c:v>
                </c:pt>
                <c:pt idx="16">
                  <c:v>15.286213309683898</c:v>
                </c:pt>
                <c:pt idx="17">
                  <c:v>15.200291403077703</c:v>
                </c:pt>
                <c:pt idx="18">
                  <c:v>14.94204240426922</c:v>
                </c:pt>
                <c:pt idx="19">
                  <c:v>15.059354735587497</c:v>
                </c:pt>
                <c:pt idx="20">
                  <c:v>15.084174553865573</c:v>
                </c:pt>
                <c:pt idx="21">
                  <c:v>15.917489782270252</c:v>
                </c:pt>
                <c:pt idx="22">
                  <c:v>15.481616235243768</c:v>
                </c:pt>
                <c:pt idx="23">
                  <c:v>15.405817289267933</c:v>
                </c:pt>
                <c:pt idx="24">
                  <c:v>15.201363920641608</c:v>
                </c:pt>
                <c:pt idx="25">
                  <c:v>15.030028462483809</c:v>
                </c:pt>
                <c:pt idx="26">
                  <c:v>14.884223598882585</c:v>
                </c:pt>
                <c:pt idx="27">
                  <c:v>14.517857735137408</c:v>
                </c:pt>
                <c:pt idx="28">
                  <c:v>14.533445973913404</c:v>
                </c:pt>
                <c:pt idx="29">
                  <c:v>14.157787604708339</c:v>
                </c:pt>
                <c:pt idx="30">
                  <c:v>14.33780066713728</c:v>
                </c:pt>
                <c:pt idx="31">
                  <c:v>14.183009993648255</c:v>
                </c:pt>
                <c:pt idx="32">
                  <c:v>14.097652868537544</c:v>
                </c:pt>
                <c:pt idx="33">
                  <c:v>14.255851724917552</c:v>
                </c:pt>
                <c:pt idx="34">
                  <c:v>14.183065314368784</c:v>
                </c:pt>
                <c:pt idx="35">
                  <c:v>13.994872980811422</c:v>
                </c:pt>
                <c:pt idx="36">
                  <c:v>13.722627846728308</c:v>
                </c:pt>
                <c:pt idx="37">
                  <c:v>13.66422721188715</c:v>
                </c:pt>
                <c:pt idx="38">
                  <c:v>13.607284663143494</c:v>
                </c:pt>
                <c:pt idx="39">
                  <c:v>13.466866263886711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2-4C6B-AADC-CBE9605D3638}"/>
            </c:ext>
          </c:extLst>
        </c:ser>
        <c:ser>
          <c:idx val="1"/>
          <c:order val="1"/>
          <c:tx>
            <c:v>分销商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Sheet1!$S$3:$S$42</c:f>
              <c:numCache>
                <c:formatCode>0.00</c:formatCode>
                <c:ptCount val="40"/>
                <c:pt idx="0">
                  <c:v>0</c:v>
                </c:pt>
                <c:pt idx="1">
                  <c:v>7.333333333333333</c:v>
                </c:pt>
                <c:pt idx="2">
                  <c:v>10.265986323710905</c:v>
                </c:pt>
                <c:pt idx="3">
                  <c:v>10.158032998012541</c:v>
                </c:pt>
                <c:pt idx="4">
                  <c:v>9.9859548791064281</c:v>
                </c:pt>
                <c:pt idx="5">
                  <c:v>9.7155825736068628</c:v>
                </c:pt>
                <c:pt idx="6">
                  <c:v>9.6908997501940171</c:v>
                </c:pt>
                <c:pt idx="7">
                  <c:v>10.330392385751781</c:v>
                </c:pt>
                <c:pt idx="8">
                  <c:v>9.3258267358120435</c:v>
                </c:pt>
                <c:pt idx="9">
                  <c:v>8.9504846820034558</c:v>
                </c:pt>
                <c:pt idx="10">
                  <c:v>8.3596447025554532</c:v>
                </c:pt>
                <c:pt idx="11">
                  <c:v>8.4834464422795897</c:v>
                </c:pt>
                <c:pt idx="12">
                  <c:v>8.7469656826346025</c:v>
                </c:pt>
                <c:pt idx="13">
                  <c:v>8.9504845028549731</c:v>
                </c:pt>
                <c:pt idx="14">
                  <c:v>9.3712149069054007</c:v>
                </c:pt>
                <c:pt idx="15">
                  <c:v>10.912863470867094</c:v>
                </c:pt>
                <c:pt idx="16">
                  <c:v>10.724209442837946</c:v>
                </c:pt>
                <c:pt idx="17">
                  <c:v>10.609960546394316</c:v>
                </c:pt>
                <c:pt idx="18">
                  <c:v>10.565279614802114</c:v>
                </c:pt>
                <c:pt idx="19">
                  <c:v>10.508111083071316</c:v>
                </c:pt>
                <c:pt idx="20">
                  <c:v>10.409122717933725</c:v>
                </c:pt>
                <c:pt idx="21">
                  <c:v>10.370598572965928</c:v>
                </c:pt>
                <c:pt idx="22">
                  <c:v>10.334060514684408</c:v>
                </c:pt>
                <c:pt idx="23">
                  <c:v>10.300925755117806</c:v>
                </c:pt>
                <c:pt idx="24">
                  <c:v>10.267661302645203</c:v>
                </c:pt>
                <c:pt idx="25">
                  <c:v>10.256018209985612</c:v>
                </c:pt>
                <c:pt idx="26">
                  <c:v>10.000931863622657</c:v>
                </c:pt>
                <c:pt idx="27">
                  <c:v>10.093631580725775</c:v>
                </c:pt>
                <c:pt idx="28">
                  <c:v>10.0819126040595</c:v>
                </c:pt>
                <c:pt idx="29">
                  <c:v>10.06073828038925</c:v>
                </c:pt>
                <c:pt idx="30">
                  <c:v>10.039594449529233</c:v>
                </c:pt>
                <c:pt idx="31">
                  <c:v>10.018893332762204</c:v>
                </c:pt>
                <c:pt idx="32">
                  <c:v>9.9986075304181821</c:v>
                </c:pt>
                <c:pt idx="33">
                  <c:v>9.9788704450142518</c:v>
                </c:pt>
                <c:pt idx="34">
                  <c:v>9.9596950170506808</c:v>
                </c:pt>
                <c:pt idx="35">
                  <c:v>9.8374627521665072</c:v>
                </c:pt>
                <c:pt idx="36">
                  <c:v>9.796125228991194</c:v>
                </c:pt>
                <c:pt idx="37">
                  <c:v>9.7548488093780819</c:v>
                </c:pt>
                <c:pt idx="38">
                  <c:v>9.4001424459151917</c:v>
                </c:pt>
                <c:pt idx="39">
                  <c:v>8.3790754506740637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2-4C6B-AADC-CBE9605D3638}"/>
            </c:ext>
          </c:extLst>
        </c:ser>
        <c:ser>
          <c:idx val="0"/>
          <c:order val="2"/>
          <c:tx>
            <c:v>批发商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Sheet1!$AD$3:$AD$42</c:f>
              <c:numCache>
                <c:formatCode>0.00</c:formatCode>
                <c:ptCount val="40"/>
                <c:pt idx="0">
                  <c:v>0</c:v>
                </c:pt>
                <c:pt idx="1">
                  <c:v>7.333333333333333</c:v>
                </c:pt>
                <c:pt idx="2">
                  <c:v>10.265986323710905</c:v>
                </c:pt>
                <c:pt idx="3">
                  <c:v>10.158032998012541</c:v>
                </c:pt>
                <c:pt idx="4">
                  <c:v>9.9859548791064281</c:v>
                </c:pt>
                <c:pt idx="5">
                  <c:v>9.7155825736068628</c:v>
                </c:pt>
                <c:pt idx="6">
                  <c:v>9.6908997501940171</c:v>
                </c:pt>
                <c:pt idx="7">
                  <c:v>8.7331890295080949</c:v>
                </c:pt>
                <c:pt idx="8">
                  <c:v>8.3720028410382792</c:v>
                </c:pt>
                <c:pt idx="9">
                  <c:v>8.1222000668740435</c:v>
                </c:pt>
                <c:pt idx="10">
                  <c:v>8.6525221397313867</c:v>
                </c:pt>
                <c:pt idx="11">
                  <c:v>8.7700830724969983</c:v>
                </c:pt>
                <c:pt idx="12">
                  <c:v>9.7962240265564109</c:v>
                </c:pt>
                <c:pt idx="13">
                  <c:v>9.9868383827075196</c:v>
                </c:pt>
                <c:pt idx="14">
                  <c:v>10.565118371381804</c:v>
                </c:pt>
                <c:pt idx="15">
                  <c:v>10.430482910050696</c:v>
                </c:pt>
                <c:pt idx="16">
                  <c:v>10.260290682245676</c:v>
                </c:pt>
                <c:pt idx="17">
                  <c:v>10.214402516437465</c:v>
                </c:pt>
                <c:pt idx="18">
                  <c:v>10.17331668914845</c:v>
                </c:pt>
                <c:pt idx="19">
                  <c:v>10.135031157603766</c:v>
                </c:pt>
                <c:pt idx="20">
                  <c:v>10.110725547813251</c:v>
                </c:pt>
                <c:pt idx="21">
                  <c:v>10.063791626037238</c:v>
                </c:pt>
                <c:pt idx="22">
                  <c:v>9.7440967463433381</c:v>
                </c:pt>
                <c:pt idx="23">
                  <c:v>9.9488879913059947</c:v>
                </c:pt>
                <c:pt idx="24">
                  <c:v>9.938213307848045</c:v>
                </c:pt>
                <c:pt idx="25">
                  <c:v>9.9321267912417639</c:v>
                </c:pt>
                <c:pt idx="26">
                  <c:v>9.9123288081319654</c:v>
                </c:pt>
                <c:pt idx="27">
                  <c:v>9.8928638478380329</c:v>
                </c:pt>
                <c:pt idx="28">
                  <c:v>9.8738786820006528</c:v>
                </c:pt>
                <c:pt idx="29">
                  <c:v>9.85538168805504</c:v>
                </c:pt>
                <c:pt idx="30">
                  <c:v>9.8373652526452986</c:v>
                </c:pt>
                <c:pt idx="31">
                  <c:v>9.8198184190377091</c:v>
                </c:pt>
                <c:pt idx="32">
                  <c:v>9.8051271024506477</c:v>
                </c:pt>
                <c:pt idx="33">
                  <c:v>9.8889914729392636</c:v>
                </c:pt>
                <c:pt idx="34">
                  <c:v>9.9629516781457976</c:v>
                </c:pt>
                <c:pt idx="35">
                  <c:v>9.8248759206572167</c:v>
                </c:pt>
                <c:pt idx="36">
                  <c:v>9.7631033729633376</c:v>
                </c:pt>
                <c:pt idx="37">
                  <c:v>9.7914871945208848</c:v>
                </c:pt>
                <c:pt idx="38">
                  <c:v>9.6929039146263136</c:v>
                </c:pt>
                <c:pt idx="39">
                  <c:v>9.6794494717703365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2-4C6B-AADC-CBE9605D3638}"/>
            </c:ext>
          </c:extLst>
        </c:ser>
        <c:ser>
          <c:idx val="4"/>
          <c:order val="3"/>
          <c:tx>
            <c:v>零售商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Sheet1!$AO$3:$AO$42</c:f>
              <c:numCache>
                <c:formatCode>0.00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7.6906425999117332</c:v>
                </c:pt>
                <c:pt idx="4">
                  <c:v>8.4316895450222002</c:v>
                </c:pt>
                <c:pt idx="5">
                  <c:v>8.7429490066691358</c:v>
                </c:pt>
                <c:pt idx="6">
                  <c:v>8.8349023663039912</c:v>
                </c:pt>
                <c:pt idx="7">
                  <c:v>8.8730094783857183</c:v>
                </c:pt>
                <c:pt idx="8">
                  <c:v>8.8875249800050291</c:v>
                </c:pt>
                <c:pt idx="9">
                  <c:v>8.8499964447676831</c:v>
                </c:pt>
                <c:pt idx="10">
                  <c:v>8.9296734672140303</c:v>
                </c:pt>
                <c:pt idx="11">
                  <c:v>8.8702787475260472</c:v>
                </c:pt>
                <c:pt idx="12">
                  <c:v>8.8778836298951127</c:v>
                </c:pt>
                <c:pt idx="13">
                  <c:v>8.8821743588355346</c:v>
                </c:pt>
                <c:pt idx="14">
                  <c:v>8.8839903049033566</c:v>
                </c:pt>
                <c:pt idx="15">
                  <c:v>8.8839350602470475</c:v>
                </c:pt>
                <c:pt idx="16">
                  <c:v>8.882452847422929</c:v>
                </c:pt>
                <c:pt idx="17">
                  <c:v>8.8798765844069329</c:v>
                </c:pt>
                <c:pt idx="18">
                  <c:v>8.8764594298612529</c:v>
                </c:pt>
                <c:pt idx="19">
                  <c:v>8.8723961941175737</c:v>
                </c:pt>
                <c:pt idx="20">
                  <c:v>8.8549839371803039</c:v>
                </c:pt>
                <c:pt idx="21">
                  <c:v>8.8514796005201841</c:v>
                </c:pt>
                <c:pt idx="22">
                  <c:v>8.8474981521233165</c:v>
                </c:pt>
                <c:pt idx="23">
                  <c:v>8.843143726017141</c:v>
                </c:pt>
                <c:pt idx="24">
                  <c:v>8.838500461893279</c:v>
                </c:pt>
                <c:pt idx="25">
                  <c:v>8.8336365738651672</c:v>
                </c:pt>
                <c:pt idx="26">
                  <c:v>8.8286075188332447</c:v>
                </c:pt>
                <c:pt idx="27">
                  <c:v>8.8290482383489834</c:v>
                </c:pt>
                <c:pt idx="28">
                  <c:v>8.8237211907339805</c:v>
                </c:pt>
                <c:pt idx="29">
                  <c:v>8.8179511874576253</c:v>
                </c:pt>
                <c:pt idx="30">
                  <c:v>8.8122080969949614</c:v>
                </c:pt>
                <c:pt idx="31">
                  <c:v>8.8065046052035925</c:v>
                </c:pt>
                <c:pt idx="32">
                  <c:v>8.8008508246352548</c:v>
                </c:pt>
                <c:pt idx="33">
                  <c:v>8.7952547648049979</c:v>
                </c:pt>
                <c:pt idx="34">
                  <c:v>8.7897227120943544</c:v>
                </c:pt>
                <c:pt idx="35">
                  <c:v>8.7842595380371051</c:v>
                </c:pt>
                <c:pt idx="36">
                  <c:v>8.7788689505256734</c:v>
                </c:pt>
                <c:pt idx="37">
                  <c:v>8.7735536992854684</c:v>
                </c:pt>
                <c:pt idx="38">
                  <c:v>8.7581851123500787</c:v>
                </c:pt>
                <c:pt idx="39">
                  <c:v>8.7535653752852731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C9-4A65-A3C0-E0F530D9F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92312"/>
        <c:axId val="656193952"/>
      </c:lineChart>
      <c:catAx>
        <c:axId val="65619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3952"/>
        <c:crosses val="autoZero"/>
        <c:auto val="1"/>
        <c:lblAlgn val="ctr"/>
        <c:lblOffset val="100"/>
        <c:noMultiLvlLbl val="0"/>
      </c:catAx>
      <c:valAx>
        <c:axId val="6561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Sheet1!$E$2</c:f>
              <c:strCache>
                <c:ptCount val="1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Sheet1!$E$3:$E$42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18</c:v>
                </c:pt>
                <c:pt idx="5">
                  <c:v>18</c:v>
                </c:pt>
                <c:pt idx="6">
                  <c:v>16</c:v>
                </c:pt>
                <c:pt idx="7">
                  <c:v>20</c:v>
                </c:pt>
                <c:pt idx="8">
                  <c:v>40</c:v>
                </c:pt>
                <c:pt idx="9">
                  <c:v>40</c:v>
                </c:pt>
                <c:pt idx="10">
                  <c:v>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10</c:v>
                </c:pt>
                <c:pt idx="24">
                  <c:v>10</c:v>
                </c:pt>
                <c:pt idx="25">
                  <c:v>18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10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C2-4C6B-AADC-CBE9605D3638}"/>
            </c:ext>
          </c:extLst>
        </c:ser>
        <c:ser>
          <c:idx val="2"/>
          <c:order val="1"/>
          <c:tx>
            <c:strRef>
              <c:f>Sheet1!$J$2</c:f>
              <c:strCache>
                <c:ptCount val="1"/>
                <c:pt idx="0">
                  <c:v>Order Prediction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Sheet1!$J$3:$J$42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2.2788296069294454</c:v>
                </c:pt>
                <c:pt idx="5">
                  <c:v>15.295791871102416</c:v>
                </c:pt>
                <c:pt idx="6">
                  <c:v>22.425953656685621</c:v>
                </c:pt>
                <c:pt idx="7">
                  <c:v>15.38753078918463</c:v>
                </c:pt>
                <c:pt idx="8">
                  <c:v>31.801665704901708</c:v>
                </c:pt>
                <c:pt idx="9">
                  <c:v>33.122958143751063</c:v>
                </c:pt>
                <c:pt idx="10">
                  <c:v>35.969626497152333</c:v>
                </c:pt>
                <c:pt idx="11">
                  <c:v>27.683333040668789</c:v>
                </c:pt>
                <c:pt idx="12">
                  <c:v>4.1675522752368437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2.1830653143687844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2-4C6B-AADC-CBE9605D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92312"/>
        <c:axId val="656193952"/>
      </c:lineChart>
      <c:catAx>
        <c:axId val="65619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3952"/>
        <c:crosses val="autoZero"/>
        <c:auto val="1"/>
        <c:lblAlgn val="ctr"/>
        <c:lblOffset val="100"/>
        <c:noMultiLvlLbl val="0"/>
      </c:catAx>
      <c:valAx>
        <c:axId val="6561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Sheet1!$P$2</c:f>
              <c:strCache>
                <c:ptCount val="1"/>
                <c:pt idx="0">
                  <c:v>Placed Orders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Sheet1!$P$3:$P$41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12</c:v>
                </c:pt>
                <c:pt idx="10">
                  <c:v>12</c:v>
                </c:pt>
                <c:pt idx="11">
                  <c:v>16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8</c:v>
                </c:pt>
                <c:pt idx="19">
                  <c:v>10</c:v>
                </c:pt>
                <c:pt idx="20">
                  <c:v>18</c:v>
                </c:pt>
                <c:pt idx="21">
                  <c:v>8</c:v>
                </c:pt>
                <c:pt idx="22">
                  <c:v>10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4</c:v>
                </c:pt>
                <c:pt idx="27">
                  <c:v>8</c:v>
                </c:pt>
                <c:pt idx="28">
                  <c:v>2</c:v>
                </c:pt>
                <c:pt idx="29">
                  <c:v>10</c:v>
                </c:pt>
                <c:pt idx="30">
                  <c:v>8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8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C2-4C6B-AADC-CBE9605D3638}"/>
            </c:ext>
          </c:extLst>
        </c:ser>
        <c:ser>
          <c:idx val="2"/>
          <c:order val="1"/>
          <c:tx>
            <c:strRef>
              <c:f>Sheet1!$U$2</c:f>
              <c:strCache>
                <c:ptCount val="1"/>
                <c:pt idx="0">
                  <c:v>Order Prediction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Sheet1!$U$3:$U$42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4.265986323710905</c:v>
                </c:pt>
                <c:pt idx="3">
                  <c:v>10.158032998012541</c:v>
                </c:pt>
                <c:pt idx="4">
                  <c:v>13.985954879106428</c:v>
                </c:pt>
                <c:pt idx="5">
                  <c:v>13.715582573606863</c:v>
                </c:pt>
                <c:pt idx="6">
                  <c:v>11.690899750194017</c:v>
                </c:pt>
                <c:pt idx="7">
                  <c:v>20.330392385751779</c:v>
                </c:pt>
                <c:pt idx="8">
                  <c:v>23.325826735812043</c:v>
                </c:pt>
                <c:pt idx="9">
                  <c:v>10.950484682003456</c:v>
                </c:pt>
                <c:pt idx="10">
                  <c:v>14.359644702555453</c:v>
                </c:pt>
                <c:pt idx="11">
                  <c:v>2.4834464422795897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4.5652796148021135</c:v>
                </c:pt>
                <c:pt idx="19">
                  <c:v>12.508111083071316</c:v>
                </c:pt>
                <c:pt idx="20">
                  <c:v>18.409122717933727</c:v>
                </c:pt>
                <c:pt idx="21">
                  <c:v>18.370598572965928</c:v>
                </c:pt>
                <c:pt idx="22">
                  <c:v>16.33406051468441</c:v>
                </c:pt>
                <c:pt idx="23">
                  <c:v>6.3009257551178059</c:v>
                </c:pt>
                <c:pt idx="24">
                  <c:v>6.2676613026452035</c:v>
                </c:pt>
                <c:pt idx="25">
                  <c:v>4.2560182099856121</c:v>
                </c:pt>
                <c:pt idx="26">
                  <c:v>9.3186362265740286E-4</c:v>
                </c:pt>
                <c:pt idx="27">
                  <c:v>9.3631580725775265E-2</c:v>
                </c:pt>
                <c:pt idx="28">
                  <c:v>8.1912604059500183E-2</c:v>
                </c:pt>
                <c:pt idx="29">
                  <c:v>4.0607382803892502</c:v>
                </c:pt>
                <c:pt idx="30">
                  <c:v>4.0395944495292326</c:v>
                </c:pt>
                <c:pt idx="31">
                  <c:v>10.018893332762204</c:v>
                </c:pt>
                <c:pt idx="32">
                  <c:v>7.9986075304181821</c:v>
                </c:pt>
                <c:pt idx="33">
                  <c:v>7.9788704450142518</c:v>
                </c:pt>
                <c:pt idx="34">
                  <c:v>7.9596950170506808</c:v>
                </c:pt>
                <c:pt idx="35">
                  <c:v>1.8374627521665072</c:v>
                </c:pt>
                <c:pt idx="36">
                  <c:v>0</c:v>
                </c:pt>
                <c:pt idx="37">
                  <c:v>0</c:v>
                </c:pt>
                <c:pt idx="38">
                  <c:v>1.4001424459151917</c:v>
                </c:pt>
                <c:pt idx="39">
                  <c:v>2.3790754506740637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2-4C6B-AADC-CBE9605D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92312"/>
        <c:axId val="656193952"/>
      </c:lineChart>
      <c:catAx>
        <c:axId val="65619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3952"/>
        <c:crosses val="autoZero"/>
        <c:auto val="1"/>
        <c:lblAlgn val="ctr"/>
        <c:lblOffset val="100"/>
        <c:noMultiLvlLbl val="0"/>
      </c:catAx>
      <c:valAx>
        <c:axId val="6561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Sheet1!$AA$2</c:f>
              <c:strCache>
                <c:ptCount val="1"/>
                <c:pt idx="0">
                  <c:v>Placed Orders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Sheet1!$AA$3:$AA$42</c:f>
              <c:numCache>
                <c:formatCode>General</c:formatCode>
                <c:ptCount val="40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16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C2-4C6B-AADC-CBE9605D3638}"/>
            </c:ext>
          </c:extLst>
        </c:ser>
        <c:ser>
          <c:idx val="2"/>
          <c:order val="1"/>
          <c:tx>
            <c:strRef>
              <c:f>Sheet1!$AF$2</c:f>
              <c:strCache>
                <c:ptCount val="1"/>
                <c:pt idx="0">
                  <c:v>Order Prediction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Sheet1!$AF$3:$AF$42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2.265986323710905</c:v>
                </c:pt>
                <c:pt idx="3">
                  <c:v>6.1580329980125406</c:v>
                </c:pt>
                <c:pt idx="4">
                  <c:v>5.9859548791064281</c:v>
                </c:pt>
                <c:pt idx="5">
                  <c:v>5.7155825736068628</c:v>
                </c:pt>
                <c:pt idx="6">
                  <c:v>9.6908997501940171</c:v>
                </c:pt>
                <c:pt idx="7">
                  <c:v>4.7331890295080949</c:v>
                </c:pt>
                <c:pt idx="8">
                  <c:v>0</c:v>
                </c:pt>
                <c:pt idx="9">
                  <c:v>0.1222000668740435</c:v>
                </c:pt>
                <c:pt idx="10">
                  <c:v>8.6525221397313867</c:v>
                </c:pt>
                <c:pt idx="11">
                  <c:v>0.77008307249699826</c:v>
                </c:pt>
                <c:pt idx="12">
                  <c:v>11.796224026556411</c:v>
                </c:pt>
                <c:pt idx="13">
                  <c:v>11.98683838270752</c:v>
                </c:pt>
                <c:pt idx="14">
                  <c:v>16.565118371381804</c:v>
                </c:pt>
                <c:pt idx="15">
                  <c:v>16.430482910050696</c:v>
                </c:pt>
                <c:pt idx="16">
                  <c:v>14.260290682245676</c:v>
                </c:pt>
                <c:pt idx="17">
                  <c:v>6.214402516437465</c:v>
                </c:pt>
                <c:pt idx="18">
                  <c:v>6.1733166891484501</c:v>
                </c:pt>
                <c:pt idx="19">
                  <c:v>6.1350311576037662</c:v>
                </c:pt>
                <c:pt idx="20">
                  <c:v>6.1107255478132512</c:v>
                </c:pt>
                <c:pt idx="21">
                  <c:v>8.0637916260372382</c:v>
                </c:pt>
                <c:pt idx="22">
                  <c:v>7.7440967463433381</c:v>
                </c:pt>
                <c:pt idx="23">
                  <c:v>7.9488879913059947</c:v>
                </c:pt>
                <c:pt idx="24">
                  <c:v>5.938213307848045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3.8738786820006528</c:v>
                </c:pt>
                <c:pt idx="29">
                  <c:v>3.85538168805504</c:v>
                </c:pt>
                <c:pt idx="30">
                  <c:v>3.8373652526452986</c:v>
                </c:pt>
                <c:pt idx="31">
                  <c:v>3.8198184190377091</c:v>
                </c:pt>
                <c:pt idx="32">
                  <c:v>3.8051271024506477</c:v>
                </c:pt>
                <c:pt idx="33">
                  <c:v>3.8889914729392636</c:v>
                </c:pt>
                <c:pt idx="34">
                  <c:v>3.9629516781457976</c:v>
                </c:pt>
                <c:pt idx="35">
                  <c:v>3.8248759206572167</c:v>
                </c:pt>
                <c:pt idx="36">
                  <c:v>3.7631033729633376</c:v>
                </c:pt>
                <c:pt idx="37">
                  <c:v>3.7914871945208848</c:v>
                </c:pt>
                <c:pt idx="38">
                  <c:v>7.6929039146263136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2-4C6B-AADC-CBE9605D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92312"/>
        <c:axId val="656193952"/>
      </c:lineChart>
      <c:catAx>
        <c:axId val="65619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3952"/>
        <c:crosses val="autoZero"/>
        <c:auto val="1"/>
        <c:lblAlgn val="ctr"/>
        <c:lblOffset val="100"/>
        <c:noMultiLvlLbl val="0"/>
      </c:catAx>
      <c:valAx>
        <c:axId val="6561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Sheet1!$AL$2</c:f>
              <c:strCache>
                <c:ptCount val="1"/>
                <c:pt idx="0">
                  <c:v>Placed Orders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Sheet1!$AL$3:$AL$42</c:f>
              <c:numCache>
                <c:formatCode>General</c:formatCode>
                <c:ptCount val="40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8</c:v>
                </c:pt>
                <c:pt idx="11">
                  <c:v>12</c:v>
                </c:pt>
                <c:pt idx="12">
                  <c:v>10</c:v>
                </c:pt>
                <c:pt idx="13">
                  <c:v>12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2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C2-4C6B-AADC-CBE9605D3638}"/>
            </c:ext>
          </c:extLst>
        </c:ser>
        <c:ser>
          <c:idx val="2"/>
          <c:order val="1"/>
          <c:tx>
            <c:strRef>
              <c:f>Sheet1!$AQ$2</c:f>
              <c:strCache>
                <c:ptCount val="1"/>
                <c:pt idx="0">
                  <c:v>Order Prediction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Sheet1!$AQ$3:$AQ$42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0.88752498000502911</c:v>
                </c:pt>
                <c:pt idx="9">
                  <c:v>4.8499964447676831</c:v>
                </c:pt>
                <c:pt idx="10">
                  <c:v>8.9296734672140303</c:v>
                </c:pt>
                <c:pt idx="11">
                  <c:v>12.870278747526047</c:v>
                </c:pt>
                <c:pt idx="12">
                  <c:v>12.877883629895113</c:v>
                </c:pt>
                <c:pt idx="13">
                  <c:v>12.882174358835535</c:v>
                </c:pt>
                <c:pt idx="14">
                  <c:v>10.883990304903357</c:v>
                </c:pt>
                <c:pt idx="15">
                  <c:v>8.8839350602470475</c:v>
                </c:pt>
                <c:pt idx="16">
                  <c:v>8.882452847422929</c:v>
                </c:pt>
                <c:pt idx="17">
                  <c:v>8.8798765844069329</c:v>
                </c:pt>
                <c:pt idx="18">
                  <c:v>6.8764594298612529</c:v>
                </c:pt>
                <c:pt idx="19">
                  <c:v>2.8723961941175737</c:v>
                </c:pt>
                <c:pt idx="20">
                  <c:v>2.8549839371803039</c:v>
                </c:pt>
                <c:pt idx="21">
                  <c:v>2.8514796005201841</c:v>
                </c:pt>
                <c:pt idx="22">
                  <c:v>2.8474981521233165</c:v>
                </c:pt>
                <c:pt idx="23">
                  <c:v>2.843143726017141</c:v>
                </c:pt>
                <c:pt idx="24">
                  <c:v>8.838500461893279</c:v>
                </c:pt>
                <c:pt idx="25">
                  <c:v>8.8336365738651672</c:v>
                </c:pt>
                <c:pt idx="26">
                  <c:v>8.8286075188332447</c:v>
                </c:pt>
                <c:pt idx="27">
                  <c:v>8.8290482383489834</c:v>
                </c:pt>
                <c:pt idx="28">
                  <c:v>8.8237211907339805</c:v>
                </c:pt>
                <c:pt idx="29">
                  <c:v>8.8179511874576253</c:v>
                </c:pt>
                <c:pt idx="30">
                  <c:v>8.8122080969949614</c:v>
                </c:pt>
                <c:pt idx="31">
                  <c:v>8.8065046052035925</c:v>
                </c:pt>
                <c:pt idx="32">
                  <c:v>8.8008508246352548</c:v>
                </c:pt>
                <c:pt idx="33">
                  <c:v>8.7952547648049979</c:v>
                </c:pt>
                <c:pt idx="34">
                  <c:v>8.7897227120943544</c:v>
                </c:pt>
                <c:pt idx="35">
                  <c:v>8.7842595380371051</c:v>
                </c:pt>
                <c:pt idx="36">
                  <c:v>8.7788689505256734</c:v>
                </c:pt>
                <c:pt idx="37">
                  <c:v>8.7735536992854684</c:v>
                </c:pt>
                <c:pt idx="38">
                  <c:v>8.7581851123500787</c:v>
                </c:pt>
                <c:pt idx="39">
                  <c:v>8.7535653752852731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2-4C6B-AADC-CBE9605D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92312"/>
        <c:axId val="656193952"/>
      </c:lineChart>
      <c:catAx>
        <c:axId val="65619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3952"/>
        <c:crosses val="autoZero"/>
        <c:auto val="1"/>
        <c:lblAlgn val="ctr"/>
        <c:lblOffset val="100"/>
        <c:noMultiLvlLbl val="0"/>
      </c:catAx>
      <c:valAx>
        <c:axId val="6561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3"/>
          <c:order val="0"/>
          <c:tx>
            <c:v>生产商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Sheet2!$F$3:$F$37</c:f>
              <c:numCache>
                <c:formatCode>General</c:formatCode>
                <c:ptCount val="35"/>
                <c:pt idx="0">
                  <c:v>16</c:v>
                </c:pt>
                <c:pt idx="1">
                  <c:v>12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-6</c:v>
                </c:pt>
                <c:pt idx="7">
                  <c:v>-26</c:v>
                </c:pt>
                <c:pt idx="8">
                  <c:v>-44</c:v>
                </c:pt>
                <c:pt idx="9">
                  <c:v>-56</c:v>
                </c:pt>
                <c:pt idx="10">
                  <c:v>-24</c:v>
                </c:pt>
                <c:pt idx="11">
                  <c:v>4</c:v>
                </c:pt>
                <c:pt idx="12">
                  <c:v>34</c:v>
                </c:pt>
                <c:pt idx="13">
                  <c:v>22</c:v>
                </c:pt>
                <c:pt idx="14">
                  <c:v>16</c:v>
                </c:pt>
                <c:pt idx="15">
                  <c:v>10</c:v>
                </c:pt>
                <c:pt idx="16">
                  <c:v>28</c:v>
                </c:pt>
                <c:pt idx="17">
                  <c:v>38</c:v>
                </c:pt>
                <c:pt idx="18">
                  <c:v>48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45</c:v>
                </c:pt>
                <c:pt idx="25">
                  <c:v>44</c:v>
                </c:pt>
                <c:pt idx="26">
                  <c:v>43</c:v>
                </c:pt>
                <c:pt idx="27">
                  <c:v>42</c:v>
                </c:pt>
                <c:pt idx="28">
                  <c:v>41</c:v>
                </c:pt>
                <c:pt idx="29">
                  <c:v>33</c:v>
                </c:pt>
                <c:pt idx="30">
                  <c:v>29</c:v>
                </c:pt>
                <c:pt idx="31">
                  <c:v>21</c:v>
                </c:pt>
                <c:pt idx="32">
                  <c:v>15</c:v>
                </c:pt>
                <c:pt idx="33">
                  <c:v>5</c:v>
                </c:pt>
                <c:pt idx="3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C2-4C6B-AADC-CBE9605D3638}"/>
            </c:ext>
          </c:extLst>
        </c:ser>
        <c:ser>
          <c:idx val="2"/>
          <c:order val="1"/>
          <c:tx>
            <c:v>分销商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Sheet2!$Q$3:$Q$37</c:f>
              <c:numCache>
                <c:formatCode>General</c:formatCode>
                <c:ptCount val="35"/>
                <c:pt idx="0">
                  <c:v>16</c:v>
                </c:pt>
                <c:pt idx="1">
                  <c:v>12</c:v>
                </c:pt>
                <c:pt idx="2">
                  <c:v>2</c:v>
                </c:pt>
                <c:pt idx="3">
                  <c:v>0</c:v>
                </c:pt>
                <c:pt idx="4">
                  <c:v>-2</c:v>
                </c:pt>
                <c:pt idx="5">
                  <c:v>-20</c:v>
                </c:pt>
                <c:pt idx="6">
                  <c:v>-37</c:v>
                </c:pt>
                <c:pt idx="7">
                  <c:v>-52</c:v>
                </c:pt>
                <c:pt idx="8">
                  <c:v>-48</c:v>
                </c:pt>
                <c:pt idx="9">
                  <c:v>-42</c:v>
                </c:pt>
                <c:pt idx="10">
                  <c:v>-34</c:v>
                </c:pt>
                <c:pt idx="11">
                  <c:v>-26</c:v>
                </c:pt>
                <c:pt idx="12">
                  <c:v>-6</c:v>
                </c:pt>
                <c:pt idx="13">
                  <c:v>14</c:v>
                </c:pt>
                <c:pt idx="14">
                  <c:v>11</c:v>
                </c:pt>
                <c:pt idx="15">
                  <c:v>31</c:v>
                </c:pt>
                <c:pt idx="16">
                  <c:v>41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53</c:v>
                </c:pt>
                <c:pt idx="21">
                  <c:v>49</c:v>
                </c:pt>
                <c:pt idx="22">
                  <c:v>45</c:v>
                </c:pt>
                <c:pt idx="23">
                  <c:v>41</c:v>
                </c:pt>
                <c:pt idx="24">
                  <c:v>37</c:v>
                </c:pt>
                <c:pt idx="25">
                  <c:v>33</c:v>
                </c:pt>
                <c:pt idx="26">
                  <c:v>35</c:v>
                </c:pt>
                <c:pt idx="27">
                  <c:v>29</c:v>
                </c:pt>
                <c:pt idx="28">
                  <c:v>23</c:v>
                </c:pt>
                <c:pt idx="29">
                  <c:v>17</c:v>
                </c:pt>
                <c:pt idx="30">
                  <c:v>11</c:v>
                </c:pt>
                <c:pt idx="31">
                  <c:v>8</c:v>
                </c:pt>
                <c:pt idx="32">
                  <c:v>-1</c:v>
                </c:pt>
                <c:pt idx="33">
                  <c:v>-7</c:v>
                </c:pt>
                <c:pt idx="34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2-4C6B-AADC-CBE9605D3638}"/>
            </c:ext>
          </c:extLst>
        </c:ser>
        <c:ser>
          <c:idx val="1"/>
          <c:order val="2"/>
          <c:tx>
            <c:v>批发商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Sheet2!$AB$3:$AB$37</c:f>
              <c:numCache>
                <c:formatCode>General</c:formatCode>
                <c:ptCount val="35"/>
                <c:pt idx="0">
                  <c:v>16</c:v>
                </c:pt>
                <c:pt idx="1">
                  <c:v>10</c:v>
                </c:pt>
                <c:pt idx="2">
                  <c:v>0</c:v>
                </c:pt>
                <c:pt idx="3">
                  <c:v>-2</c:v>
                </c:pt>
                <c:pt idx="4">
                  <c:v>-12</c:v>
                </c:pt>
                <c:pt idx="5">
                  <c:v>-17</c:v>
                </c:pt>
                <c:pt idx="6">
                  <c:v>-29</c:v>
                </c:pt>
                <c:pt idx="7">
                  <c:v>-39</c:v>
                </c:pt>
                <c:pt idx="8">
                  <c:v>-31</c:v>
                </c:pt>
                <c:pt idx="9">
                  <c:v>-31</c:v>
                </c:pt>
                <c:pt idx="10">
                  <c:v>-22</c:v>
                </c:pt>
                <c:pt idx="11">
                  <c:v>-27</c:v>
                </c:pt>
                <c:pt idx="12">
                  <c:v>-25</c:v>
                </c:pt>
                <c:pt idx="13">
                  <c:v>-12</c:v>
                </c:pt>
                <c:pt idx="14">
                  <c:v>28</c:v>
                </c:pt>
                <c:pt idx="15">
                  <c:v>42</c:v>
                </c:pt>
                <c:pt idx="16">
                  <c:v>47</c:v>
                </c:pt>
                <c:pt idx="17">
                  <c:v>56</c:v>
                </c:pt>
                <c:pt idx="18">
                  <c:v>56</c:v>
                </c:pt>
                <c:pt idx="19">
                  <c:v>46</c:v>
                </c:pt>
                <c:pt idx="20">
                  <c:v>38</c:v>
                </c:pt>
                <c:pt idx="21">
                  <c:v>25</c:v>
                </c:pt>
                <c:pt idx="22">
                  <c:v>20</c:v>
                </c:pt>
                <c:pt idx="23">
                  <c:v>19</c:v>
                </c:pt>
                <c:pt idx="24">
                  <c:v>14</c:v>
                </c:pt>
                <c:pt idx="25">
                  <c:v>12</c:v>
                </c:pt>
                <c:pt idx="26">
                  <c:v>6</c:v>
                </c:pt>
                <c:pt idx="27">
                  <c:v>3</c:v>
                </c:pt>
                <c:pt idx="28">
                  <c:v>1</c:v>
                </c:pt>
                <c:pt idx="29">
                  <c:v>-2</c:v>
                </c:pt>
                <c:pt idx="30">
                  <c:v>-5</c:v>
                </c:pt>
                <c:pt idx="31">
                  <c:v>-8</c:v>
                </c:pt>
                <c:pt idx="32">
                  <c:v>-11</c:v>
                </c:pt>
                <c:pt idx="33">
                  <c:v>-16</c:v>
                </c:pt>
                <c:pt idx="34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2-4C6B-AADC-CBE9605D3638}"/>
            </c:ext>
          </c:extLst>
        </c:ser>
        <c:ser>
          <c:idx val="0"/>
          <c:order val="3"/>
          <c:tx>
            <c:v>零售商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Sheet2!$AM$3:$AM$37</c:f>
              <c:numCache>
                <c:formatCode>General</c:formatCode>
                <c:ptCount val="35"/>
                <c:pt idx="0">
                  <c:v>5</c:v>
                </c:pt>
                <c:pt idx="1">
                  <c:v>2</c:v>
                </c:pt>
                <c:pt idx="2">
                  <c:v>-6</c:v>
                </c:pt>
                <c:pt idx="3">
                  <c:v>-6</c:v>
                </c:pt>
                <c:pt idx="4">
                  <c:v>-3</c:v>
                </c:pt>
                <c:pt idx="5">
                  <c:v>-5</c:v>
                </c:pt>
                <c:pt idx="6">
                  <c:v>-2</c:v>
                </c:pt>
                <c:pt idx="7">
                  <c:v>-2</c:v>
                </c:pt>
                <c:pt idx="8">
                  <c:v>-5</c:v>
                </c:pt>
                <c:pt idx="9">
                  <c:v>-1</c:v>
                </c:pt>
                <c:pt idx="10">
                  <c:v>-3</c:v>
                </c:pt>
                <c:pt idx="11">
                  <c:v>-1</c:v>
                </c:pt>
                <c:pt idx="12">
                  <c:v>13</c:v>
                </c:pt>
                <c:pt idx="13">
                  <c:v>13</c:v>
                </c:pt>
                <c:pt idx="14">
                  <c:v>20</c:v>
                </c:pt>
                <c:pt idx="15">
                  <c:v>29</c:v>
                </c:pt>
                <c:pt idx="16">
                  <c:v>32</c:v>
                </c:pt>
                <c:pt idx="17">
                  <c:v>22</c:v>
                </c:pt>
                <c:pt idx="18">
                  <c:v>16</c:v>
                </c:pt>
                <c:pt idx="19">
                  <c:v>8</c:v>
                </c:pt>
                <c:pt idx="20">
                  <c:v>-3</c:v>
                </c:pt>
                <c:pt idx="21">
                  <c:v>0</c:v>
                </c:pt>
                <c:pt idx="22">
                  <c:v>4</c:v>
                </c:pt>
                <c:pt idx="23">
                  <c:v>10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7</c:v>
                </c:pt>
                <c:pt idx="29">
                  <c:v>3</c:v>
                </c:pt>
                <c:pt idx="30">
                  <c:v>-4</c:v>
                </c:pt>
                <c:pt idx="31">
                  <c:v>1</c:v>
                </c:pt>
                <c:pt idx="32">
                  <c:v>1</c:v>
                </c:pt>
                <c:pt idx="33">
                  <c:v>-1</c:v>
                </c:pt>
                <c:pt idx="3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2-4C6B-AADC-CBE9605D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92312"/>
        <c:axId val="656193952"/>
      </c:lineChart>
      <c:catAx>
        <c:axId val="65619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3952"/>
        <c:crosses val="autoZero"/>
        <c:auto val="1"/>
        <c:lblAlgn val="ctr"/>
        <c:lblOffset val="100"/>
        <c:noMultiLvlLbl val="0"/>
      </c:catAx>
      <c:valAx>
        <c:axId val="6561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2"/>
          <c:order val="0"/>
          <c:tx>
            <c:v>生产量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Sheet2!$E$3:$E$37</c:f>
              <c:numCache>
                <c:formatCode>General</c:formatCode>
                <c:ptCount val="35"/>
                <c:pt idx="0">
                  <c:v>16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10</c:v>
                </c:pt>
                <c:pt idx="5">
                  <c:v>12</c:v>
                </c:pt>
                <c:pt idx="6">
                  <c:v>18</c:v>
                </c:pt>
                <c:pt idx="7">
                  <c:v>40</c:v>
                </c:pt>
                <c:pt idx="8">
                  <c:v>30</c:v>
                </c:pt>
                <c:pt idx="9">
                  <c:v>32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18</c:v>
                </c:pt>
                <c:pt idx="14">
                  <c:v>10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2-4C6B-AADC-CBE9605D3638}"/>
            </c:ext>
          </c:extLst>
        </c:ser>
        <c:ser>
          <c:idx val="1"/>
          <c:order val="1"/>
          <c:tx>
            <c:v>分销商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Sheet2!$P$3:$P$37</c:f>
              <c:numCache>
                <c:formatCode>General</c:formatCode>
                <c:ptCount val="35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10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8</c:v>
                </c:pt>
                <c:pt idx="10">
                  <c:v>2</c:v>
                </c:pt>
                <c:pt idx="11">
                  <c:v>2</c:v>
                </c:pt>
                <c:pt idx="12">
                  <c:v>20</c:v>
                </c:pt>
                <c:pt idx="13">
                  <c:v>10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8</c:v>
                </c:pt>
                <c:pt idx="29">
                  <c:v>4</c:v>
                </c:pt>
                <c:pt idx="30">
                  <c:v>8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2-4C6B-AADC-CBE9605D3638}"/>
            </c:ext>
          </c:extLst>
        </c:ser>
        <c:ser>
          <c:idx val="0"/>
          <c:order val="2"/>
          <c:tx>
            <c:v>批发商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Sheet2!$AA$3:$AA$37</c:f>
              <c:numCache>
                <c:formatCode>General</c:formatCode>
                <c:ptCount val="35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30</c:v>
                </c:pt>
                <c:pt idx="5">
                  <c:v>25</c:v>
                </c:pt>
                <c:pt idx="6">
                  <c:v>25</c:v>
                </c:pt>
                <c:pt idx="7">
                  <c:v>20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20</c:v>
                </c:pt>
                <c:pt idx="12">
                  <c:v>10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15</c:v>
                </c:pt>
                <c:pt idx="33">
                  <c:v>20</c:v>
                </c:pt>
                <c:pt idx="3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2-4C6B-AADC-CBE9605D3638}"/>
            </c:ext>
          </c:extLst>
        </c:ser>
        <c:ser>
          <c:idx val="4"/>
          <c:order val="3"/>
          <c:tx>
            <c:v>零售商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Sheet2!$AL$3:$AL$37</c:f>
              <c:numCache>
                <c:formatCode>General</c:formatCode>
                <c:ptCount val="3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15</c:v>
                </c:pt>
                <c:pt idx="5">
                  <c:v>20</c:v>
                </c:pt>
                <c:pt idx="6">
                  <c:v>20</c:v>
                </c:pt>
                <c:pt idx="7">
                  <c:v>0</c:v>
                </c:pt>
                <c:pt idx="8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10</c:v>
                </c:pt>
                <c:pt idx="20">
                  <c:v>13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10</c:v>
                </c:pt>
                <c:pt idx="25">
                  <c:v>10</c:v>
                </c:pt>
                <c:pt idx="26">
                  <c:v>7</c:v>
                </c:pt>
                <c:pt idx="27">
                  <c:v>5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15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F2-4BA2-B62D-43F6B05B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92312"/>
        <c:axId val="656193952"/>
      </c:lineChart>
      <c:catAx>
        <c:axId val="65619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3952"/>
        <c:crosses val="autoZero"/>
        <c:auto val="1"/>
        <c:lblAlgn val="ctr"/>
        <c:lblOffset val="100"/>
        <c:noMultiLvlLbl val="0"/>
      </c:catAx>
      <c:valAx>
        <c:axId val="6561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6561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457449</xdr:colOff>
      <xdr:row>60</xdr:row>
      <xdr:rowOff>93996</xdr:rowOff>
    </xdr:from>
    <xdr:to>
      <xdr:col>17</xdr:col>
      <xdr:colOff>42610</xdr:colOff>
      <xdr:row>91</xdr:row>
      <xdr:rowOff>24313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07A42D9-928A-47B2-847A-EA9844405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20984</xdr:colOff>
      <xdr:row>52</xdr:row>
      <xdr:rowOff>23813</xdr:rowOff>
    </xdr:from>
    <xdr:to>
      <xdr:col>38</xdr:col>
      <xdr:colOff>83343</xdr:colOff>
      <xdr:row>73</xdr:row>
      <xdr:rowOff>87377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A32236D-4683-45FD-8009-D19FD14FA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31160</xdr:colOff>
      <xdr:row>21</xdr:row>
      <xdr:rowOff>118554</xdr:rowOff>
    </xdr:from>
    <xdr:to>
      <xdr:col>43</xdr:col>
      <xdr:colOff>56997</xdr:colOff>
      <xdr:row>52</xdr:row>
      <xdr:rowOff>61405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87CC071-062A-408F-AB97-49C3C4389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314123</xdr:colOff>
      <xdr:row>58</xdr:row>
      <xdr:rowOff>162127</xdr:rowOff>
    </xdr:from>
    <xdr:to>
      <xdr:col>15</xdr:col>
      <xdr:colOff>487394</xdr:colOff>
      <xdr:row>91</xdr:row>
      <xdr:rowOff>54310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D2BDAA8-D496-4336-B332-BB69D0940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615807</xdr:colOff>
      <xdr:row>42</xdr:row>
      <xdr:rowOff>110391</xdr:rowOff>
    </xdr:from>
    <xdr:to>
      <xdr:col>16</xdr:col>
      <xdr:colOff>648233</xdr:colOff>
      <xdr:row>58</xdr:row>
      <xdr:rowOff>96501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243142-E3B1-41BD-992B-53F094C4E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221910</xdr:colOff>
      <xdr:row>35</xdr:row>
      <xdr:rowOff>107813</xdr:rowOff>
    </xdr:from>
    <xdr:to>
      <xdr:col>24</xdr:col>
      <xdr:colOff>254336</xdr:colOff>
      <xdr:row>51</xdr:row>
      <xdr:rowOff>94842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D2A00DA-0D93-42F9-B19E-AB2866C19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404812</xdr:colOff>
      <xdr:row>58</xdr:row>
      <xdr:rowOff>142874</xdr:rowOff>
    </xdr:from>
    <xdr:to>
      <xdr:col>25</xdr:col>
      <xdr:colOff>440531</xdr:colOff>
      <xdr:row>76</xdr:row>
      <xdr:rowOff>61913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267508B-8EE6-4131-B7C2-EA7585456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579222</xdr:colOff>
      <xdr:row>43</xdr:row>
      <xdr:rowOff>64358</xdr:rowOff>
    </xdr:from>
    <xdr:to>
      <xdr:col>36</xdr:col>
      <xdr:colOff>102973</xdr:colOff>
      <xdr:row>66</xdr:row>
      <xdr:rowOff>129489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EABA02D-8C8E-4E92-9BB2-51508535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221910</xdr:colOff>
      <xdr:row>35</xdr:row>
      <xdr:rowOff>107813</xdr:rowOff>
    </xdr:from>
    <xdr:to>
      <xdr:col>24</xdr:col>
      <xdr:colOff>254336</xdr:colOff>
      <xdr:row>51</xdr:row>
      <xdr:rowOff>94842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134C3B-1323-4F33-8F10-2E96831F1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364787</xdr:colOff>
      <xdr:row>44</xdr:row>
      <xdr:rowOff>10133</xdr:rowOff>
    </xdr:from>
    <xdr:to>
      <xdr:col>22</xdr:col>
      <xdr:colOff>436729</xdr:colOff>
      <xdr:row>69</xdr:row>
      <xdr:rowOff>74576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C56B527-BCCC-43E3-AD86-620508B0F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383110</xdr:colOff>
      <xdr:row>45</xdr:row>
      <xdr:rowOff>117986</xdr:rowOff>
    </xdr:from>
    <xdr:to>
      <xdr:col>23</xdr:col>
      <xdr:colOff>203672</xdr:colOff>
      <xdr:row>68</xdr:row>
      <xdr:rowOff>122814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FEBB9C-FE59-4A35-8B59-2A5CBA598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354654</xdr:colOff>
      <xdr:row>48</xdr:row>
      <xdr:rowOff>172259</xdr:rowOff>
    </xdr:from>
    <xdr:to>
      <xdr:col>11</xdr:col>
      <xdr:colOff>61809</xdr:colOff>
      <xdr:row>68</xdr:row>
      <xdr:rowOff>94843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60882B-5EAF-4DE6-B6C7-CB76BA170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110448</xdr:colOff>
      <xdr:row>57</xdr:row>
      <xdr:rowOff>0</xdr:rowOff>
    </xdr:from>
    <xdr:to>
      <xdr:col>39</xdr:col>
      <xdr:colOff>202660</xdr:colOff>
      <xdr:row>83</xdr:row>
      <xdr:rowOff>94843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375FABF-6FE2-4068-942B-296F9B9D6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8"/>
  <sheetViews>
    <sheetView topLeftCell="A22" zoomScale="55" zoomScaleNormal="55" workbookViewId="0">
      <selection activeCell="AB49" sqref="AB49"/>
    </sheetView>
  </sheetViews>
  <sheetFormatPr defaultRowHeight="13.9" x14ac:dyDescent="0.4"/>
  <cols>
    <col min="6" max="6" width="9.06640625" style="2"/>
    <col min="9" max="9" width="9.06640625" style="2"/>
    <col min="11" max="11" width="9.06640625" style="2"/>
    <col min="17" max="21" width="9.06640625" style="2"/>
    <col min="28" max="32" width="9.06640625" style="2"/>
    <col min="39" max="43" width="9.06640625" style="2"/>
  </cols>
  <sheetData>
    <row r="1" spans="1:43" x14ac:dyDescent="0.4">
      <c r="A1" s="8" t="s">
        <v>4</v>
      </c>
      <c r="B1" s="8"/>
      <c r="C1" s="8"/>
      <c r="D1" s="8"/>
      <c r="E1" s="8"/>
      <c r="F1" s="3"/>
      <c r="L1" s="8" t="s">
        <v>13</v>
      </c>
      <c r="M1" s="8"/>
      <c r="N1" s="8"/>
      <c r="O1" s="8"/>
      <c r="P1" s="8"/>
      <c r="Q1" s="4"/>
      <c r="W1" s="8" t="s">
        <v>10</v>
      </c>
      <c r="X1" s="8"/>
      <c r="Y1" s="8"/>
      <c r="Z1" s="8"/>
      <c r="AA1" s="8"/>
      <c r="AB1" s="4"/>
      <c r="AH1" s="8" t="s">
        <v>14</v>
      </c>
      <c r="AI1" s="8"/>
      <c r="AJ1" s="8"/>
      <c r="AK1" s="8"/>
      <c r="AL1" s="8"/>
      <c r="AM1" s="4"/>
    </row>
    <row r="2" spans="1:43" x14ac:dyDescent="0.4">
      <c r="A2" t="s">
        <v>0</v>
      </c>
      <c r="B2" t="s">
        <v>21</v>
      </c>
      <c r="C2" t="s">
        <v>1</v>
      </c>
      <c r="D2" t="s">
        <v>2</v>
      </c>
      <c r="E2" t="s">
        <v>3</v>
      </c>
      <c r="F2" s="2" t="s">
        <v>23</v>
      </c>
      <c r="G2" t="s">
        <v>24</v>
      </c>
      <c r="H2" t="s">
        <v>22</v>
      </c>
      <c r="I2" s="2" t="s">
        <v>25</v>
      </c>
      <c r="J2" t="s">
        <v>28</v>
      </c>
      <c r="L2" s="2" t="s">
        <v>7</v>
      </c>
      <c r="M2" s="2" t="s">
        <v>19</v>
      </c>
      <c r="N2" s="2" t="s">
        <v>8</v>
      </c>
      <c r="O2" s="2" t="s">
        <v>9</v>
      </c>
      <c r="P2" s="2" t="s">
        <v>20</v>
      </c>
      <c r="Q2" s="2" t="s">
        <v>23</v>
      </c>
      <c r="R2" s="2" t="s">
        <v>24</v>
      </c>
      <c r="S2" s="2" t="s">
        <v>22</v>
      </c>
      <c r="T2" s="2" t="s">
        <v>25</v>
      </c>
      <c r="U2" s="2" t="s">
        <v>28</v>
      </c>
      <c r="W2" s="2" t="s">
        <v>7</v>
      </c>
      <c r="X2" s="2" t="s">
        <v>19</v>
      </c>
      <c r="Y2" s="2" t="s">
        <v>8</v>
      </c>
      <c r="Z2" s="2" t="s">
        <v>9</v>
      </c>
      <c r="AA2" s="2" t="s">
        <v>20</v>
      </c>
      <c r="AB2" s="2" t="s">
        <v>23</v>
      </c>
      <c r="AC2" s="2" t="s">
        <v>24</v>
      </c>
      <c r="AD2" s="2" t="s">
        <v>22</v>
      </c>
      <c r="AE2" s="2" t="s">
        <v>25</v>
      </c>
      <c r="AF2" s="2" t="s">
        <v>28</v>
      </c>
      <c r="AH2" s="2" t="s">
        <v>7</v>
      </c>
      <c r="AI2" s="2" t="s">
        <v>19</v>
      </c>
      <c r="AJ2" s="2" t="s">
        <v>8</v>
      </c>
      <c r="AK2" s="2" t="s">
        <v>9</v>
      </c>
      <c r="AL2" s="2" t="s">
        <v>20</v>
      </c>
      <c r="AM2" s="2" t="s">
        <v>23</v>
      </c>
      <c r="AN2" s="2" t="s">
        <v>24</v>
      </c>
      <c r="AO2" s="2" t="s">
        <v>22</v>
      </c>
      <c r="AP2" s="2" t="s">
        <v>25</v>
      </c>
      <c r="AQ2" s="2" t="s">
        <v>28</v>
      </c>
    </row>
    <row r="3" spans="1:43" x14ac:dyDescent="0.4">
      <c r="A3">
        <v>1</v>
      </c>
      <c r="B3">
        <v>0</v>
      </c>
      <c r="C3">
        <v>16</v>
      </c>
      <c r="D3">
        <v>0</v>
      </c>
      <c r="E3">
        <v>2</v>
      </c>
      <c r="F3" s="2">
        <f>IF(C3&gt;0, C3, -D3)</f>
        <v>16</v>
      </c>
      <c r="G3" s="6">
        <v>0</v>
      </c>
      <c r="H3" s="6">
        <f>AVERAGE(($B$3:B3),$G3)+SQRT(_xlfn.VAR.P(($B$3:B3)))</f>
        <v>0</v>
      </c>
      <c r="I3" s="6">
        <f>+$H3-$F3</f>
        <v>-16</v>
      </c>
      <c r="J3">
        <f>IF(I3&lt;0,0,I3)</f>
        <v>0</v>
      </c>
      <c r="L3" s="1">
        <v>1</v>
      </c>
      <c r="M3">
        <v>0</v>
      </c>
      <c r="N3" s="1">
        <v>16</v>
      </c>
      <c r="O3" s="2">
        <v>0</v>
      </c>
      <c r="P3" s="2">
        <v>2</v>
      </c>
      <c r="Q3" s="2">
        <f>IF(N3&gt;0, N3, -O3)</f>
        <v>16</v>
      </c>
      <c r="R3" s="6">
        <v>0</v>
      </c>
      <c r="S3" s="6">
        <f>AVERAGE(M$3:M3,R3)+SQRT(_xlfn.VAR.P((M$3:M3)))</f>
        <v>0</v>
      </c>
      <c r="T3" s="7">
        <f>S3-Q3</f>
        <v>-16</v>
      </c>
      <c r="U3" s="2">
        <f>IF(T3&lt;0,0,T3)</f>
        <v>0</v>
      </c>
      <c r="W3" s="2">
        <v>1</v>
      </c>
      <c r="X3" s="2">
        <v>0</v>
      </c>
      <c r="Y3" s="2">
        <v>16</v>
      </c>
      <c r="Z3" s="2">
        <v>0</v>
      </c>
      <c r="AA3" s="2">
        <v>4</v>
      </c>
      <c r="AB3" s="2">
        <f>IF(Y3&gt;0, Y3, -Z3)</f>
        <v>16</v>
      </c>
      <c r="AC3" s="6">
        <v>0</v>
      </c>
      <c r="AD3" s="6">
        <f>AVERAGE(X$3:X3,AC3)+SQRT(_xlfn.VAR.P((X$3:X3)))</f>
        <v>0</v>
      </c>
      <c r="AE3" s="7">
        <f>AD3-AB3</f>
        <v>-16</v>
      </c>
      <c r="AF3" s="2">
        <f>IF(AE3&lt;0,0,AE3)</f>
        <v>0</v>
      </c>
      <c r="AH3" s="2">
        <v>1</v>
      </c>
      <c r="AI3" s="2">
        <v>4</v>
      </c>
      <c r="AJ3" s="2">
        <v>16</v>
      </c>
      <c r="AK3" s="2">
        <v>0</v>
      </c>
      <c r="AL3" s="2">
        <v>4</v>
      </c>
      <c r="AM3" s="2">
        <f>IF(AJ3&gt;0, AJ3, -AK3)</f>
        <v>16</v>
      </c>
      <c r="AN3" s="6">
        <v>0</v>
      </c>
      <c r="AO3" s="6">
        <f>AVERAGE(AI$3:AI3,AN3)+SQRT(_xlfn.VAR.P((AI$3:AI3)))</f>
        <v>2</v>
      </c>
      <c r="AP3" s="7">
        <f>AO3-AM3</f>
        <v>-14</v>
      </c>
      <c r="AQ3" s="2">
        <f>IF(AP3&lt;0,0,AP3)</f>
        <v>0</v>
      </c>
    </row>
    <row r="4" spans="1:43" x14ac:dyDescent="0.4">
      <c r="A4">
        <v>2</v>
      </c>
      <c r="B4">
        <v>2</v>
      </c>
      <c r="C4">
        <v>16</v>
      </c>
      <c r="D4">
        <v>0</v>
      </c>
      <c r="E4">
        <v>4</v>
      </c>
      <c r="F4" s="2">
        <f t="shared" ref="F4:F42" si="0">IF(C4&gt;0, C4, -D4)</f>
        <v>16</v>
      </c>
      <c r="G4" s="6">
        <f>_xlfn.FORECAST.ETS($A6,$B$3:$B4,$A$3:$A4,1,1)</f>
        <v>6</v>
      </c>
      <c r="H4" s="6">
        <f>AVERAGE(($B$3:B4),$G4)+SQRT(_xlfn.VAR.P(($B$3:B4)))</f>
        <v>3.6666666666666665</v>
      </c>
      <c r="I4" s="6">
        <f t="shared" ref="I4:I42" si="1">+$H4-$F4</f>
        <v>-12.333333333333334</v>
      </c>
      <c r="J4" s="2">
        <f t="shared" ref="J4:J42" si="2">IF(I4&lt;0,0,I4)</f>
        <v>0</v>
      </c>
      <c r="L4" s="1">
        <v>2</v>
      </c>
      <c r="M4" s="2">
        <v>4</v>
      </c>
      <c r="N4" s="1">
        <v>16</v>
      </c>
      <c r="O4" s="2">
        <v>0</v>
      </c>
      <c r="P4" s="2">
        <v>4</v>
      </c>
      <c r="Q4" s="2">
        <f t="shared" ref="Q4:Q42" si="3">IF(N4&gt;0, N4, -O4)</f>
        <v>16</v>
      </c>
      <c r="R4" s="6">
        <f>_xlfn.FORECAST.ETS(L6,M$3:M4,L$3:L4,1,1)</f>
        <v>12</v>
      </c>
      <c r="S4" s="6">
        <f>AVERAGE(M$3:M4,R4)+SQRT(_xlfn.VAR.P((M$3:M4)))</f>
        <v>7.333333333333333</v>
      </c>
      <c r="T4" s="7">
        <f t="shared" ref="T4:T42" si="4">S4-Q4</f>
        <v>-8.6666666666666679</v>
      </c>
      <c r="U4" s="2">
        <f t="shared" ref="U4:U42" si="5">IF(T4&lt;0,0,T4)</f>
        <v>0</v>
      </c>
      <c r="W4" s="2">
        <v>2</v>
      </c>
      <c r="X4" s="2">
        <v>4</v>
      </c>
      <c r="Y4" s="2">
        <v>16</v>
      </c>
      <c r="Z4" s="2">
        <v>0</v>
      </c>
      <c r="AA4" s="2">
        <v>8</v>
      </c>
      <c r="AB4" s="2">
        <f t="shared" ref="AB4:AB42" si="6">IF(Y4&gt;0, Y4, -Z4)</f>
        <v>16</v>
      </c>
      <c r="AC4" s="6">
        <f>_xlfn.FORECAST.ETS(W6,X$3:X4,W$3:W4,1,1)</f>
        <v>12</v>
      </c>
      <c r="AD4" s="6">
        <f>AVERAGE(X$3:X4,AC4)+SQRT(_xlfn.VAR.P((X$3:X4)))</f>
        <v>7.333333333333333</v>
      </c>
      <c r="AE4" s="7">
        <f t="shared" ref="AE4:AE42" si="7">AD4-AB4</f>
        <v>-8.6666666666666679</v>
      </c>
      <c r="AF4" s="2">
        <f t="shared" ref="AF4:AF42" si="8">IF(AE4&lt;0,0,AE4)</f>
        <v>0</v>
      </c>
      <c r="AH4" s="2">
        <v>2</v>
      </c>
      <c r="AI4" s="2">
        <v>4</v>
      </c>
      <c r="AJ4" s="2">
        <v>12</v>
      </c>
      <c r="AK4" s="2">
        <v>0</v>
      </c>
      <c r="AL4" s="2">
        <v>8</v>
      </c>
      <c r="AM4" s="2">
        <f t="shared" ref="AM4:AM42" si="9">IF(AJ4&gt;0, AJ4, -AK4)</f>
        <v>12</v>
      </c>
      <c r="AN4" s="6">
        <f>_xlfn.FORECAST.ETS(AH6,AI$3:AI4,AH$3:AH4,1,1)</f>
        <v>4</v>
      </c>
      <c r="AO4" s="6">
        <f>AVERAGE(AI$3:AI4,AN4)+SQRT(_xlfn.VAR.P((AI$3:AI4)))</f>
        <v>4</v>
      </c>
      <c r="AP4" s="7">
        <f t="shared" ref="AP4:AP8" si="10">AO4-AM4</f>
        <v>-8</v>
      </c>
      <c r="AQ4" s="2">
        <f t="shared" ref="AQ4:AQ42" si="11">IF(AP4&lt;0,0,AP4)</f>
        <v>0</v>
      </c>
    </row>
    <row r="5" spans="1:43" x14ac:dyDescent="0.4">
      <c r="A5">
        <v>3</v>
      </c>
      <c r="B5">
        <v>4</v>
      </c>
      <c r="C5">
        <v>14</v>
      </c>
      <c r="D5">
        <v>0</v>
      </c>
      <c r="E5">
        <v>8</v>
      </c>
      <c r="F5" s="2">
        <f t="shared" si="0"/>
        <v>14</v>
      </c>
      <c r="G5" s="6">
        <f>_xlfn.FORECAST.ETS($A7,$B$3:$B5,$A$3:$A5,1,1)</f>
        <v>8</v>
      </c>
      <c r="H5" s="6">
        <f>AVERAGE(($B$3:B5),$G5)+SQRT(_xlfn.VAR.P(($B$3:B5)))</f>
        <v>5.1329931618554525</v>
      </c>
      <c r="I5" s="6">
        <f t="shared" si="1"/>
        <v>-8.8670068381445475</v>
      </c>
      <c r="J5" s="2">
        <f t="shared" si="2"/>
        <v>0</v>
      </c>
      <c r="L5" s="1">
        <v>3</v>
      </c>
      <c r="M5" s="2">
        <v>8</v>
      </c>
      <c r="N5" s="1">
        <v>6</v>
      </c>
      <c r="O5" s="2">
        <v>0</v>
      </c>
      <c r="P5" s="2">
        <v>8</v>
      </c>
      <c r="Q5" s="2">
        <f t="shared" si="3"/>
        <v>6</v>
      </c>
      <c r="R5" s="6">
        <f>_xlfn.FORECAST.ETS(L7,M$3:M5,L$3:L5,1,1)</f>
        <v>16</v>
      </c>
      <c r="S5" s="6">
        <f>AVERAGE(M$3:M5,R5)+SQRT(_xlfn.VAR.P((M$3:M5)))</f>
        <v>10.265986323710905</v>
      </c>
      <c r="T5" s="7">
        <f t="shared" si="4"/>
        <v>4.265986323710905</v>
      </c>
      <c r="U5" s="2">
        <f t="shared" si="5"/>
        <v>4.265986323710905</v>
      </c>
      <c r="W5" s="2">
        <v>3</v>
      </c>
      <c r="X5" s="2">
        <v>8</v>
      </c>
      <c r="Y5" s="2">
        <v>8</v>
      </c>
      <c r="Z5" s="2">
        <v>0</v>
      </c>
      <c r="AA5" s="2">
        <v>8</v>
      </c>
      <c r="AB5" s="2">
        <f t="shared" si="6"/>
        <v>8</v>
      </c>
      <c r="AC5" s="6">
        <f>_xlfn.FORECAST.ETS(W7,X$3:X5,W$3:W5,1,1)</f>
        <v>16</v>
      </c>
      <c r="AD5" s="6">
        <f>AVERAGE(X$3:X5,AC5)+SQRT(_xlfn.VAR.P((X$3:X5)))</f>
        <v>10.265986323710905</v>
      </c>
      <c r="AE5" s="7">
        <f t="shared" si="7"/>
        <v>2.265986323710905</v>
      </c>
      <c r="AF5" s="2">
        <f t="shared" si="8"/>
        <v>2.265986323710905</v>
      </c>
      <c r="AH5" s="2">
        <v>3</v>
      </c>
      <c r="AI5" s="2">
        <v>4</v>
      </c>
      <c r="AJ5" s="2">
        <v>8</v>
      </c>
      <c r="AK5" s="2">
        <v>0</v>
      </c>
      <c r="AL5" s="2">
        <v>8</v>
      </c>
      <c r="AM5" s="2">
        <f t="shared" si="9"/>
        <v>8</v>
      </c>
      <c r="AN5" s="6">
        <f>_xlfn.FORECAST.ETS(AH7,AI$3:AI5,AH$3:AH5,1,1)</f>
        <v>4</v>
      </c>
      <c r="AO5" s="6">
        <f>AVERAGE(AI$3:AI5,AN5)+SQRT(_xlfn.VAR.P((AI$3:AI5)))</f>
        <v>4</v>
      </c>
      <c r="AP5" s="7">
        <f t="shared" si="10"/>
        <v>-4</v>
      </c>
      <c r="AQ5" s="2">
        <f t="shared" si="11"/>
        <v>0</v>
      </c>
    </row>
    <row r="6" spans="1:43" x14ac:dyDescent="0.4">
      <c r="A6">
        <v>4</v>
      </c>
      <c r="B6">
        <v>8</v>
      </c>
      <c r="C6">
        <v>10</v>
      </c>
      <c r="D6">
        <v>0</v>
      </c>
      <c r="E6">
        <v>10</v>
      </c>
      <c r="F6" s="2">
        <f t="shared" si="0"/>
        <v>10</v>
      </c>
      <c r="G6" s="6">
        <f>_xlfn.FORECAST.ETS($A8,$B$3:$B6,$A$3:$A6,1,1)</f>
        <v>12.896479480857149</v>
      </c>
      <c r="H6" s="6">
        <f>AVERAGE(($B$3:B6),$G6)+SQRT(_xlfn.VAR.P(($B$3:B6)))</f>
        <v>8.3373357877212371</v>
      </c>
      <c r="I6" s="6">
        <f t="shared" si="1"/>
        <v>-1.6626642122787629</v>
      </c>
      <c r="J6" s="2">
        <f t="shared" si="2"/>
        <v>0</v>
      </c>
      <c r="L6" s="1">
        <v>4</v>
      </c>
      <c r="M6" s="2">
        <v>8</v>
      </c>
      <c r="N6" s="2">
        <v>0</v>
      </c>
      <c r="O6" s="2">
        <v>0</v>
      </c>
      <c r="P6" s="2">
        <v>10</v>
      </c>
      <c r="Q6" s="2">
        <f t="shared" si="3"/>
        <v>0</v>
      </c>
      <c r="R6" s="6">
        <f>_xlfn.FORECAST.ETS(L8,M$3:M6,L$3:L6,1,1)</f>
        <v>14.207041038285706</v>
      </c>
      <c r="S6" s="6">
        <f>AVERAGE(M$3:M6,R6)+SQRT(_xlfn.VAR.P((M$3:M6)))</f>
        <v>10.158032998012541</v>
      </c>
      <c r="T6" s="7">
        <f t="shared" si="4"/>
        <v>10.158032998012541</v>
      </c>
      <c r="U6" s="2">
        <f t="shared" si="5"/>
        <v>10.158032998012541</v>
      </c>
      <c r="W6" s="2">
        <v>4</v>
      </c>
      <c r="X6" s="2">
        <v>8</v>
      </c>
      <c r="Y6" s="2">
        <v>4</v>
      </c>
      <c r="Z6" s="2">
        <v>0</v>
      </c>
      <c r="AA6" s="2">
        <v>8</v>
      </c>
      <c r="AB6" s="2">
        <f t="shared" si="6"/>
        <v>4</v>
      </c>
      <c r="AC6" s="6">
        <f>_xlfn.FORECAST.ETS(W8,X$3:X6,W$3:W6,1,1)</f>
        <v>14.207041038285706</v>
      </c>
      <c r="AD6" s="6">
        <f>AVERAGE(X$3:X6,AC6)+SQRT(_xlfn.VAR.P((X$3:X6)))</f>
        <v>10.158032998012541</v>
      </c>
      <c r="AE6" s="7">
        <f t="shared" si="7"/>
        <v>6.1580329980125406</v>
      </c>
      <c r="AF6" s="2">
        <f t="shared" si="8"/>
        <v>6.1580329980125406</v>
      </c>
      <c r="AH6" s="2">
        <v>4</v>
      </c>
      <c r="AI6" s="2">
        <v>8</v>
      </c>
      <c r="AJ6" s="2">
        <v>16</v>
      </c>
      <c r="AK6" s="2">
        <v>0</v>
      </c>
      <c r="AL6" s="2">
        <v>8</v>
      </c>
      <c r="AM6" s="2">
        <f t="shared" si="9"/>
        <v>16</v>
      </c>
      <c r="AN6" s="6">
        <f>_xlfn.FORECAST.ETS(AH8,AI$3:AI6,AH$3:AH6,1,1)</f>
        <v>9.7929589617142856</v>
      </c>
      <c r="AO6" s="6">
        <f>AVERAGE(AI$3:AI6,AN6)+SQRT(_xlfn.VAR.P((AI$3:AI6)))</f>
        <v>7.6906425999117332</v>
      </c>
      <c r="AP6" s="7">
        <f t="shared" si="10"/>
        <v>-8.3093574000882668</v>
      </c>
      <c r="AQ6" s="2">
        <f t="shared" si="11"/>
        <v>0</v>
      </c>
    </row>
    <row r="7" spans="1:43" x14ac:dyDescent="0.4">
      <c r="A7">
        <v>5</v>
      </c>
      <c r="B7">
        <v>10</v>
      </c>
      <c r="C7">
        <v>8</v>
      </c>
      <c r="D7">
        <v>0</v>
      </c>
      <c r="E7">
        <v>18</v>
      </c>
      <c r="F7" s="2">
        <f t="shared" si="0"/>
        <v>8</v>
      </c>
      <c r="G7" s="6">
        <f>_xlfn.FORECAST.ETS($A9,$B$3:$B7,$A$3:$A7,1,1)</f>
        <v>15.416293252386975</v>
      </c>
      <c r="H7" s="6">
        <f>AVERAGE(($B$3:B7),$G7)+SQRT(_xlfn.VAR.P(($B$3:B7)))</f>
        <v>10.278829606929445</v>
      </c>
      <c r="I7" s="6">
        <f t="shared" si="1"/>
        <v>2.2788296069294454</v>
      </c>
      <c r="J7" s="2">
        <f t="shared" si="2"/>
        <v>2.2788296069294454</v>
      </c>
      <c r="L7" s="1">
        <v>5</v>
      </c>
      <c r="M7" s="2">
        <v>8</v>
      </c>
      <c r="N7" s="2">
        <v>0</v>
      </c>
      <c r="O7">
        <v>4</v>
      </c>
      <c r="P7" s="2">
        <v>18</v>
      </c>
      <c r="Q7" s="2">
        <f t="shared" si="3"/>
        <v>-4</v>
      </c>
      <c r="R7" s="6">
        <f>_xlfn.FORECAST.ETS(L9,M$3:M7,L$3:L7,1,1)</f>
        <v>12.715729274638571</v>
      </c>
      <c r="S7" s="6">
        <f>AVERAGE(M$3:M7,R7)+SQRT(_xlfn.VAR.P((M$3:M7)))</f>
        <v>9.9859548791064281</v>
      </c>
      <c r="T7" s="7">
        <f t="shared" si="4"/>
        <v>13.985954879106428</v>
      </c>
      <c r="U7" s="2">
        <f t="shared" si="5"/>
        <v>13.985954879106428</v>
      </c>
      <c r="W7" s="2">
        <v>5</v>
      </c>
      <c r="X7" s="2">
        <v>8</v>
      </c>
      <c r="Y7" s="2">
        <v>4</v>
      </c>
      <c r="Z7" s="2">
        <v>0</v>
      </c>
      <c r="AA7" s="2">
        <v>8</v>
      </c>
      <c r="AB7" s="2">
        <f t="shared" si="6"/>
        <v>4</v>
      </c>
      <c r="AC7" s="6">
        <f>_xlfn.FORECAST.ETS(W9,X$3:X7,W$3:W7,1,1)</f>
        <v>12.715729274638571</v>
      </c>
      <c r="AD7" s="6">
        <f>AVERAGE(X$3:X7,AC7)+SQRT(_xlfn.VAR.P((X$3:X7)))</f>
        <v>9.9859548791064281</v>
      </c>
      <c r="AE7" s="7">
        <f t="shared" si="7"/>
        <v>5.9859548791064281</v>
      </c>
      <c r="AF7" s="2">
        <f t="shared" si="8"/>
        <v>5.9859548791064281</v>
      </c>
      <c r="AH7" s="2">
        <v>5</v>
      </c>
      <c r="AI7" s="2">
        <v>8</v>
      </c>
      <c r="AJ7" s="2">
        <v>12</v>
      </c>
      <c r="AK7" s="2">
        <v>0</v>
      </c>
      <c r="AL7" s="2">
        <v>8</v>
      </c>
      <c r="AM7" s="2">
        <f t="shared" si="9"/>
        <v>12</v>
      </c>
      <c r="AN7" s="6">
        <f>_xlfn.FORECAST.ETS(AH9,AI$3:AI7,AH$3:AH7,1,1)</f>
        <v>10.832586504773939</v>
      </c>
      <c r="AO7" s="6">
        <f>AVERAGE(AI$3:AI7,AN7)+SQRT(_xlfn.VAR.P((AI$3:AI7)))</f>
        <v>8.4316895450222002</v>
      </c>
      <c r="AP7" s="7">
        <f t="shared" si="10"/>
        <v>-3.5683104549777998</v>
      </c>
      <c r="AQ7" s="2">
        <f t="shared" si="11"/>
        <v>0</v>
      </c>
    </row>
    <row r="8" spans="1:43" x14ac:dyDescent="0.4">
      <c r="A8">
        <v>6</v>
      </c>
      <c r="B8">
        <v>18</v>
      </c>
      <c r="C8">
        <v>0</v>
      </c>
      <c r="D8">
        <v>0</v>
      </c>
      <c r="E8">
        <v>18</v>
      </c>
      <c r="F8" s="2">
        <f t="shared" si="0"/>
        <v>0</v>
      </c>
      <c r="G8" s="6">
        <f>_xlfn.FORECAST.ETS($A10,$B$3:$B8,$A$3:$A8,1,1)</f>
        <v>23.26543974098945</v>
      </c>
      <c r="H8" s="6">
        <f>AVERAGE(($B$3:B8),$G8)+SQRT(_xlfn.VAR.P(($B$3:B8)))</f>
        <v>15.295791871102416</v>
      </c>
      <c r="I8" s="6">
        <f t="shared" si="1"/>
        <v>15.295791871102416</v>
      </c>
      <c r="J8" s="2">
        <f t="shared" si="2"/>
        <v>15.295791871102416</v>
      </c>
      <c r="L8" s="1">
        <v>6</v>
      </c>
      <c r="M8" s="2">
        <v>8</v>
      </c>
      <c r="N8" s="2">
        <v>0</v>
      </c>
      <c r="O8" s="1">
        <v>4</v>
      </c>
      <c r="P8" s="2">
        <v>16</v>
      </c>
      <c r="Q8" s="2">
        <f t="shared" si="3"/>
        <v>-4</v>
      </c>
      <c r="R8" s="6">
        <f>_xlfn.FORECAST.ETS(L10,M$3:M8,L$3:L8,1,1)</f>
        <v>10.623724772120786</v>
      </c>
      <c r="S8" s="6">
        <f>AVERAGE(M$3:M8,R8)+SQRT(_xlfn.VAR.P((M$3:M8)))</f>
        <v>9.7155825736068628</v>
      </c>
      <c r="T8" s="7">
        <f t="shared" si="4"/>
        <v>13.715582573606863</v>
      </c>
      <c r="U8" s="2">
        <f t="shared" si="5"/>
        <v>13.715582573606863</v>
      </c>
      <c r="W8" s="2">
        <v>6</v>
      </c>
      <c r="X8" s="2">
        <v>8</v>
      </c>
      <c r="Y8" s="2">
        <v>4</v>
      </c>
      <c r="Z8" s="2">
        <v>0</v>
      </c>
      <c r="AA8" s="2">
        <v>8</v>
      </c>
      <c r="AB8" s="2">
        <f t="shared" si="6"/>
        <v>4</v>
      </c>
      <c r="AC8" s="6">
        <f>_xlfn.FORECAST.ETS(W10,X$3:X8,W$3:W8,1,1)</f>
        <v>10.623724772120786</v>
      </c>
      <c r="AD8" s="6">
        <f>AVERAGE(X$3:X8,AC8)+SQRT(_xlfn.VAR.P((X$3:X8)))</f>
        <v>9.7155825736068628</v>
      </c>
      <c r="AE8" s="7">
        <f t="shared" si="7"/>
        <v>5.7155825736068628</v>
      </c>
      <c r="AF8" s="2">
        <f t="shared" si="8"/>
        <v>5.7155825736068628</v>
      </c>
      <c r="AH8" s="2">
        <v>6</v>
      </c>
      <c r="AI8" s="2">
        <v>8</v>
      </c>
      <c r="AJ8" s="2">
        <v>12</v>
      </c>
      <c r="AK8" s="2">
        <v>0</v>
      </c>
      <c r="AL8" s="2">
        <v>8</v>
      </c>
      <c r="AM8" s="2">
        <f t="shared" si="9"/>
        <v>12</v>
      </c>
      <c r="AN8" s="6">
        <f>_xlfn.FORECAST.ETS(AH10,AI$3:AI8,AH$3:AH8,1,1)</f>
        <v>11.200643046683957</v>
      </c>
      <c r="AO8" s="6">
        <f>AVERAGE(AI$3:AI8,AN8)+SQRT(_xlfn.VAR.P((AI$3:AI8)))</f>
        <v>8.7429490066691358</v>
      </c>
      <c r="AP8" s="7">
        <f t="shared" si="10"/>
        <v>-3.2570509933308642</v>
      </c>
      <c r="AQ8" s="2">
        <f t="shared" si="11"/>
        <v>0</v>
      </c>
    </row>
    <row r="9" spans="1:43" x14ac:dyDescent="0.4">
      <c r="A9">
        <v>7</v>
      </c>
      <c r="B9">
        <v>16</v>
      </c>
      <c r="C9">
        <v>0</v>
      </c>
      <c r="D9">
        <v>6</v>
      </c>
      <c r="E9">
        <v>16</v>
      </c>
      <c r="F9" s="2">
        <f t="shared" si="0"/>
        <v>-6</v>
      </c>
      <c r="G9" s="6">
        <f>_xlfn.FORECAST.ETS($A11,$B$3:$B9,$A$3:$A9,1,1)</f>
        <v>22.50235507903907</v>
      </c>
      <c r="H9" s="6">
        <f>AVERAGE(($B$3:B9),$G9)+SQRT(_xlfn.VAR.P(($B$3:B9)))</f>
        <v>16.425953656685621</v>
      </c>
      <c r="I9" s="6">
        <f t="shared" si="1"/>
        <v>22.425953656685621</v>
      </c>
      <c r="J9" s="2">
        <f t="shared" si="2"/>
        <v>22.425953656685621</v>
      </c>
      <c r="L9" s="1">
        <v>7</v>
      </c>
      <c r="M9" s="2">
        <v>8</v>
      </c>
      <c r="N9" s="2">
        <v>0</v>
      </c>
      <c r="O9" s="1">
        <v>2</v>
      </c>
      <c r="P9" s="2">
        <v>16</v>
      </c>
      <c r="Q9" s="2">
        <f t="shared" si="3"/>
        <v>-2</v>
      </c>
      <c r="R9" s="6">
        <f>_xlfn.FORECAST.ETS(L11,M$3:M9,L$3:L9,1,1)</f>
        <v>10.217394510842261</v>
      </c>
      <c r="S9" s="6">
        <f>AVERAGE(M$3:M9,R9)+SQRT(_xlfn.VAR.P((M$3:M9)))</f>
        <v>9.6908997501940171</v>
      </c>
      <c r="T9" s="7">
        <f t="shared" si="4"/>
        <v>11.690899750194017</v>
      </c>
      <c r="U9" s="2">
        <f t="shared" si="5"/>
        <v>11.690899750194017</v>
      </c>
      <c r="W9" s="2">
        <v>7</v>
      </c>
      <c r="X9" s="2">
        <v>8</v>
      </c>
      <c r="Y9" s="2">
        <v>0</v>
      </c>
      <c r="Z9" s="2">
        <v>0</v>
      </c>
      <c r="AA9" s="2">
        <v>10</v>
      </c>
      <c r="AB9" s="2">
        <f t="shared" si="6"/>
        <v>0</v>
      </c>
      <c r="AC9" s="6">
        <f>_xlfn.FORECAST.ETS(W11,X$3:X9,W$3:W9,1,1)</f>
        <v>10.217394510842261</v>
      </c>
      <c r="AD9" s="6">
        <f>AVERAGE(X$3:X9,AC9)+SQRT(_xlfn.VAR.P((X$3:X9)))</f>
        <v>9.6908997501940171</v>
      </c>
      <c r="AE9" s="7">
        <f>AD9-AB9</f>
        <v>9.6908997501940171</v>
      </c>
      <c r="AF9" s="2">
        <f t="shared" si="8"/>
        <v>9.6908997501940171</v>
      </c>
      <c r="AH9" s="2">
        <v>7</v>
      </c>
      <c r="AI9" s="2">
        <v>8</v>
      </c>
      <c r="AJ9" s="2">
        <v>12</v>
      </c>
      <c r="AK9" s="2">
        <v>0</v>
      </c>
      <c r="AL9" s="2">
        <v>4</v>
      </c>
      <c r="AM9" s="2">
        <f t="shared" si="9"/>
        <v>12</v>
      </c>
      <c r="AN9" s="6">
        <f>_xlfn.FORECAST.ETS(AH11,AI$3:AI9,AH$3:AH9,1,1)</f>
        <v>10.843325832659332</v>
      </c>
      <c r="AO9" s="6">
        <f>AVERAGE(AI$3:AI9,AN9)+SQRT(_xlfn.VAR.P((AI$3:AI9)))</f>
        <v>8.8349023663039912</v>
      </c>
      <c r="AP9" s="7">
        <f>AO9-AM9</f>
        <v>-3.1650976336960088</v>
      </c>
      <c r="AQ9" s="2">
        <f t="shared" si="11"/>
        <v>0</v>
      </c>
    </row>
    <row r="10" spans="1:43" x14ac:dyDescent="0.4">
      <c r="A10">
        <v>8</v>
      </c>
      <c r="B10">
        <v>16</v>
      </c>
      <c r="C10">
        <v>2</v>
      </c>
      <c r="D10">
        <v>0</v>
      </c>
      <c r="E10">
        <v>20</v>
      </c>
      <c r="F10" s="2">
        <f t="shared" si="0"/>
        <v>2</v>
      </c>
      <c r="G10" s="6">
        <f>_xlfn.FORECAST.ETS($A12,$B$3:$B10,$A$3:$A10,1,1)</f>
        <v>24.204524791212883</v>
      </c>
      <c r="H10" s="6">
        <f>AVERAGE(($B$3:B10),$G10)+SQRT(_xlfn.VAR.P(($B$3:B10)))</f>
        <v>17.38753078918463</v>
      </c>
      <c r="I10" s="6">
        <f t="shared" si="1"/>
        <v>15.38753078918463</v>
      </c>
      <c r="J10" s="2">
        <f t="shared" si="2"/>
        <v>15.38753078918463</v>
      </c>
      <c r="L10" s="1">
        <v>8</v>
      </c>
      <c r="M10" s="2">
        <v>10</v>
      </c>
      <c r="N10" s="2">
        <v>0</v>
      </c>
      <c r="O10" s="1">
        <v>10</v>
      </c>
      <c r="P10" s="2">
        <v>16</v>
      </c>
      <c r="Q10" s="2">
        <f t="shared" si="3"/>
        <v>-10</v>
      </c>
      <c r="R10" s="6">
        <f>_xlfn.FORECAST.ETS(L12,M$3:M10,L$3:L10,1,1)</f>
        <v>12.067444799787877</v>
      </c>
      <c r="S10" s="6">
        <f>AVERAGE(M$3:M10,R10)+SQRT(_xlfn.VAR.P((M$3:M10)))</f>
        <v>10.330392385751781</v>
      </c>
      <c r="T10" s="7">
        <f t="shared" si="4"/>
        <v>20.330392385751779</v>
      </c>
      <c r="U10" s="2">
        <f t="shared" si="5"/>
        <v>20.330392385751779</v>
      </c>
      <c r="W10" s="2">
        <v>8</v>
      </c>
      <c r="X10" s="2">
        <v>4</v>
      </c>
      <c r="Y10" s="2">
        <v>4</v>
      </c>
      <c r="Z10" s="2">
        <v>0</v>
      </c>
      <c r="AA10" s="2">
        <v>4</v>
      </c>
      <c r="AB10" s="2">
        <f t="shared" si="6"/>
        <v>4</v>
      </c>
      <c r="AC10" s="6">
        <f>_xlfn.FORECAST.ETS(W12,X$3:X10,W$3:W10,1,1)</f>
        <v>5.1428571428571415</v>
      </c>
      <c r="AD10" s="6">
        <f>AVERAGE(X$3:X10,AC10)+SQRT(_xlfn.VAR.P((X$3:X10)))</f>
        <v>8.7331890295080949</v>
      </c>
      <c r="AE10" s="7">
        <f t="shared" si="7"/>
        <v>4.7331890295080949</v>
      </c>
      <c r="AF10" s="2">
        <f t="shared" si="8"/>
        <v>4.7331890295080949</v>
      </c>
      <c r="AH10" s="2">
        <v>8</v>
      </c>
      <c r="AI10" s="2">
        <v>8</v>
      </c>
      <c r="AJ10" s="2">
        <v>12</v>
      </c>
      <c r="AK10" s="2">
        <v>0</v>
      </c>
      <c r="AL10" s="2">
        <v>4</v>
      </c>
      <c r="AM10" s="2">
        <f t="shared" si="9"/>
        <v>12</v>
      </c>
      <c r="AN10" s="6">
        <f>_xlfn.FORECAST.ETS(AH12,AI$3:AI10,AH$3:AH10,1,1)</f>
        <v>10.428660247538089</v>
      </c>
      <c r="AO10" s="6">
        <f>AVERAGE(AI$3:AI10,AN10)+SQRT(_xlfn.VAR.P((AI$3:AI10)))</f>
        <v>8.8730094783857183</v>
      </c>
      <c r="AP10" s="7">
        <f t="shared" ref="AP10:AP42" si="12">AO10-AM10</f>
        <v>-3.1269905216142817</v>
      </c>
      <c r="AQ10" s="2">
        <f t="shared" si="11"/>
        <v>0</v>
      </c>
    </row>
    <row r="11" spans="1:43" x14ac:dyDescent="0.4">
      <c r="A11">
        <v>9</v>
      </c>
      <c r="B11">
        <v>16</v>
      </c>
      <c r="C11">
        <v>0</v>
      </c>
      <c r="D11">
        <v>14</v>
      </c>
      <c r="E11">
        <v>40</v>
      </c>
      <c r="F11" s="2">
        <f t="shared" si="0"/>
        <v>-14</v>
      </c>
      <c r="G11" s="6">
        <f>_xlfn.FORECAST.ETS($A13,$B$3:$B11,$A$3:$A11,1,1)</f>
        <v>23.380925616799367</v>
      </c>
      <c r="H11" s="6">
        <f>AVERAGE(($B$3:B11),$G11)+SQRT(_xlfn.VAR.P(($B$3:B11)))</f>
        <v>17.801665704901708</v>
      </c>
      <c r="I11" s="6">
        <f t="shared" si="1"/>
        <v>31.801665704901708</v>
      </c>
      <c r="J11" s="2">
        <f t="shared" si="2"/>
        <v>31.801665704901708</v>
      </c>
      <c r="L11" s="1">
        <v>9</v>
      </c>
      <c r="M11" s="2">
        <v>4</v>
      </c>
      <c r="N11" s="2">
        <v>0</v>
      </c>
      <c r="O11" s="1">
        <v>14</v>
      </c>
      <c r="P11" s="2">
        <v>20</v>
      </c>
      <c r="Q11" s="2">
        <f t="shared" si="3"/>
        <v>-14</v>
      </c>
      <c r="R11" s="6">
        <f>_xlfn.FORECAST.ETS(L13,M$3:M11,L$3:L11,1,1)</f>
        <v>5.7771581105168908</v>
      </c>
      <c r="S11" s="6">
        <f>AVERAGE(M$3:M11,R11)+SQRT(_xlfn.VAR.P((M$3:M11)))</f>
        <v>9.3258267358120435</v>
      </c>
      <c r="T11" s="7">
        <f t="shared" si="4"/>
        <v>23.325826735812043</v>
      </c>
      <c r="U11" s="2">
        <f t="shared" si="5"/>
        <v>23.325826735812043</v>
      </c>
      <c r="W11" s="2">
        <v>9</v>
      </c>
      <c r="X11" s="2">
        <v>4</v>
      </c>
      <c r="Y11" s="2">
        <v>10</v>
      </c>
      <c r="Z11" s="2">
        <v>0</v>
      </c>
      <c r="AA11" s="2">
        <v>4</v>
      </c>
      <c r="AB11" s="2">
        <f t="shared" si="6"/>
        <v>10</v>
      </c>
      <c r="AC11" s="6">
        <f>_xlfn.FORECAST.ETS(W13,X$3:X11,W$3:W11,1,1)</f>
        <v>4.3226328416317967</v>
      </c>
      <c r="AD11" s="6">
        <f>AVERAGE(X$3:X11,AC11)+SQRT(_xlfn.VAR.P((X$3:X11)))</f>
        <v>8.3720028410382792</v>
      </c>
      <c r="AE11" s="7">
        <f t="shared" si="7"/>
        <v>-1.6279971589617208</v>
      </c>
      <c r="AF11" s="2">
        <f t="shared" si="8"/>
        <v>0</v>
      </c>
      <c r="AH11" s="2">
        <v>9</v>
      </c>
      <c r="AI11" s="2">
        <v>8</v>
      </c>
      <c r="AJ11" s="2">
        <v>8</v>
      </c>
      <c r="AK11" s="2">
        <v>0</v>
      </c>
      <c r="AL11" s="2">
        <v>4</v>
      </c>
      <c r="AM11" s="2">
        <f t="shared" si="9"/>
        <v>8</v>
      </c>
      <c r="AN11" s="6">
        <f>_xlfn.FORECAST.ETS(AH13,AI$3:AI11,AH$3:AH11,1,1)</f>
        <v>10.019068968409032</v>
      </c>
      <c r="AO11" s="6">
        <f>AVERAGE(AI$3:AI11,AN11)+SQRT(_xlfn.VAR.P((AI$3:AI11)))</f>
        <v>8.8875249800050291</v>
      </c>
      <c r="AP11" s="7">
        <f t="shared" si="12"/>
        <v>0.88752498000502911</v>
      </c>
      <c r="AQ11" s="2">
        <f t="shared" si="11"/>
        <v>0.88752498000502911</v>
      </c>
    </row>
    <row r="12" spans="1:43" x14ac:dyDescent="0.4">
      <c r="A12">
        <v>10</v>
      </c>
      <c r="B12">
        <v>20</v>
      </c>
      <c r="C12">
        <v>0</v>
      </c>
      <c r="D12">
        <v>14</v>
      </c>
      <c r="E12">
        <v>40</v>
      </c>
      <c r="F12" s="2">
        <f t="shared" si="0"/>
        <v>-14</v>
      </c>
      <c r="G12" s="6">
        <f>_xlfn.FORECAST.ETS($A14,$B$3:$B12,$A$3:$A12,1,1)</f>
        <v>25.261927651407241</v>
      </c>
      <c r="H12" s="6">
        <f>AVERAGE(($B$3:B12),$G12)+SQRT(_xlfn.VAR.P(($B$3:B12)))</f>
        <v>19.122958143751063</v>
      </c>
      <c r="I12" s="6">
        <f t="shared" si="1"/>
        <v>33.122958143751063</v>
      </c>
      <c r="J12" s="2">
        <f t="shared" si="2"/>
        <v>33.122958143751063</v>
      </c>
      <c r="L12" s="1">
        <v>10</v>
      </c>
      <c r="M12" s="2">
        <v>4</v>
      </c>
      <c r="N12" s="2">
        <v>0</v>
      </c>
      <c r="O12" s="1">
        <v>2</v>
      </c>
      <c r="P12" s="2">
        <v>12</v>
      </c>
      <c r="Q12" s="2">
        <f t="shared" si="3"/>
        <v>-2</v>
      </c>
      <c r="R12" s="6">
        <f>_xlfn.FORECAST.ETS(L14,M$3:M12,L$3:L12,1,1)</f>
        <v>4.6503004534758938</v>
      </c>
      <c r="S12" s="6">
        <f>AVERAGE(M$3:M12,R12)+SQRT(_xlfn.VAR.P((M$3:M12)))</f>
        <v>8.9504846820034558</v>
      </c>
      <c r="T12" s="7">
        <f t="shared" si="4"/>
        <v>10.950484682003456</v>
      </c>
      <c r="U12" s="2">
        <f t="shared" si="5"/>
        <v>10.950484682003456</v>
      </c>
      <c r="W12" s="2">
        <v>10</v>
      </c>
      <c r="X12" s="2">
        <v>4</v>
      </c>
      <c r="Y12" s="2">
        <v>8</v>
      </c>
      <c r="Z12" s="2">
        <v>0</v>
      </c>
      <c r="AA12" s="2">
        <v>4</v>
      </c>
      <c r="AB12" s="2">
        <f t="shared" si="6"/>
        <v>8</v>
      </c>
      <c r="AC12" s="6">
        <f>_xlfn.FORECAST.ETS(W14,X$3:X12,W$3:W12,1,1)</f>
        <v>4.1579025804869554</v>
      </c>
      <c r="AD12" s="6">
        <f>AVERAGE(X$3:X12,AC12)+SQRT(_xlfn.VAR.P((X$3:X12)))</f>
        <v>8.1222000668740435</v>
      </c>
      <c r="AE12" s="7">
        <f t="shared" si="7"/>
        <v>0.1222000668740435</v>
      </c>
      <c r="AF12" s="2">
        <f t="shared" si="8"/>
        <v>0.1222000668740435</v>
      </c>
      <c r="AH12" s="2">
        <v>10</v>
      </c>
      <c r="AI12" s="2">
        <v>8</v>
      </c>
      <c r="AJ12" s="2">
        <v>4</v>
      </c>
      <c r="AK12" s="2">
        <v>0</v>
      </c>
      <c r="AL12" s="2">
        <v>8</v>
      </c>
      <c r="AM12" s="2">
        <f t="shared" si="9"/>
        <v>4</v>
      </c>
      <c r="AN12" s="6">
        <f>_xlfn.FORECAST.ETS(AH14,AI$3:AI12,AH$3:AH12,1,1)</f>
        <v>9.1866278346388182</v>
      </c>
      <c r="AO12" s="6">
        <f>AVERAGE(AI$3:AI12,AN12)+SQRT(_xlfn.VAR.P((AI$3:AI12)))</f>
        <v>8.8499964447676831</v>
      </c>
      <c r="AP12" s="7">
        <f t="shared" si="12"/>
        <v>4.8499964447676831</v>
      </c>
      <c r="AQ12" s="2">
        <f t="shared" si="11"/>
        <v>4.8499964447676831</v>
      </c>
    </row>
    <row r="13" spans="1:43" x14ac:dyDescent="0.4">
      <c r="A13">
        <v>11</v>
      </c>
      <c r="B13">
        <v>12</v>
      </c>
      <c r="C13">
        <v>0</v>
      </c>
      <c r="D13">
        <v>18</v>
      </c>
      <c r="E13">
        <v>30</v>
      </c>
      <c r="F13" s="2">
        <f t="shared" si="0"/>
        <v>-18</v>
      </c>
      <c r="G13" s="6">
        <f>_xlfn.FORECAST.ETS($A15,$B$3:$B13,$A$3:$A13,1,1)</f>
        <v>15.454545454545455</v>
      </c>
      <c r="H13" s="6">
        <f>AVERAGE(($B$3:B13),$G13)+SQRT(_xlfn.VAR.P(($B$3:B13)))</f>
        <v>17.969626497152333</v>
      </c>
      <c r="I13" s="6">
        <f t="shared" si="1"/>
        <v>35.969626497152333</v>
      </c>
      <c r="J13" s="2">
        <f t="shared" si="2"/>
        <v>35.969626497152333</v>
      </c>
      <c r="L13" s="1">
        <v>11</v>
      </c>
      <c r="M13" s="2">
        <v>4</v>
      </c>
      <c r="N13" s="2">
        <v>0</v>
      </c>
      <c r="O13" s="1">
        <v>6</v>
      </c>
      <c r="P13" s="2">
        <v>12</v>
      </c>
      <c r="Q13" s="2">
        <f t="shared" si="3"/>
        <v>-6</v>
      </c>
      <c r="R13" s="6">
        <f>_xlfn.FORECAST.ETS(L15,M$3:M13,L$3:L13,1,1)</f>
        <v>0.3746109337111595</v>
      </c>
      <c r="S13" s="6">
        <f>AVERAGE(M$3:M13,R13)+SQRT(_xlfn.VAR.P((M$3:M13)))</f>
        <v>8.3596447025554532</v>
      </c>
      <c r="T13" s="7">
        <f t="shared" si="4"/>
        <v>14.359644702555453</v>
      </c>
      <c r="U13" s="2">
        <f t="shared" si="5"/>
        <v>14.359644702555453</v>
      </c>
      <c r="W13" s="2">
        <v>11</v>
      </c>
      <c r="X13" s="2">
        <v>8</v>
      </c>
      <c r="Y13" s="2">
        <v>0</v>
      </c>
      <c r="Z13" s="2">
        <v>0</v>
      </c>
      <c r="AA13" s="2">
        <v>4</v>
      </c>
      <c r="AB13" s="2">
        <f t="shared" si="6"/>
        <v>0</v>
      </c>
      <c r="AC13" s="6">
        <f>_xlfn.FORECAST.ETS(W15,X$3:X13,W$3:W13,1,1)</f>
        <v>8.3636363636363651</v>
      </c>
      <c r="AD13" s="6">
        <f>AVERAGE(X$3:X13,AC13)+SQRT(_xlfn.VAR.P((X$3:X13)))</f>
        <v>8.6525221397313867</v>
      </c>
      <c r="AE13" s="7">
        <f t="shared" si="7"/>
        <v>8.6525221397313867</v>
      </c>
      <c r="AF13" s="2">
        <f t="shared" si="8"/>
        <v>8.6525221397313867</v>
      </c>
      <c r="AH13" s="2">
        <v>11</v>
      </c>
      <c r="AI13" s="2">
        <v>8</v>
      </c>
      <c r="AJ13" s="2">
        <v>0</v>
      </c>
      <c r="AK13" s="2">
        <v>0</v>
      </c>
      <c r="AL13" s="2">
        <v>8</v>
      </c>
      <c r="AM13" s="2">
        <f t="shared" si="9"/>
        <v>0</v>
      </c>
      <c r="AN13" s="6">
        <f>_xlfn.FORECAST.ETS(AH15,AI$3:AI13,AH$3:AH13,1,1)</f>
        <v>9.7787165786424382</v>
      </c>
      <c r="AO13" s="6">
        <f>AVERAGE(AI$3:AI13,AN13)+SQRT(_xlfn.VAR.P((AI$3:AI13)))</f>
        <v>8.9296734672140303</v>
      </c>
      <c r="AP13" s="7">
        <f t="shared" si="12"/>
        <v>8.9296734672140303</v>
      </c>
      <c r="AQ13" s="2">
        <f t="shared" si="11"/>
        <v>8.9296734672140303</v>
      </c>
    </row>
    <row r="14" spans="1:43" x14ac:dyDescent="0.4">
      <c r="A14">
        <v>12</v>
      </c>
      <c r="B14">
        <v>12</v>
      </c>
      <c r="C14">
        <v>0</v>
      </c>
      <c r="D14">
        <v>10</v>
      </c>
      <c r="E14">
        <v>0</v>
      </c>
      <c r="F14" s="2">
        <f t="shared" si="0"/>
        <v>-10</v>
      </c>
      <c r="G14" s="6">
        <f>_xlfn.FORECAST.ETS($A16,$B$3:$B14,$A$3:$A14,1,1)</f>
        <v>14.727272727272728</v>
      </c>
      <c r="H14" s="6">
        <f>AVERAGE(($B$3:B14),$G14)+SQRT(_xlfn.VAR.P(($B$3:B14)))</f>
        <v>17.683333040668789</v>
      </c>
      <c r="I14" s="6">
        <f t="shared" si="1"/>
        <v>27.683333040668789</v>
      </c>
      <c r="J14" s="2">
        <f t="shared" si="2"/>
        <v>27.683333040668789</v>
      </c>
      <c r="L14" s="1">
        <v>12</v>
      </c>
      <c r="M14" s="2">
        <v>4</v>
      </c>
      <c r="N14" s="1">
        <v>6</v>
      </c>
      <c r="O14" s="2">
        <v>0</v>
      </c>
      <c r="P14" s="2">
        <v>16</v>
      </c>
      <c r="Q14" s="2">
        <f t="shared" si="3"/>
        <v>6</v>
      </c>
      <c r="R14" s="6">
        <f>_xlfn.FORECAST.ETS(L16,M$3:M14,L$3:L14,1,1)</f>
        <v>4.3547018541178319</v>
      </c>
      <c r="S14" s="6">
        <f>AVERAGE(M$3:M14,R14)+SQRT(_xlfn.VAR.P((M$3:M14)))</f>
        <v>8.4834464422795897</v>
      </c>
      <c r="T14" s="7">
        <f t="shared" si="4"/>
        <v>2.4834464422795897</v>
      </c>
      <c r="U14" s="2">
        <f t="shared" si="5"/>
        <v>2.4834464422795897</v>
      </c>
      <c r="W14" s="2">
        <v>12</v>
      </c>
      <c r="X14" s="2">
        <v>8</v>
      </c>
      <c r="Y14" s="2">
        <v>8</v>
      </c>
      <c r="Z14" s="2">
        <v>0</v>
      </c>
      <c r="AA14" s="2">
        <v>8</v>
      </c>
      <c r="AB14" s="2">
        <f t="shared" si="6"/>
        <v>8</v>
      </c>
      <c r="AC14" s="6">
        <f>_xlfn.FORECAST.ETS(W16,X$3:X14,W$3:W14,1,1)</f>
        <v>8.4452242753300339</v>
      </c>
      <c r="AD14" s="6">
        <f>AVERAGE(X$3:X14,AC14)+SQRT(_xlfn.VAR.P((X$3:X14)))</f>
        <v>8.7700830724969983</v>
      </c>
      <c r="AE14" s="7">
        <f t="shared" si="7"/>
        <v>0.77008307249699826</v>
      </c>
      <c r="AF14" s="2">
        <f t="shared" si="8"/>
        <v>0.77008307249699826</v>
      </c>
      <c r="AH14" s="2">
        <v>12</v>
      </c>
      <c r="AI14" s="2">
        <v>8</v>
      </c>
      <c r="AJ14" s="2">
        <v>0</v>
      </c>
      <c r="AK14" s="2">
        <v>4</v>
      </c>
      <c r="AL14" s="2">
        <v>12</v>
      </c>
      <c r="AM14" s="2">
        <f t="shared" si="9"/>
        <v>-4</v>
      </c>
      <c r="AN14" s="6">
        <f>_xlfn.FORECAST.ETS(AH16,AI$3:AI14,AH$3:AH14,1,1)</f>
        <v>8.7969632194432119</v>
      </c>
      <c r="AO14" s="6">
        <f>AVERAGE(AI$3:AI14,AN14)+SQRT(_xlfn.VAR.P((AI$3:AI14)))</f>
        <v>8.8702787475260472</v>
      </c>
      <c r="AP14" s="7">
        <f t="shared" si="12"/>
        <v>12.870278747526047</v>
      </c>
      <c r="AQ14" s="2">
        <f t="shared" si="11"/>
        <v>12.870278747526047</v>
      </c>
    </row>
    <row r="15" spans="1:43" x14ac:dyDescent="0.4">
      <c r="A15">
        <v>13</v>
      </c>
      <c r="B15">
        <v>16</v>
      </c>
      <c r="C15">
        <v>14</v>
      </c>
      <c r="D15">
        <v>0</v>
      </c>
      <c r="E15">
        <v>0</v>
      </c>
      <c r="F15" s="2">
        <f t="shared" si="0"/>
        <v>14</v>
      </c>
      <c r="G15" s="6">
        <f>_xlfn.FORECAST.ETS($A17,$B$3:$B15,$A$3:$A15,1,1)</f>
        <v>18.461538461538463</v>
      </c>
      <c r="H15" s="6">
        <f>AVERAGE(($B$3:B15),$G15)+SQRT(_xlfn.VAR.P(($B$3:B15)))</f>
        <v>18.167552275236844</v>
      </c>
      <c r="I15" s="6">
        <f t="shared" si="1"/>
        <v>4.1675522752368437</v>
      </c>
      <c r="J15" s="2">
        <f t="shared" si="2"/>
        <v>4.1675522752368437</v>
      </c>
      <c r="L15" s="1">
        <v>13</v>
      </c>
      <c r="M15" s="2">
        <v>8</v>
      </c>
      <c r="N15" s="1">
        <v>14</v>
      </c>
      <c r="O15" s="2">
        <v>0</v>
      </c>
      <c r="P15" s="2">
        <v>2</v>
      </c>
      <c r="Q15" s="2">
        <f t="shared" si="3"/>
        <v>14</v>
      </c>
      <c r="R15" s="6">
        <f>_xlfn.FORECAST.ETS(L17,M$3:M15,L$3:L15,1,1)</f>
        <v>6.4130112096260268</v>
      </c>
      <c r="S15" s="6">
        <f>AVERAGE(M$3:M15,R15)+SQRT(_xlfn.VAR.P((M$3:M15)))</f>
        <v>8.7469656826346025</v>
      </c>
      <c r="T15" s="7">
        <f t="shared" si="4"/>
        <v>-5.2530343173653975</v>
      </c>
      <c r="U15" s="2">
        <f t="shared" si="5"/>
        <v>0</v>
      </c>
      <c r="W15" s="2">
        <v>13</v>
      </c>
      <c r="X15" s="2">
        <v>12</v>
      </c>
      <c r="Y15" s="2">
        <v>0</v>
      </c>
      <c r="Z15" s="2">
        <v>2</v>
      </c>
      <c r="AA15" s="2">
        <v>8</v>
      </c>
      <c r="AB15" s="2">
        <f t="shared" si="6"/>
        <v>-2</v>
      </c>
      <c r="AC15" s="6">
        <f>_xlfn.FORECAST.ETS(W17,X$3:X15,W$3:W15,1,1)</f>
        <v>11.829203247864783</v>
      </c>
      <c r="AD15" s="6">
        <f>AVERAGE(X$3:X15,AC15)+SQRT(_xlfn.VAR.P((X$3:X15)))</f>
        <v>9.7962240265564109</v>
      </c>
      <c r="AE15" s="7">
        <f t="shared" si="7"/>
        <v>11.796224026556411</v>
      </c>
      <c r="AF15" s="2">
        <f t="shared" si="8"/>
        <v>11.796224026556411</v>
      </c>
      <c r="AH15" s="2">
        <v>13</v>
      </c>
      <c r="AI15" s="2">
        <v>8</v>
      </c>
      <c r="AJ15" s="2">
        <v>0</v>
      </c>
      <c r="AK15" s="2">
        <v>4</v>
      </c>
      <c r="AL15" s="2">
        <v>10</v>
      </c>
      <c r="AM15" s="2">
        <f t="shared" si="9"/>
        <v>-4</v>
      </c>
      <c r="AN15" s="6">
        <f>_xlfn.FORECAST.ETS(AH17,AI$3:AI15,AH$3:AH15,1,1)</f>
        <v>8.6961683413859632</v>
      </c>
      <c r="AO15" s="6">
        <f>AVERAGE(AI$3:AI15,AN15)+SQRT(_xlfn.VAR.P((AI$3:AI15)))</f>
        <v>8.8778836298951127</v>
      </c>
      <c r="AP15" s="7">
        <f t="shared" si="12"/>
        <v>12.877883629895113</v>
      </c>
      <c r="AQ15" s="2">
        <f t="shared" si="11"/>
        <v>12.877883629895113</v>
      </c>
    </row>
    <row r="16" spans="1:43" x14ac:dyDescent="0.4">
      <c r="A16">
        <v>14</v>
      </c>
      <c r="B16">
        <v>2</v>
      </c>
      <c r="C16">
        <v>52</v>
      </c>
      <c r="D16">
        <v>0</v>
      </c>
      <c r="E16">
        <v>0</v>
      </c>
      <c r="F16" s="2">
        <f t="shared" si="0"/>
        <v>52</v>
      </c>
      <c r="G16" s="6">
        <f>_xlfn.FORECAST.ETS($A18,$B$3:$B16,$A$3:$A16,1,1)</f>
        <v>3.424175824175824</v>
      </c>
      <c r="H16" s="6">
        <f>AVERAGE(($B$3:B16),$G16)+SQRT(_xlfn.VAR.P(($B$3:B16)))</f>
        <v>16.763142150871172</v>
      </c>
      <c r="I16" s="6">
        <f t="shared" si="1"/>
        <v>-35.236857849128825</v>
      </c>
      <c r="J16" s="2">
        <f t="shared" si="2"/>
        <v>0</v>
      </c>
      <c r="L16" s="1">
        <v>14</v>
      </c>
      <c r="M16" s="2">
        <v>8</v>
      </c>
      <c r="N16" s="1">
        <v>26</v>
      </c>
      <c r="O16" s="2">
        <v>0</v>
      </c>
      <c r="P16" s="2">
        <v>2</v>
      </c>
      <c r="Q16" s="2">
        <f t="shared" si="3"/>
        <v>26</v>
      </c>
      <c r="R16" s="6">
        <f>_xlfn.FORECAST.ETS(L18,M$3:M16,L$3:L16,1,1)</f>
        <v>8.225392487961587</v>
      </c>
      <c r="S16" s="6">
        <f>AVERAGE(M$3:M16,R16)+SQRT(_xlfn.VAR.P((M$3:M16)))</f>
        <v>8.9504845028549731</v>
      </c>
      <c r="T16" s="7">
        <f t="shared" si="4"/>
        <v>-17.049515497145027</v>
      </c>
      <c r="U16" s="2">
        <f t="shared" si="5"/>
        <v>0</v>
      </c>
      <c r="W16" s="2">
        <v>14</v>
      </c>
      <c r="X16" s="2">
        <v>10</v>
      </c>
      <c r="Y16" s="2">
        <v>0</v>
      </c>
      <c r="Z16" s="2">
        <v>2</v>
      </c>
      <c r="AA16" s="2">
        <v>10</v>
      </c>
      <c r="AB16" s="2">
        <f t="shared" si="6"/>
        <v>-2</v>
      </c>
      <c r="AC16" s="6">
        <f>_xlfn.FORECAST.ETS(W18,X$3:X16,W$3:W16,1,1)</f>
        <v>11.007122254112353</v>
      </c>
      <c r="AD16" s="6">
        <f>AVERAGE(X$3:X16,AC16)+SQRT(_xlfn.VAR.P((X$3:X16)))</f>
        <v>9.9868383827075196</v>
      </c>
      <c r="AE16" s="7">
        <f t="shared" si="7"/>
        <v>11.98683838270752</v>
      </c>
      <c r="AF16" s="2">
        <f t="shared" si="8"/>
        <v>11.98683838270752</v>
      </c>
      <c r="AH16" s="2">
        <v>14</v>
      </c>
      <c r="AI16" s="2">
        <v>8</v>
      </c>
      <c r="AJ16" s="2">
        <v>0</v>
      </c>
      <c r="AK16" s="2">
        <v>4</v>
      </c>
      <c r="AL16" s="2">
        <v>12</v>
      </c>
      <c r="AM16" s="2">
        <f t="shared" si="9"/>
        <v>-4</v>
      </c>
      <c r="AN16" s="6">
        <f>_xlfn.FORECAST.ETS(AH18,AI$3:AI16,AH$3:AH16,1,1)</f>
        <v>8.6130611830843122</v>
      </c>
      <c r="AO16" s="6">
        <f>AVERAGE(AI$3:AI16,AN16)+SQRT(_xlfn.VAR.P((AI$3:AI16)))</f>
        <v>8.8821743588355346</v>
      </c>
      <c r="AP16" s="7">
        <f t="shared" si="12"/>
        <v>12.882174358835535</v>
      </c>
      <c r="AQ16" s="2">
        <f t="shared" si="11"/>
        <v>12.882174358835535</v>
      </c>
    </row>
    <row r="17" spans="1:43" x14ac:dyDescent="0.4">
      <c r="A17">
        <v>15</v>
      </c>
      <c r="B17">
        <v>2</v>
      </c>
      <c r="C17">
        <v>80</v>
      </c>
      <c r="D17">
        <v>0</v>
      </c>
      <c r="E17">
        <v>0</v>
      </c>
      <c r="F17" s="2">
        <f t="shared" si="0"/>
        <v>80</v>
      </c>
      <c r="G17" s="6">
        <f>_xlfn.FORECAST.ETS($A19,$B$3:$B17,$A$3:$A17,1,1)</f>
        <v>-8.4438396012127832</v>
      </c>
      <c r="H17" s="6">
        <f>AVERAGE(($B$3:B17),$G17)+SQRT(_xlfn.VAR.P(($B$3:B17)))</f>
        <v>15.664518881470736</v>
      </c>
      <c r="I17" s="6">
        <f t="shared" si="1"/>
        <v>-64.335481118529259</v>
      </c>
      <c r="J17" s="2">
        <f t="shared" si="2"/>
        <v>0</v>
      </c>
      <c r="L17" s="1">
        <v>15</v>
      </c>
      <c r="M17" s="2">
        <v>10</v>
      </c>
      <c r="N17" s="1">
        <v>42</v>
      </c>
      <c r="O17" s="2">
        <v>0</v>
      </c>
      <c r="P17" s="2">
        <v>0</v>
      </c>
      <c r="Q17" s="2">
        <f t="shared" si="3"/>
        <v>42</v>
      </c>
      <c r="R17" s="6">
        <f>_xlfn.FORECAST.ETS(L19,M$3:M17,L$3:L17,1,1)</f>
        <v>9.9079346373124704</v>
      </c>
      <c r="S17" s="6">
        <f>AVERAGE(M$3:M17,R17)+SQRT(_xlfn.VAR.P((M$3:M17)))</f>
        <v>9.3712149069054007</v>
      </c>
      <c r="T17" s="7">
        <f t="shared" si="4"/>
        <v>-32.628785093094599</v>
      </c>
      <c r="U17" s="2">
        <f t="shared" si="5"/>
        <v>0</v>
      </c>
      <c r="W17" s="2">
        <v>15</v>
      </c>
      <c r="X17" s="2">
        <v>12</v>
      </c>
      <c r="Y17" s="2">
        <v>0</v>
      </c>
      <c r="Z17" s="2">
        <v>6</v>
      </c>
      <c r="AA17" s="2">
        <v>16</v>
      </c>
      <c r="AB17" s="2">
        <f t="shared" si="6"/>
        <v>-6</v>
      </c>
      <c r="AC17" s="6">
        <f>_xlfn.FORECAST.ETS(W19,X$3:X17,W$3:W17,1,1)</f>
        <v>12.288284327728839</v>
      </c>
      <c r="AD17" s="6">
        <f>AVERAGE(X$3:X17,AC17)+SQRT(_xlfn.VAR.P((X$3:X17)))</f>
        <v>10.565118371381804</v>
      </c>
      <c r="AE17" s="7">
        <f t="shared" si="7"/>
        <v>16.565118371381804</v>
      </c>
      <c r="AF17" s="2">
        <f t="shared" si="8"/>
        <v>16.565118371381804</v>
      </c>
      <c r="AH17" s="2">
        <v>15</v>
      </c>
      <c r="AI17" s="2">
        <v>8</v>
      </c>
      <c r="AJ17" s="2">
        <v>0</v>
      </c>
      <c r="AK17" s="2">
        <v>2</v>
      </c>
      <c r="AL17" s="2">
        <v>8</v>
      </c>
      <c r="AM17" s="2">
        <f t="shared" si="9"/>
        <v>-2</v>
      </c>
      <c r="AN17" s="6">
        <f>_xlfn.FORECAST.ETS(AH19,AI$3:AI17,AH$3:AH17,1,1)</f>
        <v>8.5438448784537027</v>
      </c>
      <c r="AO17" s="6">
        <f>AVERAGE(AI$3:AI17,AN17)+SQRT(_xlfn.VAR.P((AI$3:AI17)))</f>
        <v>8.8839903049033566</v>
      </c>
      <c r="AP17" s="7">
        <f t="shared" si="12"/>
        <v>10.883990304903357</v>
      </c>
      <c r="AQ17" s="2">
        <f t="shared" si="11"/>
        <v>10.883990304903357</v>
      </c>
    </row>
    <row r="18" spans="1:43" x14ac:dyDescent="0.4">
      <c r="A18">
        <v>16</v>
      </c>
      <c r="B18">
        <v>0</v>
      </c>
      <c r="C18">
        <v>80</v>
      </c>
      <c r="D18">
        <v>0</v>
      </c>
      <c r="E18">
        <v>0</v>
      </c>
      <c r="F18" s="2">
        <f t="shared" si="0"/>
        <v>80</v>
      </c>
      <c r="G18" s="6">
        <f>_xlfn.FORECAST.ETS($A20,$B$3:$B18,$A$3:$A18,1,1)</f>
        <v>7.0870039721017317</v>
      </c>
      <c r="H18" s="6">
        <f>AVERAGE(($B$3:B18),$G18)+SQRT(_xlfn.VAR.P(($B$3:B18)))</f>
        <v>16.30281201821667</v>
      </c>
      <c r="I18" s="6">
        <f t="shared" si="1"/>
        <v>-63.69718798178333</v>
      </c>
      <c r="J18" s="2">
        <f t="shared" si="2"/>
        <v>0</v>
      </c>
      <c r="L18" s="1">
        <v>16</v>
      </c>
      <c r="M18" s="2">
        <v>16</v>
      </c>
      <c r="N18" s="1">
        <v>28</v>
      </c>
      <c r="O18" s="2">
        <v>0</v>
      </c>
      <c r="P18" s="2">
        <v>0</v>
      </c>
      <c r="Q18" s="2">
        <f t="shared" si="3"/>
        <v>28</v>
      </c>
      <c r="R18" s="6">
        <f>_xlfn.FORECAST.ETS(L20,M$3:M18,L$3:L18,1,1)</f>
        <v>13.414602603884074</v>
      </c>
      <c r="S18" s="6">
        <f>AVERAGE(M$3:M18,R18)+SQRT(_xlfn.VAR.P((M$3:M18)))</f>
        <v>10.912863470867094</v>
      </c>
      <c r="T18" s="7">
        <f t="shared" si="4"/>
        <v>-17.087136529132906</v>
      </c>
      <c r="U18" s="2">
        <f t="shared" si="5"/>
        <v>0</v>
      </c>
      <c r="W18" s="2">
        <v>16</v>
      </c>
      <c r="X18" s="2">
        <v>8</v>
      </c>
      <c r="Y18" s="2">
        <v>0</v>
      </c>
      <c r="Z18" s="2">
        <v>6</v>
      </c>
      <c r="AA18" s="2">
        <v>8</v>
      </c>
      <c r="AB18" s="2">
        <f t="shared" si="6"/>
        <v>-6</v>
      </c>
      <c r="AC18" s="6">
        <f>_xlfn.FORECAST.ETS(W20,X$3:X18,W$3:W18,1,1)</f>
        <v>10.963798243153404</v>
      </c>
      <c r="AD18" s="6">
        <f>AVERAGE(X$3:X18,AC18)+SQRT(_xlfn.VAR.P((X$3:X18)))</f>
        <v>10.430482910050696</v>
      </c>
      <c r="AE18" s="7">
        <f t="shared" si="7"/>
        <v>16.430482910050696</v>
      </c>
      <c r="AF18" s="2">
        <f t="shared" si="8"/>
        <v>16.430482910050696</v>
      </c>
      <c r="AH18" s="2">
        <v>16</v>
      </c>
      <c r="AI18" s="2">
        <v>8</v>
      </c>
      <c r="AJ18" s="2">
        <v>0</v>
      </c>
      <c r="AK18" s="2">
        <v>0</v>
      </c>
      <c r="AL18" s="2">
        <v>8</v>
      </c>
      <c r="AM18" s="2">
        <f t="shared" si="9"/>
        <v>0</v>
      </c>
      <c r="AN18" s="6">
        <f>_xlfn.FORECAST.ETS(AH20,AI$3:AI18,AH$3:AH18,1,1)</f>
        <v>8.4856545310066132</v>
      </c>
      <c r="AO18" s="6">
        <f>AVERAGE(AI$3:AI18,AN18)+SQRT(_xlfn.VAR.P((AI$3:AI18)))</f>
        <v>8.8839350602470475</v>
      </c>
      <c r="AP18" s="7">
        <f t="shared" si="12"/>
        <v>8.8839350602470475</v>
      </c>
      <c r="AQ18" s="2">
        <f t="shared" si="11"/>
        <v>8.8839350602470475</v>
      </c>
    </row>
    <row r="19" spans="1:43" x14ac:dyDescent="0.4">
      <c r="A19">
        <v>17</v>
      </c>
      <c r="B19">
        <v>0</v>
      </c>
      <c r="C19">
        <v>80</v>
      </c>
      <c r="D19">
        <v>0</v>
      </c>
      <c r="E19">
        <v>0</v>
      </c>
      <c r="F19" s="2">
        <f t="shared" si="0"/>
        <v>80</v>
      </c>
      <c r="G19" s="6">
        <f>_xlfn.FORECAST.ETS($A21,$B$3:$B19,$A$3:$A19,1,1)</f>
        <v>-4.8437115087878588</v>
      </c>
      <c r="H19" s="6">
        <f>AVERAGE(($B$3:B19),$G19)+SQRT(_xlfn.VAR.P(($B$3:B19)))</f>
        <v>15.286213309683898</v>
      </c>
      <c r="I19" s="6">
        <f t="shared" si="1"/>
        <v>-64.713786690316098</v>
      </c>
      <c r="J19" s="2">
        <f t="shared" si="2"/>
        <v>0</v>
      </c>
      <c r="L19" s="1">
        <v>17</v>
      </c>
      <c r="M19" s="2">
        <v>8</v>
      </c>
      <c r="N19" s="1">
        <v>22</v>
      </c>
      <c r="O19" s="2">
        <v>0</v>
      </c>
      <c r="P19" s="2">
        <v>0</v>
      </c>
      <c r="Q19" s="2">
        <f t="shared" si="3"/>
        <v>22</v>
      </c>
      <c r="R19" s="6">
        <f>_xlfn.FORECAST.ETS(L21,M$3:M19,L$3:L19,1,1)</f>
        <v>11.151180434225576</v>
      </c>
      <c r="S19" s="6">
        <f>AVERAGE(M$3:M19,R19)+SQRT(_xlfn.VAR.P((M$3:M19)))</f>
        <v>10.724209442837946</v>
      </c>
      <c r="T19" s="7">
        <f t="shared" si="4"/>
        <v>-11.275790557162054</v>
      </c>
      <c r="U19" s="2">
        <f t="shared" si="5"/>
        <v>0</v>
      </c>
      <c r="W19" s="2">
        <v>17</v>
      </c>
      <c r="X19" s="2">
        <v>8</v>
      </c>
      <c r="Y19" s="2">
        <v>0</v>
      </c>
      <c r="Z19" s="2">
        <v>4</v>
      </c>
      <c r="AA19" s="2">
        <v>8</v>
      </c>
      <c r="AB19" s="2">
        <f t="shared" si="6"/>
        <v>-4</v>
      </c>
      <c r="AC19" s="6">
        <f>_xlfn.FORECAST.ETS(W21,X$3:X19,W$3:W19,1,1)</f>
        <v>8.7787388440830245</v>
      </c>
      <c r="AD19" s="6">
        <f>AVERAGE(X$3:X19,AC19)+SQRT(_xlfn.VAR.P((X$3:X19)))</f>
        <v>10.260290682245676</v>
      </c>
      <c r="AE19" s="7">
        <f t="shared" si="7"/>
        <v>14.260290682245676</v>
      </c>
      <c r="AF19" s="2">
        <f t="shared" si="8"/>
        <v>14.260290682245676</v>
      </c>
      <c r="AH19" s="2">
        <v>17</v>
      </c>
      <c r="AI19" s="2">
        <v>8</v>
      </c>
      <c r="AJ19" s="2">
        <v>0</v>
      </c>
      <c r="AK19" s="2">
        <v>0</v>
      </c>
      <c r="AL19" s="2">
        <v>8</v>
      </c>
      <c r="AM19" s="2">
        <f t="shared" si="9"/>
        <v>0</v>
      </c>
      <c r="AN19" s="6">
        <f>_xlfn.FORECAST.ETS(AH21,AI$3:AI19,AH$3:AH19,1,1)</f>
        <v>8.4363082956499955</v>
      </c>
      <c r="AO19" s="6">
        <f>AVERAGE(AI$3:AI19,AN19)+SQRT(_xlfn.VAR.P((AI$3:AI19)))</f>
        <v>8.882452847422929</v>
      </c>
      <c r="AP19" s="7">
        <f t="shared" si="12"/>
        <v>8.882452847422929</v>
      </c>
      <c r="AQ19" s="2">
        <f t="shared" si="11"/>
        <v>8.882452847422929</v>
      </c>
    </row>
    <row r="20" spans="1:43" x14ac:dyDescent="0.4">
      <c r="A20">
        <v>18</v>
      </c>
      <c r="B20">
        <v>0</v>
      </c>
      <c r="C20">
        <v>80</v>
      </c>
      <c r="D20">
        <v>0</v>
      </c>
      <c r="E20">
        <v>0</v>
      </c>
      <c r="F20" s="2">
        <f t="shared" si="0"/>
        <v>80</v>
      </c>
      <c r="G20" s="6">
        <f>_xlfn.FORECAST.ETS($A22,$B$3:$B20,$A$3:$A20,1,1)</f>
        <v>-0.32206650165695455</v>
      </c>
      <c r="H20" s="6">
        <f>AVERAGE(($B$3:B20),$G20)+SQRT(_xlfn.VAR.P(($B$3:B20)))</f>
        <v>15.200291403077703</v>
      </c>
      <c r="I20" s="6">
        <f t="shared" si="1"/>
        <v>-64.799708596922301</v>
      </c>
      <c r="J20" s="2">
        <f t="shared" si="2"/>
        <v>0</v>
      </c>
      <c r="L20" s="1">
        <v>18</v>
      </c>
      <c r="M20" s="2">
        <v>8</v>
      </c>
      <c r="N20" s="1">
        <v>14</v>
      </c>
      <c r="O20" s="2">
        <v>0</v>
      </c>
      <c r="P20" s="2">
        <v>2</v>
      </c>
      <c r="Q20" s="2">
        <f t="shared" si="3"/>
        <v>14</v>
      </c>
      <c r="R20" s="6">
        <f>_xlfn.FORECAST.ETS(L22,M$3:M20,L$3:L20,1,1)</f>
        <v>9.9750583163658142</v>
      </c>
      <c r="S20" s="6">
        <f>AVERAGE(M$3:M20,R20)+SQRT(_xlfn.VAR.P((M$3:M20)))</f>
        <v>10.609960546394316</v>
      </c>
      <c r="T20" s="7">
        <f t="shared" si="4"/>
        <v>-3.3900394536056844</v>
      </c>
      <c r="U20" s="2">
        <f t="shared" si="5"/>
        <v>0</v>
      </c>
      <c r="W20" s="2">
        <v>18</v>
      </c>
      <c r="X20" s="2">
        <v>8</v>
      </c>
      <c r="Y20" s="2">
        <v>4</v>
      </c>
      <c r="Z20" s="2">
        <v>0</v>
      </c>
      <c r="AA20" s="2">
        <v>8</v>
      </c>
      <c r="AB20" s="2">
        <f t="shared" si="6"/>
        <v>4</v>
      </c>
      <c r="AC20" s="6">
        <f>_xlfn.FORECAST.ETS(W22,X$3:X20,W$3:W20,1,1)</f>
        <v>8.6594944301502732</v>
      </c>
      <c r="AD20" s="6">
        <f>AVERAGE(X$3:X20,AC20)+SQRT(_xlfn.VAR.P((X$3:X20)))</f>
        <v>10.214402516437465</v>
      </c>
      <c r="AE20" s="7">
        <f t="shared" si="7"/>
        <v>6.214402516437465</v>
      </c>
      <c r="AF20" s="2">
        <f t="shared" si="8"/>
        <v>6.214402516437465</v>
      </c>
      <c r="AH20" s="2">
        <v>18</v>
      </c>
      <c r="AI20" s="2">
        <v>8</v>
      </c>
      <c r="AJ20" s="2">
        <v>0</v>
      </c>
      <c r="AK20" s="2">
        <v>0</v>
      </c>
      <c r="AL20" s="2">
        <v>8</v>
      </c>
      <c r="AM20" s="2">
        <f t="shared" si="9"/>
        <v>0</v>
      </c>
      <c r="AN20" s="6">
        <f>_xlfn.FORECAST.ETS(AH22,AI$3:AI20,AH$3:AH20,1,1)</f>
        <v>8.3941273887343755</v>
      </c>
      <c r="AO20" s="6">
        <f>AVERAGE(AI$3:AI20,AN20)+SQRT(_xlfn.VAR.P((AI$3:AI20)))</f>
        <v>8.8798765844069329</v>
      </c>
      <c r="AP20" s="7">
        <f t="shared" si="12"/>
        <v>8.8798765844069329</v>
      </c>
      <c r="AQ20" s="2">
        <f t="shared" si="11"/>
        <v>8.8798765844069329</v>
      </c>
    </row>
    <row r="21" spans="1:43" x14ac:dyDescent="0.4">
      <c r="A21">
        <v>19</v>
      </c>
      <c r="B21">
        <v>2</v>
      </c>
      <c r="C21">
        <v>78</v>
      </c>
      <c r="D21">
        <v>0</v>
      </c>
      <c r="E21">
        <v>0</v>
      </c>
      <c r="F21" s="2">
        <f t="shared" si="0"/>
        <v>78</v>
      </c>
      <c r="G21" s="6">
        <f>_xlfn.FORECAST.ETS($A23,$B$3:$B21,$A$3:$A21,1,1)</f>
        <v>1.3333333333333333</v>
      </c>
      <c r="H21" s="6">
        <f>AVERAGE(($B$3:B21),$G21)+SQRT(_xlfn.VAR.P(($B$3:B21)))</f>
        <v>14.94204240426922</v>
      </c>
      <c r="I21" s="6">
        <f t="shared" si="1"/>
        <v>-63.057957595730784</v>
      </c>
      <c r="J21" s="2">
        <f t="shared" si="2"/>
        <v>0</v>
      </c>
      <c r="L21" s="1">
        <v>19</v>
      </c>
      <c r="M21" s="2">
        <v>8</v>
      </c>
      <c r="N21" s="1">
        <v>6</v>
      </c>
      <c r="O21" s="2">
        <v>0</v>
      </c>
      <c r="P21" s="2">
        <v>8</v>
      </c>
      <c r="Q21" s="2">
        <f t="shared" si="3"/>
        <v>6</v>
      </c>
      <c r="R21" s="6">
        <f>_xlfn.FORECAST.ETS(L23,M$3:M21,L$3:L21,1,1)</f>
        <v>10.00848737279672</v>
      </c>
      <c r="S21" s="6">
        <f>AVERAGE(M$3:M21,R21)+SQRT(_xlfn.VAR.P((M$3:M21)))</f>
        <v>10.565279614802114</v>
      </c>
      <c r="T21" s="7">
        <f t="shared" si="4"/>
        <v>4.5652796148021135</v>
      </c>
      <c r="U21" s="2">
        <f t="shared" si="5"/>
        <v>4.5652796148021135</v>
      </c>
      <c r="W21" s="2">
        <v>19</v>
      </c>
      <c r="X21" s="2">
        <v>8</v>
      </c>
      <c r="Y21" s="2">
        <v>4</v>
      </c>
      <c r="Z21" s="2">
        <v>0</v>
      </c>
      <c r="AA21" s="2">
        <v>8</v>
      </c>
      <c r="AB21" s="2">
        <f t="shared" si="6"/>
        <v>4</v>
      </c>
      <c r="AC21" s="6">
        <f>_xlfn.FORECAST.ETS(W23,X$3:X21,W$3:W21,1,1)</f>
        <v>8.5852555256793455</v>
      </c>
      <c r="AD21" s="6">
        <f>AVERAGE(X$3:X21,AC21)+SQRT(_xlfn.VAR.P((X$3:X21)))</f>
        <v>10.17331668914845</v>
      </c>
      <c r="AE21" s="7">
        <f t="shared" si="7"/>
        <v>6.1733166891484501</v>
      </c>
      <c r="AF21" s="2">
        <f t="shared" si="8"/>
        <v>6.1733166891484501</v>
      </c>
      <c r="AH21" s="2">
        <v>19</v>
      </c>
      <c r="AI21" s="2">
        <v>8</v>
      </c>
      <c r="AJ21" s="2">
        <v>2</v>
      </c>
      <c r="AK21" s="2">
        <v>0</v>
      </c>
      <c r="AL21" s="2">
        <v>8</v>
      </c>
      <c r="AM21" s="2">
        <f t="shared" si="9"/>
        <v>2</v>
      </c>
      <c r="AN21" s="6">
        <f>_xlfn.FORECAST.ETS(AH23,AI$3:AI21,AH$3:AH21,1,1)</f>
        <v>8.3578065750123738</v>
      </c>
      <c r="AO21" s="6">
        <f>AVERAGE(AI$3:AI21,AN21)+SQRT(_xlfn.VAR.P((AI$3:AI21)))</f>
        <v>8.8764594298612529</v>
      </c>
      <c r="AP21" s="7">
        <f t="shared" si="12"/>
        <v>6.8764594298612529</v>
      </c>
      <c r="AQ21" s="2">
        <f t="shared" si="11"/>
        <v>6.8764594298612529</v>
      </c>
    </row>
    <row r="22" spans="1:43" x14ac:dyDescent="0.4">
      <c r="A22">
        <v>20</v>
      </c>
      <c r="B22">
        <v>8</v>
      </c>
      <c r="C22">
        <v>70</v>
      </c>
      <c r="D22">
        <v>0</v>
      </c>
      <c r="E22">
        <v>0</v>
      </c>
      <c r="F22" s="2">
        <f t="shared" si="0"/>
        <v>70</v>
      </c>
      <c r="G22" s="6">
        <f>_xlfn.FORECAST.ETS($A24,$B$3:$B22,$A$3:$A22,1,1)</f>
        <v>7.4225563909774435</v>
      </c>
      <c r="H22" s="6">
        <f>AVERAGE(($B$3:B22),$G22)+SQRT(_xlfn.VAR.P(($B$3:B22)))</f>
        <v>15.059354735587497</v>
      </c>
      <c r="I22" s="6">
        <f t="shared" si="1"/>
        <v>-54.940645264412503</v>
      </c>
      <c r="J22" s="2">
        <f t="shared" si="2"/>
        <v>0</v>
      </c>
      <c r="L22" s="1">
        <v>20</v>
      </c>
      <c r="M22" s="2">
        <v>8</v>
      </c>
      <c r="N22" s="2">
        <v>0</v>
      </c>
      <c r="O22" s="1">
        <v>2</v>
      </c>
      <c r="P22" s="2">
        <v>10</v>
      </c>
      <c r="Q22" s="2">
        <f t="shared" si="3"/>
        <v>-2</v>
      </c>
      <c r="R22" s="6">
        <f>_xlfn.FORECAST.ETS(L24,M$3:M22,L$3:L22,1,1)</f>
        <v>9.7333474523588954</v>
      </c>
      <c r="S22" s="6">
        <f>AVERAGE(M$3:M22,R22)+SQRT(_xlfn.VAR.P((M$3:M22)))</f>
        <v>10.508111083071316</v>
      </c>
      <c r="T22" s="7">
        <f t="shared" si="4"/>
        <v>12.508111083071316</v>
      </c>
      <c r="U22" s="2">
        <f t="shared" si="5"/>
        <v>12.508111083071316</v>
      </c>
      <c r="W22" s="2">
        <v>20</v>
      </c>
      <c r="X22" s="2">
        <v>8</v>
      </c>
      <c r="Y22" s="2">
        <v>4</v>
      </c>
      <c r="Z22" s="2">
        <v>0</v>
      </c>
      <c r="AA22" s="2">
        <v>8</v>
      </c>
      <c r="AB22" s="2">
        <f t="shared" si="6"/>
        <v>4</v>
      </c>
      <c r="AC22" s="6">
        <f>_xlfn.FORECAST.ETS(W24,X$3:X22,W$3:W22,1,1)</f>
        <v>8.5251921266368296</v>
      </c>
      <c r="AD22" s="6">
        <f>AVERAGE(X$3:X22,AC22)+SQRT(_xlfn.VAR.P((X$3:X22)))</f>
        <v>10.135031157603766</v>
      </c>
      <c r="AE22" s="7">
        <f t="shared" si="7"/>
        <v>6.1350311576037662</v>
      </c>
      <c r="AF22" s="2">
        <f t="shared" si="8"/>
        <v>6.1350311576037662</v>
      </c>
      <c r="AH22" s="2">
        <v>20</v>
      </c>
      <c r="AI22" s="2">
        <v>8</v>
      </c>
      <c r="AJ22" s="2">
        <v>6</v>
      </c>
      <c r="AK22" s="2">
        <v>0</v>
      </c>
      <c r="AL22" s="2">
        <v>8</v>
      </c>
      <c r="AM22" s="2">
        <f t="shared" si="9"/>
        <v>6</v>
      </c>
      <c r="AN22" s="6">
        <f>_xlfn.FORECAST.ETS(AH24,AI$3:AI22,AH$3:AH22,1,1)</f>
        <v>8.3263206765890736</v>
      </c>
      <c r="AO22" s="6">
        <f>AVERAGE(AI$3:AI22,AN22)+SQRT(_xlfn.VAR.P((AI$3:AI22)))</f>
        <v>8.8723961941175737</v>
      </c>
      <c r="AP22" s="7">
        <f t="shared" si="12"/>
        <v>2.8723961941175737</v>
      </c>
      <c r="AQ22" s="2">
        <f t="shared" si="11"/>
        <v>2.8723961941175737</v>
      </c>
    </row>
    <row r="23" spans="1:43" x14ac:dyDescent="0.4">
      <c r="A23">
        <v>21</v>
      </c>
      <c r="B23">
        <v>10</v>
      </c>
      <c r="C23">
        <v>60</v>
      </c>
      <c r="D23">
        <v>0</v>
      </c>
      <c r="E23">
        <v>0</v>
      </c>
      <c r="F23" s="2">
        <f t="shared" si="0"/>
        <v>60</v>
      </c>
      <c r="G23" s="6">
        <f>_xlfn.FORECAST.ETS($A25,$B$3:$B23,$A$3:$A23,1,1)</f>
        <v>9.5480519480519472</v>
      </c>
      <c r="H23" s="6">
        <f>AVERAGE(($B$3:B23),$G23)+SQRT(_xlfn.VAR.P(($B$3:B23)))</f>
        <v>15.084174553865573</v>
      </c>
      <c r="I23" s="6">
        <f t="shared" si="1"/>
        <v>-44.915825446134427</v>
      </c>
      <c r="J23" s="2">
        <f t="shared" si="2"/>
        <v>0</v>
      </c>
      <c r="L23" s="1">
        <v>21</v>
      </c>
      <c r="M23" s="2">
        <v>8</v>
      </c>
      <c r="N23" s="2">
        <v>0</v>
      </c>
      <c r="O23" s="1">
        <v>8</v>
      </c>
      <c r="P23" s="2">
        <v>18</v>
      </c>
      <c r="Q23" s="2">
        <f t="shared" si="3"/>
        <v>-8</v>
      </c>
      <c r="R23" s="6">
        <f>_xlfn.FORECAST.ETS(L25,M$3:M23,L$3:L23,1,1)</f>
        <v>8.4636713862534254</v>
      </c>
      <c r="S23" s="6">
        <f>AVERAGE(M$3:M23,R23)+SQRT(_xlfn.VAR.P((M$3:M23)))</f>
        <v>10.409122717933725</v>
      </c>
      <c r="T23" s="7">
        <f t="shared" si="4"/>
        <v>18.409122717933727</v>
      </c>
      <c r="U23" s="2">
        <f t="shared" si="5"/>
        <v>18.409122717933727</v>
      </c>
      <c r="W23" s="2">
        <v>21</v>
      </c>
      <c r="X23" s="2">
        <v>8</v>
      </c>
      <c r="Y23" s="2">
        <v>4</v>
      </c>
      <c r="Z23" s="2">
        <v>0</v>
      </c>
      <c r="AA23" s="2">
        <v>8</v>
      </c>
      <c r="AB23" s="2">
        <f t="shared" si="6"/>
        <v>4</v>
      </c>
      <c r="AC23" s="6">
        <f>_xlfn.FORECAST.ETS(W25,X$3:X23,W$3:W23,1,1)</f>
        <v>8.7308666855962453</v>
      </c>
      <c r="AD23" s="6">
        <f>AVERAGE(X$3:X23,AC23)+SQRT(_xlfn.VAR.P((X$3:X23)))</f>
        <v>10.110725547813251</v>
      </c>
      <c r="AE23" s="7">
        <f t="shared" si="7"/>
        <v>6.1107255478132512</v>
      </c>
      <c r="AF23" s="2">
        <f t="shared" si="8"/>
        <v>6.1107255478132512</v>
      </c>
      <c r="AH23" s="2">
        <v>21</v>
      </c>
      <c r="AI23" s="2">
        <v>8</v>
      </c>
      <c r="AJ23" s="2">
        <v>6</v>
      </c>
      <c r="AK23" s="2">
        <v>0</v>
      </c>
      <c r="AL23" s="2">
        <v>8</v>
      </c>
      <c r="AM23" s="2">
        <f t="shared" si="9"/>
        <v>6</v>
      </c>
      <c r="AN23" s="6">
        <f>_xlfn.FORECAST.ETS(AH25,AI$3:AI23,AH$3:AH23,1,1)</f>
        <v>8.0160612801210327</v>
      </c>
      <c r="AO23" s="6">
        <f>AVERAGE(AI$3:AI23,AN23)+SQRT(_xlfn.VAR.P((AI$3:AI23)))</f>
        <v>8.8549839371803039</v>
      </c>
      <c r="AP23" s="7">
        <f t="shared" si="12"/>
        <v>2.8549839371803039</v>
      </c>
      <c r="AQ23" s="2">
        <f t="shared" si="11"/>
        <v>2.8549839371803039</v>
      </c>
    </row>
    <row r="24" spans="1:43" x14ac:dyDescent="0.4">
      <c r="A24">
        <v>22</v>
      </c>
      <c r="B24">
        <v>18</v>
      </c>
      <c r="C24">
        <v>42</v>
      </c>
      <c r="D24">
        <v>0</v>
      </c>
      <c r="E24">
        <v>10</v>
      </c>
      <c r="F24" s="2">
        <f t="shared" si="0"/>
        <v>42</v>
      </c>
      <c r="G24" s="6">
        <f>_xlfn.FORECAST.ETS($A26,$B$3:$B24,$A$3:$A24,1,1)</f>
        <v>15.633976848791203</v>
      </c>
      <c r="H24" s="6">
        <f>AVERAGE(($B$3:B24),$G24)+SQRT(_xlfn.VAR.P(($B$3:B24)))</f>
        <v>15.917489782270252</v>
      </c>
      <c r="I24" s="6">
        <f t="shared" si="1"/>
        <v>-26.082510217729748</v>
      </c>
      <c r="J24" s="2">
        <f t="shared" si="2"/>
        <v>0</v>
      </c>
      <c r="L24" s="1">
        <v>22</v>
      </c>
      <c r="M24" s="2">
        <v>8</v>
      </c>
      <c r="N24" s="2">
        <v>0</v>
      </c>
      <c r="O24" s="1">
        <v>8</v>
      </c>
      <c r="P24" s="2">
        <v>8</v>
      </c>
      <c r="Q24" s="2">
        <f t="shared" si="3"/>
        <v>-8</v>
      </c>
      <c r="R24" s="6">
        <f>_xlfn.FORECAST.ETS(L26,M$3:M24,L$3:L24,1,1)</f>
        <v>8.4237206095754757</v>
      </c>
      <c r="S24" s="6">
        <f>AVERAGE(M$3:M24,R24)+SQRT(_xlfn.VAR.P((M$3:M24)))</f>
        <v>10.370598572965928</v>
      </c>
      <c r="T24" s="7">
        <f t="shared" si="4"/>
        <v>18.370598572965928</v>
      </c>
      <c r="U24" s="2">
        <f t="shared" si="5"/>
        <v>18.370598572965928</v>
      </c>
      <c r="W24" s="2">
        <v>22</v>
      </c>
      <c r="X24" s="2">
        <v>8</v>
      </c>
      <c r="Y24" s="2">
        <v>2</v>
      </c>
      <c r="Z24" s="2">
        <v>0</v>
      </c>
      <c r="AA24" s="2">
        <v>8</v>
      </c>
      <c r="AB24" s="2">
        <f t="shared" si="6"/>
        <v>2</v>
      </c>
      <c r="AC24" s="6">
        <f>_xlfn.FORECAST.ETS(W26,X$3:X24,W$3:W24,1,1)</f>
        <v>8.3997741389045739</v>
      </c>
      <c r="AD24" s="6">
        <f>AVERAGE(X$3:X24,AC24)+SQRT(_xlfn.VAR.P((X$3:X24)))</f>
        <v>10.063791626037238</v>
      </c>
      <c r="AE24" s="7">
        <f t="shared" si="7"/>
        <v>8.0637916260372382</v>
      </c>
      <c r="AF24" s="2">
        <f t="shared" si="8"/>
        <v>8.0637916260372382</v>
      </c>
      <c r="AH24" s="2">
        <v>22</v>
      </c>
      <c r="AI24" s="2">
        <v>8</v>
      </c>
      <c r="AJ24" s="2">
        <v>6</v>
      </c>
      <c r="AK24" s="2">
        <v>0</v>
      </c>
      <c r="AL24" s="2">
        <v>2</v>
      </c>
      <c r="AM24" s="2">
        <f t="shared" si="9"/>
        <v>6</v>
      </c>
      <c r="AN24" s="6">
        <f>_xlfn.FORECAST.ETS(AH26,AI$3:AI24,AH$3:AH24,1,1)</f>
        <v>8.0119959008320158</v>
      </c>
      <c r="AO24" s="6">
        <f>AVERAGE(AI$3:AI24,AN24)+SQRT(_xlfn.VAR.P((AI$3:AI24)))</f>
        <v>8.8514796005201841</v>
      </c>
      <c r="AP24" s="7">
        <f t="shared" si="12"/>
        <v>2.8514796005201841</v>
      </c>
      <c r="AQ24" s="2">
        <f t="shared" si="11"/>
        <v>2.8514796005201841</v>
      </c>
    </row>
    <row r="25" spans="1:43" x14ac:dyDescent="0.4">
      <c r="A25">
        <v>23</v>
      </c>
      <c r="B25">
        <v>8</v>
      </c>
      <c r="C25">
        <v>34</v>
      </c>
      <c r="D25">
        <v>0</v>
      </c>
      <c r="E25">
        <v>0</v>
      </c>
      <c r="F25" s="2">
        <f t="shared" si="0"/>
        <v>34</v>
      </c>
      <c r="G25" s="6">
        <f>_xlfn.FORECAST.ETS($A27,$B$3:$B25,$A$3:$A25,1,1)</f>
        <v>9.7960985147803772</v>
      </c>
      <c r="H25" s="6">
        <f>AVERAGE(($B$3:B25),$G25)+SQRT(_xlfn.VAR.P(($B$3:B25)))</f>
        <v>15.481616235243768</v>
      </c>
      <c r="I25" s="6">
        <f t="shared" si="1"/>
        <v>-18.51838376475623</v>
      </c>
      <c r="J25" s="2">
        <f t="shared" si="2"/>
        <v>0</v>
      </c>
      <c r="L25" s="1">
        <v>23</v>
      </c>
      <c r="M25" s="2">
        <v>8</v>
      </c>
      <c r="N25" s="2">
        <v>0</v>
      </c>
      <c r="O25" s="1">
        <v>6</v>
      </c>
      <c r="P25" s="2">
        <v>10</v>
      </c>
      <c r="Q25" s="2">
        <f t="shared" si="3"/>
        <v>-6</v>
      </c>
      <c r="R25" s="6">
        <f>_xlfn.FORECAST.ETS(L27,M$3:M25,L$3:L25,1,1)</f>
        <v>8.3889210060723389</v>
      </c>
      <c r="S25" s="6">
        <f>AVERAGE(M$3:M25,R25)+SQRT(_xlfn.VAR.P((M$3:M25)))</f>
        <v>10.334060514684408</v>
      </c>
      <c r="T25" s="7">
        <f t="shared" si="4"/>
        <v>16.33406051468441</v>
      </c>
      <c r="U25" s="2">
        <f t="shared" si="5"/>
        <v>16.33406051468441</v>
      </c>
      <c r="W25" s="2">
        <v>23</v>
      </c>
      <c r="X25" s="2">
        <v>2</v>
      </c>
      <c r="Y25" s="2">
        <v>2</v>
      </c>
      <c r="Z25" s="2">
        <v>0</v>
      </c>
      <c r="AA25" s="2">
        <v>8</v>
      </c>
      <c r="AB25" s="2">
        <f t="shared" si="6"/>
        <v>2</v>
      </c>
      <c r="AC25" s="6">
        <f>_xlfn.FORECAST.ETS(W27,X$3:X25,W$3:W25,1,1)</f>
        <v>2.233201581027668</v>
      </c>
      <c r="AD25" s="6">
        <f>AVERAGE(X$3:X25,AC25)+SQRT(_xlfn.VAR.P((X$3:X25)))</f>
        <v>9.7440967463433381</v>
      </c>
      <c r="AE25" s="7">
        <f t="shared" si="7"/>
        <v>7.7440967463433381</v>
      </c>
      <c r="AF25" s="2">
        <f t="shared" si="8"/>
        <v>7.7440967463433381</v>
      </c>
      <c r="AH25" s="2">
        <v>23</v>
      </c>
      <c r="AI25" s="2">
        <v>8</v>
      </c>
      <c r="AJ25" s="2">
        <v>6</v>
      </c>
      <c r="AK25" s="2">
        <v>0</v>
      </c>
      <c r="AL25" s="2">
        <v>8</v>
      </c>
      <c r="AM25" s="2">
        <f t="shared" si="9"/>
        <v>6</v>
      </c>
      <c r="AN25" s="6">
        <f>_xlfn.FORECAST.ETS(AH27,AI$3:AI25,AH$3:AH25,1,1)</f>
        <v>8.0089642391411591</v>
      </c>
      <c r="AO25" s="6">
        <f>AVERAGE(AI$3:AI25,AN25)+SQRT(_xlfn.VAR.P((AI$3:AI25)))</f>
        <v>8.8474981521233165</v>
      </c>
      <c r="AP25" s="7">
        <f t="shared" si="12"/>
        <v>2.8474981521233165</v>
      </c>
      <c r="AQ25" s="2">
        <f t="shared" si="11"/>
        <v>2.8474981521233165</v>
      </c>
    </row>
    <row r="26" spans="1:43" x14ac:dyDescent="0.4">
      <c r="A26">
        <v>24</v>
      </c>
      <c r="B26">
        <v>10</v>
      </c>
      <c r="C26">
        <v>24</v>
      </c>
      <c r="D26">
        <v>0</v>
      </c>
      <c r="E26">
        <v>10</v>
      </c>
      <c r="F26" s="2">
        <f t="shared" si="0"/>
        <v>24</v>
      </c>
      <c r="G26" s="6">
        <f>_xlfn.FORECAST.ETS($A28,$B$3:$B26,$A$3:$A26,1,1)</f>
        <v>10.061804434552215</v>
      </c>
      <c r="H26" s="6">
        <f>AVERAGE(($B$3:B26),$G26)+SQRT(_xlfn.VAR.P(($B$3:B26)))</f>
        <v>15.405817289267933</v>
      </c>
      <c r="I26" s="6">
        <f t="shared" si="1"/>
        <v>-8.594182710732067</v>
      </c>
      <c r="J26" s="2">
        <f t="shared" si="2"/>
        <v>0</v>
      </c>
      <c r="L26" s="1">
        <v>24</v>
      </c>
      <c r="M26" s="2">
        <v>8</v>
      </c>
      <c r="N26" s="1">
        <v>4</v>
      </c>
      <c r="O26" s="2">
        <v>0</v>
      </c>
      <c r="P26" s="2">
        <v>8</v>
      </c>
      <c r="Q26" s="2">
        <f t="shared" si="3"/>
        <v>4</v>
      </c>
      <c r="R26" s="6">
        <f>_xlfn.FORECAST.ETS(L28,M$3:M26,L$3:L26,1,1)</f>
        <v>8.3984406496774593</v>
      </c>
      <c r="S26" s="6">
        <f>AVERAGE(M$3:M26,R26)+SQRT(_xlfn.VAR.P((M$3:M26)))</f>
        <v>10.300925755117806</v>
      </c>
      <c r="T26" s="7">
        <f t="shared" si="4"/>
        <v>6.3009257551178059</v>
      </c>
      <c r="U26" s="2">
        <f t="shared" si="5"/>
        <v>6.3009257551178059</v>
      </c>
      <c r="W26" s="2">
        <v>24</v>
      </c>
      <c r="X26" s="2">
        <v>8</v>
      </c>
      <c r="Y26" s="2">
        <v>2</v>
      </c>
      <c r="Z26" s="2">
        <v>0</v>
      </c>
      <c r="AA26" s="2">
        <v>8</v>
      </c>
      <c r="AB26" s="2">
        <f t="shared" si="6"/>
        <v>2</v>
      </c>
      <c r="AC26" s="6">
        <f>_xlfn.FORECAST.ETS(W28,X$3:X26,W$3:W26,1,1)</f>
        <v>7.6258499835790392</v>
      </c>
      <c r="AD26" s="6">
        <f>AVERAGE(X$3:X26,AC26)+SQRT(_xlfn.VAR.P((X$3:X26)))</f>
        <v>9.9488879913059947</v>
      </c>
      <c r="AE26" s="7">
        <f t="shared" si="7"/>
        <v>7.9488879913059947</v>
      </c>
      <c r="AF26" s="2">
        <f t="shared" si="8"/>
        <v>7.9488879913059947</v>
      </c>
      <c r="AH26" s="2">
        <v>24</v>
      </c>
      <c r="AI26" s="2">
        <v>8</v>
      </c>
      <c r="AJ26" s="2">
        <v>6</v>
      </c>
      <c r="AK26" s="2">
        <v>0</v>
      </c>
      <c r="AL26" s="2">
        <v>8</v>
      </c>
      <c r="AM26" s="2">
        <f t="shared" si="9"/>
        <v>6</v>
      </c>
      <c r="AN26" s="6">
        <f>_xlfn.FORECAST.ETS(AH28,AI$3:AI26,AH$3:AH26,1,1)</f>
        <v>8.0067017621211267</v>
      </c>
      <c r="AO26" s="6">
        <f>AVERAGE(AI$3:AI26,AN26)+SQRT(_xlfn.VAR.P((AI$3:AI26)))</f>
        <v>8.843143726017141</v>
      </c>
      <c r="AP26" s="7">
        <f t="shared" si="12"/>
        <v>2.843143726017141</v>
      </c>
      <c r="AQ26" s="2">
        <f t="shared" si="11"/>
        <v>2.843143726017141</v>
      </c>
    </row>
    <row r="27" spans="1:43" x14ac:dyDescent="0.4">
      <c r="A27">
        <v>25</v>
      </c>
      <c r="B27">
        <v>8</v>
      </c>
      <c r="C27">
        <v>26</v>
      </c>
      <c r="D27">
        <v>0</v>
      </c>
      <c r="E27">
        <v>10</v>
      </c>
      <c r="F27" s="2">
        <f t="shared" si="0"/>
        <v>26</v>
      </c>
      <c r="G27" s="6">
        <f>_xlfn.FORECAST.ETS($A29,$B$3:$B27,$A$3:$A27,1,1)</f>
        <v>8.9738751142582114</v>
      </c>
      <c r="H27" s="6">
        <f>AVERAGE(($B$3:B27),$G27)+SQRT(_xlfn.VAR.P(($B$3:B27)))</f>
        <v>15.201363920641608</v>
      </c>
      <c r="I27" s="6">
        <f t="shared" si="1"/>
        <v>-10.798636079358392</v>
      </c>
      <c r="J27" s="2">
        <f t="shared" si="2"/>
        <v>0</v>
      </c>
      <c r="L27" s="1">
        <v>25</v>
      </c>
      <c r="M27" s="2">
        <v>8</v>
      </c>
      <c r="N27" s="1">
        <v>4</v>
      </c>
      <c r="O27" s="2">
        <v>0</v>
      </c>
      <c r="P27" s="2">
        <v>8</v>
      </c>
      <c r="Q27" s="2">
        <f t="shared" si="3"/>
        <v>4</v>
      </c>
      <c r="R27" s="6">
        <f>_xlfn.FORECAST.ETS(L29,M$3:M27,L$3:L27,1,1)</f>
        <v>8.3686421882843103</v>
      </c>
      <c r="S27" s="6">
        <f>AVERAGE(M$3:M27,R27)+SQRT(_xlfn.VAR.P((M$3:M27)))</f>
        <v>10.267661302645203</v>
      </c>
      <c r="T27" s="7">
        <f t="shared" si="4"/>
        <v>6.2676613026452035</v>
      </c>
      <c r="U27" s="2">
        <f t="shared" si="5"/>
        <v>6.2676613026452035</v>
      </c>
      <c r="W27" s="2">
        <v>25</v>
      </c>
      <c r="X27" s="2">
        <v>8</v>
      </c>
      <c r="Y27" s="2">
        <v>4</v>
      </c>
      <c r="Z27" s="2">
        <v>0</v>
      </c>
      <c r="AA27" s="2">
        <v>8</v>
      </c>
      <c r="AB27" s="2">
        <f t="shared" si="6"/>
        <v>4</v>
      </c>
      <c r="AC27" s="6">
        <f>_xlfn.FORECAST.ETS(W29,X$3:X27,W$3:W27,1,1)</f>
        <v>7.8573141795463997</v>
      </c>
      <c r="AD27" s="6">
        <f>AVERAGE(X$3:X27,AC27)+SQRT(_xlfn.VAR.P((X$3:X27)))</f>
        <v>9.938213307848045</v>
      </c>
      <c r="AE27" s="7">
        <f t="shared" si="7"/>
        <v>5.938213307848045</v>
      </c>
      <c r="AF27" s="2">
        <f t="shared" si="8"/>
        <v>5.938213307848045</v>
      </c>
      <c r="AH27" s="2">
        <v>25</v>
      </c>
      <c r="AI27" s="2">
        <v>8</v>
      </c>
      <c r="AJ27" s="2">
        <v>0</v>
      </c>
      <c r="AK27" s="2">
        <v>0</v>
      </c>
      <c r="AL27" s="2">
        <v>8</v>
      </c>
      <c r="AM27" s="2">
        <f t="shared" si="9"/>
        <v>0</v>
      </c>
      <c r="AN27" s="6">
        <f>_xlfn.FORECAST.ETS(AH29,AI$3:AI27,AH$3:AH27,1,1)</f>
        <v>8.0050122459396817</v>
      </c>
      <c r="AO27" s="6">
        <f>AVERAGE(AI$3:AI27,AN27)+SQRT(_xlfn.VAR.P((AI$3:AI27)))</f>
        <v>8.838500461893279</v>
      </c>
      <c r="AP27" s="7">
        <f t="shared" si="12"/>
        <v>8.838500461893279</v>
      </c>
      <c r="AQ27" s="2">
        <f t="shared" si="11"/>
        <v>8.838500461893279</v>
      </c>
    </row>
    <row r="28" spans="1:43" x14ac:dyDescent="0.4">
      <c r="A28">
        <v>26</v>
      </c>
      <c r="B28">
        <v>8</v>
      </c>
      <c r="C28">
        <v>18</v>
      </c>
      <c r="D28">
        <v>0</v>
      </c>
      <c r="E28">
        <v>18</v>
      </c>
      <c r="F28" s="2">
        <f t="shared" si="0"/>
        <v>18</v>
      </c>
      <c r="G28" s="6">
        <f>_xlfn.FORECAST.ETS($A30,$B$3:$B28,$A$3:$A28,1,1)</f>
        <v>8.4300027520909318</v>
      </c>
      <c r="H28" s="6">
        <f>AVERAGE(($B$3:B28),$G28)+SQRT(_xlfn.VAR.P(($B$3:B28)))</f>
        <v>15.030028462483809</v>
      </c>
      <c r="I28" s="6">
        <f t="shared" si="1"/>
        <v>-2.9699715375161908</v>
      </c>
      <c r="J28" s="2">
        <f t="shared" si="2"/>
        <v>0</v>
      </c>
      <c r="L28" s="1">
        <v>26</v>
      </c>
      <c r="M28" s="2">
        <v>8</v>
      </c>
      <c r="N28" s="1">
        <v>6</v>
      </c>
      <c r="O28" s="2">
        <v>0</v>
      </c>
      <c r="P28" s="2">
        <v>8</v>
      </c>
      <c r="Q28" s="2">
        <f t="shared" si="3"/>
        <v>6</v>
      </c>
      <c r="R28" s="6">
        <f>_xlfn.FORECAST.ETS(L30,M$3:M28,L$3:L28,1,1)</f>
        <v>8.8846238421462598</v>
      </c>
      <c r="S28" s="6">
        <f>AVERAGE(M$3:M28,R28)+SQRT(_xlfn.VAR.P((M$3:M28)))</f>
        <v>10.256018209985612</v>
      </c>
      <c r="T28" s="7">
        <f t="shared" si="4"/>
        <v>4.2560182099856121</v>
      </c>
      <c r="U28" s="2">
        <f t="shared" si="5"/>
        <v>4.2560182099856121</v>
      </c>
      <c r="W28" s="2">
        <v>26</v>
      </c>
      <c r="X28" s="2">
        <v>8</v>
      </c>
      <c r="Y28" s="2">
        <v>10</v>
      </c>
      <c r="Z28" s="2">
        <v>0</v>
      </c>
      <c r="AA28" s="2">
        <v>4</v>
      </c>
      <c r="AB28" s="2">
        <f t="shared" si="6"/>
        <v>10</v>
      </c>
      <c r="AC28" s="6">
        <f>_xlfn.FORECAST.ETS(W30,X$3:X28,W$3:W28,1,1)</f>
        <v>8.2206975106665645</v>
      </c>
      <c r="AD28" s="6">
        <f>AVERAGE(X$3:X28,AC28)+SQRT(_xlfn.VAR.P((X$3:X28)))</f>
        <v>9.9321267912417639</v>
      </c>
      <c r="AE28" s="7">
        <f t="shared" si="7"/>
        <v>-6.7873208758236103E-2</v>
      </c>
      <c r="AF28" s="2">
        <f t="shared" si="8"/>
        <v>0</v>
      </c>
      <c r="AH28" s="2">
        <v>26</v>
      </c>
      <c r="AI28" s="2">
        <v>8</v>
      </c>
      <c r="AJ28" s="2">
        <v>0</v>
      </c>
      <c r="AK28" s="2">
        <v>0</v>
      </c>
      <c r="AL28" s="2">
        <v>8</v>
      </c>
      <c r="AM28" s="2">
        <f t="shared" si="9"/>
        <v>0</v>
      </c>
      <c r="AN28" s="6">
        <f>_xlfn.FORECAST.ETS(AH30,AI$3:AI28,AH$3:AH28,1,1)</f>
        <v>8.0037499099305816</v>
      </c>
      <c r="AO28" s="6">
        <f>AVERAGE(AI$3:AI28,AN28)+SQRT(_xlfn.VAR.P((AI$3:AI28)))</f>
        <v>8.8336365738651672</v>
      </c>
      <c r="AP28" s="7">
        <f t="shared" si="12"/>
        <v>8.8336365738651672</v>
      </c>
      <c r="AQ28" s="2">
        <f t="shared" si="11"/>
        <v>8.8336365738651672</v>
      </c>
    </row>
    <row r="29" spans="1:43" x14ac:dyDescent="0.4">
      <c r="A29">
        <v>27</v>
      </c>
      <c r="B29">
        <v>8</v>
      </c>
      <c r="C29">
        <v>20</v>
      </c>
      <c r="D29">
        <v>0</v>
      </c>
      <c r="E29">
        <v>16</v>
      </c>
      <c r="F29" s="2">
        <f t="shared" si="0"/>
        <v>20</v>
      </c>
      <c r="G29" s="6">
        <f>_xlfn.FORECAST.ETS($A31,$B$3:$B29,$A$3:$A29,1,1)</f>
        <v>8.3139578671420935</v>
      </c>
      <c r="H29" s="6">
        <f>AVERAGE(($B$3:B29),$G29)+SQRT(_xlfn.VAR.P(($B$3:B29)))</f>
        <v>14.884223598882585</v>
      </c>
      <c r="I29" s="6">
        <f t="shared" si="1"/>
        <v>-5.1157764011174152</v>
      </c>
      <c r="J29" s="2">
        <f t="shared" si="2"/>
        <v>0</v>
      </c>
      <c r="L29" s="1">
        <v>27</v>
      </c>
      <c r="M29" s="2">
        <v>4</v>
      </c>
      <c r="N29" s="1">
        <v>10</v>
      </c>
      <c r="O29" s="2">
        <v>0</v>
      </c>
      <c r="P29" s="2">
        <v>4</v>
      </c>
      <c r="Q29" s="2">
        <f t="shared" si="3"/>
        <v>10</v>
      </c>
      <c r="R29" s="6">
        <f>_xlfn.FORECAST.ETS(L31,M$3:M29,L$3:L29,1,1)</f>
        <v>4.6131570504498196</v>
      </c>
      <c r="S29" s="6">
        <f>AVERAGE(M$3:M29,R29)+SQRT(_xlfn.VAR.P((M$3:M29)))</f>
        <v>10.000931863622657</v>
      </c>
      <c r="T29" s="7">
        <f t="shared" si="4"/>
        <v>9.3186362265740286E-4</v>
      </c>
      <c r="U29" s="2">
        <f t="shared" si="5"/>
        <v>9.3186362265740286E-4</v>
      </c>
      <c r="W29" s="2">
        <v>27</v>
      </c>
      <c r="X29" s="2">
        <v>8</v>
      </c>
      <c r="Y29" s="2">
        <v>10</v>
      </c>
      <c r="Z29" s="2">
        <v>0</v>
      </c>
      <c r="AA29" s="2">
        <v>8</v>
      </c>
      <c r="AB29" s="2">
        <f t="shared" si="6"/>
        <v>10</v>
      </c>
      <c r="AC29" s="6">
        <f>_xlfn.FORECAST.ETS(W31,X$3:X29,W$3:W29,1,1)</f>
        <v>8.2156145046456626</v>
      </c>
      <c r="AD29" s="6">
        <f>AVERAGE(X$3:X29,AC29)+SQRT(_xlfn.VAR.P((X$3:X29)))</f>
        <v>9.9123288081319654</v>
      </c>
      <c r="AE29" s="7">
        <f t="shared" si="7"/>
        <v>-8.7671191868034626E-2</v>
      </c>
      <c r="AF29" s="2">
        <f t="shared" si="8"/>
        <v>0</v>
      </c>
      <c r="AH29" s="2">
        <v>27</v>
      </c>
      <c r="AI29" s="2">
        <v>8</v>
      </c>
      <c r="AJ29" s="2">
        <v>0</v>
      </c>
      <c r="AK29" s="2">
        <v>0</v>
      </c>
      <c r="AL29" s="2">
        <v>8</v>
      </c>
      <c r="AM29" s="2">
        <f t="shared" si="9"/>
        <v>0</v>
      </c>
      <c r="AN29" s="6">
        <f>_xlfn.FORECAST.ETS(AH31,AI$3:AI29,AH$3:AH29,1,1)</f>
        <v>8.0028063082671306</v>
      </c>
      <c r="AO29" s="6">
        <f>AVERAGE(AI$3:AI29,AN29)+SQRT(_xlfn.VAR.P((AI$3:AI29)))</f>
        <v>8.8286075188332447</v>
      </c>
      <c r="AP29" s="7">
        <f t="shared" si="12"/>
        <v>8.8286075188332447</v>
      </c>
      <c r="AQ29" s="2">
        <f t="shared" si="11"/>
        <v>8.8286075188332447</v>
      </c>
    </row>
    <row r="30" spans="1:43" x14ac:dyDescent="0.4">
      <c r="A30">
        <v>28</v>
      </c>
      <c r="B30">
        <v>4</v>
      </c>
      <c r="C30">
        <v>26</v>
      </c>
      <c r="D30">
        <v>0</v>
      </c>
      <c r="E30">
        <v>0</v>
      </c>
      <c r="F30" s="2">
        <f t="shared" si="0"/>
        <v>26</v>
      </c>
      <c r="G30" s="6">
        <f>_xlfn.FORECAST.ETS($A32,$B$3:$B30,$A$3:$A30,1,1)</f>
        <v>3.8303229337712095</v>
      </c>
      <c r="H30" s="6">
        <f>AVERAGE(($B$3:B30),$G30)+SQRT(_xlfn.VAR.P(($B$3:B30)))</f>
        <v>14.517857735137408</v>
      </c>
      <c r="I30" s="6">
        <f t="shared" si="1"/>
        <v>-11.482142264862592</v>
      </c>
      <c r="J30" s="2">
        <f t="shared" si="2"/>
        <v>0</v>
      </c>
      <c r="L30" s="1">
        <v>28</v>
      </c>
      <c r="M30" s="2">
        <v>8</v>
      </c>
      <c r="N30" s="1">
        <v>10</v>
      </c>
      <c r="O30" s="2">
        <v>0</v>
      </c>
      <c r="P30" s="2">
        <v>8</v>
      </c>
      <c r="Q30" s="2">
        <f t="shared" si="3"/>
        <v>10</v>
      </c>
      <c r="R30" s="6">
        <f>_xlfn.FORECAST.ETS(L32,M$3:M30,L$3:L30,1,1)</f>
        <v>7.8499704721402157</v>
      </c>
      <c r="S30" s="6">
        <f>AVERAGE(M$3:M30,R30)+SQRT(_xlfn.VAR.P((M$3:M30)))</f>
        <v>10.093631580725775</v>
      </c>
      <c r="T30" s="7">
        <f t="shared" si="4"/>
        <v>9.3631580725775265E-2</v>
      </c>
      <c r="U30" s="2">
        <f t="shared" si="5"/>
        <v>9.3631580725775265E-2</v>
      </c>
      <c r="W30" s="2">
        <v>28</v>
      </c>
      <c r="X30" s="2">
        <v>8</v>
      </c>
      <c r="Y30" s="2">
        <v>10</v>
      </c>
      <c r="Z30" s="2">
        <v>0</v>
      </c>
      <c r="AA30" s="2">
        <v>8</v>
      </c>
      <c r="AB30" s="2">
        <f t="shared" si="6"/>
        <v>10</v>
      </c>
      <c r="AC30" s="6">
        <f>_xlfn.FORECAST.ETS(W32,X$3:X30,W$3:W30,1,1)</f>
        <v>8.2066323098345819</v>
      </c>
      <c r="AD30" s="6">
        <f>AVERAGE(X$3:X30,AC30)+SQRT(_xlfn.VAR.P((X$3:X30)))</f>
        <v>9.8928638478380329</v>
      </c>
      <c r="AE30" s="7">
        <f t="shared" si="7"/>
        <v>-0.10713615216196715</v>
      </c>
      <c r="AF30" s="2">
        <f t="shared" si="8"/>
        <v>0</v>
      </c>
      <c r="AH30" s="2">
        <v>28</v>
      </c>
      <c r="AI30" s="2">
        <v>8</v>
      </c>
      <c r="AJ30" s="2">
        <v>0</v>
      </c>
      <c r="AK30" s="2">
        <v>0</v>
      </c>
      <c r="AL30" s="2">
        <v>8</v>
      </c>
      <c r="AM30" s="2">
        <f t="shared" si="9"/>
        <v>0</v>
      </c>
      <c r="AN30" s="6">
        <f>_xlfn.FORECAST.ETS(AH32,AI$3:AI30,AH$3:AH30,1,1)</f>
        <v>8.1642036124794739</v>
      </c>
      <c r="AO30" s="6">
        <f>AVERAGE(AI$3:AI30,AN30)+SQRT(_xlfn.VAR.P((AI$3:AI30)))</f>
        <v>8.8290482383489834</v>
      </c>
      <c r="AP30" s="7">
        <f t="shared" si="12"/>
        <v>8.8290482383489834</v>
      </c>
      <c r="AQ30" s="2">
        <f t="shared" si="11"/>
        <v>8.8290482383489834</v>
      </c>
    </row>
    <row r="31" spans="1:43" x14ac:dyDescent="0.4">
      <c r="A31">
        <v>29</v>
      </c>
      <c r="B31">
        <v>8</v>
      </c>
      <c r="C31">
        <v>36</v>
      </c>
      <c r="D31">
        <v>0</v>
      </c>
      <c r="E31">
        <v>0</v>
      </c>
      <c r="F31" s="2">
        <f t="shared" si="0"/>
        <v>36</v>
      </c>
      <c r="G31" s="6">
        <f>_xlfn.FORECAST.ETS($A33,$B$3:$B31,$A$3:$A31,1,1)</f>
        <v>7.8403940886699512</v>
      </c>
      <c r="H31" s="6">
        <f>AVERAGE(($B$3:B31),$G31)+SQRT(_xlfn.VAR.P(($B$3:B31)))</f>
        <v>14.533445973913404</v>
      </c>
      <c r="I31" s="6">
        <f t="shared" si="1"/>
        <v>-21.466554026086598</v>
      </c>
      <c r="J31" s="2">
        <f t="shared" si="2"/>
        <v>0</v>
      </c>
      <c r="L31" s="1">
        <v>29</v>
      </c>
      <c r="M31" s="2">
        <v>8</v>
      </c>
      <c r="N31" s="1">
        <v>10</v>
      </c>
      <c r="O31" s="2">
        <v>0</v>
      </c>
      <c r="P31" s="2">
        <v>2</v>
      </c>
      <c r="Q31" s="2">
        <f t="shared" si="3"/>
        <v>10</v>
      </c>
      <c r="R31" s="6">
        <f>_xlfn.FORECAST.ETS(L33,M$3:M31,L$3:L31,1,1)</f>
        <v>8.1655913575725325</v>
      </c>
      <c r="S31" s="6">
        <f>AVERAGE(M$3:M31,R31)+SQRT(_xlfn.VAR.P((M$3:M31)))</f>
        <v>10.0819126040595</v>
      </c>
      <c r="T31" s="7">
        <f t="shared" si="4"/>
        <v>8.1912604059500183E-2</v>
      </c>
      <c r="U31" s="2">
        <f t="shared" si="5"/>
        <v>8.1912604059500183E-2</v>
      </c>
      <c r="W31" s="2">
        <v>29</v>
      </c>
      <c r="X31" s="2">
        <v>8</v>
      </c>
      <c r="Y31" s="2">
        <v>6</v>
      </c>
      <c r="Z31" s="2">
        <v>0</v>
      </c>
      <c r="AA31" s="2">
        <v>8</v>
      </c>
      <c r="AB31" s="2">
        <f t="shared" si="6"/>
        <v>6</v>
      </c>
      <c r="AC31" s="6">
        <f>_xlfn.FORECAST.ETS(W33,X$3:X31,W$3:W31,1,1)</f>
        <v>8.1977132701967879</v>
      </c>
      <c r="AD31" s="6">
        <f>AVERAGE(X$3:X31,AC31)+SQRT(_xlfn.VAR.P((X$3:X31)))</f>
        <v>9.8738786820006528</v>
      </c>
      <c r="AE31" s="7">
        <f t="shared" si="7"/>
        <v>3.8738786820006528</v>
      </c>
      <c r="AF31" s="2">
        <f t="shared" si="8"/>
        <v>3.8738786820006528</v>
      </c>
      <c r="AH31" s="2">
        <v>29</v>
      </c>
      <c r="AI31" s="2">
        <v>8</v>
      </c>
      <c r="AJ31" s="2">
        <v>0</v>
      </c>
      <c r="AK31" s="2">
        <v>0</v>
      </c>
      <c r="AL31" s="2">
        <v>8</v>
      </c>
      <c r="AM31" s="2">
        <f t="shared" si="9"/>
        <v>0</v>
      </c>
      <c r="AN31" s="6">
        <f>_xlfn.FORECAST.ETS(AH33,AI$3:AI31,AH$3:AH31,1,1)</f>
        <v>8.1664183441111042</v>
      </c>
      <c r="AO31" s="6">
        <f>AVERAGE(AI$3:AI31,AN31)+SQRT(_xlfn.VAR.P((AI$3:AI31)))</f>
        <v>8.8237211907339805</v>
      </c>
      <c r="AP31" s="7">
        <f t="shared" si="12"/>
        <v>8.8237211907339805</v>
      </c>
      <c r="AQ31" s="2">
        <f t="shared" si="11"/>
        <v>8.8237211907339805</v>
      </c>
    </row>
    <row r="32" spans="1:43" x14ac:dyDescent="0.4">
      <c r="A32">
        <v>30</v>
      </c>
      <c r="B32">
        <v>2</v>
      </c>
      <c r="C32">
        <v>50</v>
      </c>
      <c r="D32">
        <v>0</v>
      </c>
      <c r="E32">
        <v>10</v>
      </c>
      <c r="F32" s="2">
        <f t="shared" si="0"/>
        <v>50</v>
      </c>
      <c r="G32" s="6">
        <f>_xlfn.FORECAST.ETS($A34,$B$3:$B32,$A$3:$A32,1,1)</f>
        <v>2.3371029104020886</v>
      </c>
      <c r="H32" s="6">
        <f>AVERAGE(($B$3:B32),$G32)+SQRT(_xlfn.VAR.P(($B$3:B32)))</f>
        <v>14.157787604708339</v>
      </c>
      <c r="I32" s="6">
        <f t="shared" si="1"/>
        <v>-35.842212395291661</v>
      </c>
      <c r="J32" s="2">
        <f t="shared" si="2"/>
        <v>0</v>
      </c>
      <c r="L32" s="1">
        <v>30</v>
      </c>
      <c r="M32" s="2">
        <v>8</v>
      </c>
      <c r="N32" s="1">
        <v>6</v>
      </c>
      <c r="O32" s="2">
        <v>0</v>
      </c>
      <c r="P32" s="2">
        <v>10</v>
      </c>
      <c r="Q32" s="2">
        <f t="shared" si="3"/>
        <v>6</v>
      </c>
      <c r="R32" s="6">
        <f>_xlfn.FORECAST.ETS(L34,M$3:M32,L$3:L32,1,1)</f>
        <v>8.1892655359581887</v>
      </c>
      <c r="S32" s="6">
        <f>AVERAGE(M$3:M32,R32)+SQRT(_xlfn.VAR.P((M$3:M32)))</f>
        <v>10.06073828038925</v>
      </c>
      <c r="T32" s="7">
        <f t="shared" si="4"/>
        <v>4.0607382803892502</v>
      </c>
      <c r="U32" s="2">
        <f t="shared" si="5"/>
        <v>4.0607382803892502</v>
      </c>
      <c r="W32" s="2">
        <v>30</v>
      </c>
      <c r="X32" s="2">
        <v>8</v>
      </c>
      <c r="Y32" s="2">
        <v>6</v>
      </c>
      <c r="Z32" s="2">
        <v>0</v>
      </c>
      <c r="AA32" s="2">
        <v>8</v>
      </c>
      <c r="AB32" s="2">
        <f t="shared" si="6"/>
        <v>6</v>
      </c>
      <c r="AC32" s="6">
        <f>_xlfn.FORECAST.ETS(W34,X$3:X32,W$3:W32,1,1)</f>
        <v>8.1892463363781172</v>
      </c>
      <c r="AD32" s="6">
        <f>AVERAGE(X$3:X32,AC32)+SQRT(_xlfn.VAR.P((X$3:X32)))</f>
        <v>9.85538168805504</v>
      </c>
      <c r="AE32" s="7">
        <f t="shared" si="7"/>
        <v>3.85538168805504</v>
      </c>
      <c r="AF32" s="2">
        <f t="shared" si="8"/>
        <v>3.85538168805504</v>
      </c>
      <c r="AH32" s="2">
        <v>30</v>
      </c>
      <c r="AI32" s="2">
        <v>8</v>
      </c>
      <c r="AJ32" s="2">
        <v>0</v>
      </c>
      <c r="AK32" s="2">
        <v>0</v>
      </c>
      <c r="AL32" s="2">
        <v>8</v>
      </c>
      <c r="AM32" s="2">
        <f t="shared" si="9"/>
        <v>0</v>
      </c>
      <c r="AN32" s="6">
        <f>_xlfn.FORECAST.ETS(AH34,AI$3:AI32,AH$3:AH32,1,1)</f>
        <v>8.1564868111863902</v>
      </c>
      <c r="AO32" s="6">
        <f>AVERAGE(AI$3:AI32,AN32)+SQRT(_xlfn.VAR.P((AI$3:AI32)))</f>
        <v>8.8179511874576253</v>
      </c>
      <c r="AP32" s="7">
        <f t="shared" si="12"/>
        <v>8.8179511874576253</v>
      </c>
      <c r="AQ32" s="2">
        <f t="shared" si="11"/>
        <v>8.8179511874576253</v>
      </c>
    </row>
    <row r="33" spans="1:43" x14ac:dyDescent="0.4">
      <c r="A33">
        <v>31</v>
      </c>
      <c r="B33">
        <v>10</v>
      </c>
      <c r="C33">
        <v>40</v>
      </c>
      <c r="D33">
        <v>0</v>
      </c>
      <c r="E33">
        <v>0</v>
      </c>
      <c r="F33" s="2">
        <f t="shared" si="0"/>
        <v>40</v>
      </c>
      <c r="G33" s="6">
        <f>_xlfn.FORECAST.ETS($A35,$B$3:$B33,$A$3:$A33,1,1)</f>
        <v>9.0873108865582353</v>
      </c>
      <c r="H33" s="6">
        <f>AVERAGE(($B$3:B33),$G33)+SQRT(_xlfn.VAR.P(($B$3:B33)))</f>
        <v>14.33780066713728</v>
      </c>
      <c r="I33" s="6">
        <f t="shared" si="1"/>
        <v>-25.66219933286272</v>
      </c>
      <c r="J33" s="2">
        <f t="shared" si="2"/>
        <v>0</v>
      </c>
      <c r="L33" s="1">
        <v>31</v>
      </c>
      <c r="M33" s="2">
        <v>8</v>
      </c>
      <c r="N33" s="1">
        <v>6</v>
      </c>
      <c r="O33" s="2">
        <v>0</v>
      </c>
      <c r="P33" s="2">
        <v>8</v>
      </c>
      <c r="Q33" s="2">
        <f t="shared" si="3"/>
        <v>6</v>
      </c>
      <c r="R33" s="6">
        <f>_xlfn.FORECAST.ETS(L35,M$3:M33,L$3:L33,1,1)</f>
        <v>8.1949283336878729</v>
      </c>
      <c r="S33" s="6">
        <f>AVERAGE(M$3:M33,R33)+SQRT(_xlfn.VAR.P((M$3:M33)))</f>
        <v>10.039594449529233</v>
      </c>
      <c r="T33" s="7">
        <f t="shared" si="4"/>
        <v>4.0395944495292326</v>
      </c>
      <c r="U33" s="2">
        <f t="shared" si="5"/>
        <v>4.0395944495292326</v>
      </c>
      <c r="W33" s="2">
        <v>31</v>
      </c>
      <c r="X33" s="2">
        <v>8</v>
      </c>
      <c r="Y33" s="2">
        <v>6</v>
      </c>
      <c r="Z33" s="2">
        <v>0</v>
      </c>
      <c r="AA33" s="2">
        <v>8</v>
      </c>
      <c r="AB33" s="2">
        <f t="shared" si="6"/>
        <v>6</v>
      </c>
      <c r="AC33" s="6">
        <f>_xlfn.FORECAST.ETS(W35,X$3:X33,W$3:W33,1,1)</f>
        <v>8.181256024118877</v>
      </c>
      <c r="AD33" s="6">
        <f>AVERAGE(X$3:X33,AC33)+SQRT(_xlfn.VAR.P((X$3:X33)))</f>
        <v>9.8373652526452986</v>
      </c>
      <c r="AE33" s="7">
        <f t="shared" si="7"/>
        <v>3.8373652526452986</v>
      </c>
      <c r="AF33" s="2">
        <f t="shared" si="8"/>
        <v>3.8373652526452986</v>
      </c>
      <c r="AH33" s="2">
        <v>31</v>
      </c>
      <c r="AI33" s="2">
        <v>8</v>
      </c>
      <c r="AJ33" s="2">
        <v>0</v>
      </c>
      <c r="AK33" s="2">
        <v>0</v>
      </c>
      <c r="AL33" s="2">
        <v>8</v>
      </c>
      <c r="AM33" s="2">
        <f t="shared" si="9"/>
        <v>0</v>
      </c>
      <c r="AN33" s="6">
        <f>_xlfn.FORECAST.ETS(AH35,AI$3:AI33,AH$3:AH33,1,1)</f>
        <v>8.1474533648486034</v>
      </c>
      <c r="AO33" s="6">
        <f>AVERAGE(AI$3:AI33,AN33)+SQRT(_xlfn.VAR.P((AI$3:AI33)))</f>
        <v>8.8122080969949614</v>
      </c>
      <c r="AP33" s="7">
        <f t="shared" si="12"/>
        <v>8.8122080969949614</v>
      </c>
      <c r="AQ33" s="2">
        <f t="shared" si="11"/>
        <v>8.8122080969949614</v>
      </c>
    </row>
    <row r="34" spans="1:43" x14ac:dyDescent="0.4">
      <c r="A34">
        <v>32</v>
      </c>
      <c r="B34">
        <v>8</v>
      </c>
      <c r="C34">
        <v>32</v>
      </c>
      <c r="D34">
        <v>0</v>
      </c>
      <c r="E34">
        <v>0</v>
      </c>
      <c r="F34" s="2">
        <f t="shared" si="0"/>
        <v>32</v>
      </c>
      <c r="G34" s="6">
        <f>_xlfn.FORECAST.ETS($A36,$B$3:$B34,$A$3:$A34,1,1)</f>
        <v>7.4306780203594078</v>
      </c>
      <c r="H34" s="6">
        <f>AVERAGE(($B$3:B34),$G34)+SQRT(_xlfn.VAR.P(($B$3:B34)))</f>
        <v>14.183009993648255</v>
      </c>
      <c r="I34" s="6">
        <f t="shared" si="1"/>
        <v>-17.816990006351745</v>
      </c>
      <c r="J34" s="2">
        <f t="shared" si="2"/>
        <v>0</v>
      </c>
      <c r="L34" s="1">
        <v>32</v>
      </c>
      <c r="M34" s="2">
        <v>8</v>
      </c>
      <c r="N34" s="1"/>
      <c r="O34" s="2">
        <v>0</v>
      </c>
      <c r="P34" s="2">
        <v>8</v>
      </c>
      <c r="Q34" s="2">
        <f t="shared" si="3"/>
        <v>0</v>
      </c>
      <c r="R34" s="6">
        <f>_xlfn.FORECAST.ETS(L36,M$3:M34,L$3:L34,1,1)</f>
        <v>8.1951317671552371</v>
      </c>
      <c r="S34" s="6">
        <f>AVERAGE(M$3:M34,R34)+SQRT(_xlfn.VAR.P((M$3:M34)))</f>
        <v>10.018893332762204</v>
      </c>
      <c r="T34" s="7">
        <f t="shared" si="4"/>
        <v>10.018893332762204</v>
      </c>
      <c r="U34" s="2">
        <f t="shared" si="5"/>
        <v>10.018893332762204</v>
      </c>
      <c r="W34" s="2">
        <v>32</v>
      </c>
      <c r="X34" s="2">
        <v>8</v>
      </c>
      <c r="Y34" s="2">
        <v>6</v>
      </c>
      <c r="Z34" s="2">
        <v>0</v>
      </c>
      <c r="AA34" s="2">
        <v>8</v>
      </c>
      <c r="AB34" s="2">
        <f t="shared" si="6"/>
        <v>6</v>
      </c>
      <c r="AC34" s="6">
        <f>_xlfn.FORECAST.ETS(W36,X$3:X34,W$3:W34,1,1)</f>
        <v>8.1737263127164219</v>
      </c>
      <c r="AD34" s="6">
        <f>AVERAGE(X$3:X34,AC34)+SQRT(_xlfn.VAR.P((X$3:X34)))</f>
        <v>9.8198184190377091</v>
      </c>
      <c r="AE34" s="7">
        <f t="shared" si="7"/>
        <v>3.8198184190377091</v>
      </c>
      <c r="AF34" s="2">
        <f t="shared" si="8"/>
        <v>3.8198184190377091</v>
      </c>
      <c r="AH34" s="2">
        <v>32</v>
      </c>
      <c r="AI34" s="2">
        <v>8</v>
      </c>
      <c r="AJ34" s="2">
        <v>0</v>
      </c>
      <c r="AK34" s="2">
        <v>0</v>
      </c>
      <c r="AL34" s="2">
        <v>8</v>
      </c>
      <c r="AM34" s="2">
        <f t="shared" si="9"/>
        <v>0</v>
      </c>
      <c r="AN34" s="6">
        <f>_xlfn.FORECAST.ETS(AH36,AI$3:AI34,AH$3:AH34,1,1)</f>
        <v>8.1392133777271951</v>
      </c>
      <c r="AO34" s="6">
        <f>AVERAGE(AI$3:AI34,AN34)+SQRT(_xlfn.VAR.P((AI$3:AI34)))</f>
        <v>8.8065046052035925</v>
      </c>
      <c r="AP34" s="7">
        <f t="shared" si="12"/>
        <v>8.8065046052035925</v>
      </c>
      <c r="AQ34" s="2">
        <f t="shared" si="11"/>
        <v>8.8065046052035925</v>
      </c>
    </row>
    <row r="35" spans="1:43" x14ac:dyDescent="0.4">
      <c r="A35">
        <v>33</v>
      </c>
      <c r="B35">
        <v>8</v>
      </c>
      <c r="C35">
        <v>34</v>
      </c>
      <c r="D35">
        <v>0</v>
      </c>
      <c r="E35">
        <v>10</v>
      </c>
      <c r="F35" s="2">
        <f t="shared" si="0"/>
        <v>34</v>
      </c>
      <c r="G35" s="6">
        <f>_xlfn.FORECAST.ETS($A37,$B$3:$B35,$A$3:$A35,1,1)</f>
        <v>7.8672518738669392</v>
      </c>
      <c r="H35" s="6">
        <f>AVERAGE(($B$3:B35),$G35)+SQRT(_xlfn.VAR.P(($B$3:B35)))</f>
        <v>14.097652868537544</v>
      </c>
      <c r="I35" s="6">
        <f t="shared" si="1"/>
        <v>-19.902347131462456</v>
      </c>
      <c r="J35" s="2">
        <f t="shared" si="2"/>
        <v>0</v>
      </c>
      <c r="L35" s="1">
        <v>33</v>
      </c>
      <c r="M35" s="2">
        <v>8</v>
      </c>
      <c r="N35" s="1">
        <v>2</v>
      </c>
      <c r="O35" s="2">
        <v>0</v>
      </c>
      <c r="P35" s="2">
        <v>12</v>
      </c>
      <c r="Q35" s="2">
        <f t="shared" si="3"/>
        <v>2</v>
      </c>
      <c r="R35" s="6">
        <f>_xlfn.FORECAST.ETS(L37,M$3:M35,L$3:L35,1,1)</f>
        <v>8.1892207702675144</v>
      </c>
      <c r="S35" s="6">
        <f>AVERAGE(M$3:M35,R35)+SQRT(_xlfn.VAR.P((M$3:M35)))</f>
        <v>9.9986075304181821</v>
      </c>
      <c r="T35" s="7">
        <f t="shared" si="4"/>
        <v>7.9986075304181821</v>
      </c>
      <c r="U35" s="2">
        <f t="shared" si="5"/>
        <v>7.9986075304181821</v>
      </c>
      <c r="W35" s="2">
        <v>33</v>
      </c>
      <c r="X35" s="2">
        <v>8</v>
      </c>
      <c r="Y35" s="2">
        <v>6</v>
      </c>
      <c r="Z35" s="2">
        <v>0</v>
      </c>
      <c r="AA35" s="2">
        <v>8</v>
      </c>
      <c r="AB35" s="2">
        <f t="shared" si="6"/>
        <v>6</v>
      </c>
      <c r="AC35" s="6">
        <f>_xlfn.FORECAST.ETS(W37,X$3:X35,W$3:W35,1,1)</f>
        <v>8.2481797510791086</v>
      </c>
      <c r="AD35" s="6">
        <f>AVERAGE(X$3:X35,AC35)+SQRT(_xlfn.VAR.P((X$3:X35)))</f>
        <v>9.8051271024506477</v>
      </c>
      <c r="AE35" s="7">
        <f t="shared" si="7"/>
        <v>3.8051271024506477</v>
      </c>
      <c r="AF35" s="2">
        <f t="shared" si="8"/>
        <v>3.8051271024506477</v>
      </c>
      <c r="AH35" s="2">
        <v>33</v>
      </c>
      <c r="AI35" s="2">
        <v>8</v>
      </c>
      <c r="AJ35" s="2">
        <v>0</v>
      </c>
      <c r="AK35" s="2">
        <v>0</v>
      </c>
      <c r="AL35" s="2">
        <v>8</v>
      </c>
      <c r="AM35" s="2">
        <f t="shared" si="9"/>
        <v>0</v>
      </c>
      <c r="AN35" s="6">
        <f>_xlfn.FORECAST.ETS(AH37,AI$3:AI35,AH$3:AH35,1,1)</f>
        <v>8.1316769664259461</v>
      </c>
      <c r="AO35" s="6">
        <f>AVERAGE(AI$3:AI35,AN35)+SQRT(_xlfn.VAR.P((AI$3:AI35)))</f>
        <v>8.8008508246352548</v>
      </c>
      <c r="AP35" s="7">
        <f t="shared" si="12"/>
        <v>8.8008508246352548</v>
      </c>
      <c r="AQ35" s="2">
        <f t="shared" si="11"/>
        <v>8.8008508246352548</v>
      </c>
    </row>
    <row r="36" spans="1:43" x14ac:dyDescent="0.4">
      <c r="A36">
        <v>34</v>
      </c>
      <c r="B36">
        <v>12</v>
      </c>
      <c r="C36">
        <v>22</v>
      </c>
      <c r="D36">
        <v>0</v>
      </c>
      <c r="E36">
        <v>8</v>
      </c>
      <c r="F36" s="2">
        <f t="shared" si="0"/>
        <v>22</v>
      </c>
      <c r="G36" s="6">
        <f>_xlfn.FORECAST.ETS($A38,$B$3:$B36,$A$3:$A36,1,1)</f>
        <v>11.515997935907338</v>
      </c>
      <c r="H36" s="6">
        <f>AVERAGE(($B$3:B36),$G36)+SQRT(_xlfn.VAR.P(($B$3:B36)))</f>
        <v>14.255851724917552</v>
      </c>
      <c r="I36" s="6">
        <f t="shared" si="1"/>
        <v>-7.7441482750824484</v>
      </c>
      <c r="J36" s="2">
        <f t="shared" si="2"/>
        <v>0</v>
      </c>
      <c r="L36" s="1">
        <v>34</v>
      </c>
      <c r="M36" s="2">
        <v>8</v>
      </c>
      <c r="N36" s="1">
        <v>2</v>
      </c>
      <c r="O36" s="2">
        <v>0</v>
      </c>
      <c r="P36" s="2">
        <v>10</v>
      </c>
      <c r="Q36" s="2">
        <f t="shared" si="3"/>
        <v>2</v>
      </c>
      <c r="R36" s="6">
        <f>_xlfn.FORECAST.ETS(L38,M$3:M36,L$3:L36,1,1)</f>
        <v>8.1821399463884905</v>
      </c>
      <c r="S36" s="6">
        <f>AVERAGE(M$3:M36,R36)+SQRT(_xlfn.VAR.P((M$3:M36)))</f>
        <v>9.9788704450142518</v>
      </c>
      <c r="T36" s="7">
        <f t="shared" si="4"/>
        <v>7.9788704450142518</v>
      </c>
      <c r="U36" s="2">
        <f t="shared" si="5"/>
        <v>7.9788704450142518</v>
      </c>
      <c r="W36" s="2">
        <v>34</v>
      </c>
      <c r="X36" s="2">
        <v>8</v>
      </c>
      <c r="Y36" s="2">
        <v>6</v>
      </c>
      <c r="Z36" s="2">
        <v>0</v>
      </c>
      <c r="AA36" s="2">
        <v>8</v>
      </c>
      <c r="AB36" s="2">
        <f t="shared" si="6"/>
        <v>6</v>
      </c>
      <c r="AC36" s="6">
        <f>_xlfn.FORECAST.ETS(W38,X$3:X36,W$3:W36,1,1)</f>
        <v>11.761760376403634</v>
      </c>
      <c r="AD36" s="6">
        <f>AVERAGE(X$3:X36,AC36)+SQRT(_xlfn.VAR.P((X$3:X36)))</f>
        <v>9.8889914729392636</v>
      </c>
      <c r="AE36" s="7">
        <f t="shared" si="7"/>
        <v>3.8889914729392636</v>
      </c>
      <c r="AF36" s="2">
        <f t="shared" si="8"/>
        <v>3.8889914729392636</v>
      </c>
      <c r="AH36" s="2">
        <v>34</v>
      </c>
      <c r="AI36" s="2">
        <v>8</v>
      </c>
      <c r="AJ36" s="2">
        <v>0</v>
      </c>
      <c r="AK36" s="2">
        <v>0</v>
      </c>
      <c r="AL36" s="2">
        <v>8</v>
      </c>
      <c r="AM36" s="2">
        <f t="shared" si="9"/>
        <v>0</v>
      </c>
      <c r="AN36" s="6">
        <f>_xlfn.FORECAST.ETS(AH38,AI$3:AI36,AH$3:AH36,1,1)</f>
        <v>8.124766575851039</v>
      </c>
      <c r="AO36" s="6">
        <f>AVERAGE(AI$3:AI36,AN36)+SQRT(_xlfn.VAR.P((AI$3:AI36)))</f>
        <v>8.7952547648049979</v>
      </c>
      <c r="AP36" s="7">
        <f t="shared" si="12"/>
        <v>8.7952547648049979</v>
      </c>
      <c r="AQ36" s="2">
        <f t="shared" si="11"/>
        <v>8.7952547648049979</v>
      </c>
    </row>
    <row r="37" spans="1:43" x14ac:dyDescent="0.4">
      <c r="A37">
        <v>35</v>
      </c>
      <c r="B37">
        <v>10</v>
      </c>
      <c r="C37">
        <v>12</v>
      </c>
      <c r="D37">
        <v>0</v>
      </c>
      <c r="E37">
        <v>8</v>
      </c>
      <c r="F37" s="2">
        <f t="shared" si="0"/>
        <v>12</v>
      </c>
      <c r="G37" s="6">
        <f>_xlfn.FORECAST.ETS($A39,$B$3:$B37,$A$3:$A37,1,1)</f>
        <v>10.155472708373612</v>
      </c>
      <c r="H37" s="6">
        <f>AVERAGE(($B$3:B37),$G37)+SQRT(_xlfn.VAR.P(($B$3:B37)))</f>
        <v>14.183065314368784</v>
      </c>
      <c r="I37" s="6">
        <f t="shared" si="1"/>
        <v>2.1830653143687844</v>
      </c>
      <c r="J37" s="2">
        <f t="shared" si="2"/>
        <v>2.1830653143687844</v>
      </c>
      <c r="L37" s="1">
        <v>35</v>
      </c>
      <c r="M37" s="2">
        <v>8</v>
      </c>
      <c r="N37" s="1">
        <v>2</v>
      </c>
      <c r="O37" s="2">
        <v>0</v>
      </c>
      <c r="P37" s="2">
        <v>8</v>
      </c>
      <c r="Q37" s="2">
        <f t="shared" si="3"/>
        <v>2</v>
      </c>
      <c r="R37" s="6">
        <f>_xlfn.FORECAST.ETS(L39,M$3:M37,L$3:L37,1,1)</f>
        <v>8.1751034808420453</v>
      </c>
      <c r="S37" s="6">
        <f>AVERAGE(M$3:M37,R37)+SQRT(_xlfn.VAR.P((M$3:M37)))</f>
        <v>9.9596950170506808</v>
      </c>
      <c r="T37" s="7">
        <f t="shared" si="4"/>
        <v>7.9596950170506808</v>
      </c>
      <c r="U37" s="2">
        <f t="shared" si="5"/>
        <v>7.9596950170506808</v>
      </c>
      <c r="W37" s="2">
        <v>35</v>
      </c>
      <c r="X37" s="2">
        <v>8</v>
      </c>
      <c r="Y37" s="2">
        <v>6</v>
      </c>
      <c r="Z37" s="2">
        <v>0</v>
      </c>
      <c r="AA37" s="2">
        <v>6</v>
      </c>
      <c r="AB37" s="2">
        <f t="shared" si="6"/>
        <v>6</v>
      </c>
      <c r="AC37" s="6">
        <f>_xlfn.FORECAST.ETS(W39,X$3:X37,W$3:W37,1,1)</f>
        <v>15.104722536993123</v>
      </c>
      <c r="AD37" s="6">
        <f>AVERAGE(X$3:X37,AC37)+SQRT(_xlfn.VAR.P((X$3:X37)))</f>
        <v>9.9629516781457976</v>
      </c>
      <c r="AE37" s="7">
        <f t="shared" si="7"/>
        <v>3.9629516781457976</v>
      </c>
      <c r="AF37" s="2">
        <f t="shared" si="8"/>
        <v>3.9629516781457976</v>
      </c>
      <c r="AH37" s="2">
        <v>35</v>
      </c>
      <c r="AI37" s="2">
        <v>8</v>
      </c>
      <c r="AJ37" s="2">
        <v>0</v>
      </c>
      <c r="AK37" s="2">
        <v>0</v>
      </c>
      <c r="AL37" s="2">
        <v>8</v>
      </c>
      <c r="AM37" s="2">
        <f t="shared" si="9"/>
        <v>0</v>
      </c>
      <c r="AN37" s="6">
        <f>_xlfn.FORECAST.ETS(AH39,AI$3:AI37,AH$3:AH37,1,1)</f>
        <v>8.1184150113078957</v>
      </c>
      <c r="AO37" s="6">
        <f>AVERAGE(AI$3:AI37,AN37)+SQRT(_xlfn.VAR.P((AI$3:AI37)))</f>
        <v>8.7897227120943544</v>
      </c>
      <c r="AP37" s="7">
        <f t="shared" si="12"/>
        <v>8.7897227120943544</v>
      </c>
      <c r="AQ37" s="2">
        <f t="shared" si="11"/>
        <v>8.7897227120943544</v>
      </c>
    </row>
    <row r="38" spans="1:43" x14ac:dyDescent="0.4">
      <c r="A38">
        <v>36</v>
      </c>
      <c r="B38">
        <v>8</v>
      </c>
      <c r="C38">
        <v>14</v>
      </c>
      <c r="D38">
        <v>0</v>
      </c>
      <c r="E38">
        <v>8</v>
      </c>
      <c r="F38" s="2">
        <f t="shared" si="0"/>
        <v>14</v>
      </c>
      <c r="G38" s="6">
        <f>_xlfn.FORECAST.ETS($A40,$B$3:$B38,$A$3:$A38,1,1)</f>
        <v>6.6168259659764903</v>
      </c>
      <c r="H38" s="6">
        <f>AVERAGE(($B$3:B38),$G38)+SQRT(_xlfn.VAR.P(($B$3:B38)))</f>
        <v>13.994872980811422</v>
      </c>
      <c r="I38" s="6">
        <f t="shared" si="1"/>
        <v>-5.1270191885777194E-3</v>
      </c>
      <c r="J38" s="2">
        <f t="shared" si="2"/>
        <v>0</v>
      </c>
      <c r="L38" s="1">
        <v>36</v>
      </c>
      <c r="M38" s="2">
        <v>6</v>
      </c>
      <c r="N38" s="1">
        <v>8</v>
      </c>
      <c r="O38" s="2">
        <v>0</v>
      </c>
      <c r="P38" s="2">
        <v>4</v>
      </c>
      <c r="Q38" s="2">
        <f t="shared" si="3"/>
        <v>8</v>
      </c>
      <c r="R38" s="6">
        <f>_xlfn.FORECAST.ETS(L40,M$3:M38,L$3:L38,1,1)</f>
        <v>5.9899631610264192</v>
      </c>
      <c r="S38" s="6">
        <f>AVERAGE(M$3:M38,R38)+SQRT(_xlfn.VAR.P((M$3:M38)))</f>
        <v>9.8374627521665072</v>
      </c>
      <c r="T38" s="7">
        <f t="shared" si="4"/>
        <v>1.8374627521665072</v>
      </c>
      <c r="U38" s="2">
        <f t="shared" si="5"/>
        <v>1.8374627521665072</v>
      </c>
      <c r="W38" s="2">
        <v>36</v>
      </c>
      <c r="X38" s="2">
        <v>8</v>
      </c>
      <c r="Y38" s="2">
        <v>6</v>
      </c>
      <c r="Z38" s="2">
        <v>0</v>
      </c>
      <c r="AA38" s="2">
        <v>6</v>
      </c>
      <c r="AB38" s="2">
        <f t="shared" si="6"/>
        <v>6</v>
      </c>
      <c r="AC38" s="6">
        <f>_xlfn.FORECAST.ETS(W40,X$3:X38,W$3:W38,1,1)</f>
        <v>10.767682315509543</v>
      </c>
      <c r="AD38" s="6">
        <f>AVERAGE(X$3:X38,AC38)+SQRT(_xlfn.VAR.P((X$3:X38)))</f>
        <v>9.8248759206572167</v>
      </c>
      <c r="AE38" s="7">
        <f t="shared" si="7"/>
        <v>3.8248759206572167</v>
      </c>
      <c r="AF38" s="2">
        <f t="shared" si="8"/>
        <v>3.8248759206572167</v>
      </c>
      <c r="AH38" s="2">
        <v>36</v>
      </c>
      <c r="AI38" s="2">
        <v>8</v>
      </c>
      <c r="AJ38" s="2">
        <v>0</v>
      </c>
      <c r="AK38" s="2">
        <v>0</v>
      </c>
      <c r="AL38" s="2">
        <v>8</v>
      </c>
      <c r="AM38" s="2">
        <f t="shared" si="9"/>
        <v>0</v>
      </c>
      <c r="AN38" s="6">
        <f>_xlfn.FORECAST.ETS(AH40,AI$3:AI38,AH$3:AH38,1,1)</f>
        <v>8.1125638263229796</v>
      </c>
      <c r="AO38" s="6">
        <f>AVERAGE(AI$3:AI38,AN38)+SQRT(_xlfn.VAR.P((AI$3:AI38)))</f>
        <v>8.7842595380371051</v>
      </c>
      <c r="AP38" s="7">
        <f t="shared" si="12"/>
        <v>8.7842595380371051</v>
      </c>
      <c r="AQ38" s="2">
        <f t="shared" si="11"/>
        <v>8.7842595380371051</v>
      </c>
    </row>
    <row r="39" spans="1:43" x14ac:dyDescent="0.4">
      <c r="A39">
        <v>37</v>
      </c>
      <c r="B39">
        <v>4</v>
      </c>
      <c r="C39">
        <v>18</v>
      </c>
      <c r="D39">
        <v>0</v>
      </c>
      <c r="E39">
        <v>0</v>
      </c>
      <c r="F39" s="2">
        <f t="shared" si="0"/>
        <v>18</v>
      </c>
      <c r="G39" s="6">
        <f>_xlfn.FORECAST.ETS($A41,$B$3:$B39,$A$3:$A39,1,1)</f>
        <v>1.7826365265714488</v>
      </c>
      <c r="H39" s="6">
        <f>AVERAGE(($B$3:B39),$G39)+SQRT(_xlfn.VAR.P(($B$3:B39)))</f>
        <v>13.722627846728308</v>
      </c>
      <c r="I39" s="6">
        <f t="shared" si="1"/>
        <v>-4.277372153271692</v>
      </c>
      <c r="J39" s="2">
        <f t="shared" si="2"/>
        <v>0</v>
      </c>
      <c r="L39" s="1">
        <v>37</v>
      </c>
      <c r="M39" s="2">
        <v>6</v>
      </c>
      <c r="N39" s="1">
        <v>12</v>
      </c>
      <c r="O39" s="2">
        <v>0</v>
      </c>
      <c r="P39" s="2">
        <v>4</v>
      </c>
      <c r="Q39" s="2">
        <f t="shared" si="3"/>
        <v>12</v>
      </c>
      <c r="R39" s="6">
        <f>_xlfn.FORECAST.ETS(L41,M$3:M39,L$3:L39,1,1)</f>
        <v>6.6636001079375031</v>
      </c>
      <c r="S39" s="6">
        <f>AVERAGE(M$3:M39,R39)+SQRT(_xlfn.VAR.P((M$3:M39)))</f>
        <v>9.796125228991194</v>
      </c>
      <c r="T39" s="7">
        <f t="shared" si="4"/>
        <v>-2.203874771008806</v>
      </c>
      <c r="U39" s="2">
        <f t="shared" si="5"/>
        <v>0</v>
      </c>
      <c r="W39" s="2">
        <v>37</v>
      </c>
      <c r="X39" s="2">
        <v>8</v>
      </c>
      <c r="Y39" s="2">
        <v>6</v>
      </c>
      <c r="Z39" s="2">
        <v>0</v>
      </c>
      <c r="AA39" s="2">
        <v>7</v>
      </c>
      <c r="AB39" s="2">
        <f t="shared" si="6"/>
        <v>6</v>
      </c>
      <c r="AC39" s="6">
        <f>_xlfn.FORECAST.ETS(W41,X$3:X39,W$3:W39,1,1)</f>
        <v>9.0706822042423099</v>
      </c>
      <c r="AD39" s="6">
        <f>AVERAGE(X$3:X39,AC39)+SQRT(_xlfn.VAR.P((X$3:X39)))</f>
        <v>9.7631033729633376</v>
      </c>
      <c r="AE39" s="7">
        <f t="shared" si="7"/>
        <v>3.7631033729633376</v>
      </c>
      <c r="AF39" s="2">
        <f t="shared" si="8"/>
        <v>3.7631033729633376</v>
      </c>
      <c r="AH39" s="2">
        <v>37</v>
      </c>
      <c r="AI39" s="2">
        <v>8</v>
      </c>
      <c r="AJ39" s="2">
        <v>0</v>
      </c>
      <c r="AK39" s="2">
        <v>0</v>
      </c>
      <c r="AL39" s="2">
        <v>8</v>
      </c>
      <c r="AM39" s="2">
        <f t="shared" si="9"/>
        <v>0</v>
      </c>
      <c r="AN39" s="6">
        <f>_xlfn.FORECAST.ETS(AH41,AI$3:AI39,AH$3:AH39,1,1)</f>
        <v>8.107161994812456</v>
      </c>
      <c r="AO39" s="6">
        <f>AVERAGE(AI$3:AI39,AN39)+SQRT(_xlfn.VAR.P((AI$3:AI39)))</f>
        <v>8.7788689505256734</v>
      </c>
      <c r="AP39" s="7">
        <f t="shared" si="12"/>
        <v>8.7788689505256734</v>
      </c>
      <c r="AQ39" s="2">
        <f t="shared" si="11"/>
        <v>8.7788689505256734</v>
      </c>
    </row>
    <row r="40" spans="1:43" x14ac:dyDescent="0.4">
      <c r="A40">
        <v>38</v>
      </c>
      <c r="B40">
        <v>4</v>
      </c>
      <c r="C40">
        <v>30</v>
      </c>
      <c r="D40">
        <v>0</v>
      </c>
      <c r="E40">
        <v>0</v>
      </c>
      <c r="F40" s="2">
        <f t="shared" si="0"/>
        <v>30</v>
      </c>
      <c r="G40" s="6">
        <f>_xlfn.FORECAST.ETS($A42,$B$3:$B40,$A$3:$A40,1,1)</f>
        <v>4.8416202906767634</v>
      </c>
      <c r="H40" s="6">
        <f>AVERAGE(($B$3:B40),$G40)+SQRT(_xlfn.VAR.P(($B$3:B40)))</f>
        <v>13.66422721188715</v>
      </c>
      <c r="I40" s="6">
        <f t="shared" si="1"/>
        <v>-16.335772788112848</v>
      </c>
      <c r="J40" s="2">
        <f t="shared" si="2"/>
        <v>0</v>
      </c>
      <c r="L40" s="1">
        <v>38</v>
      </c>
      <c r="M40" s="2">
        <v>7</v>
      </c>
      <c r="N40" s="1">
        <v>12</v>
      </c>
      <c r="O40" s="2">
        <v>0</v>
      </c>
      <c r="P40" s="2">
        <v>2</v>
      </c>
      <c r="Q40" s="2">
        <f t="shared" si="3"/>
        <v>12</v>
      </c>
      <c r="R40" s="6">
        <f>_xlfn.FORECAST.ETS(L42,M$3:M40,L$3:L40,1,1)</f>
        <v>6.6339637106915088</v>
      </c>
      <c r="S40" s="6">
        <f>AVERAGE(M$3:M40,R40)+SQRT(_xlfn.VAR.P((M$3:M40)))</f>
        <v>9.7548488093780819</v>
      </c>
      <c r="T40" s="7">
        <f t="shared" si="4"/>
        <v>-2.2451511906219181</v>
      </c>
      <c r="U40" s="2">
        <f t="shared" si="5"/>
        <v>0</v>
      </c>
      <c r="W40" s="2">
        <v>38</v>
      </c>
      <c r="X40" s="2">
        <v>8</v>
      </c>
      <c r="Y40" s="2">
        <v>6</v>
      </c>
      <c r="Z40" s="2">
        <v>0</v>
      </c>
      <c r="AA40" s="2">
        <v>7</v>
      </c>
      <c r="AB40" s="2">
        <f t="shared" si="6"/>
        <v>6</v>
      </c>
      <c r="AC40" s="6">
        <f>_xlfn.FORECAST.ETS(W42,X$3:X40,W$3:W40,1,1)</f>
        <v>10.782218061234454</v>
      </c>
      <c r="AD40" s="6">
        <f>AVERAGE(X$3:X40,AC40)+SQRT(_xlfn.VAR.P((X$3:X40)))</f>
        <v>9.7914871945208848</v>
      </c>
      <c r="AE40" s="7">
        <f t="shared" si="7"/>
        <v>3.7914871945208848</v>
      </c>
      <c r="AF40" s="2">
        <f t="shared" si="8"/>
        <v>3.7914871945208848</v>
      </c>
      <c r="AH40" s="2">
        <v>38</v>
      </c>
      <c r="AI40" s="2">
        <v>8</v>
      </c>
      <c r="AJ40" s="2">
        <v>0</v>
      </c>
      <c r="AK40" s="2">
        <v>0</v>
      </c>
      <c r="AL40" s="2">
        <v>8</v>
      </c>
      <c r="AM40" s="2">
        <f t="shared" si="9"/>
        <v>0</v>
      </c>
      <c r="AN40" s="6">
        <f>_xlfn.FORECAST.ETS(AH42,AI$3:AI40,AH$3:AH40,1,1)</f>
        <v>8.1021648118780014</v>
      </c>
      <c r="AO40" s="6">
        <f>AVERAGE(AI$3:AI40,AN40)+SQRT(_xlfn.VAR.P((AI$3:AI40)))</f>
        <v>8.7735536992854684</v>
      </c>
      <c r="AP40" s="7">
        <f t="shared" si="12"/>
        <v>8.7735536992854684</v>
      </c>
      <c r="AQ40" s="2">
        <f t="shared" si="11"/>
        <v>8.7735536992854684</v>
      </c>
    </row>
    <row r="41" spans="1:43" x14ac:dyDescent="0.4">
      <c r="A41">
        <v>39</v>
      </c>
      <c r="B41">
        <v>2</v>
      </c>
      <c r="C41">
        <v>36</v>
      </c>
      <c r="D41">
        <v>0</v>
      </c>
      <c r="E41">
        <v>0</v>
      </c>
      <c r="F41" s="2">
        <f t="shared" si="0"/>
        <v>36</v>
      </c>
      <c r="G41" s="6"/>
      <c r="H41" s="6">
        <f>AVERAGE(($B$3:B41),$G41)+SQRT(_xlfn.VAR.P(($B$3:B41)))</f>
        <v>13.607284663143494</v>
      </c>
      <c r="I41" s="6">
        <f t="shared" si="1"/>
        <v>-22.392715336856504</v>
      </c>
      <c r="J41" s="2">
        <f t="shared" si="2"/>
        <v>0</v>
      </c>
      <c r="L41" s="1">
        <v>39</v>
      </c>
      <c r="M41" s="2">
        <v>7</v>
      </c>
      <c r="N41" s="1">
        <v>8</v>
      </c>
      <c r="O41" s="1">
        <v>0</v>
      </c>
      <c r="P41" s="2">
        <v>2</v>
      </c>
      <c r="Q41" s="2">
        <f t="shared" si="3"/>
        <v>8</v>
      </c>
      <c r="S41" s="6">
        <f>AVERAGE((M$3:M41)+R41)+SQRT(_xlfn.VAR.P((M$3:M41)))</f>
        <v>9.4001424459151917</v>
      </c>
      <c r="T41" s="7">
        <f t="shared" si="4"/>
        <v>1.4001424459151917</v>
      </c>
      <c r="U41" s="2">
        <f t="shared" si="5"/>
        <v>1.4001424459151917</v>
      </c>
      <c r="W41" s="2">
        <v>39</v>
      </c>
      <c r="X41" s="2">
        <v>8</v>
      </c>
      <c r="Y41" s="2">
        <v>2</v>
      </c>
      <c r="Z41" s="2">
        <v>0</v>
      </c>
      <c r="AA41" s="2">
        <v>6</v>
      </c>
      <c r="AB41" s="2">
        <f t="shared" si="6"/>
        <v>2</v>
      </c>
      <c r="AD41" s="6">
        <f>AVERAGE(X$3:X41,AC41)+SQRT(_xlfn.VAR.P((X$3:X41)))</f>
        <v>9.6929039146263136</v>
      </c>
      <c r="AE41" s="7">
        <f t="shared" si="7"/>
        <v>7.6929039146263136</v>
      </c>
      <c r="AF41" s="2">
        <f t="shared" si="8"/>
        <v>7.6929039146263136</v>
      </c>
      <c r="AH41" s="2">
        <v>39</v>
      </c>
      <c r="AI41" s="2">
        <v>8</v>
      </c>
      <c r="AJ41" s="2">
        <v>0</v>
      </c>
      <c r="AK41" s="2">
        <v>0</v>
      </c>
      <c r="AL41" s="2">
        <v>8</v>
      </c>
      <c r="AM41" s="2">
        <f t="shared" si="9"/>
        <v>0</v>
      </c>
      <c r="AO41" s="6">
        <f>AVERAGE(AI$3:AI41,AN41)+SQRT(_xlfn.VAR.P((AI$3:AI41)))</f>
        <v>8.7581851123500787</v>
      </c>
      <c r="AP41" s="7">
        <f t="shared" si="12"/>
        <v>8.7581851123500787</v>
      </c>
      <c r="AQ41" s="2">
        <f t="shared" si="11"/>
        <v>8.7581851123500787</v>
      </c>
    </row>
    <row r="42" spans="1:43" x14ac:dyDescent="0.4">
      <c r="A42">
        <v>40</v>
      </c>
      <c r="B42">
        <v>2</v>
      </c>
      <c r="C42">
        <v>34</v>
      </c>
      <c r="D42">
        <v>0</v>
      </c>
      <c r="E42">
        <v>0</v>
      </c>
      <c r="F42" s="2">
        <f t="shared" si="0"/>
        <v>34</v>
      </c>
      <c r="G42" s="6"/>
      <c r="H42" s="6">
        <f>AVERAGE(($B$3:B42),$G42)+SQRT(_xlfn.VAR.P(($B$3:B42)))</f>
        <v>13.466866263886711</v>
      </c>
      <c r="I42" s="6">
        <f t="shared" si="1"/>
        <v>-20.533133736113289</v>
      </c>
      <c r="J42" s="2">
        <f t="shared" si="2"/>
        <v>0</v>
      </c>
      <c r="L42" s="1">
        <v>40</v>
      </c>
      <c r="M42" s="2">
        <v>6</v>
      </c>
      <c r="N42" s="1">
        <v>6</v>
      </c>
      <c r="O42" s="1">
        <v>0</v>
      </c>
      <c r="P42" s="1"/>
      <c r="Q42" s="2">
        <f t="shared" si="3"/>
        <v>6</v>
      </c>
      <c r="S42" s="6">
        <f>AVERAGE((M$3:M42)+R42)+SQRT(_xlfn.VAR.P((M$3:M42)))</f>
        <v>8.3790754506740637</v>
      </c>
      <c r="T42" s="7">
        <f t="shared" si="4"/>
        <v>2.3790754506740637</v>
      </c>
      <c r="U42" s="2">
        <f t="shared" si="5"/>
        <v>2.3790754506740637</v>
      </c>
      <c r="W42" s="2">
        <v>40</v>
      </c>
      <c r="X42" s="2">
        <v>8</v>
      </c>
      <c r="Y42" s="2">
        <v>10</v>
      </c>
      <c r="Z42" s="2">
        <v>0</v>
      </c>
      <c r="AA42" s="2">
        <v>0</v>
      </c>
      <c r="AB42" s="2">
        <f t="shared" si="6"/>
        <v>10</v>
      </c>
      <c r="AD42" s="6">
        <f>AVERAGE(X$3:X42,AC42)+SQRT(_xlfn.VAR.P((X$3:X42)))</f>
        <v>9.6794494717703365</v>
      </c>
      <c r="AE42" s="7">
        <f t="shared" si="7"/>
        <v>-0.32055052822966346</v>
      </c>
      <c r="AF42" s="2">
        <f t="shared" si="8"/>
        <v>0</v>
      </c>
      <c r="AH42" s="2">
        <v>40</v>
      </c>
      <c r="AI42" s="2">
        <v>8</v>
      </c>
      <c r="AJ42" s="2">
        <v>0</v>
      </c>
      <c r="AK42" s="2">
        <v>0</v>
      </c>
      <c r="AL42" s="2">
        <v>8</v>
      </c>
      <c r="AM42" s="2">
        <f t="shared" si="9"/>
        <v>0</v>
      </c>
      <c r="AO42" s="6">
        <f>AVERAGE(AI$3:AI42,AN42)+SQRT(_xlfn.VAR.P((AI$3:AI42)))</f>
        <v>8.7535653752852731</v>
      </c>
      <c r="AP42" s="7">
        <f t="shared" si="12"/>
        <v>8.7535653752852731</v>
      </c>
      <c r="AQ42" s="2">
        <f t="shared" si="11"/>
        <v>8.7535653752852731</v>
      </c>
    </row>
    <row r="43" spans="1:43" x14ac:dyDescent="0.4">
      <c r="X43" s="2"/>
    </row>
    <row r="44" spans="1:43" x14ac:dyDescent="0.4">
      <c r="A44" t="s">
        <v>26</v>
      </c>
      <c r="C44">
        <f>SUM(C$3:C42)</f>
        <v>1208</v>
      </c>
      <c r="D44" s="2">
        <f>SUM(D$3:D42)</f>
        <v>62</v>
      </c>
      <c r="N44" s="2">
        <f>SUM(N$3:N42)</f>
        <v>304</v>
      </c>
      <c r="O44" s="2">
        <f>SUM(O$3:O42)</f>
        <v>66</v>
      </c>
      <c r="Y44" s="2">
        <f>SUM(Y$3:Y42)</f>
        <v>210</v>
      </c>
      <c r="Z44" s="2">
        <f>SUM(Z$3:Z42)</f>
        <v>20</v>
      </c>
      <c r="AJ44" s="2">
        <f>SUM(AJ$3:AJ42)</f>
        <v>144</v>
      </c>
      <c r="AK44" s="2">
        <f>SUM(AK$3:AK42)</f>
        <v>14</v>
      </c>
    </row>
    <row r="45" spans="1:43" x14ac:dyDescent="0.4">
      <c r="A45" t="s">
        <v>27</v>
      </c>
      <c r="C45">
        <f>C44*0.5+D44</f>
        <v>666</v>
      </c>
      <c r="N45" s="2">
        <f>N44*0.5+O44</f>
        <v>218</v>
      </c>
      <c r="O45" s="2"/>
      <c r="Y45" s="2">
        <f>Y44*0.5+Z44</f>
        <v>125</v>
      </c>
      <c r="Z45" s="2"/>
      <c r="AJ45" s="2">
        <f>AJ44*0.5+AK44</f>
        <v>86</v>
      </c>
      <c r="AK45" s="2"/>
    </row>
    <row r="46" spans="1:43" x14ac:dyDescent="0.4">
      <c r="B46" s="2"/>
      <c r="C46" s="2"/>
      <c r="D46" s="2"/>
      <c r="E46" s="2"/>
    </row>
    <row r="48" spans="1:43" x14ac:dyDescent="0.4">
      <c r="A48" s="5"/>
    </row>
  </sheetData>
  <mergeCells count="4">
    <mergeCell ref="A1:E1"/>
    <mergeCell ref="W1:AA1"/>
    <mergeCell ref="L1:P1"/>
    <mergeCell ref="AH1:AL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C171-5B8D-4BDA-9D41-196FD1D1ED4F}">
  <dimension ref="A1:AQ42"/>
  <sheetViews>
    <sheetView tabSelected="1" topLeftCell="B1" zoomScale="47" zoomScaleNormal="47" workbookViewId="0">
      <selection activeCell="AM45" sqref="AM45"/>
    </sheetView>
  </sheetViews>
  <sheetFormatPr defaultRowHeight="13.9" x14ac:dyDescent="0.4"/>
  <cols>
    <col min="6" max="10" width="9.06640625" style="2"/>
    <col min="17" max="21" width="9.06640625" style="2"/>
    <col min="28" max="32" width="9.06640625" style="2"/>
    <col min="38" max="42" width="9.06640625" style="2"/>
  </cols>
  <sheetData>
    <row r="1" spans="1:43" x14ac:dyDescent="0.4">
      <c r="A1" s="8" t="s">
        <v>5</v>
      </c>
      <c r="B1" s="8"/>
      <c r="C1" s="8"/>
      <c r="D1" s="8"/>
      <c r="E1" s="8"/>
      <c r="F1" s="4"/>
      <c r="L1" s="8" t="s">
        <v>15</v>
      </c>
      <c r="M1" s="8"/>
      <c r="N1" s="8"/>
      <c r="O1" s="8"/>
      <c r="P1" s="8"/>
      <c r="Q1" s="4"/>
      <c r="W1" s="8" t="s">
        <v>12</v>
      </c>
      <c r="X1" s="8"/>
      <c r="Y1" s="8"/>
      <c r="Z1" s="8"/>
      <c r="AA1" s="8"/>
      <c r="AB1" s="4"/>
      <c r="AH1" s="8" t="s">
        <v>16</v>
      </c>
      <c r="AI1" s="8"/>
      <c r="AJ1" s="8"/>
      <c r="AK1" s="8"/>
      <c r="AL1" s="8"/>
      <c r="AM1" s="4"/>
      <c r="AQ1" s="2"/>
    </row>
    <row r="2" spans="1:43" x14ac:dyDescent="0.4">
      <c r="A2" t="s">
        <v>0</v>
      </c>
      <c r="B2" s="2" t="s">
        <v>21</v>
      </c>
      <c r="C2" t="s">
        <v>1</v>
      </c>
      <c r="D2" t="s">
        <v>2</v>
      </c>
      <c r="E2" t="s">
        <v>3</v>
      </c>
      <c r="F2" s="2" t="s">
        <v>23</v>
      </c>
      <c r="G2" s="2" t="s">
        <v>24</v>
      </c>
      <c r="H2" s="2" t="s">
        <v>22</v>
      </c>
      <c r="I2" s="2" t="s">
        <v>25</v>
      </c>
      <c r="J2" s="2" t="s">
        <v>28</v>
      </c>
      <c r="L2" s="2" t="s">
        <v>7</v>
      </c>
      <c r="M2" s="2" t="s">
        <v>19</v>
      </c>
      <c r="N2" s="2" t="s">
        <v>8</v>
      </c>
      <c r="O2" s="2" t="s">
        <v>9</v>
      </c>
      <c r="P2" s="2" t="s">
        <v>20</v>
      </c>
      <c r="Q2" s="2" t="s">
        <v>23</v>
      </c>
      <c r="R2" s="2" t="s">
        <v>24</v>
      </c>
      <c r="S2" s="2" t="s">
        <v>22</v>
      </c>
      <c r="T2" s="2" t="s">
        <v>25</v>
      </c>
      <c r="U2" s="2" t="s">
        <v>28</v>
      </c>
      <c r="W2" s="2" t="s">
        <v>7</v>
      </c>
      <c r="X2" s="2" t="s">
        <v>19</v>
      </c>
      <c r="Y2" s="2" t="s">
        <v>8</v>
      </c>
      <c r="Z2" s="2" t="s">
        <v>9</v>
      </c>
      <c r="AA2" s="2" t="s">
        <v>20</v>
      </c>
      <c r="AB2" s="2" t="s">
        <v>23</v>
      </c>
      <c r="AC2" s="2" t="s">
        <v>24</v>
      </c>
      <c r="AD2" s="2" t="s">
        <v>22</v>
      </c>
      <c r="AE2" s="2" t="s">
        <v>25</v>
      </c>
      <c r="AF2" s="2" t="s">
        <v>28</v>
      </c>
      <c r="AH2" s="2" t="s">
        <v>7</v>
      </c>
      <c r="AI2" s="2" t="s">
        <v>19</v>
      </c>
      <c r="AJ2" s="2" t="s">
        <v>8</v>
      </c>
      <c r="AK2" s="2" t="s">
        <v>9</v>
      </c>
      <c r="AL2" s="2" t="s">
        <v>20</v>
      </c>
      <c r="AM2" s="2" t="s">
        <v>23</v>
      </c>
      <c r="AN2" s="2" t="s">
        <v>24</v>
      </c>
      <c r="AO2" s="2" t="s">
        <v>22</v>
      </c>
      <c r="AP2" s="2" t="s">
        <v>25</v>
      </c>
      <c r="AQ2" s="2" t="s">
        <v>28</v>
      </c>
    </row>
    <row r="3" spans="1:43" x14ac:dyDescent="0.4">
      <c r="A3">
        <v>1</v>
      </c>
      <c r="B3">
        <v>0</v>
      </c>
      <c r="C3">
        <v>16</v>
      </c>
      <c r="D3">
        <v>0</v>
      </c>
      <c r="E3">
        <v>16</v>
      </c>
      <c r="F3" s="2">
        <f>IF(C3&gt;0, C3, -D3)</f>
        <v>16</v>
      </c>
      <c r="G3" s="6">
        <v>0</v>
      </c>
      <c r="H3" s="6">
        <f>AVERAGE(B$3:B3,G3)+SQRT(_xlfn.VAR.P((B$3:B3)))</f>
        <v>0</v>
      </c>
      <c r="I3" s="7">
        <f>H3-F3</f>
        <v>-16</v>
      </c>
      <c r="J3" s="2">
        <f>IF(I3&lt;0,0,I3)</f>
        <v>0</v>
      </c>
      <c r="L3" s="2">
        <v>1</v>
      </c>
      <c r="M3" s="2">
        <v>0</v>
      </c>
      <c r="N3" s="2">
        <v>16</v>
      </c>
      <c r="O3" s="2">
        <v>0</v>
      </c>
      <c r="P3" s="2">
        <v>8</v>
      </c>
      <c r="Q3" s="2">
        <f>IF(N3&gt;0, N3, -O3)</f>
        <v>16</v>
      </c>
      <c r="R3" s="6">
        <v>0</v>
      </c>
      <c r="S3" s="6">
        <f>AVERAGE(M$3:M3,R3)+SQRT(_xlfn.VAR.P((M$3:M3)))</f>
        <v>0</v>
      </c>
      <c r="T3" s="7">
        <f>S3-Q3</f>
        <v>-16</v>
      </c>
      <c r="U3" s="2">
        <f>IF(T3&lt;0,0,T3)</f>
        <v>0</v>
      </c>
      <c r="W3" s="2">
        <v>1</v>
      </c>
      <c r="X3" s="2">
        <v>10</v>
      </c>
      <c r="Y3" s="2">
        <v>16</v>
      </c>
      <c r="Z3" s="2">
        <v>0</v>
      </c>
      <c r="AA3" s="2">
        <v>8</v>
      </c>
      <c r="AB3" s="2">
        <f>IF(Y3&gt;0, Y3, -Z3)</f>
        <v>16</v>
      </c>
      <c r="AC3" s="6">
        <v>0</v>
      </c>
      <c r="AD3" s="6">
        <f>AVERAGE(X$3:X3,AC3)+SQRT(_xlfn.VAR.P((X$3:X3)))</f>
        <v>5</v>
      </c>
      <c r="AE3" s="7">
        <f>AD3-AB3</f>
        <v>-11</v>
      </c>
      <c r="AF3" s="2">
        <f>IF(AE3&lt;0,0,AE3)</f>
        <v>0</v>
      </c>
      <c r="AH3" s="2">
        <v>1</v>
      </c>
      <c r="AI3" s="2">
        <v>11</v>
      </c>
      <c r="AJ3" s="2">
        <v>5</v>
      </c>
      <c r="AK3" s="2">
        <v>0</v>
      </c>
      <c r="AL3" s="2">
        <v>10</v>
      </c>
      <c r="AM3" s="2">
        <f>IF(AJ3&gt;0, AJ3, -AK3)</f>
        <v>5</v>
      </c>
      <c r="AN3" s="6">
        <v>0</v>
      </c>
      <c r="AO3" s="6">
        <f>AVERAGE(AI$3:AI3,AN3)+SQRT(_xlfn.VAR.P((AI$3:AI3)))</f>
        <v>5.5</v>
      </c>
      <c r="AP3" s="7">
        <f>AO3-AM3</f>
        <v>0.5</v>
      </c>
      <c r="AQ3" s="2">
        <f>IF(AP3&lt;0,0,AP3)</f>
        <v>0.5</v>
      </c>
    </row>
    <row r="4" spans="1:43" x14ac:dyDescent="0.4">
      <c r="A4">
        <v>2</v>
      </c>
      <c r="B4">
        <v>8</v>
      </c>
      <c r="C4">
        <v>12</v>
      </c>
      <c r="D4">
        <v>0</v>
      </c>
      <c r="E4">
        <v>8</v>
      </c>
      <c r="F4" s="2">
        <f t="shared" ref="F4:F37" si="0">IF(C4&gt;0, C4, -D4)</f>
        <v>12</v>
      </c>
      <c r="G4" s="6">
        <f>_xlfn.FORECAST.ETS(A6,B$3:B4,A$3:A4,1,1)</f>
        <v>24</v>
      </c>
      <c r="H4" s="6">
        <f>AVERAGE(B$3:B4,G4)+SQRT(_xlfn.VAR.P((B$3:B4)))</f>
        <v>14.666666666666666</v>
      </c>
      <c r="I4" s="7">
        <f t="shared" ref="I4:I8" si="1">H4-F4</f>
        <v>2.6666666666666661</v>
      </c>
      <c r="J4" s="2">
        <f t="shared" ref="J4:J42" si="2">IF(I4&lt;0,0,I4)</f>
        <v>2.6666666666666661</v>
      </c>
      <c r="L4" s="2">
        <v>2</v>
      </c>
      <c r="M4" s="2">
        <v>8</v>
      </c>
      <c r="N4" s="2">
        <v>12</v>
      </c>
      <c r="O4" s="2">
        <v>0</v>
      </c>
      <c r="P4" s="2">
        <v>8</v>
      </c>
      <c r="Q4" s="2">
        <f t="shared" ref="Q4:Q37" si="3">IF(N4&gt;0, N4, -O4)</f>
        <v>12</v>
      </c>
      <c r="R4" s="6">
        <f>_xlfn.FORECAST.ETS(L6,M$3:M4,L$3:L4,1,1)</f>
        <v>24</v>
      </c>
      <c r="S4" s="6">
        <f>AVERAGE(M$3:M4,R4)+SQRT(_xlfn.VAR.P((M$3:M4)))</f>
        <v>14.666666666666666</v>
      </c>
      <c r="T4" s="7">
        <f t="shared" ref="T4:T8" si="4">S4-Q4</f>
        <v>2.6666666666666661</v>
      </c>
      <c r="U4" s="2">
        <f t="shared" ref="U4:U42" si="5">IF(T4&lt;0,0,T4)</f>
        <v>2.6666666666666661</v>
      </c>
      <c r="W4" s="2">
        <v>2</v>
      </c>
      <c r="X4" s="2">
        <v>10</v>
      </c>
      <c r="Y4" s="2">
        <v>10</v>
      </c>
      <c r="Z4" s="2">
        <v>0</v>
      </c>
      <c r="AA4" s="2">
        <v>10</v>
      </c>
      <c r="AB4" s="2">
        <f t="shared" ref="AB4:AB37" si="6">IF(Y4&gt;0, Y4, -Z4)</f>
        <v>10</v>
      </c>
      <c r="AC4" s="6">
        <f>_xlfn.FORECAST.ETS(W6,X$3:X4,W$3:W4,1,1)</f>
        <v>10</v>
      </c>
      <c r="AD4" s="6">
        <f>AVERAGE(X$3:X4,AC4)+SQRT(_xlfn.VAR.P((X$3:X4)))</f>
        <v>10</v>
      </c>
      <c r="AE4" s="7">
        <f t="shared" ref="AE4:AE8" si="7">AD4-AB4</f>
        <v>0</v>
      </c>
      <c r="AF4" s="2">
        <f t="shared" ref="AF4:AF42" si="8">IF(AE4&lt;0,0,AE4)</f>
        <v>0</v>
      </c>
      <c r="AH4" s="2">
        <v>2</v>
      </c>
      <c r="AI4" s="2">
        <v>7</v>
      </c>
      <c r="AJ4" s="2">
        <v>2</v>
      </c>
      <c r="AK4" s="2">
        <v>0</v>
      </c>
      <c r="AL4" s="2">
        <v>10</v>
      </c>
      <c r="AM4" s="2">
        <f t="shared" ref="AM4:AM37" si="9">IF(AJ4&gt;0, AJ4, -AK4)</f>
        <v>2</v>
      </c>
      <c r="AN4" s="6">
        <f>_xlfn.FORECAST.ETS(AH6,AI$3:AI4,AH$3:AH4,1,1)</f>
        <v>-1</v>
      </c>
      <c r="AO4" s="6">
        <f>AVERAGE(AI$3:AI4,AN4)+SQRT(_xlfn.VAR.P((AI$3:AI4)))</f>
        <v>7.666666666666667</v>
      </c>
      <c r="AP4" s="7">
        <f t="shared" ref="AP4:AP8" si="10">AO4-AM4</f>
        <v>5.666666666666667</v>
      </c>
      <c r="AQ4" s="2">
        <f t="shared" ref="AQ4:AQ42" si="11">IF(AP4&lt;0,0,AP4)</f>
        <v>5.666666666666667</v>
      </c>
    </row>
    <row r="5" spans="1:43" x14ac:dyDescent="0.4">
      <c r="A5">
        <v>3</v>
      </c>
      <c r="B5">
        <v>8</v>
      </c>
      <c r="C5">
        <v>4</v>
      </c>
      <c r="D5">
        <v>0</v>
      </c>
      <c r="E5">
        <v>10</v>
      </c>
      <c r="F5" s="2">
        <f t="shared" si="0"/>
        <v>4</v>
      </c>
      <c r="G5" s="6">
        <f>_xlfn.FORECAST.ETS(A7,B$3:B5,A$3:A5,1,1)</f>
        <v>17.350791999999998</v>
      </c>
      <c r="H5" s="6">
        <f>AVERAGE(B$3:B5,G5)+SQRT(_xlfn.VAR.P((B$3:B5)))</f>
        <v>12.108934166328254</v>
      </c>
      <c r="I5" s="7">
        <f t="shared" si="1"/>
        <v>8.1089341663282539</v>
      </c>
      <c r="J5" s="2">
        <f t="shared" si="2"/>
        <v>8.1089341663282539</v>
      </c>
      <c r="L5" s="2">
        <v>3</v>
      </c>
      <c r="M5" s="2">
        <v>10</v>
      </c>
      <c r="N5" s="2">
        <v>2</v>
      </c>
      <c r="O5" s="2">
        <v>0</v>
      </c>
      <c r="P5" s="2">
        <v>10</v>
      </c>
      <c r="Q5" s="2">
        <f t="shared" si="3"/>
        <v>2</v>
      </c>
      <c r="R5" s="6">
        <f>_xlfn.FORECAST.ETS(L7,M$3:M5,L$3:L5,1,1)</f>
        <v>21.013093999999995</v>
      </c>
      <c r="S5" s="6">
        <f>AVERAGE(M$3:M5,R5)+SQRT(_xlfn.VAR.P((M$3:M5)))</f>
        <v>14.073767298938574</v>
      </c>
      <c r="T5" s="7">
        <f t="shared" si="4"/>
        <v>12.073767298938574</v>
      </c>
      <c r="U5" s="2">
        <f t="shared" si="5"/>
        <v>12.073767298938574</v>
      </c>
      <c r="W5" s="2">
        <v>3</v>
      </c>
      <c r="X5" s="2">
        <v>10</v>
      </c>
      <c r="Y5" s="2">
        <v>0</v>
      </c>
      <c r="Z5" s="2">
        <v>0</v>
      </c>
      <c r="AA5" s="2">
        <v>10</v>
      </c>
      <c r="AB5" s="2">
        <f t="shared" si="6"/>
        <v>0</v>
      </c>
      <c r="AC5" s="6">
        <f>_xlfn.FORECAST.ETS(W7,X$3:X5,W$3:W5,1,1)</f>
        <v>10</v>
      </c>
      <c r="AD5" s="6">
        <f>AVERAGE(X$3:X5,AC5)+SQRT(_xlfn.VAR.P((X$3:X5)))</f>
        <v>10</v>
      </c>
      <c r="AE5" s="7">
        <f t="shared" si="7"/>
        <v>10</v>
      </c>
      <c r="AF5" s="2">
        <f t="shared" si="8"/>
        <v>10</v>
      </c>
      <c r="AH5" s="2">
        <v>3</v>
      </c>
      <c r="AI5" s="2">
        <v>8</v>
      </c>
      <c r="AJ5" s="2">
        <v>0</v>
      </c>
      <c r="AK5" s="2">
        <v>6</v>
      </c>
      <c r="AL5" s="2">
        <v>10</v>
      </c>
      <c r="AM5" s="2">
        <f t="shared" si="9"/>
        <v>-6</v>
      </c>
      <c r="AN5" s="6">
        <f>_xlfn.FORECAST.ETS(AH7,AI$3:AI5,AH$3:AH5,1,1)</f>
        <v>4.1557550000000001</v>
      </c>
      <c r="AO5" s="6">
        <f>AVERAGE(AI$3:AI5,AN5)+SQRT(_xlfn.VAR.P((AI$3:AI5)))</f>
        <v>9.2386119211975952</v>
      </c>
      <c r="AP5" s="7">
        <f t="shared" si="10"/>
        <v>15.238611921197595</v>
      </c>
      <c r="AQ5" s="2">
        <f t="shared" si="11"/>
        <v>15.238611921197595</v>
      </c>
    </row>
    <row r="6" spans="1:43" x14ac:dyDescent="0.4">
      <c r="A6">
        <v>4</v>
      </c>
      <c r="B6">
        <v>10</v>
      </c>
      <c r="C6">
        <v>10</v>
      </c>
      <c r="D6">
        <v>0</v>
      </c>
      <c r="E6">
        <v>14</v>
      </c>
      <c r="F6" s="2">
        <f t="shared" si="0"/>
        <v>10</v>
      </c>
      <c r="G6" s="6">
        <f>_xlfn.FORECAST.ETS(A8,B$3:B6,A$3:A6,1,1)</f>
        <v>17.452608639857143</v>
      </c>
      <c r="H6" s="6">
        <f>AVERAGE(B$3:B6,G6)+SQRT(_xlfn.VAR.P((B$3:B6)))</f>
        <v>12.531094601905734</v>
      </c>
      <c r="I6" s="7">
        <f t="shared" si="1"/>
        <v>2.5310946019057337</v>
      </c>
      <c r="J6" s="2">
        <f t="shared" si="2"/>
        <v>2.5310946019057337</v>
      </c>
      <c r="L6" s="2">
        <v>4</v>
      </c>
      <c r="M6" s="2">
        <v>10</v>
      </c>
      <c r="N6" s="2">
        <v>0</v>
      </c>
      <c r="O6" s="2">
        <v>0</v>
      </c>
      <c r="P6" s="2">
        <v>8</v>
      </c>
      <c r="Q6" s="2">
        <f t="shared" si="3"/>
        <v>0</v>
      </c>
      <c r="R6" s="6">
        <f>_xlfn.FORECAST.ETS(L8,M$3:M6,L$3:L6,1,1)</f>
        <v>16.991169313428582</v>
      </c>
      <c r="S6" s="6">
        <f>AVERAGE(M$3:M6,R6)+SQRT(_xlfn.VAR.P((M$3:M6)))</f>
        <v>13.121339488303377</v>
      </c>
      <c r="T6" s="7">
        <f t="shared" si="4"/>
        <v>13.121339488303377</v>
      </c>
      <c r="U6" s="2">
        <f t="shared" si="5"/>
        <v>13.121339488303377</v>
      </c>
      <c r="W6" s="2">
        <v>4</v>
      </c>
      <c r="X6" s="2">
        <v>20</v>
      </c>
      <c r="Y6" s="2">
        <v>0</v>
      </c>
      <c r="Z6" s="2">
        <v>2</v>
      </c>
      <c r="AA6" s="2">
        <v>10</v>
      </c>
      <c r="AB6" s="2">
        <f t="shared" si="6"/>
        <v>-2</v>
      </c>
      <c r="AC6" s="6">
        <f>_xlfn.FORECAST.ETS(W8,X$3:X6,W$3:W6,1,1)</f>
        <v>24.482397404285713</v>
      </c>
      <c r="AD6" s="6">
        <f>AVERAGE(X$3:X6,AC6)+SQRT(_xlfn.VAR.P((X$3:X6)))</f>
        <v>19.226606499779336</v>
      </c>
      <c r="AE6" s="7">
        <f t="shared" si="7"/>
        <v>21.226606499779336</v>
      </c>
      <c r="AF6" s="2">
        <f t="shared" si="8"/>
        <v>21.226606499779336</v>
      </c>
      <c r="AH6" s="2">
        <v>4</v>
      </c>
      <c r="AI6" s="2">
        <v>10</v>
      </c>
      <c r="AJ6" s="2">
        <v>0</v>
      </c>
      <c r="AK6" s="2">
        <v>6</v>
      </c>
      <c r="AL6" s="2">
        <v>20</v>
      </c>
      <c r="AM6" s="2">
        <f t="shared" si="9"/>
        <v>-6</v>
      </c>
      <c r="AN6" s="6">
        <f>_xlfn.FORECAST.ETS(AH8,AI$3:AI6,AH$3:AH6,1,1)</f>
        <v>9.2085324118571421</v>
      </c>
      <c r="AO6" s="6">
        <f>AVERAGE(AI$3:AI6,AN6)+SQRT(_xlfn.VAR.P((AI$3:AI6)))</f>
        <v>10.622845312455617</v>
      </c>
      <c r="AP6" s="7">
        <f t="shared" si="10"/>
        <v>16.622845312455617</v>
      </c>
      <c r="AQ6" s="2">
        <f t="shared" si="11"/>
        <v>16.622845312455617</v>
      </c>
    </row>
    <row r="7" spans="1:43" x14ac:dyDescent="0.4">
      <c r="A7">
        <v>5</v>
      </c>
      <c r="B7">
        <v>8</v>
      </c>
      <c r="C7">
        <v>10</v>
      </c>
      <c r="D7">
        <v>0</v>
      </c>
      <c r="E7">
        <v>10</v>
      </c>
      <c r="F7" s="2">
        <f t="shared" si="0"/>
        <v>10</v>
      </c>
      <c r="G7" s="6">
        <f>_xlfn.FORECAST.ETS(A9,B$3:B7,A$3:A7,1,1)</f>
        <v>12.651910738376632</v>
      </c>
      <c r="H7" s="6">
        <f>AVERAGE(B$3:B7,G7)+SQRT(_xlfn.VAR.P((B$3:B7)))</f>
        <v>11.262437611228643</v>
      </c>
      <c r="I7" s="7">
        <f t="shared" si="1"/>
        <v>1.2624376112286431</v>
      </c>
      <c r="J7" s="2">
        <f t="shared" si="2"/>
        <v>1.2624376112286431</v>
      </c>
      <c r="L7" s="2">
        <v>5</v>
      </c>
      <c r="M7" s="2">
        <v>10</v>
      </c>
      <c r="N7" s="2">
        <v>0</v>
      </c>
      <c r="O7" s="2">
        <v>2</v>
      </c>
      <c r="P7" s="2">
        <v>10</v>
      </c>
      <c r="Q7" s="2">
        <f t="shared" si="3"/>
        <v>-2</v>
      </c>
      <c r="R7" s="6">
        <f>_xlfn.FORECAST.ETS(L9,M$3:M7,L$3:L7,1,1)</f>
        <v>15.269920131495237</v>
      </c>
      <c r="S7" s="6">
        <f>AVERAGE(M$3:M7,R7)+SQRT(_xlfn.VAR.P((M$3:M7)))</f>
        <v>12.756463907848937</v>
      </c>
      <c r="T7" s="7">
        <f t="shared" si="4"/>
        <v>14.756463907848937</v>
      </c>
      <c r="U7" s="2">
        <f t="shared" si="5"/>
        <v>14.756463907848937</v>
      </c>
      <c r="W7" s="2">
        <v>5</v>
      </c>
      <c r="X7" s="2">
        <v>15</v>
      </c>
      <c r="Y7" s="2">
        <v>0</v>
      </c>
      <c r="Z7" s="2">
        <v>12</v>
      </c>
      <c r="AA7" s="2">
        <v>30</v>
      </c>
      <c r="AB7" s="2">
        <f t="shared" si="6"/>
        <v>-12</v>
      </c>
      <c r="AC7" s="6">
        <f>_xlfn.FORECAST.ETS(W9,X$3:X7,W$3:W7,1,1)</f>
        <v>25.273796578342857</v>
      </c>
      <c r="AD7" s="6">
        <f>AVERAGE(X$3:X7,AC7)+SQRT(_xlfn.VAR.P((X$3:X7)))</f>
        <v>19.045632763057142</v>
      </c>
      <c r="AE7" s="7">
        <f t="shared" si="7"/>
        <v>31.045632763057142</v>
      </c>
      <c r="AF7" s="2">
        <f t="shared" si="8"/>
        <v>31.045632763057142</v>
      </c>
      <c r="AH7" s="2">
        <v>5</v>
      </c>
      <c r="AI7" s="2">
        <v>7</v>
      </c>
      <c r="AJ7" s="2">
        <v>0</v>
      </c>
      <c r="AK7" s="2">
        <v>3</v>
      </c>
      <c r="AL7" s="2">
        <v>15</v>
      </c>
      <c r="AM7" s="2">
        <f t="shared" si="9"/>
        <v>-3</v>
      </c>
      <c r="AN7" s="6">
        <f>_xlfn.FORECAST.ETS(AH9,AI$3:AI7,AH$3:AH7,1,1)</f>
        <v>10.281569247931429</v>
      </c>
      <c r="AO7" s="6">
        <f>AVERAGE(AI$3:AI7,AN7)+SQRT(_xlfn.VAR.P((AI$3:AI7)))</f>
        <v>10.505069222249098</v>
      </c>
      <c r="AP7" s="7">
        <f t="shared" si="10"/>
        <v>13.505069222249098</v>
      </c>
      <c r="AQ7" s="2">
        <f t="shared" si="11"/>
        <v>13.505069222249098</v>
      </c>
    </row>
    <row r="8" spans="1:43" x14ac:dyDescent="0.4">
      <c r="A8">
        <v>6</v>
      </c>
      <c r="B8">
        <v>10</v>
      </c>
      <c r="C8">
        <v>10</v>
      </c>
      <c r="D8">
        <v>0</v>
      </c>
      <c r="E8">
        <v>12</v>
      </c>
      <c r="F8" s="2">
        <f t="shared" si="0"/>
        <v>10</v>
      </c>
      <c r="G8" s="6">
        <f>_xlfn.FORECAST.ETS(A10,B$3:B8,A$3:A8,1,1)</f>
        <v>12.161424281050854</v>
      </c>
      <c r="H8" s="6">
        <f>AVERAGE(B$3:B8,G8)+SQRT(_xlfn.VAR.P((B$3:B8)))</f>
        <v>11.422406953973884</v>
      </c>
      <c r="I8" s="7">
        <f t="shared" si="1"/>
        <v>1.4224069539738835</v>
      </c>
      <c r="J8" s="2">
        <f t="shared" si="2"/>
        <v>1.4224069539738835</v>
      </c>
      <c r="L8" s="2">
        <v>6</v>
      </c>
      <c r="M8" s="2">
        <v>30</v>
      </c>
      <c r="N8" s="2">
        <v>0</v>
      </c>
      <c r="O8" s="2">
        <v>20</v>
      </c>
      <c r="P8" s="2">
        <v>30</v>
      </c>
      <c r="Q8" s="2">
        <f t="shared" si="3"/>
        <v>-20</v>
      </c>
      <c r="R8" s="6">
        <f>_xlfn.FORECAST.ETS(L10,M$3:M8,L$3:L8,1,1)</f>
        <v>31.066000688691787</v>
      </c>
      <c r="S8" s="6">
        <f>AVERAGE(M$3:M8,R8)+SQRT(_xlfn.VAR.P((M$3:M8)))</f>
        <v>23.219932818493884</v>
      </c>
      <c r="T8" s="7">
        <f t="shared" si="4"/>
        <v>43.219932818493888</v>
      </c>
      <c r="U8" s="2">
        <f t="shared" si="5"/>
        <v>43.219932818493888</v>
      </c>
      <c r="W8" s="2">
        <v>6</v>
      </c>
      <c r="X8" s="2">
        <v>20</v>
      </c>
      <c r="Y8" s="2">
        <v>0</v>
      </c>
      <c r="Z8" s="2">
        <v>17</v>
      </c>
      <c r="AA8" s="2">
        <v>25</v>
      </c>
      <c r="AB8" s="2">
        <f t="shared" si="6"/>
        <v>-17</v>
      </c>
      <c r="AC8" s="6">
        <f>_xlfn.FORECAST.ETS(W10,X$3:X8,W$3:W8,1,1)</f>
        <v>25.139832550341087</v>
      </c>
      <c r="AD8" s="6">
        <f>AVERAGE(X$3:X8,AC8)+SQRT(_xlfn.VAR.P((X$3:X8)))</f>
        <v>20.221899132184621</v>
      </c>
      <c r="AE8" s="7">
        <f t="shared" si="7"/>
        <v>37.221899132184618</v>
      </c>
      <c r="AF8" s="2">
        <f t="shared" si="8"/>
        <v>37.221899132184618</v>
      </c>
      <c r="AH8" s="2">
        <v>6</v>
      </c>
      <c r="AI8" s="2">
        <v>10</v>
      </c>
      <c r="AJ8" s="2">
        <v>0</v>
      </c>
      <c r="AK8" s="2">
        <v>5</v>
      </c>
      <c r="AL8" s="2">
        <v>20</v>
      </c>
      <c r="AM8" s="2">
        <f t="shared" si="9"/>
        <v>-5</v>
      </c>
      <c r="AN8" s="6">
        <f>_xlfn.FORECAST.ETS(AH10,AI$3:AI8,AH$3:AH8,1,1)</f>
        <v>9.4142002125518189</v>
      </c>
      <c r="AO8" s="6">
        <f>AVERAGE(AI$3:AI8,AN8)+SQRT(_xlfn.VAR.P((AI$3:AI8)))</f>
        <v>10.488644504754932</v>
      </c>
      <c r="AP8" s="7">
        <f t="shared" si="10"/>
        <v>15.488644504754932</v>
      </c>
      <c r="AQ8" s="2">
        <f t="shared" si="11"/>
        <v>15.488644504754932</v>
      </c>
    </row>
    <row r="9" spans="1:43" x14ac:dyDescent="0.4">
      <c r="A9">
        <v>7</v>
      </c>
      <c r="B9">
        <v>30</v>
      </c>
      <c r="C9">
        <v>0</v>
      </c>
      <c r="D9">
        <v>6</v>
      </c>
      <c r="E9">
        <v>18</v>
      </c>
      <c r="F9" s="2">
        <f t="shared" si="0"/>
        <v>-6</v>
      </c>
      <c r="G9" s="6">
        <f>_xlfn.FORECAST.ETS(A11,B$3:B9,A$3:A9,1,1)</f>
        <v>26.88112954313403</v>
      </c>
      <c r="H9" s="6">
        <f>AVERAGE(B$3:B9,G9)+SQRT(_xlfn.VAR.P((B$3:B9)))</f>
        <v>21.143389491787797</v>
      </c>
      <c r="I9" s="7">
        <f>H9-F9</f>
        <v>27.143389491787797</v>
      </c>
      <c r="J9" s="2">
        <f t="shared" si="2"/>
        <v>27.143389491787797</v>
      </c>
      <c r="L9" s="2">
        <v>7</v>
      </c>
      <c r="M9" s="2">
        <v>25</v>
      </c>
      <c r="N9" s="2">
        <v>0</v>
      </c>
      <c r="O9" s="2">
        <v>37</v>
      </c>
      <c r="P9" s="2">
        <v>30</v>
      </c>
      <c r="Q9" s="2">
        <f t="shared" si="3"/>
        <v>-37</v>
      </c>
      <c r="R9" s="6">
        <f>_xlfn.FORECAST.ETS(L11,M$3:M9,L$3:L9,1,1)</f>
        <v>34.025858168637484</v>
      </c>
      <c r="S9" s="6">
        <f>AVERAGE(M$3:M9,R9)+SQRT(_xlfn.VAR.P((M$3:M9)))</f>
        <v>25.539854224743067</v>
      </c>
      <c r="T9" s="7">
        <f>S9-Q9</f>
        <v>62.539854224743067</v>
      </c>
      <c r="U9" s="2">
        <f t="shared" si="5"/>
        <v>62.539854224743067</v>
      </c>
      <c r="W9" s="2">
        <v>7</v>
      </c>
      <c r="X9" s="2">
        <v>20</v>
      </c>
      <c r="Y9" s="2">
        <v>0</v>
      </c>
      <c r="Z9" s="2">
        <v>29</v>
      </c>
      <c r="AA9" s="2">
        <v>25</v>
      </c>
      <c r="AB9" s="2">
        <f t="shared" si="6"/>
        <v>-29</v>
      </c>
      <c r="AC9" s="6">
        <f>_xlfn.FORECAST.ETS(W11,X$3:X9,W$3:W9,1,1)</f>
        <v>24.760698925579714</v>
      </c>
      <c r="AD9" s="6">
        <f>AVERAGE(X$3:X9,AC9)+SQRT(_xlfn.VAR.P((X$3:X9)))</f>
        <v>20.849187864560221</v>
      </c>
      <c r="AE9" s="7">
        <f>AD9-AB9</f>
        <v>49.849187864560221</v>
      </c>
      <c r="AF9" s="2">
        <f t="shared" si="8"/>
        <v>49.849187864560221</v>
      </c>
      <c r="AH9" s="2">
        <v>7</v>
      </c>
      <c r="AI9" s="2">
        <v>7</v>
      </c>
      <c r="AJ9" s="2">
        <v>0</v>
      </c>
      <c r="AK9" s="2">
        <v>2</v>
      </c>
      <c r="AL9" s="2">
        <v>20</v>
      </c>
      <c r="AM9" s="2">
        <f t="shared" si="9"/>
        <v>-2</v>
      </c>
      <c r="AN9" s="6">
        <f>_xlfn.FORECAST.ETS(AH11,AI$3:AI9,AH$3:AH9,1,1)</f>
        <v>6.4417710141296727</v>
      </c>
      <c r="AO9" s="6">
        <f>AVERAGE(AI$3:AI9,AN9)+SQRT(_xlfn.VAR.P((AI$3:AI9)))</f>
        <v>9.8960111947176443</v>
      </c>
      <c r="AP9" s="7">
        <f>AO9-AM9</f>
        <v>11.896011194717644</v>
      </c>
      <c r="AQ9" s="2">
        <f t="shared" si="11"/>
        <v>11.896011194717644</v>
      </c>
    </row>
    <row r="10" spans="1:43" x14ac:dyDescent="0.4">
      <c r="A10">
        <v>8</v>
      </c>
      <c r="B10">
        <v>30</v>
      </c>
      <c r="C10">
        <v>0</v>
      </c>
      <c r="D10">
        <v>26</v>
      </c>
      <c r="E10">
        <v>40</v>
      </c>
      <c r="F10" s="2">
        <f t="shared" si="0"/>
        <v>-26</v>
      </c>
      <c r="G10" s="6">
        <f>_xlfn.FORECAST.ETS(A12,B$3:B10,A$3:A10,1,1)</f>
        <v>34.684217581679007</v>
      </c>
      <c r="H10" s="6">
        <f>AVERAGE(B$3:B10,G10)+SQRT(_xlfn.VAR.P((B$3:B10)))</f>
        <v>25.656308275035045</v>
      </c>
      <c r="I10" s="7">
        <f t="shared" ref="I10:I37" si="12">H10-F10</f>
        <v>51.656308275035045</v>
      </c>
      <c r="J10" s="2">
        <f t="shared" si="2"/>
        <v>51.656308275035045</v>
      </c>
      <c r="L10" s="2">
        <v>8</v>
      </c>
      <c r="M10" s="2">
        <v>25</v>
      </c>
      <c r="N10" s="2">
        <v>0</v>
      </c>
      <c r="O10" s="2">
        <v>52</v>
      </c>
      <c r="P10" s="2">
        <v>30</v>
      </c>
      <c r="Q10" s="2">
        <f t="shared" si="3"/>
        <v>-52</v>
      </c>
      <c r="R10" s="6">
        <f>_xlfn.FORECAST.ETS(L12,M$3:M10,L$3:L10,1,1)</f>
        <v>34.369634854482157</v>
      </c>
      <c r="S10" s="6">
        <f>AVERAGE(M$3:M10,R10)+SQRT(_xlfn.VAR.P((M$3:M10)))</f>
        <v>26.762939647924366</v>
      </c>
      <c r="T10" s="7">
        <f t="shared" ref="T10:T37" si="13">S10-Q10</f>
        <v>78.76293964792437</v>
      </c>
      <c r="U10" s="2">
        <f t="shared" si="5"/>
        <v>78.76293964792437</v>
      </c>
      <c r="W10" s="2">
        <v>8</v>
      </c>
      <c r="X10" s="2">
        <v>0</v>
      </c>
      <c r="Y10" s="2">
        <v>0</v>
      </c>
      <c r="Z10" s="2">
        <v>39</v>
      </c>
      <c r="AA10" s="2">
        <v>20</v>
      </c>
      <c r="AB10" s="2">
        <f t="shared" si="6"/>
        <v>-39</v>
      </c>
      <c r="AC10" s="6">
        <f>_xlfn.FORECAST.ETS(W12,X$3:X10,W$3:W10,1,1)</f>
        <v>10.70913114797964</v>
      </c>
      <c r="AD10" s="6">
        <f>AVERAGE(X$3:X10,AC10)+SQRT(_xlfn.VAR.P((X$3:X10)))</f>
        <v>19.441353723086252</v>
      </c>
      <c r="AE10" s="7">
        <f t="shared" ref="AE10:AE37" si="14">AD10-AB10</f>
        <v>58.441353723086252</v>
      </c>
      <c r="AF10" s="2">
        <f t="shared" si="8"/>
        <v>58.441353723086252</v>
      </c>
      <c r="AH10" s="2">
        <v>8</v>
      </c>
      <c r="AI10" s="2">
        <v>10</v>
      </c>
      <c r="AJ10" s="2">
        <v>0</v>
      </c>
      <c r="AK10" s="2">
        <v>2</v>
      </c>
      <c r="AL10" s="2">
        <v>0</v>
      </c>
      <c r="AM10" s="2">
        <f t="shared" si="9"/>
        <v>-2</v>
      </c>
      <c r="AN10" s="6">
        <f>_xlfn.FORECAST.ETS(AH12,AI$3:AI10,AH$3:AH10,1,1)</f>
        <v>11.842960452443188</v>
      </c>
      <c r="AO10" s="6">
        <f>AVERAGE(AI$3:AI10,AN10)+SQRT(_xlfn.VAR.P((AI$3:AI10)))</f>
        <v>10.654911772093287</v>
      </c>
      <c r="AP10" s="7">
        <f t="shared" ref="AP10:AP37" si="15">AO10-AM10</f>
        <v>12.654911772093287</v>
      </c>
      <c r="AQ10" s="2">
        <f t="shared" si="11"/>
        <v>12.654911772093287</v>
      </c>
    </row>
    <row r="11" spans="1:43" x14ac:dyDescent="0.4">
      <c r="A11">
        <v>9</v>
      </c>
      <c r="B11">
        <v>30</v>
      </c>
      <c r="C11">
        <v>0</v>
      </c>
      <c r="D11">
        <v>44</v>
      </c>
      <c r="E11">
        <v>30</v>
      </c>
      <c r="F11" s="2">
        <f t="shared" si="0"/>
        <v>-44</v>
      </c>
      <c r="G11" s="6">
        <f>_xlfn.FORECAST.ETS(A13,B$3:B11,A$3:A11,1,1)</f>
        <v>38.301340481448712</v>
      </c>
      <c r="H11" s="6">
        <f>AVERAGE(B$3:B11,G11)+SQRT(_xlfn.VAR.P((B$3:B11)))</f>
        <v>28.269905024477509</v>
      </c>
      <c r="I11" s="7">
        <f t="shared" si="12"/>
        <v>72.269905024477509</v>
      </c>
      <c r="J11" s="2">
        <f t="shared" si="2"/>
        <v>72.269905024477509</v>
      </c>
      <c r="L11" s="2">
        <v>9</v>
      </c>
      <c r="M11" s="2">
        <v>20</v>
      </c>
      <c r="N11" s="2">
        <v>0</v>
      </c>
      <c r="O11" s="2">
        <v>48</v>
      </c>
      <c r="P11" s="2">
        <v>30</v>
      </c>
      <c r="Q11" s="2">
        <f t="shared" si="3"/>
        <v>-48</v>
      </c>
      <c r="R11" s="6">
        <f>_xlfn.FORECAST.ETS(L13,M$3:M11,L$3:L11,1,1)</f>
        <v>32.468740743971225</v>
      </c>
      <c r="S11" s="6">
        <f>AVERAGE(M$3:M11,R11)+SQRT(_xlfn.VAR.P((M$3:M11)))</f>
        <v>26.463172002280814</v>
      </c>
      <c r="T11" s="7">
        <f t="shared" si="13"/>
        <v>74.463172002280814</v>
      </c>
      <c r="U11" s="2">
        <f t="shared" si="5"/>
        <v>74.463172002280814</v>
      </c>
      <c r="W11" s="2">
        <v>9</v>
      </c>
      <c r="X11" s="2">
        <v>10</v>
      </c>
      <c r="Y11" s="2">
        <v>0</v>
      </c>
      <c r="Z11" s="2">
        <v>31</v>
      </c>
      <c r="AA11" s="2">
        <v>4</v>
      </c>
      <c r="AB11" s="2">
        <f t="shared" si="6"/>
        <v>-31</v>
      </c>
      <c r="AC11" s="6">
        <f>_xlfn.FORECAST.ETS(W13,X$3:X11,W$3:W11,1,1)</f>
        <v>10.724516303726718</v>
      </c>
      <c r="AD11" s="6">
        <f>AVERAGE(X$3:X11,AC11)+SQRT(_xlfn.VAR.P((X$3:X11)))</f>
        <v>18.857845240919762</v>
      </c>
      <c r="AE11" s="7">
        <f t="shared" si="14"/>
        <v>49.857845240919758</v>
      </c>
      <c r="AF11" s="2">
        <f t="shared" si="8"/>
        <v>49.857845240919758</v>
      </c>
      <c r="AH11" s="2">
        <v>9</v>
      </c>
      <c r="AI11" s="2">
        <v>11</v>
      </c>
      <c r="AJ11" s="2">
        <v>0</v>
      </c>
      <c r="AK11" s="2">
        <v>5</v>
      </c>
      <c r="AL11" s="2">
        <v>10</v>
      </c>
      <c r="AM11" s="2">
        <f t="shared" si="9"/>
        <v>-5</v>
      </c>
      <c r="AN11" s="6">
        <f>_xlfn.FORECAST.ETS(AH13,AI$3:AI11,AH$3:AH11,1,1)</f>
        <v>10.344577746752542</v>
      </c>
      <c r="AO11" s="6">
        <f>AVERAGE(AI$3:AI11,AN11)+SQRT(_xlfn.VAR.P((AI$3:AI11)))</f>
        <v>10.767450936530707</v>
      </c>
      <c r="AP11" s="7">
        <f t="shared" si="15"/>
        <v>15.767450936530707</v>
      </c>
      <c r="AQ11" s="2">
        <f t="shared" si="11"/>
        <v>15.767450936530707</v>
      </c>
    </row>
    <row r="12" spans="1:43" x14ac:dyDescent="0.4">
      <c r="A12">
        <v>10</v>
      </c>
      <c r="B12">
        <v>30</v>
      </c>
      <c r="C12">
        <v>0</v>
      </c>
      <c r="D12">
        <v>56</v>
      </c>
      <c r="E12">
        <v>32</v>
      </c>
      <c r="F12" s="2">
        <f t="shared" si="0"/>
        <v>-56</v>
      </c>
      <c r="G12" s="6">
        <f>_xlfn.FORECAST.ETS(A14,B$3:B12,A$3:A12,1,1)</f>
        <v>39.745156588698428</v>
      </c>
      <c r="H12" s="6">
        <f>AVERAGE(B$3:B12,G12)+SQRT(_xlfn.VAR.P((B$3:B12)))</f>
        <v>29.934561056758632</v>
      </c>
      <c r="I12" s="7">
        <f t="shared" si="12"/>
        <v>85.934561056758639</v>
      </c>
      <c r="J12" s="2">
        <f t="shared" si="2"/>
        <v>85.934561056758639</v>
      </c>
      <c r="L12" s="2">
        <v>10</v>
      </c>
      <c r="M12" s="2">
        <v>4</v>
      </c>
      <c r="N12" s="2">
        <v>0</v>
      </c>
      <c r="O12" s="2">
        <v>42</v>
      </c>
      <c r="P12" s="2">
        <v>8</v>
      </c>
      <c r="Q12" s="2">
        <f t="shared" si="3"/>
        <v>-42</v>
      </c>
      <c r="R12" s="6">
        <f>_xlfn.FORECAST.ETS(L14,M$3:M12,L$3:L12,1,1)</f>
        <v>8.9591990021617622</v>
      </c>
      <c r="S12" s="6">
        <f>AVERAGE(M$3:M12,R12)+SQRT(_xlfn.VAR.P((M$3:M12)))</f>
        <v>23.281806061929885</v>
      </c>
      <c r="T12" s="7">
        <f t="shared" si="13"/>
        <v>65.281806061929885</v>
      </c>
      <c r="U12" s="2">
        <f t="shared" si="5"/>
        <v>65.281806061929885</v>
      </c>
      <c r="W12" s="2">
        <v>10</v>
      </c>
      <c r="X12" s="2">
        <v>15</v>
      </c>
      <c r="Y12" s="2">
        <v>0</v>
      </c>
      <c r="Z12" s="2">
        <v>31</v>
      </c>
      <c r="AA12" s="2">
        <v>4</v>
      </c>
      <c r="AB12" s="2">
        <f t="shared" si="6"/>
        <v>-31</v>
      </c>
      <c r="AC12" s="6">
        <f>_xlfn.FORECAST.ETS(W14,X$3:X12,W$3:W12,1,1)</f>
        <v>12.017357643862798</v>
      </c>
      <c r="AD12" s="6">
        <f>AVERAGE(X$3:X12,AC12)+SQRT(_xlfn.VAR.P((X$3:X12)))</f>
        <v>18.910668876714801</v>
      </c>
      <c r="AE12" s="7">
        <f t="shared" si="14"/>
        <v>49.910668876714801</v>
      </c>
      <c r="AF12" s="2">
        <f t="shared" si="8"/>
        <v>49.910668876714801</v>
      </c>
      <c r="AH12" s="2">
        <v>10</v>
      </c>
      <c r="AI12" s="2">
        <v>6</v>
      </c>
      <c r="AJ12" s="2">
        <v>0</v>
      </c>
      <c r="AK12" s="2">
        <v>1</v>
      </c>
      <c r="AL12" s="2">
        <v>15</v>
      </c>
      <c r="AM12" s="2">
        <f t="shared" si="9"/>
        <v>-1</v>
      </c>
      <c r="AN12" s="6">
        <f>_xlfn.FORECAST.ETS(AH14,AI$3:AI12,AH$3:AH12,1,1)</f>
        <v>8.3444748009403114</v>
      </c>
      <c r="AO12" s="6">
        <f>AVERAGE(AI$3:AI12,AN12)+SQRT(_xlfn.VAR.P((AI$3:AI12)))</f>
        <v>10.459326814075101</v>
      </c>
      <c r="AP12" s="7">
        <f t="shared" si="15"/>
        <v>11.459326814075101</v>
      </c>
      <c r="AQ12" s="2">
        <f t="shared" si="11"/>
        <v>11.459326814075101</v>
      </c>
    </row>
    <row r="13" spans="1:43" x14ac:dyDescent="0.4">
      <c r="A13">
        <v>11</v>
      </c>
      <c r="B13">
        <v>8</v>
      </c>
      <c r="C13">
        <v>0</v>
      </c>
      <c r="D13">
        <v>24</v>
      </c>
      <c r="E13">
        <v>8</v>
      </c>
      <c r="F13" s="2">
        <f t="shared" si="0"/>
        <v>-24</v>
      </c>
      <c r="G13" s="6">
        <f>_xlfn.FORECAST.ETS(A15,B$3:B13,A$3:A13,1,1)</f>
        <v>30.338319124498334</v>
      </c>
      <c r="H13" s="6">
        <f>AVERAGE(B$3:B13,G13)+SQRT(_xlfn.VAR.P((B$3:B13)))</f>
        <v>28.007440865703906</v>
      </c>
      <c r="I13" s="7">
        <f t="shared" si="12"/>
        <v>52.007440865703906</v>
      </c>
      <c r="J13" s="2">
        <f t="shared" si="2"/>
        <v>52.007440865703906</v>
      </c>
      <c r="L13" s="2">
        <v>11</v>
      </c>
      <c r="M13" s="2">
        <v>4</v>
      </c>
      <c r="N13" s="2">
        <v>0</v>
      </c>
      <c r="O13" s="2">
        <v>34</v>
      </c>
      <c r="P13" s="2">
        <v>2</v>
      </c>
      <c r="Q13" s="2">
        <f t="shared" si="3"/>
        <v>-34</v>
      </c>
      <c r="R13" s="6">
        <f>_xlfn.FORECAST.ETS(L15,M$3:M13,L$3:L13,1,1)</f>
        <v>15.782409244800355</v>
      </c>
      <c r="S13" s="6">
        <f>AVERAGE(M$3:M13,R13)+SQRT(_xlfn.VAR.P((M$3:M13)))</f>
        <v>23.055419158449077</v>
      </c>
      <c r="T13" s="7">
        <f t="shared" si="13"/>
        <v>57.055419158449077</v>
      </c>
      <c r="U13" s="2">
        <f t="shared" si="5"/>
        <v>57.055419158449077</v>
      </c>
      <c r="W13" s="2">
        <v>11</v>
      </c>
      <c r="X13" s="2">
        <v>15</v>
      </c>
      <c r="Y13" s="2">
        <v>0</v>
      </c>
      <c r="Z13" s="2">
        <v>22</v>
      </c>
      <c r="AA13" s="2">
        <v>10</v>
      </c>
      <c r="AB13" s="2">
        <f t="shared" si="6"/>
        <v>-22</v>
      </c>
      <c r="AC13" s="6">
        <f>_xlfn.FORECAST.ETS(W15,X$3:X13,W$3:W13,1,1)</f>
        <v>13.04041061668719</v>
      </c>
      <c r="AD13" s="6">
        <f>AVERAGE(X$3:X13,AC13)+SQRT(_xlfn.VAR.P((X$3:X13)))</f>
        <v>18.919629963817954</v>
      </c>
      <c r="AE13" s="7">
        <f t="shared" si="14"/>
        <v>40.919629963817954</v>
      </c>
      <c r="AF13" s="2">
        <f t="shared" si="8"/>
        <v>40.919629963817954</v>
      </c>
      <c r="AH13" s="2">
        <v>11</v>
      </c>
      <c r="AI13" s="2">
        <v>10</v>
      </c>
      <c r="AJ13" s="2">
        <v>0</v>
      </c>
      <c r="AK13" s="2">
        <v>3</v>
      </c>
      <c r="AL13" s="2">
        <v>15</v>
      </c>
      <c r="AM13" s="2">
        <f t="shared" si="9"/>
        <v>-3</v>
      </c>
      <c r="AN13" s="6">
        <f>_xlfn.FORECAST.ETS(AH15,AI$3:AI13,AH$3:AH13,1,1)</f>
        <v>6.1416240339849972</v>
      </c>
      <c r="AO13" s="6">
        <f>AVERAGE(AI$3:AI13,AN13)+SQRT(_xlfn.VAR.P((AI$3:AI13)))</f>
        <v>10.343806614499176</v>
      </c>
      <c r="AP13" s="7">
        <f t="shared" si="15"/>
        <v>13.343806614499176</v>
      </c>
      <c r="AQ13" s="2">
        <f t="shared" si="11"/>
        <v>13.343806614499176</v>
      </c>
    </row>
    <row r="14" spans="1:43" x14ac:dyDescent="0.4">
      <c r="A14">
        <v>12</v>
      </c>
      <c r="B14">
        <v>2</v>
      </c>
      <c r="C14">
        <v>4</v>
      </c>
      <c r="D14">
        <v>0</v>
      </c>
      <c r="E14">
        <v>4</v>
      </c>
      <c r="F14" s="2">
        <f t="shared" si="0"/>
        <v>4</v>
      </c>
      <c r="G14" s="6">
        <f>_xlfn.FORECAST.ETS(A16,B$3:B14,A$3:A14,1,1)</f>
        <v>21.07753366793694</v>
      </c>
      <c r="H14" s="6">
        <f>AVERAGE(B$3:B14,G14)+SQRT(_xlfn.VAR.P((B$3:B14)))</f>
        <v>26.323354875879481</v>
      </c>
      <c r="I14" s="7">
        <f t="shared" si="12"/>
        <v>22.323354875879481</v>
      </c>
      <c r="J14" s="2">
        <f t="shared" si="2"/>
        <v>22.323354875879481</v>
      </c>
      <c r="L14" s="2">
        <v>12</v>
      </c>
      <c r="M14" s="2">
        <v>10</v>
      </c>
      <c r="N14" s="2">
        <v>0</v>
      </c>
      <c r="O14" s="2">
        <v>26</v>
      </c>
      <c r="P14" s="2">
        <v>2</v>
      </c>
      <c r="Q14" s="2">
        <f t="shared" si="3"/>
        <v>-26</v>
      </c>
      <c r="R14" s="6">
        <f>_xlfn.FORECAST.ETS(L16,M$3:M14,L$3:L14,1,1)</f>
        <v>13.872686269038484</v>
      </c>
      <c r="S14" s="6">
        <f>AVERAGE(M$3:M14,R14)+SQRT(_xlfn.VAR.P((M$3:M14)))</f>
        <v>22.277630966101693</v>
      </c>
      <c r="T14" s="7">
        <f t="shared" si="13"/>
        <v>48.277630966101697</v>
      </c>
      <c r="U14" s="2">
        <f t="shared" si="5"/>
        <v>48.277630966101697</v>
      </c>
      <c r="W14" s="2">
        <v>12</v>
      </c>
      <c r="X14" s="2">
        <v>10</v>
      </c>
      <c r="Y14" s="2">
        <v>0</v>
      </c>
      <c r="Z14" s="2">
        <v>27</v>
      </c>
      <c r="AA14" s="2">
        <v>20</v>
      </c>
      <c r="AB14" s="2">
        <f t="shared" si="6"/>
        <v>-27</v>
      </c>
      <c r="AC14" s="6">
        <f>_xlfn.FORECAST.ETS(W16,X$3:X14,W$3:W14,1,1)</f>
        <v>11.914235445794427</v>
      </c>
      <c r="AD14" s="6">
        <f>AVERAGE(X$3:X14,AC14)+SQRT(_xlfn.VAR.P((X$3:X14)))</f>
        <v>18.414176639528272</v>
      </c>
      <c r="AE14" s="7">
        <f t="shared" si="14"/>
        <v>45.414176639528272</v>
      </c>
      <c r="AF14" s="2">
        <f t="shared" si="8"/>
        <v>45.414176639528272</v>
      </c>
      <c r="AH14" s="2">
        <v>12</v>
      </c>
      <c r="AI14" s="2">
        <v>8</v>
      </c>
      <c r="AJ14" s="2">
        <v>0</v>
      </c>
      <c r="AK14" s="2">
        <v>1</v>
      </c>
      <c r="AL14" s="2">
        <v>10</v>
      </c>
      <c r="AM14" s="2">
        <f t="shared" si="9"/>
        <v>-1</v>
      </c>
      <c r="AN14" s="6">
        <f>_xlfn.FORECAST.ETS(AH16,AI$3:AI14,AH$3:AH14,1,1)</f>
        <v>8.6749656539548621</v>
      </c>
      <c r="AO14" s="6">
        <f>AVERAGE(AI$3:AI14,AN14)+SQRT(_xlfn.VAR.P((AI$3:AI14)))</f>
        <v>10.433656038286738</v>
      </c>
      <c r="AP14" s="7">
        <f t="shared" si="15"/>
        <v>11.433656038286738</v>
      </c>
      <c r="AQ14" s="2">
        <f t="shared" si="11"/>
        <v>11.433656038286738</v>
      </c>
    </row>
    <row r="15" spans="1:43" x14ac:dyDescent="0.4">
      <c r="A15">
        <v>13</v>
      </c>
      <c r="B15">
        <v>2</v>
      </c>
      <c r="C15">
        <v>34</v>
      </c>
      <c r="D15">
        <v>0</v>
      </c>
      <c r="E15">
        <v>4</v>
      </c>
      <c r="F15" s="2">
        <f t="shared" si="0"/>
        <v>34</v>
      </c>
      <c r="G15" s="6">
        <f>_xlfn.FORECAST.ETS(A17,B$3:B15,A$3:A15,1,1)</f>
        <v>14.619352407443797</v>
      </c>
      <c r="H15" s="6">
        <f>AVERAGE(B$3:B15,G15)+SQRT(_xlfn.VAR.P((B$3:B15)))</f>
        <v>24.987802559919331</v>
      </c>
      <c r="I15" s="7">
        <f t="shared" si="12"/>
        <v>-9.0121974400806693</v>
      </c>
      <c r="J15" s="2">
        <f t="shared" si="2"/>
        <v>0</v>
      </c>
      <c r="L15" s="2">
        <v>13</v>
      </c>
      <c r="M15" s="2">
        <v>20</v>
      </c>
      <c r="N15" s="2">
        <v>0</v>
      </c>
      <c r="O15" s="2">
        <v>6</v>
      </c>
      <c r="P15" s="2">
        <v>20</v>
      </c>
      <c r="Q15" s="2">
        <f t="shared" si="3"/>
        <v>-6</v>
      </c>
      <c r="R15" s="6">
        <f>_xlfn.FORECAST.ETS(L17,M$3:M15,L$3:L15,1,1)</f>
        <v>16.359580302755617</v>
      </c>
      <c r="S15" s="6">
        <f>AVERAGE(M$3:M15,R15)+SQRT(_xlfn.VAR.P((M$3:M15)))</f>
        <v>22.783585573412235</v>
      </c>
      <c r="T15" s="7">
        <f t="shared" si="13"/>
        <v>28.783585573412235</v>
      </c>
      <c r="U15" s="2">
        <f t="shared" si="5"/>
        <v>28.783585573412235</v>
      </c>
      <c r="W15" s="2">
        <v>13</v>
      </c>
      <c r="X15" s="2">
        <v>5</v>
      </c>
      <c r="Y15" s="2">
        <v>0</v>
      </c>
      <c r="Z15" s="2">
        <v>25</v>
      </c>
      <c r="AA15" s="2">
        <v>10</v>
      </c>
      <c r="AB15" s="2">
        <f t="shared" si="6"/>
        <v>-25</v>
      </c>
      <c r="AC15" s="6">
        <f>_xlfn.FORECAST.ETS(W17,X$3:X15,W$3:W15,1,1)</f>
        <v>9.071885541870655</v>
      </c>
      <c r="AD15" s="6">
        <f>AVERAGE(X$3:X15,AC15)+SQRT(_xlfn.VAR.P((X$3:X15)))</f>
        <v>17.832959232642978</v>
      </c>
      <c r="AE15" s="7">
        <f t="shared" si="14"/>
        <v>42.832959232642978</v>
      </c>
      <c r="AF15" s="2">
        <f t="shared" si="8"/>
        <v>42.832959232642978</v>
      </c>
      <c r="AH15" s="2">
        <v>13</v>
      </c>
      <c r="AI15" s="2">
        <v>10</v>
      </c>
      <c r="AJ15" s="2">
        <v>13</v>
      </c>
      <c r="AK15" s="2">
        <v>0</v>
      </c>
      <c r="AL15" s="2">
        <v>5</v>
      </c>
      <c r="AM15" s="2">
        <f t="shared" si="9"/>
        <v>13</v>
      </c>
      <c r="AN15" s="6">
        <f>_xlfn.FORECAST.ETS(AH17,AI$3:AI15,AH$3:AH15,1,1)</f>
        <v>8.6474171640052244</v>
      </c>
      <c r="AO15" s="6">
        <f>AVERAGE(AI$3:AI15,AN15)+SQRT(_xlfn.VAR.P((AI$3:AI15)))</f>
        <v>10.488932155668131</v>
      </c>
      <c r="AP15" s="7">
        <f t="shared" si="15"/>
        <v>-2.511067844331869</v>
      </c>
      <c r="AQ15" s="2">
        <f t="shared" si="11"/>
        <v>0</v>
      </c>
    </row>
    <row r="16" spans="1:43" x14ac:dyDescent="0.4">
      <c r="A16">
        <v>14</v>
      </c>
      <c r="B16">
        <v>20</v>
      </c>
      <c r="C16">
        <v>22</v>
      </c>
      <c r="D16">
        <v>0</v>
      </c>
      <c r="E16">
        <v>18</v>
      </c>
      <c r="F16" s="2">
        <f t="shared" si="0"/>
        <v>22</v>
      </c>
      <c r="G16" s="6">
        <f>_xlfn.FORECAST.ETS(A18,B$3:B16,A$3:A16,1,1)</f>
        <v>17.862704778661197</v>
      </c>
      <c r="H16" s="6">
        <f>AVERAGE(B$3:B16,G16)+SQRT(_xlfn.VAR.P((B$3:B16)))</f>
        <v>25.34160778977979</v>
      </c>
      <c r="I16" s="7">
        <f t="shared" si="12"/>
        <v>3.3416077897797898</v>
      </c>
      <c r="J16" s="2">
        <f t="shared" si="2"/>
        <v>3.3416077897797898</v>
      </c>
      <c r="L16" s="2">
        <v>14</v>
      </c>
      <c r="M16" s="2">
        <v>10</v>
      </c>
      <c r="N16" s="2">
        <v>14</v>
      </c>
      <c r="O16" s="2">
        <v>0</v>
      </c>
      <c r="P16" s="2">
        <v>10</v>
      </c>
      <c r="Q16" s="2">
        <f t="shared" si="3"/>
        <v>14</v>
      </c>
      <c r="R16" s="6">
        <f>_xlfn.FORECAST.ETS(L18,M$3:M16,L$3:L16,1,1)</f>
        <v>10.703296703296704</v>
      </c>
      <c r="S16" s="6">
        <f>AVERAGE(M$3:M16,R16)+SQRT(_xlfn.VAR.P((M$3:M16)))</f>
        <v>21.875716670807773</v>
      </c>
      <c r="T16" s="7">
        <f t="shared" si="13"/>
        <v>7.8757166708077726</v>
      </c>
      <c r="U16" s="2">
        <f t="shared" si="5"/>
        <v>7.8757166708077726</v>
      </c>
      <c r="W16" s="2">
        <v>14</v>
      </c>
      <c r="X16" s="2">
        <v>0</v>
      </c>
      <c r="Y16" s="2">
        <v>0</v>
      </c>
      <c r="Z16" s="2">
        <v>12</v>
      </c>
      <c r="AA16" s="2">
        <v>5</v>
      </c>
      <c r="AB16" s="2">
        <f t="shared" si="6"/>
        <v>-12</v>
      </c>
      <c r="AC16" s="6">
        <f>_xlfn.FORECAST.ETS(W18,X$3:X16,W$3:W16,1,1)</f>
        <v>5.0333422241087851</v>
      </c>
      <c r="AD16" s="6">
        <f>AVERAGE(X$3:X16,AC16)+SQRT(_xlfn.VAR.P((X$3:X16)))</f>
        <v>17.390988464939987</v>
      </c>
      <c r="AE16" s="7">
        <f t="shared" si="14"/>
        <v>29.390988464939987</v>
      </c>
      <c r="AF16" s="2">
        <f t="shared" si="8"/>
        <v>29.390988464939987</v>
      </c>
      <c r="AH16" s="2">
        <v>14</v>
      </c>
      <c r="AI16" s="2">
        <v>10</v>
      </c>
      <c r="AJ16" s="2">
        <v>13</v>
      </c>
      <c r="AK16" s="2">
        <v>0</v>
      </c>
      <c r="AL16" s="2">
        <v>0</v>
      </c>
      <c r="AM16" s="2">
        <f t="shared" si="9"/>
        <v>13</v>
      </c>
      <c r="AN16" s="6">
        <f>_xlfn.FORECAST.ETS(AH18,AI$3:AI16,AH$3:AH16,1,1)</f>
        <v>9.6146928714352065</v>
      </c>
      <c r="AO16" s="6">
        <f>AVERAGE(AI$3:AI16,AN16)+SQRT(_xlfn.VAR.P((AI$3:AI16)))</f>
        <v>10.598429572510263</v>
      </c>
      <c r="AP16" s="7">
        <f t="shared" si="15"/>
        <v>-2.4015704274897374</v>
      </c>
      <c r="AQ16" s="2">
        <f t="shared" si="11"/>
        <v>0</v>
      </c>
    </row>
    <row r="17" spans="1:43" x14ac:dyDescent="0.4">
      <c r="A17">
        <v>15</v>
      </c>
      <c r="B17">
        <v>10</v>
      </c>
      <c r="C17">
        <v>16</v>
      </c>
      <c r="D17">
        <v>0</v>
      </c>
      <c r="E17">
        <v>10</v>
      </c>
      <c r="F17" s="2">
        <f t="shared" si="0"/>
        <v>16</v>
      </c>
      <c r="G17" s="6">
        <f>_xlfn.FORECAST.ETS(A19,B$3:B17,A$3:A17,1,1)</f>
        <v>15.976815251035239</v>
      </c>
      <c r="H17" s="6">
        <f>AVERAGE(B$3:B17,G17)+SQRT(_xlfn.VAR.P((B$3:B17)))</f>
        <v>24.628188195896787</v>
      </c>
      <c r="I17" s="7">
        <f t="shared" si="12"/>
        <v>8.6281881958967865</v>
      </c>
      <c r="J17" s="2">
        <f t="shared" si="2"/>
        <v>8.6281881958967865</v>
      </c>
      <c r="L17" s="2">
        <v>15</v>
      </c>
      <c r="M17" s="2">
        <v>5</v>
      </c>
      <c r="N17" s="2">
        <v>11</v>
      </c>
      <c r="O17" s="2">
        <v>0</v>
      </c>
      <c r="P17" s="2">
        <v>10</v>
      </c>
      <c r="Q17" s="2">
        <f t="shared" si="3"/>
        <v>11</v>
      </c>
      <c r="R17" s="6">
        <f>_xlfn.FORECAST.ETS(L19,M$3:M17,L$3:L17,1,1)</f>
        <v>5.1571428571428566</v>
      </c>
      <c r="S17" s="6">
        <f>AVERAGE(M$3:M17,R17)+SQRT(_xlfn.VAR.P((M$3:M17)))</f>
        <v>20.973539859235164</v>
      </c>
      <c r="T17" s="7">
        <f t="shared" si="13"/>
        <v>9.9735398592351636</v>
      </c>
      <c r="U17" s="2">
        <f t="shared" si="5"/>
        <v>9.9735398592351636</v>
      </c>
      <c r="W17" s="2">
        <v>15</v>
      </c>
      <c r="X17" s="2">
        <v>0</v>
      </c>
      <c r="Y17" s="2">
        <v>28</v>
      </c>
      <c r="Z17" s="2">
        <v>0</v>
      </c>
      <c r="AA17" s="2">
        <v>5</v>
      </c>
      <c r="AB17" s="2">
        <f t="shared" si="6"/>
        <v>28</v>
      </c>
      <c r="AC17" s="6">
        <f>_xlfn.FORECAST.ETS(W19,X$3:X17,W$3:W17,1,1)</f>
        <v>2.2079561676723758</v>
      </c>
      <c r="AD17" s="6">
        <f>AVERAGE(X$3:X17,AC17)+SQRT(_xlfn.VAR.P((X$3:X17)))</f>
        <v>16.936689945269904</v>
      </c>
      <c r="AE17" s="7">
        <f t="shared" si="14"/>
        <v>-11.063310054730096</v>
      </c>
      <c r="AF17" s="2">
        <f t="shared" si="8"/>
        <v>0</v>
      </c>
      <c r="AH17" s="2">
        <v>15</v>
      </c>
      <c r="AI17" s="2">
        <v>5</v>
      </c>
      <c r="AJ17" s="2">
        <v>20</v>
      </c>
      <c r="AK17" s="2">
        <v>0</v>
      </c>
      <c r="AL17" s="2">
        <v>0</v>
      </c>
      <c r="AM17" s="2">
        <f t="shared" si="9"/>
        <v>20</v>
      </c>
      <c r="AN17" s="6">
        <f>_xlfn.FORECAST.ETS(AH19,AI$3:AI17,AH$3:AH17,1,1)</f>
        <v>7.6973990125688188</v>
      </c>
      <c r="AO17" s="6">
        <f>AVERAGE(AI$3:AI17,AN17)+SQRT(_xlfn.VAR.P((AI$3:AI17)))</f>
        <v>10.456012361687097</v>
      </c>
      <c r="AP17" s="7">
        <f t="shared" si="15"/>
        <v>-9.5439876383129025</v>
      </c>
      <c r="AQ17" s="2">
        <f t="shared" si="11"/>
        <v>0</v>
      </c>
    </row>
    <row r="18" spans="1:43" x14ac:dyDescent="0.4">
      <c r="A18">
        <v>16</v>
      </c>
      <c r="B18">
        <v>10</v>
      </c>
      <c r="C18">
        <v>10</v>
      </c>
      <c r="D18">
        <v>0</v>
      </c>
      <c r="E18">
        <v>10</v>
      </c>
      <c r="F18" s="2">
        <f t="shared" si="0"/>
        <v>10</v>
      </c>
      <c r="G18" s="6">
        <f>_xlfn.FORECAST.ETS(A20,B$3:B18,A$3:A18,1,1)</f>
        <v>10.541176470588237</v>
      </c>
      <c r="H18" s="6">
        <f>AVERAGE(B$3:B18,G18)+SQRT(_xlfn.VAR.P((B$3:B18)))</f>
        <v>23.778224037276864</v>
      </c>
      <c r="I18" s="7">
        <f t="shared" si="12"/>
        <v>13.778224037276864</v>
      </c>
      <c r="J18" s="2">
        <f t="shared" si="2"/>
        <v>13.778224037276864</v>
      </c>
      <c r="L18" s="2">
        <v>16</v>
      </c>
      <c r="M18" s="2">
        <v>5</v>
      </c>
      <c r="N18" s="2">
        <v>31</v>
      </c>
      <c r="O18" s="2">
        <v>0</v>
      </c>
      <c r="P18" s="2">
        <v>0</v>
      </c>
      <c r="Q18" s="2">
        <f t="shared" si="3"/>
        <v>31</v>
      </c>
      <c r="R18" s="6">
        <f>_xlfn.FORECAST.ETS(L20,M$3:M18,L$3:L18,1,1)</f>
        <v>5.1998898856274014</v>
      </c>
      <c r="S18" s="6">
        <f>AVERAGE(M$3:M18,R18)+SQRT(_xlfn.VAR.P((M$3:M18)))</f>
        <v>20.477480649052829</v>
      </c>
      <c r="T18" s="7">
        <f t="shared" si="13"/>
        <v>-10.522519350947171</v>
      </c>
      <c r="U18" s="2">
        <f t="shared" si="5"/>
        <v>0</v>
      </c>
      <c r="W18" s="2">
        <v>16</v>
      </c>
      <c r="X18" s="2">
        <v>0</v>
      </c>
      <c r="Y18" s="2">
        <v>42</v>
      </c>
      <c r="Z18" s="2">
        <v>0</v>
      </c>
      <c r="AA18" s="2">
        <v>0</v>
      </c>
      <c r="AB18" s="2">
        <f t="shared" si="6"/>
        <v>42</v>
      </c>
      <c r="AC18" s="6">
        <f>_xlfn.FORECAST.ETS(W20,X$3:X18,W$3:W18,1,1)</f>
        <v>0.23541748657196401</v>
      </c>
      <c r="AD18" s="6">
        <f>AVERAGE(X$3:X18,AC18)+SQRT(_xlfn.VAR.P((X$3:X18)))</f>
        <v>16.496680605193241</v>
      </c>
      <c r="AE18" s="7">
        <f t="shared" si="14"/>
        <v>-25.503319394806759</v>
      </c>
      <c r="AF18" s="2">
        <f t="shared" si="8"/>
        <v>0</v>
      </c>
      <c r="AH18" s="2">
        <v>16</v>
      </c>
      <c r="AI18" s="2">
        <v>9</v>
      </c>
      <c r="AJ18" s="2">
        <v>29</v>
      </c>
      <c r="AK18" s="2">
        <v>0</v>
      </c>
      <c r="AL18" s="2">
        <v>0</v>
      </c>
      <c r="AM18" s="2">
        <f t="shared" si="9"/>
        <v>29</v>
      </c>
      <c r="AN18" s="6">
        <f>_xlfn.FORECAST.ETS(AH20,AI$3:AI18,AH$3:AH18,1,1)</f>
        <v>8.555842014467018</v>
      </c>
      <c r="AO18" s="6">
        <f>AVERAGE(AI$3:AI18,AN18)+SQRT(_xlfn.VAR.P((AI$3:AI18)))</f>
        <v>10.472753948588338</v>
      </c>
      <c r="AP18" s="7">
        <f t="shared" si="15"/>
        <v>-18.527246051411662</v>
      </c>
      <c r="AQ18" s="2">
        <f t="shared" si="11"/>
        <v>0</v>
      </c>
    </row>
    <row r="19" spans="1:43" x14ac:dyDescent="0.4">
      <c r="A19">
        <v>17</v>
      </c>
      <c r="B19">
        <v>0</v>
      </c>
      <c r="C19">
        <v>28</v>
      </c>
      <c r="D19">
        <v>0</v>
      </c>
      <c r="E19">
        <v>0</v>
      </c>
      <c r="F19" s="2">
        <f t="shared" si="0"/>
        <v>28</v>
      </c>
      <c r="G19" s="6">
        <f>_xlfn.FORECAST.ETS(A21,B$3:B19,A$3:A19,1,1)</f>
        <v>0.92981405234487158</v>
      </c>
      <c r="H19" s="6">
        <f>AVERAGE(B$3:B19,G19)+SQRT(_xlfn.VAR.P((B$3:B19)))</f>
        <v>22.677732508078691</v>
      </c>
      <c r="I19" s="7">
        <f t="shared" si="12"/>
        <v>-5.3222674919213091</v>
      </c>
      <c r="J19" s="2">
        <f t="shared" si="2"/>
        <v>0</v>
      </c>
      <c r="L19" s="2">
        <v>17</v>
      </c>
      <c r="M19" s="2">
        <v>0</v>
      </c>
      <c r="N19" s="2">
        <v>41</v>
      </c>
      <c r="O19" s="2">
        <v>0</v>
      </c>
      <c r="P19" s="2">
        <v>0</v>
      </c>
      <c r="Q19" s="2">
        <f t="shared" si="3"/>
        <v>41</v>
      </c>
      <c r="R19" s="6">
        <f>_xlfn.FORECAST.ETS(L21,M$3:M19,L$3:L19,1,1)</f>
        <v>0.61109617757004142</v>
      </c>
      <c r="S19" s="6">
        <f>AVERAGE(M$3:M19,R19)+SQRT(_xlfn.VAR.P((M$3:M19)))</f>
        <v>19.788619867412002</v>
      </c>
      <c r="T19" s="7">
        <f t="shared" si="13"/>
        <v>-21.211380132587998</v>
      </c>
      <c r="U19" s="2">
        <f t="shared" si="5"/>
        <v>0</v>
      </c>
      <c r="W19" s="2">
        <v>17</v>
      </c>
      <c r="X19" s="2">
        <v>0</v>
      </c>
      <c r="Y19" s="2">
        <v>47</v>
      </c>
      <c r="Z19" s="2">
        <v>0</v>
      </c>
      <c r="AA19" s="2">
        <v>0</v>
      </c>
      <c r="AB19" s="2">
        <f t="shared" si="6"/>
        <v>47</v>
      </c>
      <c r="AC19" s="6">
        <f>_xlfn.FORECAST.ETS(W21,X$3:X19,W$3:W19,1,1)</f>
        <v>-0.55035889974367957</v>
      </c>
      <c r="AD19" s="6">
        <f>AVERAGE(X$3:X19,AC19)+SQRT(_xlfn.VAR.P((X$3:X19)))</f>
        <v>16.11056516265748</v>
      </c>
      <c r="AE19" s="7">
        <f t="shared" si="14"/>
        <v>-30.88943483734252</v>
      </c>
      <c r="AF19" s="2">
        <f t="shared" si="8"/>
        <v>0</v>
      </c>
      <c r="AH19" s="2">
        <v>17</v>
      </c>
      <c r="AI19" s="2">
        <v>9</v>
      </c>
      <c r="AJ19" s="2">
        <v>32</v>
      </c>
      <c r="AK19" s="2">
        <v>0</v>
      </c>
      <c r="AL19" s="2">
        <v>0</v>
      </c>
      <c r="AM19" s="2">
        <f t="shared" si="9"/>
        <v>32</v>
      </c>
      <c r="AN19" s="6">
        <f>_xlfn.FORECAST.ETS(AH21,AI$3:AI19,AH$3:AH19,1,1)</f>
        <v>8.1927745061753949</v>
      </c>
      <c r="AO19" s="6">
        <f>AVERAGE(AI$3:AI19,AN19)+SQRT(_xlfn.VAR.P((AI$3:AI19)))</f>
        <v>10.418393842271687</v>
      </c>
      <c r="AP19" s="7">
        <f t="shared" si="15"/>
        <v>-21.581606157728313</v>
      </c>
      <c r="AQ19" s="2">
        <f t="shared" si="11"/>
        <v>0</v>
      </c>
    </row>
    <row r="20" spans="1:43" x14ac:dyDescent="0.4">
      <c r="A20">
        <v>18</v>
      </c>
      <c r="B20">
        <v>0</v>
      </c>
      <c r="C20">
        <v>38</v>
      </c>
      <c r="D20">
        <v>0</v>
      </c>
      <c r="E20">
        <v>0</v>
      </c>
      <c r="F20" s="2">
        <f t="shared" si="0"/>
        <v>38</v>
      </c>
      <c r="G20" s="6">
        <f>_xlfn.FORECAST.ETS(A22,B$3:B20,A$3:A20,1,1)</f>
        <v>-0.5118679050567595</v>
      </c>
      <c r="H20" s="6">
        <f>AVERAGE(B$3:B20,G20)+SQRT(_xlfn.VAR.P((B$3:B20)))</f>
        <v>22.070465262863348</v>
      </c>
      <c r="I20" s="7">
        <f t="shared" si="12"/>
        <v>-15.929534737136652</v>
      </c>
      <c r="J20" s="2">
        <f t="shared" si="2"/>
        <v>0</v>
      </c>
      <c r="L20" s="2">
        <v>18</v>
      </c>
      <c r="M20" s="2">
        <v>0</v>
      </c>
      <c r="N20" s="2">
        <v>51</v>
      </c>
      <c r="O20" s="2">
        <v>0</v>
      </c>
      <c r="P20" s="2">
        <v>0</v>
      </c>
      <c r="Q20" s="2">
        <f t="shared" si="3"/>
        <v>51</v>
      </c>
      <c r="R20" s="6">
        <f>_xlfn.FORECAST.ETS(L22,M$3:M20,L$3:L20,1,1)</f>
        <v>-0.75270665944736037</v>
      </c>
      <c r="S20" s="6">
        <f>AVERAGE(M$3:M20,R20)+SQRT(_xlfn.VAR.P((M$3:M20)))</f>
        <v>19.287825598598459</v>
      </c>
      <c r="T20" s="7">
        <f t="shared" si="13"/>
        <v>-31.712174401401541</v>
      </c>
      <c r="U20" s="2">
        <f t="shared" si="5"/>
        <v>0</v>
      </c>
      <c r="W20" s="2">
        <v>18</v>
      </c>
      <c r="X20" s="2">
        <v>0</v>
      </c>
      <c r="Y20" s="2">
        <v>56</v>
      </c>
      <c r="Z20" s="2">
        <v>0</v>
      </c>
      <c r="AA20" s="2">
        <v>0</v>
      </c>
      <c r="AB20" s="2">
        <f t="shared" si="6"/>
        <v>56</v>
      </c>
      <c r="AC20" s="6">
        <f>_xlfn.FORECAST.ETS(W22,X$3:X20,W$3:W20,1,1)</f>
        <v>-1.624167500660318</v>
      </c>
      <c r="AD20" s="6">
        <f>AVERAGE(X$3:X20,AC20)+SQRT(_xlfn.VAR.P((X$3:X20)))</f>
        <v>15.705847443445082</v>
      </c>
      <c r="AE20" s="7">
        <f t="shared" si="14"/>
        <v>-40.29415255655492</v>
      </c>
      <c r="AF20" s="2">
        <f t="shared" si="8"/>
        <v>0</v>
      </c>
      <c r="AH20" s="2">
        <v>18</v>
      </c>
      <c r="AI20" s="2">
        <v>10</v>
      </c>
      <c r="AJ20" s="2">
        <v>22</v>
      </c>
      <c r="AK20" s="2">
        <v>0</v>
      </c>
      <c r="AL20" s="2">
        <v>0</v>
      </c>
      <c r="AM20" s="2">
        <f t="shared" si="9"/>
        <v>22</v>
      </c>
      <c r="AN20" s="6">
        <f>_xlfn.FORECAST.ETS(AH22,AI$3:AI20,AH$3:AH20,1,1)</f>
        <v>8.0269691356957189</v>
      </c>
      <c r="AO20" s="6">
        <f>AVERAGE(AI$3:AI20,AN20)+SQRT(_xlfn.VAR.P((AI$3:AI20)))</f>
        <v>10.455997626095481</v>
      </c>
      <c r="AP20" s="7">
        <f t="shared" si="15"/>
        <v>-11.544002373904519</v>
      </c>
      <c r="AQ20" s="2">
        <f t="shared" si="11"/>
        <v>0</v>
      </c>
    </row>
    <row r="21" spans="1:43" x14ac:dyDescent="0.4">
      <c r="A21">
        <v>19</v>
      </c>
      <c r="B21">
        <v>0</v>
      </c>
      <c r="C21">
        <v>48</v>
      </c>
      <c r="D21">
        <v>0</v>
      </c>
      <c r="E21">
        <v>0</v>
      </c>
      <c r="F21" s="2">
        <f t="shared" si="0"/>
        <v>48</v>
      </c>
      <c r="G21" s="6">
        <f>_xlfn.FORECAST.ETS(A23,B$3:B21,A$3:A21,1,1)</f>
        <v>-0.7657357081608408</v>
      </c>
      <c r="H21" s="6">
        <f>AVERAGE(B$3:B21,G21)+SQRT(_xlfn.VAR.P((B$3:B21)))</f>
        <v>21.542839639071424</v>
      </c>
      <c r="I21" s="7">
        <f t="shared" si="12"/>
        <v>-26.457160360928576</v>
      </c>
      <c r="J21" s="2">
        <f t="shared" si="2"/>
        <v>0</v>
      </c>
      <c r="L21" s="2">
        <v>19</v>
      </c>
      <c r="M21" s="2">
        <v>0</v>
      </c>
      <c r="N21" s="2">
        <v>51</v>
      </c>
      <c r="O21" s="2">
        <v>0</v>
      </c>
      <c r="P21" s="2">
        <v>2</v>
      </c>
      <c r="Q21" s="2">
        <f t="shared" si="3"/>
        <v>51</v>
      </c>
      <c r="R21" s="6">
        <f>_xlfn.FORECAST.ETS(L23,M$3:M21,L$3:L21,1,1)</f>
        <v>-1.1936482409959621</v>
      </c>
      <c r="S21" s="6">
        <f>AVERAGE(M$3:M21,R21)+SQRT(_xlfn.VAR.P((M$3:M21)))</f>
        <v>18.842385783111283</v>
      </c>
      <c r="T21" s="7">
        <f t="shared" si="13"/>
        <v>-32.157614216888717</v>
      </c>
      <c r="U21" s="2">
        <f t="shared" si="5"/>
        <v>0</v>
      </c>
      <c r="W21" s="2">
        <v>19</v>
      </c>
      <c r="X21" s="2">
        <v>10</v>
      </c>
      <c r="Y21" s="2">
        <v>56</v>
      </c>
      <c r="Z21" s="2">
        <v>0</v>
      </c>
      <c r="AA21" s="2">
        <v>0</v>
      </c>
      <c r="AB21" s="2">
        <f t="shared" si="6"/>
        <v>56</v>
      </c>
      <c r="AC21" s="6">
        <f>_xlfn.FORECAST.ETS(W23,X$3:X21,W$3:W21,1,1)</f>
        <v>9.1806701331533472E-2</v>
      </c>
      <c r="AD21" s="6">
        <f>AVERAGE(X$3:X21,AC21)+SQRT(_xlfn.VAR.P((X$3:X21)))</f>
        <v>15.682580701901237</v>
      </c>
      <c r="AE21" s="7">
        <f t="shared" si="14"/>
        <v>-40.317419298098763</v>
      </c>
      <c r="AF21" s="2">
        <f t="shared" si="8"/>
        <v>0</v>
      </c>
      <c r="AH21" s="2">
        <v>19</v>
      </c>
      <c r="AI21" s="2">
        <v>6</v>
      </c>
      <c r="AJ21" s="2">
        <v>16</v>
      </c>
      <c r="AK21" s="2">
        <v>0</v>
      </c>
      <c r="AL21" s="2">
        <v>10</v>
      </c>
      <c r="AM21" s="2">
        <f t="shared" si="9"/>
        <v>16</v>
      </c>
      <c r="AN21" s="6">
        <f>_xlfn.FORECAST.ETS(AH23,AI$3:AI21,AH$3:AH21,1,1)</f>
        <v>7.7409434414229628</v>
      </c>
      <c r="AO21" s="6">
        <f>AVERAGE(AI$3:AI21,AN21)+SQRT(_xlfn.VAR.P((AI$3:AI21)))</f>
        <v>10.370318155870876</v>
      </c>
      <c r="AP21" s="7">
        <f t="shared" si="15"/>
        <v>-5.6296818441291236</v>
      </c>
      <c r="AQ21" s="2">
        <f t="shared" si="11"/>
        <v>0</v>
      </c>
    </row>
    <row r="22" spans="1:43" x14ac:dyDescent="0.4">
      <c r="A22">
        <v>20</v>
      </c>
      <c r="B22">
        <v>2</v>
      </c>
      <c r="C22">
        <v>46</v>
      </c>
      <c r="D22">
        <v>0</v>
      </c>
      <c r="E22">
        <v>0</v>
      </c>
      <c r="F22" s="2">
        <f t="shared" si="0"/>
        <v>46</v>
      </c>
      <c r="G22" s="6">
        <f>_xlfn.FORECAST.ETS(A24,B$3:B22,A$3:A22,1,1)</f>
        <v>0.44502993773740962</v>
      </c>
      <c r="H22" s="6">
        <f>AVERAGE(B$3:B22,G22)+SQRT(_xlfn.VAR.P((B$3:B22)))</f>
        <v>21.106816160018688</v>
      </c>
      <c r="I22" s="7">
        <f t="shared" si="12"/>
        <v>-24.893183839981312</v>
      </c>
      <c r="J22" s="2">
        <f t="shared" si="2"/>
        <v>0</v>
      </c>
      <c r="L22" s="2">
        <v>20</v>
      </c>
      <c r="M22" s="2">
        <v>0</v>
      </c>
      <c r="N22" s="2">
        <v>51</v>
      </c>
      <c r="O22" s="2">
        <v>0</v>
      </c>
      <c r="P22" s="2">
        <v>0</v>
      </c>
      <c r="Q22" s="2">
        <f t="shared" si="3"/>
        <v>51</v>
      </c>
      <c r="R22" s="6">
        <f>_xlfn.FORECAST.ETS(L24,M$3:M22,L$3:L22,1,1)</f>
        <v>-1.3305743304331805</v>
      </c>
      <c r="S22" s="6">
        <f>AVERAGE(M$3:M22,R22)+SQRT(_xlfn.VAR.P((M$3:M22)))</f>
        <v>18.422021601849792</v>
      </c>
      <c r="T22" s="7">
        <f t="shared" si="13"/>
        <v>-32.577978398150208</v>
      </c>
      <c r="U22" s="2">
        <f t="shared" si="5"/>
        <v>0</v>
      </c>
      <c r="W22" s="2">
        <v>20</v>
      </c>
      <c r="X22" s="2">
        <v>10</v>
      </c>
      <c r="Y22" s="2">
        <v>46</v>
      </c>
      <c r="Z22" s="2">
        <v>0</v>
      </c>
      <c r="AA22" s="2">
        <v>0</v>
      </c>
      <c r="AB22" s="2">
        <f t="shared" si="6"/>
        <v>46</v>
      </c>
      <c r="AC22" s="6">
        <f>_xlfn.FORECAST.ETS(W24,X$3:X22,W$3:W22,1,1)</f>
        <v>1.5171861375397522</v>
      </c>
      <c r="AD22" s="6">
        <f>AVERAGE(X$3:X22,AC22)+SQRT(_xlfn.VAR.P((X$3:X22)))</f>
        <v>15.643675530359035</v>
      </c>
      <c r="AE22" s="7">
        <f t="shared" si="14"/>
        <v>-30.356324469640967</v>
      </c>
      <c r="AF22" s="2">
        <f t="shared" si="8"/>
        <v>0</v>
      </c>
      <c r="AH22" s="2">
        <v>20</v>
      </c>
      <c r="AI22" s="2">
        <v>8</v>
      </c>
      <c r="AJ22" s="2">
        <v>8</v>
      </c>
      <c r="AK22" s="2">
        <v>0</v>
      </c>
      <c r="AL22" s="2">
        <v>10</v>
      </c>
      <c r="AM22" s="2">
        <f t="shared" si="9"/>
        <v>8</v>
      </c>
      <c r="AN22" s="6">
        <f>_xlfn.FORECAST.ETS(AH24,AI$3:AI22,AH$3:AH22,1,1)</f>
        <v>8.024343763729771</v>
      </c>
      <c r="AO22" s="6">
        <f>AVERAGE(AI$3:AI22,AN22)+SQRT(_xlfn.VAR.P((AI$3:AI22)))</f>
        <v>10.316147375689114</v>
      </c>
      <c r="AP22" s="7">
        <f t="shared" si="15"/>
        <v>2.3161473756891144</v>
      </c>
      <c r="AQ22" s="2">
        <f t="shared" si="11"/>
        <v>2.3161473756891144</v>
      </c>
    </row>
    <row r="23" spans="1:43" x14ac:dyDescent="0.4">
      <c r="A23">
        <v>21</v>
      </c>
      <c r="B23">
        <v>0</v>
      </c>
      <c r="C23">
        <v>46</v>
      </c>
      <c r="D23">
        <v>0</v>
      </c>
      <c r="E23">
        <v>0</v>
      </c>
      <c r="F23" s="2">
        <f t="shared" si="0"/>
        <v>46</v>
      </c>
      <c r="G23" s="6">
        <f>_xlfn.FORECAST.ETS(A25,B$3:B23,A$3:A23,1,1)</f>
        <v>-0.9730816641823018</v>
      </c>
      <c r="H23" s="6">
        <f>AVERAGE(B$3:B23,G23)+SQRT(_xlfn.VAR.P((B$3:B23)))</f>
        <v>20.566333745755529</v>
      </c>
      <c r="I23" s="7">
        <f t="shared" si="12"/>
        <v>-25.433666254244471</v>
      </c>
      <c r="J23" s="2">
        <f t="shared" si="2"/>
        <v>0</v>
      </c>
      <c r="L23" s="2">
        <v>21</v>
      </c>
      <c r="M23" s="2">
        <v>0</v>
      </c>
      <c r="N23" s="2">
        <v>53</v>
      </c>
      <c r="O23" s="2">
        <v>0</v>
      </c>
      <c r="P23" s="2">
        <v>0</v>
      </c>
      <c r="Q23" s="2">
        <f t="shared" si="3"/>
        <v>53</v>
      </c>
      <c r="R23" s="6">
        <f>_xlfn.FORECAST.ETS(L25,M$3:M23,L$3:L23,1,1)</f>
        <v>-1.7606629036171668</v>
      </c>
      <c r="S23" s="6">
        <f>AVERAGE(M$3:M23,R23)+SQRT(_xlfn.VAR.P((M$3:M23)))</f>
        <v>18.00113710294556</v>
      </c>
      <c r="T23" s="7">
        <f t="shared" si="13"/>
        <v>-34.998862897054437</v>
      </c>
      <c r="U23" s="2">
        <f t="shared" si="5"/>
        <v>0</v>
      </c>
      <c r="W23" s="2">
        <v>21</v>
      </c>
      <c r="X23" s="2">
        <v>13</v>
      </c>
      <c r="Y23" s="2">
        <v>38</v>
      </c>
      <c r="Z23" s="2">
        <v>0</v>
      </c>
      <c r="AA23" s="2">
        <v>4</v>
      </c>
      <c r="AB23" s="2">
        <f t="shared" si="6"/>
        <v>38</v>
      </c>
      <c r="AC23" s="6">
        <f>_xlfn.FORECAST.ETS(W25,X$3:X23,W$3:W23,1,1)</f>
        <v>8.7913365670933761</v>
      </c>
      <c r="AD23" s="6">
        <f>AVERAGE(X$3:X23,AC23)+SQRT(_xlfn.VAR.P((X$3:X23)))</f>
        <v>16.056539334989552</v>
      </c>
      <c r="AE23" s="7">
        <f t="shared" si="14"/>
        <v>-21.943460665010448</v>
      </c>
      <c r="AF23" s="2">
        <f t="shared" si="8"/>
        <v>0</v>
      </c>
      <c r="AH23" s="2">
        <v>21</v>
      </c>
      <c r="AI23" s="2">
        <v>11</v>
      </c>
      <c r="AJ23" s="2">
        <v>0</v>
      </c>
      <c r="AK23" s="2">
        <v>3</v>
      </c>
      <c r="AL23" s="2">
        <v>13</v>
      </c>
      <c r="AM23" s="2">
        <f t="shared" si="9"/>
        <v>-3</v>
      </c>
      <c r="AN23" s="6">
        <f>_xlfn.FORECAST.ETS(AH25,AI$3:AI23,AH$3:AH23,1,1)</f>
        <v>8.7621057331883812</v>
      </c>
      <c r="AO23" s="6">
        <f>AVERAGE(AI$3:AI23,AN23)+SQRT(_xlfn.VAR.P((AI$3:AI23)))</f>
        <v>10.493102980668338</v>
      </c>
      <c r="AP23" s="7">
        <f t="shared" si="15"/>
        <v>13.493102980668338</v>
      </c>
      <c r="AQ23" s="2">
        <f t="shared" si="11"/>
        <v>13.493102980668338</v>
      </c>
    </row>
    <row r="24" spans="1:43" x14ac:dyDescent="0.4">
      <c r="A24">
        <v>22</v>
      </c>
      <c r="B24">
        <v>0</v>
      </c>
      <c r="C24">
        <v>46</v>
      </c>
      <c r="D24">
        <v>0</v>
      </c>
      <c r="E24">
        <v>0</v>
      </c>
      <c r="F24" s="2">
        <f t="shared" si="0"/>
        <v>46</v>
      </c>
      <c r="G24" s="6">
        <f>_xlfn.FORECAST.ETS(A26,B$3:B24,A$3:A24,1,1)</f>
        <v>-1.3359706703886087</v>
      </c>
      <c r="H24" s="6">
        <f>AVERAGE(B$3:B24,G24)+SQRT(_xlfn.VAR.P((B$3:B24)))</f>
        <v>20.096866414330364</v>
      </c>
      <c r="I24" s="7">
        <f t="shared" si="12"/>
        <v>-25.903133585669636</v>
      </c>
      <c r="J24" s="2">
        <f t="shared" si="2"/>
        <v>0</v>
      </c>
      <c r="L24" s="2">
        <v>22</v>
      </c>
      <c r="M24" s="2">
        <v>4</v>
      </c>
      <c r="N24" s="2">
        <v>49</v>
      </c>
      <c r="O24" s="2">
        <v>0</v>
      </c>
      <c r="P24" s="2">
        <v>0</v>
      </c>
      <c r="Q24" s="2">
        <f t="shared" si="3"/>
        <v>49</v>
      </c>
      <c r="R24" s="6">
        <f>_xlfn.FORECAST.ETS(L26,M$3:M24,L$3:L24,1,1)</f>
        <v>2.2517278445043414</v>
      </c>
      <c r="S24" s="6">
        <f>AVERAGE(M$3:M24,R24)+SQRT(_xlfn.VAR.P((M$3:M24)))</f>
        <v>17.823347960426588</v>
      </c>
      <c r="T24" s="7">
        <f t="shared" si="13"/>
        <v>-31.176652039573412</v>
      </c>
      <c r="U24" s="2">
        <f t="shared" si="5"/>
        <v>0</v>
      </c>
      <c r="W24" s="2">
        <v>22</v>
      </c>
      <c r="X24" s="2">
        <v>5</v>
      </c>
      <c r="Y24" s="2">
        <v>25</v>
      </c>
      <c r="Z24" s="2">
        <v>0</v>
      </c>
      <c r="AA24" s="2">
        <v>4</v>
      </c>
      <c r="AB24" s="2">
        <f t="shared" si="6"/>
        <v>25</v>
      </c>
      <c r="AC24" s="6">
        <f>_xlfn.FORECAST.ETS(W26,X$3:X24,W$3:W24,1,1)</f>
        <v>4.5396485645857698</v>
      </c>
      <c r="AD24" s="6">
        <f>AVERAGE(X$3:X24,AC24)+SQRT(_xlfn.VAR.P((X$3:X24)))</f>
        <v>15.58840165984639</v>
      </c>
      <c r="AE24" s="7">
        <f t="shared" si="14"/>
        <v>-9.4115983401536099</v>
      </c>
      <c r="AF24" s="2">
        <f t="shared" si="8"/>
        <v>0</v>
      </c>
      <c r="AH24" s="2">
        <v>22</v>
      </c>
      <c r="AI24" s="2">
        <v>7</v>
      </c>
      <c r="AJ24" s="2">
        <v>0</v>
      </c>
      <c r="AK24" s="2">
        <v>0</v>
      </c>
      <c r="AL24" s="2">
        <v>5</v>
      </c>
      <c r="AM24" s="2">
        <f t="shared" si="9"/>
        <v>0</v>
      </c>
      <c r="AN24" s="6">
        <f>_xlfn.FORECAST.ETS(AH26,AI$3:AI24,AH$3:AH24,1,1)</f>
        <v>8.2068759408400123</v>
      </c>
      <c r="AO24" s="6">
        <f>AVERAGE(AI$3:AI24,AN24)+SQRT(_xlfn.VAR.P((AI$3:AI24)))</f>
        <v>10.389834684626294</v>
      </c>
      <c r="AP24" s="7">
        <f t="shared" si="15"/>
        <v>10.389834684626294</v>
      </c>
      <c r="AQ24" s="2">
        <f t="shared" si="11"/>
        <v>10.389834684626294</v>
      </c>
    </row>
    <row r="25" spans="1:43" x14ac:dyDescent="0.4">
      <c r="A25">
        <v>23</v>
      </c>
      <c r="B25">
        <v>0</v>
      </c>
      <c r="C25">
        <v>46</v>
      </c>
      <c r="D25">
        <v>0</v>
      </c>
      <c r="E25">
        <v>0</v>
      </c>
      <c r="F25" s="2">
        <f t="shared" si="0"/>
        <v>46</v>
      </c>
      <c r="G25" s="6">
        <f>_xlfn.FORECAST.ETS(A27,B$3:B25,A$3:A25,1,1)</f>
        <v>-1.6347167542224466</v>
      </c>
      <c r="H25" s="6">
        <f>AVERAGE(B$3:B25,G25)+SQRT(_xlfn.VAR.P((B$3:B25)))</f>
        <v>19.650966118837708</v>
      </c>
      <c r="I25" s="7">
        <f t="shared" si="12"/>
        <v>-26.349033881162292</v>
      </c>
      <c r="J25" s="2">
        <f t="shared" si="2"/>
        <v>0</v>
      </c>
      <c r="L25" s="2">
        <v>23</v>
      </c>
      <c r="M25" s="2">
        <v>4</v>
      </c>
      <c r="N25" s="2">
        <v>45</v>
      </c>
      <c r="O25" s="2">
        <v>0</v>
      </c>
      <c r="P25" s="2">
        <v>0</v>
      </c>
      <c r="Q25" s="2">
        <f t="shared" si="3"/>
        <v>45</v>
      </c>
      <c r="R25" s="6">
        <f>_xlfn.FORECAST.ETS(L27,M$3:M25,L$3:L25,1,1)</f>
        <v>2.6696867336264085</v>
      </c>
      <c r="S25" s="6">
        <f>AVERAGE(M$3:M25,R25)+SQRT(_xlfn.VAR.P((M$3:M25)))</f>
        <v>17.503365111471886</v>
      </c>
      <c r="T25" s="7">
        <f t="shared" si="13"/>
        <v>-27.496634888528114</v>
      </c>
      <c r="U25" s="2">
        <f t="shared" si="5"/>
        <v>0</v>
      </c>
      <c r="W25" s="2">
        <v>23</v>
      </c>
      <c r="X25" s="2">
        <v>5</v>
      </c>
      <c r="Y25" s="2">
        <v>20</v>
      </c>
      <c r="Z25" s="2">
        <v>0</v>
      </c>
      <c r="AA25" s="2">
        <v>4</v>
      </c>
      <c r="AB25" s="2">
        <f t="shared" si="6"/>
        <v>20</v>
      </c>
      <c r="AC25" s="6">
        <f>_xlfn.FORECAST.ETS(W27,X$3:X25,W$3:W25,1,1)</f>
        <v>4.1495113277696216</v>
      </c>
      <c r="AD25" s="6">
        <f>AVERAGE(X$3:X25,AC25)+SQRT(_xlfn.VAR.P((X$3:X25)))</f>
        <v>15.314447907367224</v>
      </c>
      <c r="AE25" s="7">
        <f t="shared" si="14"/>
        <v>-4.6855520926327756</v>
      </c>
      <c r="AF25" s="2">
        <f t="shared" si="8"/>
        <v>0</v>
      </c>
      <c r="AH25" s="2">
        <v>23</v>
      </c>
      <c r="AI25" s="2">
        <v>6</v>
      </c>
      <c r="AJ25" s="2">
        <v>4</v>
      </c>
      <c r="AK25" s="2">
        <v>0</v>
      </c>
      <c r="AL25" s="2">
        <v>5</v>
      </c>
      <c r="AM25" s="2">
        <f t="shared" si="9"/>
        <v>4</v>
      </c>
      <c r="AN25" s="6">
        <f>_xlfn.FORECAST.ETS(AH27,AI$3:AI25,AH$3:AH25,1,1)</f>
        <v>8.0716820626668007</v>
      </c>
      <c r="AO25" s="6">
        <f>AVERAGE(AI$3:AI25,AN25)+SQRT(_xlfn.VAR.P((AI$3:AI25)))</f>
        <v>10.317650818238004</v>
      </c>
      <c r="AP25" s="7">
        <f t="shared" si="15"/>
        <v>6.317650818238004</v>
      </c>
      <c r="AQ25" s="2">
        <f t="shared" si="11"/>
        <v>6.317650818238004</v>
      </c>
    </row>
    <row r="26" spans="1:43" x14ac:dyDescent="0.4">
      <c r="A26">
        <v>24</v>
      </c>
      <c r="B26">
        <v>0</v>
      </c>
      <c r="C26">
        <v>46</v>
      </c>
      <c r="D26">
        <v>0</v>
      </c>
      <c r="E26">
        <v>0</v>
      </c>
      <c r="F26" s="2">
        <f t="shared" si="0"/>
        <v>46</v>
      </c>
      <c r="G26" s="6">
        <f>_xlfn.FORECAST.ETS(A28,B$3:B26,A$3:A26,1,1)</f>
        <v>-1.35520884093475</v>
      </c>
      <c r="H26" s="6">
        <f>AVERAGE(B$3:B26,G26)+SQRT(_xlfn.VAR.P((B$3:B26)))</f>
        <v>19.248468791374432</v>
      </c>
      <c r="I26" s="7">
        <f t="shared" si="12"/>
        <v>-26.751531208625568</v>
      </c>
      <c r="J26" s="2">
        <f t="shared" si="2"/>
        <v>0</v>
      </c>
      <c r="L26" s="2">
        <v>24</v>
      </c>
      <c r="M26" s="2">
        <v>4</v>
      </c>
      <c r="N26" s="2">
        <v>41</v>
      </c>
      <c r="O26" s="2">
        <v>0</v>
      </c>
      <c r="P26" s="2">
        <v>1</v>
      </c>
      <c r="Q26" s="2">
        <f t="shared" si="3"/>
        <v>41</v>
      </c>
      <c r="R26" s="6">
        <f>_xlfn.FORECAST.ETS(L28,M$3:M26,L$3:L26,1,1)</f>
        <v>2.7627621850487913</v>
      </c>
      <c r="S26" s="6">
        <f>AVERAGE(M$3:M26,R26)+SQRT(_xlfn.VAR.P((M$3:M26)))</f>
        <v>17.189632716382562</v>
      </c>
      <c r="T26" s="7">
        <f t="shared" si="13"/>
        <v>-23.810367283617438</v>
      </c>
      <c r="U26" s="2">
        <f t="shared" si="5"/>
        <v>0</v>
      </c>
      <c r="W26" s="2">
        <v>24</v>
      </c>
      <c r="X26" s="2">
        <v>5</v>
      </c>
      <c r="Y26" s="2">
        <v>19</v>
      </c>
      <c r="Z26" s="2">
        <v>0</v>
      </c>
      <c r="AA26" s="2">
        <v>4</v>
      </c>
      <c r="AB26" s="2">
        <f t="shared" si="6"/>
        <v>19</v>
      </c>
      <c r="AC26" s="6">
        <f>_xlfn.FORECAST.ETS(W28,X$3:X26,W$3:W26,1,1)</f>
        <v>2.9479392954828194</v>
      </c>
      <c r="AD26" s="6">
        <f>AVERAGE(X$3:X26,AC26)+SQRT(_xlfn.VAR.P((X$3:X26)))</f>
        <v>15.024941853609146</v>
      </c>
      <c r="AE26" s="7">
        <f t="shared" si="14"/>
        <v>-3.9750581463908539</v>
      </c>
      <c r="AF26" s="2">
        <f t="shared" si="8"/>
        <v>0</v>
      </c>
      <c r="AH26" s="2">
        <v>24</v>
      </c>
      <c r="AI26" s="2">
        <v>7</v>
      </c>
      <c r="AJ26" s="2">
        <v>10</v>
      </c>
      <c r="AK26" s="2">
        <v>0</v>
      </c>
      <c r="AL26" s="2">
        <v>5</v>
      </c>
      <c r="AM26" s="2">
        <f t="shared" si="9"/>
        <v>10</v>
      </c>
      <c r="AN26" s="6">
        <f>_xlfn.FORECAST.ETS(AH28,AI$3:AI26,AH$3:AH26,1,1)</f>
        <v>7.4840111538224656</v>
      </c>
      <c r="AO26" s="6">
        <f>AVERAGE(AI$3:AI26,AN26)+SQRT(_xlfn.VAR.P((AI$3:AI26)))</f>
        <v>10.221654508976412</v>
      </c>
      <c r="AP26" s="7">
        <f t="shared" si="15"/>
        <v>0.22165450897641215</v>
      </c>
      <c r="AQ26" s="2">
        <f t="shared" si="11"/>
        <v>0.22165450897641215</v>
      </c>
    </row>
    <row r="27" spans="1:43" x14ac:dyDescent="0.4">
      <c r="A27">
        <v>25</v>
      </c>
      <c r="B27">
        <v>1</v>
      </c>
      <c r="C27">
        <v>45</v>
      </c>
      <c r="D27">
        <v>0</v>
      </c>
      <c r="E27">
        <v>0</v>
      </c>
      <c r="F27" s="2">
        <f t="shared" si="0"/>
        <v>45</v>
      </c>
      <c r="G27" s="6">
        <f>_xlfn.FORECAST.ETS(A29,B$3:B27,A$3:A27,1,1)</f>
        <v>-0.44911544055729502</v>
      </c>
      <c r="H27" s="6">
        <f>AVERAGE(B$3:B27,G27)+SQRT(_xlfn.VAR.P((B$3:B27)))</f>
        <v>18.894959557728562</v>
      </c>
      <c r="I27" s="7">
        <f t="shared" si="12"/>
        <v>-26.105040442271438</v>
      </c>
      <c r="J27" s="2">
        <f t="shared" si="2"/>
        <v>0</v>
      </c>
      <c r="L27" s="2">
        <v>25</v>
      </c>
      <c r="M27" s="2">
        <v>4</v>
      </c>
      <c r="N27" s="2">
        <v>37</v>
      </c>
      <c r="O27" s="2">
        <v>0</v>
      </c>
      <c r="P27" s="2">
        <v>1</v>
      </c>
      <c r="Q27" s="2">
        <f t="shared" si="3"/>
        <v>37</v>
      </c>
      <c r="R27" s="6">
        <f>_xlfn.FORECAST.ETS(L29,M$3:M27,L$3:L27,1,1)</f>
        <v>2.8223476739229607</v>
      </c>
      <c r="S27" s="6">
        <f>AVERAGE(M$3:M27,R27)+SQRT(_xlfn.VAR.P((M$3:M27)))</f>
        <v>16.89313376142362</v>
      </c>
      <c r="T27" s="7">
        <f t="shared" si="13"/>
        <v>-20.10686623857638</v>
      </c>
      <c r="U27" s="2">
        <f t="shared" si="5"/>
        <v>0</v>
      </c>
      <c r="W27" s="2">
        <v>25</v>
      </c>
      <c r="X27" s="2">
        <v>10</v>
      </c>
      <c r="Y27" s="2">
        <v>14</v>
      </c>
      <c r="Z27" s="2">
        <v>0</v>
      </c>
      <c r="AA27" s="2">
        <v>4</v>
      </c>
      <c r="AB27" s="2">
        <f t="shared" si="6"/>
        <v>14</v>
      </c>
      <c r="AC27" s="6">
        <f>_xlfn.FORECAST.ETS(W29,X$3:X27,W$3:W27,1,1)</f>
        <v>3.576816144374837</v>
      </c>
      <c r="AD27" s="6">
        <f>AVERAGE(X$3:X27,AC27)+SQRT(_xlfn.VAR.P((X$3:X27)))</f>
        <v>14.981411196141135</v>
      </c>
      <c r="AE27" s="7">
        <f t="shared" si="14"/>
        <v>0.98141119614113492</v>
      </c>
      <c r="AF27" s="2">
        <f t="shared" si="8"/>
        <v>0.98141119614113492</v>
      </c>
      <c r="AH27" s="2">
        <v>25</v>
      </c>
      <c r="AI27" s="2">
        <v>11</v>
      </c>
      <c r="AJ27" s="2">
        <v>4</v>
      </c>
      <c r="AK27" s="2">
        <v>0</v>
      </c>
      <c r="AL27" s="2">
        <v>10</v>
      </c>
      <c r="AM27" s="2">
        <f t="shared" si="9"/>
        <v>4</v>
      </c>
      <c r="AN27" s="6">
        <f>_xlfn.FORECAST.ETS(AH29,AI$3:AI27,AH$3:AH27,1,1)</f>
        <v>8.0883978226210669</v>
      </c>
      <c r="AO27" s="6">
        <f>AVERAGE(AI$3:AI27,AN27)+SQRT(_xlfn.VAR.P((AI$3:AI27)))</f>
        <v>10.376636645304949</v>
      </c>
      <c r="AP27" s="7">
        <f t="shared" si="15"/>
        <v>6.3766366453049486</v>
      </c>
      <c r="AQ27" s="2">
        <f t="shared" si="11"/>
        <v>6.3766366453049486</v>
      </c>
    </row>
    <row r="28" spans="1:43" x14ac:dyDescent="0.4">
      <c r="A28">
        <v>26</v>
      </c>
      <c r="B28">
        <v>1</v>
      </c>
      <c r="C28">
        <v>44</v>
      </c>
      <c r="D28">
        <v>0</v>
      </c>
      <c r="E28">
        <v>0</v>
      </c>
      <c r="F28" s="2">
        <f t="shared" si="0"/>
        <v>44</v>
      </c>
      <c r="G28" s="6">
        <f>_xlfn.FORECAST.ETS(A30,B$3:B28,A$3:A28,1,1)</f>
        <v>-0.34364149510316655</v>
      </c>
      <c r="H28" s="6">
        <f>AVERAGE(B$3:B28,G28)+SQRT(_xlfn.VAR.P((B$3:B28)))</f>
        <v>18.528579564133388</v>
      </c>
      <c r="I28" s="7">
        <f t="shared" si="12"/>
        <v>-25.471420435866612</v>
      </c>
      <c r="J28" s="2">
        <f t="shared" si="2"/>
        <v>0</v>
      </c>
      <c r="L28" s="2">
        <v>26</v>
      </c>
      <c r="M28" s="2">
        <v>4</v>
      </c>
      <c r="N28" s="2">
        <v>33</v>
      </c>
      <c r="O28" s="2">
        <v>0</v>
      </c>
      <c r="P28" s="2">
        <v>1</v>
      </c>
      <c r="Q28" s="2">
        <f t="shared" si="3"/>
        <v>33</v>
      </c>
      <c r="R28" s="6">
        <f>_xlfn.FORECAST.ETS(L30,M$3:M28,L$3:L28,1,1)</f>
        <v>2.8770263964434286</v>
      </c>
      <c r="S28" s="6">
        <f>AVERAGE(M$3:M28,R28)+SQRT(_xlfn.VAR.P((M$3:M28)))</f>
        <v>16.613428103016531</v>
      </c>
      <c r="T28" s="7">
        <f t="shared" si="13"/>
        <v>-16.386571896983469</v>
      </c>
      <c r="U28" s="2">
        <f t="shared" si="5"/>
        <v>0</v>
      </c>
      <c r="W28" s="2">
        <v>26</v>
      </c>
      <c r="X28" s="2">
        <v>10</v>
      </c>
      <c r="Y28" s="2">
        <v>12</v>
      </c>
      <c r="Z28" s="2">
        <v>0</v>
      </c>
      <c r="AA28" s="2">
        <v>4</v>
      </c>
      <c r="AB28" s="2">
        <f t="shared" si="6"/>
        <v>12</v>
      </c>
      <c r="AC28" s="6">
        <f>_xlfn.FORECAST.ETS(W30,X$3:X28,W$3:W28,1,1)</f>
        <v>4.3391496545451442</v>
      </c>
      <c r="AD28" s="6">
        <f>AVERAGE(X$3:X28,AC28)+SQRT(_xlfn.VAR.P((X$3:X28)))</f>
        <v>14.94372725227913</v>
      </c>
      <c r="AE28" s="7">
        <f t="shared" si="14"/>
        <v>2.94372725227913</v>
      </c>
      <c r="AF28" s="2">
        <f t="shared" si="8"/>
        <v>2.94372725227913</v>
      </c>
      <c r="AH28" s="2">
        <v>26</v>
      </c>
      <c r="AI28" s="2">
        <v>9</v>
      </c>
      <c r="AJ28" s="2">
        <v>0</v>
      </c>
      <c r="AK28" s="2">
        <v>0</v>
      </c>
      <c r="AL28" s="2">
        <v>10</v>
      </c>
      <c r="AM28" s="2">
        <f t="shared" si="9"/>
        <v>0</v>
      </c>
      <c r="AN28" s="6">
        <f>_xlfn.FORECAST.ETS(AH30,AI$3:AI28,AH$3:AH28,1,1)</f>
        <v>8.420278157763093</v>
      </c>
      <c r="AO28" s="6">
        <f>AVERAGE(AI$3:AI28,AN28)+SQRT(_xlfn.VAR.P((AI$3:AI28)))</f>
        <v>10.372255178476347</v>
      </c>
      <c r="AP28" s="7">
        <f t="shared" si="15"/>
        <v>10.372255178476347</v>
      </c>
      <c r="AQ28" s="2">
        <f t="shared" si="11"/>
        <v>10.372255178476347</v>
      </c>
    </row>
    <row r="29" spans="1:43" x14ac:dyDescent="0.4">
      <c r="A29">
        <v>27</v>
      </c>
      <c r="B29">
        <v>1</v>
      </c>
      <c r="C29">
        <v>43</v>
      </c>
      <c r="D29">
        <v>0</v>
      </c>
      <c r="E29">
        <v>0</v>
      </c>
      <c r="F29" s="2">
        <f t="shared" si="0"/>
        <v>43</v>
      </c>
      <c r="G29" s="6">
        <f>_xlfn.FORECAST.ETS(A31,B$3:B29,A$3:A29,1,1)</f>
        <v>-0.45638669773616242</v>
      </c>
      <c r="H29" s="6">
        <f>AVERAGE(B$3:B29,G29)+SQRT(_xlfn.VAR.P((B$3:B29)))</f>
        <v>18.172320993434976</v>
      </c>
      <c r="I29" s="7">
        <f t="shared" si="12"/>
        <v>-24.827679006565024</v>
      </c>
      <c r="J29" s="2">
        <f t="shared" si="2"/>
        <v>0</v>
      </c>
      <c r="L29" s="2">
        <v>27</v>
      </c>
      <c r="M29" s="2">
        <v>4</v>
      </c>
      <c r="N29" s="2">
        <v>35</v>
      </c>
      <c r="O29" s="2">
        <v>0</v>
      </c>
      <c r="P29" s="2">
        <v>1</v>
      </c>
      <c r="Q29" s="2">
        <f t="shared" si="3"/>
        <v>35</v>
      </c>
      <c r="R29" s="6">
        <f>_xlfn.FORECAST.ETS(L31,M$3:M29,L$3:L29,1,1)</f>
        <v>2.8237271198429537</v>
      </c>
      <c r="S29" s="6">
        <f>AVERAGE(M$3:M29,R29)+SQRT(_xlfn.VAR.P((M$3:M29)))</f>
        <v>16.345386900234715</v>
      </c>
      <c r="T29" s="7">
        <f t="shared" si="13"/>
        <v>-18.654613099765285</v>
      </c>
      <c r="U29" s="2">
        <f t="shared" si="5"/>
        <v>0</v>
      </c>
      <c r="W29" s="2">
        <v>27</v>
      </c>
      <c r="X29" s="2">
        <v>7</v>
      </c>
      <c r="Y29" s="2">
        <v>6</v>
      </c>
      <c r="Z29" s="2">
        <v>0</v>
      </c>
      <c r="AA29" s="2">
        <v>7</v>
      </c>
      <c r="AB29" s="2">
        <f t="shared" si="6"/>
        <v>6</v>
      </c>
      <c r="AC29" s="6">
        <f>_xlfn.FORECAST.ETS(W31,X$3:X29,W$3:W29,1,1)</f>
        <v>2.3034630335568145</v>
      </c>
      <c r="AD29" s="6">
        <f>AVERAGE(X$3:X29,AC29)+SQRT(_xlfn.VAR.P((X$3:X29)))</f>
        <v>14.704176368075707</v>
      </c>
      <c r="AE29" s="7">
        <f t="shared" si="14"/>
        <v>8.7041763680757072</v>
      </c>
      <c r="AF29" s="2">
        <f t="shared" si="8"/>
        <v>8.7041763680757072</v>
      </c>
      <c r="AH29" s="2">
        <v>27</v>
      </c>
      <c r="AI29" s="2">
        <v>5</v>
      </c>
      <c r="AJ29" s="2">
        <v>0</v>
      </c>
      <c r="AK29" s="2">
        <v>0</v>
      </c>
      <c r="AL29" s="2">
        <v>7</v>
      </c>
      <c r="AM29" s="2">
        <f t="shared" si="9"/>
        <v>0</v>
      </c>
      <c r="AN29" s="6">
        <f>_xlfn.FORECAST.ETS(AH31,AI$3:AI29,AH$3:AH29,1,1)</f>
        <v>7.5551001640078113</v>
      </c>
      <c r="AO29" s="6">
        <f>AVERAGE(AI$3:AI29,AN29)+SQRT(_xlfn.VAR.P((AI$3:AI29)))</f>
        <v>10.304836189373054</v>
      </c>
      <c r="AP29" s="7">
        <f t="shared" si="15"/>
        <v>10.304836189373054</v>
      </c>
      <c r="AQ29" s="2">
        <f t="shared" si="11"/>
        <v>10.304836189373054</v>
      </c>
    </row>
    <row r="30" spans="1:43" x14ac:dyDescent="0.4">
      <c r="A30">
        <v>28</v>
      </c>
      <c r="B30">
        <v>1</v>
      </c>
      <c r="C30">
        <v>42</v>
      </c>
      <c r="D30">
        <v>0</v>
      </c>
      <c r="E30">
        <v>0</v>
      </c>
      <c r="F30" s="2">
        <f t="shared" si="0"/>
        <v>42</v>
      </c>
      <c r="G30" s="6">
        <f>_xlfn.FORECAST.ETS(A32,B$3:B30,A$3:A30,1,1)</f>
        <v>-0.28248874338082808</v>
      </c>
      <c r="H30" s="6">
        <f>AVERAGE(B$3:B30,G30)+SQRT(_xlfn.VAR.P((B$3:B30)))</f>
        <v>17.843220298628033</v>
      </c>
      <c r="I30" s="7">
        <f t="shared" si="12"/>
        <v>-24.156779701371967</v>
      </c>
      <c r="J30" s="2">
        <f t="shared" si="2"/>
        <v>0</v>
      </c>
      <c r="L30" s="2">
        <v>28</v>
      </c>
      <c r="M30" s="2">
        <v>7</v>
      </c>
      <c r="N30" s="2">
        <v>29</v>
      </c>
      <c r="O30" s="2">
        <v>0</v>
      </c>
      <c r="P30" s="2">
        <v>1</v>
      </c>
      <c r="Q30" s="2">
        <f t="shared" si="3"/>
        <v>29</v>
      </c>
      <c r="R30" s="6">
        <f>_xlfn.FORECAST.ETS(L32,M$3:M30,L$3:L30,1,1)</f>
        <v>5.7306661838023967</v>
      </c>
      <c r="S30" s="6">
        <f>AVERAGE(M$3:M30,R30)+SQRT(_xlfn.VAR.P((M$3:M30)))</f>
        <v>16.264210954939415</v>
      </c>
      <c r="T30" s="7">
        <f t="shared" si="13"/>
        <v>-12.735789045060585</v>
      </c>
      <c r="U30" s="2">
        <f t="shared" si="5"/>
        <v>0</v>
      </c>
      <c r="W30" s="2">
        <v>28</v>
      </c>
      <c r="X30" s="2">
        <v>5</v>
      </c>
      <c r="Y30" s="2">
        <v>3</v>
      </c>
      <c r="Z30" s="2">
        <v>0</v>
      </c>
      <c r="AA30" s="2">
        <v>7</v>
      </c>
      <c r="AB30" s="2">
        <f t="shared" si="6"/>
        <v>3</v>
      </c>
      <c r="AC30" s="6">
        <f>_xlfn.FORECAST.ETS(W32,X$3:X30,W$3:W30,1,1)</f>
        <v>2.1921778432495542</v>
      </c>
      <c r="AD30" s="6">
        <f>AVERAGE(X$3:X30,AC30)+SQRT(_xlfn.VAR.P((X$3:X30)))</f>
        <v>14.506757414905207</v>
      </c>
      <c r="AE30" s="7">
        <f t="shared" si="14"/>
        <v>11.506757414905207</v>
      </c>
      <c r="AF30" s="2">
        <f t="shared" si="8"/>
        <v>11.506757414905207</v>
      </c>
      <c r="AH30" s="2">
        <v>28</v>
      </c>
      <c r="AI30" s="2">
        <v>7</v>
      </c>
      <c r="AJ30" s="2">
        <v>3</v>
      </c>
      <c r="AK30" s="2">
        <v>0</v>
      </c>
      <c r="AL30" s="2">
        <v>5</v>
      </c>
      <c r="AM30" s="2">
        <f t="shared" si="9"/>
        <v>3</v>
      </c>
      <c r="AN30" s="6">
        <f>_xlfn.FORECAST.ETS(AH32,AI$3:AI30,AH$3:AH30,1,1)</f>
        <v>7.7010679898883367</v>
      </c>
      <c r="AO30" s="6">
        <f>AVERAGE(AI$3:AI30,AN30)+SQRT(_xlfn.VAR.P((AI$3:AI30)))</f>
        <v>10.246296858900539</v>
      </c>
      <c r="AP30" s="7">
        <f t="shared" si="15"/>
        <v>7.2462968589005392</v>
      </c>
      <c r="AQ30" s="2">
        <f t="shared" si="11"/>
        <v>7.2462968589005392</v>
      </c>
    </row>
    <row r="31" spans="1:43" x14ac:dyDescent="0.4">
      <c r="A31">
        <v>29</v>
      </c>
      <c r="B31">
        <v>1</v>
      </c>
      <c r="C31">
        <v>41</v>
      </c>
      <c r="D31">
        <v>0</v>
      </c>
      <c r="E31">
        <v>0</v>
      </c>
      <c r="F31" s="2">
        <f t="shared" si="0"/>
        <v>41</v>
      </c>
      <c r="G31" s="6">
        <f>_xlfn.FORECAST.ETS(A33,B$3:B31,A$3:A31,1,1)</f>
        <v>-0.25050097024924428</v>
      </c>
      <c r="H31" s="6">
        <f>AVERAGE(B$3:B31,G31)+SQRT(_xlfn.VAR.P((B$3:B31)))</f>
        <v>17.524841436819766</v>
      </c>
      <c r="I31" s="7">
        <f t="shared" si="12"/>
        <v>-23.475158563180234</v>
      </c>
      <c r="J31" s="2">
        <f t="shared" si="2"/>
        <v>0</v>
      </c>
      <c r="L31" s="2">
        <v>29</v>
      </c>
      <c r="M31" s="2">
        <v>7</v>
      </c>
      <c r="N31" s="2">
        <v>23</v>
      </c>
      <c r="O31" s="2">
        <v>0</v>
      </c>
      <c r="P31" s="2">
        <v>8</v>
      </c>
      <c r="Q31" s="2">
        <f t="shared" si="3"/>
        <v>23</v>
      </c>
      <c r="R31" s="6">
        <f>_xlfn.FORECAST.ETS(L33,M$3:M31,L$3:L31,1,1)</f>
        <v>6.0853224584598609</v>
      </c>
      <c r="S31" s="6">
        <f>AVERAGE(M$3:M31,R31)+SQRT(_xlfn.VAR.P((M$3:M31)))</f>
        <v>16.10108158488616</v>
      </c>
      <c r="T31" s="7">
        <f t="shared" si="13"/>
        <v>-6.8989184151138403</v>
      </c>
      <c r="U31" s="2">
        <f t="shared" si="5"/>
        <v>0</v>
      </c>
      <c r="W31" s="2">
        <v>29</v>
      </c>
      <c r="X31" s="2">
        <v>10</v>
      </c>
      <c r="Y31" s="2">
        <v>1</v>
      </c>
      <c r="Z31" s="2">
        <v>0</v>
      </c>
      <c r="AA31" s="2">
        <v>7</v>
      </c>
      <c r="AB31" s="2">
        <f t="shared" si="6"/>
        <v>1</v>
      </c>
      <c r="AC31" s="6">
        <f>_xlfn.FORECAST.ETS(W33,X$3:X31,W$3:W31,1,1)</f>
        <v>8.9688991761575476</v>
      </c>
      <c r="AD31" s="6">
        <f>AVERAGE(X$3:X31,AC31)+SQRT(_xlfn.VAR.P((X$3:X31)))</f>
        <v>14.686157152182293</v>
      </c>
      <c r="AE31" s="7">
        <f t="shared" si="14"/>
        <v>13.686157152182293</v>
      </c>
      <c r="AF31" s="2">
        <f t="shared" si="8"/>
        <v>13.686157152182293</v>
      </c>
      <c r="AH31" s="2">
        <v>29</v>
      </c>
      <c r="AI31" s="2">
        <v>6</v>
      </c>
      <c r="AJ31" s="2">
        <v>7</v>
      </c>
      <c r="AK31" s="2">
        <v>0</v>
      </c>
      <c r="AL31" s="2">
        <v>10</v>
      </c>
      <c r="AM31" s="2">
        <f t="shared" si="9"/>
        <v>7</v>
      </c>
      <c r="AN31" s="6">
        <f>_xlfn.FORECAST.ETS(AH33,AI$3:AI31,AH$3:AH31,1,1)</f>
        <v>7.0316202507058652</v>
      </c>
      <c r="AO31" s="6">
        <f>AVERAGE(AI$3:AI31,AN31)+SQRT(_xlfn.VAR.P((AI$3:AI31)))</f>
        <v>10.163331727007634</v>
      </c>
      <c r="AP31" s="7">
        <f t="shared" si="15"/>
        <v>3.163331727007634</v>
      </c>
      <c r="AQ31" s="2">
        <f t="shared" si="11"/>
        <v>3.163331727007634</v>
      </c>
    </row>
    <row r="32" spans="1:43" x14ac:dyDescent="0.4">
      <c r="A32">
        <v>30</v>
      </c>
      <c r="B32">
        <v>8</v>
      </c>
      <c r="C32">
        <v>33</v>
      </c>
      <c r="D32">
        <v>0</v>
      </c>
      <c r="E32">
        <v>4</v>
      </c>
      <c r="F32" s="2">
        <f t="shared" si="0"/>
        <v>33</v>
      </c>
      <c r="G32" s="6">
        <f>_xlfn.FORECAST.ETS(A34,B$3:B32,A$3:A32,1,1)</f>
        <v>6.1900440587113676</v>
      </c>
      <c r="H32" s="6">
        <f>AVERAGE(B$3:B32,G32)+SQRT(_xlfn.VAR.P((B$3:B32)))</f>
        <v>17.581548538092072</v>
      </c>
      <c r="I32" s="7">
        <f t="shared" si="12"/>
        <v>-15.418451461907928</v>
      </c>
      <c r="J32" s="2">
        <f t="shared" si="2"/>
        <v>0</v>
      </c>
      <c r="L32" s="2">
        <v>30</v>
      </c>
      <c r="M32" s="2">
        <v>7</v>
      </c>
      <c r="N32" s="2">
        <v>17</v>
      </c>
      <c r="O32" s="2">
        <v>0</v>
      </c>
      <c r="P32" s="2">
        <v>4</v>
      </c>
      <c r="Q32" s="2">
        <f t="shared" si="3"/>
        <v>17</v>
      </c>
      <c r="R32" s="6">
        <f>_xlfn.FORECAST.ETS(L34,M$3:M32,L$3:L32,1,1)</f>
        <v>6.1863628209393982</v>
      </c>
      <c r="S32" s="6">
        <f>AVERAGE(M$3:M32,R32)+SQRT(_xlfn.VAR.P((M$3:M32)))</f>
        <v>15.938188473208708</v>
      </c>
      <c r="T32" s="7">
        <f t="shared" si="13"/>
        <v>-1.061811526791292</v>
      </c>
      <c r="U32" s="2">
        <f t="shared" si="5"/>
        <v>0</v>
      </c>
      <c r="W32" s="2">
        <v>30</v>
      </c>
      <c r="X32" s="2">
        <v>10</v>
      </c>
      <c r="Y32" s="2">
        <v>0</v>
      </c>
      <c r="Z32" s="2">
        <v>2</v>
      </c>
      <c r="AA32" s="2">
        <v>7</v>
      </c>
      <c r="AB32" s="2">
        <f t="shared" si="6"/>
        <v>-2</v>
      </c>
      <c r="AC32" s="6">
        <f>_xlfn.FORECAST.ETS(W34,X$3:X32,W$3:W32,1,1)</f>
        <v>9.200217675599367</v>
      </c>
      <c r="AD32" s="6">
        <f>AVERAGE(X$3:X32,AC32)+SQRT(_xlfn.VAR.P((X$3:X32)))</f>
        <v>14.641133136739493</v>
      </c>
      <c r="AE32" s="7">
        <f t="shared" si="14"/>
        <v>16.641133136739491</v>
      </c>
      <c r="AF32" s="2">
        <f t="shared" si="8"/>
        <v>16.641133136739491</v>
      </c>
      <c r="AH32" s="2">
        <v>30</v>
      </c>
      <c r="AI32" s="2">
        <v>11</v>
      </c>
      <c r="AJ32" s="2">
        <v>3</v>
      </c>
      <c r="AK32" s="2">
        <v>0</v>
      </c>
      <c r="AL32" s="2">
        <v>10</v>
      </c>
      <c r="AM32" s="2">
        <f t="shared" si="9"/>
        <v>3</v>
      </c>
      <c r="AN32" s="6">
        <f>_xlfn.FORECAST.ETS(AH34,AI$3:AI32,AH$3:AH32,1,1)</f>
        <v>7.6319466699998557</v>
      </c>
      <c r="AO32" s="6">
        <f>AVERAGE(AI$3:AI32,AN32)+SQRT(_xlfn.VAR.P((AI$3:AI32)))</f>
        <v>10.300494629888181</v>
      </c>
      <c r="AP32" s="7">
        <f t="shared" si="15"/>
        <v>7.3004946298881812</v>
      </c>
      <c r="AQ32" s="2">
        <f t="shared" si="11"/>
        <v>7.3004946298881812</v>
      </c>
    </row>
    <row r="33" spans="1:43" x14ac:dyDescent="0.4">
      <c r="A33">
        <v>31</v>
      </c>
      <c r="B33">
        <v>4</v>
      </c>
      <c r="C33">
        <v>29</v>
      </c>
      <c r="D33">
        <v>0</v>
      </c>
      <c r="E33">
        <v>0</v>
      </c>
      <c r="F33" s="2">
        <f t="shared" si="0"/>
        <v>29</v>
      </c>
      <c r="G33" s="6">
        <f>_xlfn.FORECAST.ETS(A35,B$3:B33,A$3:A33,1,1)</f>
        <v>3.275096738405689</v>
      </c>
      <c r="H33" s="6">
        <f>AVERAGE(B$3:B33,G33)+SQRT(_xlfn.VAR.P((B$3:B33)))</f>
        <v>17.236724923697942</v>
      </c>
      <c r="I33" s="7">
        <f t="shared" si="12"/>
        <v>-11.763275076302058</v>
      </c>
      <c r="J33" s="2">
        <f t="shared" si="2"/>
        <v>0</v>
      </c>
      <c r="L33" s="2">
        <v>31</v>
      </c>
      <c r="M33" s="2">
        <v>7</v>
      </c>
      <c r="N33" s="2">
        <v>11</v>
      </c>
      <c r="O33" s="2">
        <v>0</v>
      </c>
      <c r="P33" s="2">
        <v>8</v>
      </c>
      <c r="Q33" s="2">
        <f t="shared" si="3"/>
        <v>11</v>
      </c>
      <c r="R33" s="6">
        <f>_xlfn.FORECAST.ETS(L35,M$3:M33,L$3:L33,1,1)</f>
        <v>6.2546079598141606</v>
      </c>
      <c r="S33" s="6">
        <f>AVERAGE(M$3:M33,R33)+SQRT(_xlfn.VAR.P((M$3:M33)))</f>
        <v>15.782506635033336</v>
      </c>
      <c r="T33" s="7">
        <f t="shared" si="13"/>
        <v>4.7825066350333358</v>
      </c>
      <c r="U33" s="2">
        <f t="shared" si="5"/>
        <v>4.7825066350333358</v>
      </c>
      <c r="W33" s="2">
        <v>31</v>
      </c>
      <c r="X33" s="2">
        <v>10</v>
      </c>
      <c r="Y33" s="2">
        <v>0</v>
      </c>
      <c r="Z33" s="2">
        <v>5</v>
      </c>
      <c r="AA33" s="2">
        <v>10</v>
      </c>
      <c r="AB33" s="2">
        <f t="shared" si="6"/>
        <v>-5</v>
      </c>
      <c r="AC33" s="6">
        <f>_xlfn.FORECAST.ETS(W35,X$3:X33,W$3:W33,1,1)</f>
        <v>8.9748046741061067</v>
      </c>
      <c r="AD33" s="6">
        <f>AVERAGE(X$3:X33,AC33)+SQRT(_xlfn.VAR.P((X$3:X33)))</f>
        <v>14.583078481828096</v>
      </c>
      <c r="AE33" s="7">
        <f t="shared" si="14"/>
        <v>19.583078481828096</v>
      </c>
      <c r="AF33" s="2">
        <f t="shared" si="8"/>
        <v>19.583078481828096</v>
      </c>
      <c r="AH33" s="2">
        <v>31</v>
      </c>
      <c r="AI33" s="2">
        <v>12</v>
      </c>
      <c r="AJ33" s="2">
        <v>0</v>
      </c>
      <c r="AK33" s="2">
        <v>4</v>
      </c>
      <c r="AL33" s="2">
        <v>10</v>
      </c>
      <c r="AM33" s="2">
        <f t="shared" si="9"/>
        <v>-4</v>
      </c>
      <c r="AN33" s="6">
        <f>_xlfn.FORECAST.ETS(AH35,AI$3:AI33,AH$3:AH33,1,1)</f>
        <v>8.3243617004385477</v>
      </c>
      <c r="AO33" s="6">
        <f>AVERAGE(AI$3:AI33,AN33)+SQRT(_xlfn.VAR.P((AI$3:AI33)))</f>
        <v>10.508054053745417</v>
      </c>
      <c r="AP33" s="7">
        <f t="shared" si="15"/>
        <v>14.508054053745417</v>
      </c>
      <c r="AQ33" s="2">
        <f t="shared" si="11"/>
        <v>14.508054053745417</v>
      </c>
    </row>
    <row r="34" spans="1:43" x14ac:dyDescent="0.4">
      <c r="A34">
        <v>32</v>
      </c>
      <c r="B34">
        <v>8</v>
      </c>
      <c r="C34">
        <v>21</v>
      </c>
      <c r="D34">
        <v>0</v>
      </c>
      <c r="E34">
        <v>8</v>
      </c>
      <c r="F34" s="2">
        <f t="shared" si="0"/>
        <v>21</v>
      </c>
      <c r="G34" s="6">
        <f>_xlfn.FORECAST.ETS(A36,B$3:B34,A$3:A34,1,1)</f>
        <v>6.6878984426493702</v>
      </c>
      <c r="H34" s="6">
        <f>AVERAGE(B$3:B34,G34)+SQRT(_xlfn.VAR.P((B$3:B34)))</f>
        <v>17.203011577500909</v>
      </c>
      <c r="I34" s="7">
        <f t="shared" si="12"/>
        <v>-3.7969884224990906</v>
      </c>
      <c r="J34" s="2">
        <f t="shared" si="2"/>
        <v>0</v>
      </c>
      <c r="L34" s="2">
        <v>32</v>
      </c>
      <c r="M34" s="2">
        <v>10</v>
      </c>
      <c r="N34" s="2">
        <v>8</v>
      </c>
      <c r="O34" s="2">
        <v>0</v>
      </c>
      <c r="P34" s="2">
        <v>10</v>
      </c>
      <c r="Q34" s="2">
        <f t="shared" si="3"/>
        <v>8</v>
      </c>
      <c r="R34" s="6">
        <f>_xlfn.FORECAST.ETS(L36,M$3:M34,L$3:L34,1,1)</f>
        <v>9.3453079178885634</v>
      </c>
      <c r="S34" s="6">
        <f>AVERAGE(M$3:M34,R34)+SQRT(_xlfn.VAR.P((M$3:M34)))</f>
        <v>15.822842629779466</v>
      </c>
      <c r="T34" s="7">
        <f t="shared" si="13"/>
        <v>7.8228426297794655</v>
      </c>
      <c r="U34" s="2">
        <f t="shared" si="5"/>
        <v>7.8228426297794655</v>
      </c>
      <c r="W34" s="2">
        <v>32</v>
      </c>
      <c r="X34" s="2">
        <v>10</v>
      </c>
      <c r="Y34" s="2">
        <v>0</v>
      </c>
      <c r="Z34" s="2">
        <v>8</v>
      </c>
      <c r="AA34" s="2">
        <v>10</v>
      </c>
      <c r="AB34" s="2">
        <f t="shared" si="6"/>
        <v>-8</v>
      </c>
      <c r="AC34" s="6">
        <f>_xlfn.FORECAST.ETS(W36,X$3:X34,W$3:W34,1,1)</f>
        <v>9.2714843309356656</v>
      </c>
      <c r="AD34" s="6">
        <f>AVERAGE(X$3:X34,AC34)+SQRT(_xlfn.VAR.P((X$3:X34)))</f>
        <v>14.542912559628572</v>
      </c>
      <c r="AE34" s="7">
        <f t="shared" si="14"/>
        <v>22.542912559628572</v>
      </c>
      <c r="AF34" s="2">
        <f t="shared" si="8"/>
        <v>22.542912559628572</v>
      </c>
      <c r="AH34" s="2">
        <v>32</v>
      </c>
      <c r="AI34" s="2">
        <v>6</v>
      </c>
      <c r="AJ34" s="2">
        <v>1</v>
      </c>
      <c r="AK34" s="2">
        <v>0</v>
      </c>
      <c r="AL34" s="2">
        <v>10</v>
      </c>
      <c r="AM34" s="2">
        <f t="shared" si="9"/>
        <v>1</v>
      </c>
      <c r="AN34" s="6">
        <f>_xlfn.FORECAST.ETS(AH36,AI$3:AI34,AH$3:AH34,1,1)</f>
        <v>7.8956530967373864</v>
      </c>
      <c r="AO34" s="6">
        <f>AVERAGE(AI$3:AI34,AN34)+SQRT(_xlfn.VAR.P((AI$3:AI34)))</f>
        <v>10.435675579531605</v>
      </c>
      <c r="AP34" s="7">
        <f t="shared" si="15"/>
        <v>9.4356755795316047</v>
      </c>
      <c r="AQ34" s="2">
        <f t="shared" si="11"/>
        <v>9.4356755795316047</v>
      </c>
    </row>
    <row r="35" spans="1:43" x14ac:dyDescent="0.4">
      <c r="A35">
        <v>33</v>
      </c>
      <c r="B35">
        <v>10</v>
      </c>
      <c r="C35">
        <v>15</v>
      </c>
      <c r="D35">
        <v>0</v>
      </c>
      <c r="E35">
        <v>0</v>
      </c>
      <c r="F35" s="2">
        <f t="shared" si="0"/>
        <v>15</v>
      </c>
      <c r="G35" s="6">
        <f>_xlfn.FORECAST.ETS(A37,B$3:B35,A$3:A35,1,1)</f>
        <v>8.9353356935573167</v>
      </c>
      <c r="H35" s="6">
        <f>AVERAGE(B$3:B35,G35)+SQRT(_xlfn.VAR.P((B$3:B35)))</f>
        <v>17.202518360758553</v>
      </c>
      <c r="I35" s="7">
        <f t="shared" si="12"/>
        <v>2.2025183607585532</v>
      </c>
      <c r="J35" s="2">
        <f t="shared" si="2"/>
        <v>2.2025183607585532</v>
      </c>
      <c r="L35" s="2">
        <v>33</v>
      </c>
      <c r="M35" s="2">
        <v>10</v>
      </c>
      <c r="N35" s="2">
        <v>0</v>
      </c>
      <c r="O35" s="2">
        <v>1</v>
      </c>
      <c r="P35" s="2">
        <v>10</v>
      </c>
      <c r="Q35" s="2">
        <f t="shared" si="3"/>
        <v>-1</v>
      </c>
      <c r="R35" s="6">
        <f>_xlfn.FORECAST.ETS(L37,M$3:M35,L$3:L35,1,1)</f>
        <v>9.4237967914438503</v>
      </c>
      <c r="S35" s="6">
        <f>AVERAGE(M$3:M35,R35)+SQRT(_xlfn.VAR.P((M$3:M35)))</f>
        <v>15.770351350654881</v>
      </c>
      <c r="T35" s="7">
        <f t="shared" si="13"/>
        <v>16.770351350654881</v>
      </c>
      <c r="U35" s="2">
        <f t="shared" si="5"/>
        <v>16.770351350654881</v>
      </c>
      <c r="W35" s="2">
        <v>33</v>
      </c>
      <c r="X35" s="2">
        <v>10</v>
      </c>
      <c r="Y35" s="2">
        <v>0</v>
      </c>
      <c r="Z35" s="2">
        <v>11</v>
      </c>
      <c r="AA35" s="2">
        <v>15</v>
      </c>
      <c r="AB35" s="2">
        <f t="shared" si="6"/>
        <v>-11</v>
      </c>
      <c r="AC35" s="6">
        <f>_xlfn.FORECAST.ETS(W37,X$3:X35,W$3:W35,1,1)</f>
        <v>9.447200667381102</v>
      </c>
      <c r="AD35" s="6">
        <f>AVERAGE(X$3:X35,AC35)+SQRT(_xlfn.VAR.P((X$3:X35)))</f>
        <v>14.500209220383493</v>
      </c>
      <c r="AE35" s="7">
        <f t="shared" si="14"/>
        <v>25.500209220383493</v>
      </c>
      <c r="AF35" s="2">
        <f t="shared" si="8"/>
        <v>25.500209220383493</v>
      </c>
      <c r="AH35" s="2">
        <v>33</v>
      </c>
      <c r="AI35" s="2">
        <v>7</v>
      </c>
      <c r="AJ35" s="2">
        <v>1</v>
      </c>
      <c r="AK35" s="2">
        <v>0</v>
      </c>
      <c r="AL35" s="2">
        <v>10</v>
      </c>
      <c r="AM35" s="2">
        <f t="shared" si="9"/>
        <v>1</v>
      </c>
      <c r="AN35" s="6">
        <f>_xlfn.FORECAST.ETS(AH37,AI$3:AI35,AH$3:AH35,1,1)</f>
        <v>7.693917655275551</v>
      </c>
      <c r="AO35" s="6">
        <f>AVERAGE(AI$3:AI35,AN35)+SQRT(_xlfn.VAR.P((AI$3:AI35)))</f>
        <v>10.372432034723797</v>
      </c>
      <c r="AP35" s="7">
        <f t="shared" si="15"/>
        <v>9.372432034723797</v>
      </c>
      <c r="AQ35" s="2">
        <f t="shared" si="11"/>
        <v>9.372432034723797</v>
      </c>
    </row>
    <row r="36" spans="1:43" x14ac:dyDescent="0.4">
      <c r="A36">
        <v>34</v>
      </c>
      <c r="B36">
        <v>10</v>
      </c>
      <c r="C36">
        <v>5</v>
      </c>
      <c r="D36">
        <v>0</v>
      </c>
      <c r="E36">
        <v>0</v>
      </c>
      <c r="F36" s="2">
        <f t="shared" si="0"/>
        <v>5</v>
      </c>
      <c r="G36" s="6" t="e">
        <f>_xlfn.FORECAST.ETS(A38,B$3:B36,A$3:A36,1,1)</f>
        <v>#NUM!</v>
      </c>
      <c r="H36" s="6" t="e">
        <f>AVERAGE(B$3:B36,G36)+SQRT(_xlfn.VAR.P((B$3:B36)))</f>
        <v>#NUM!</v>
      </c>
      <c r="I36" s="7" t="e">
        <f t="shared" si="12"/>
        <v>#NUM!</v>
      </c>
      <c r="J36" s="2" t="e">
        <f t="shared" si="2"/>
        <v>#NUM!</v>
      </c>
      <c r="L36" s="2">
        <v>34</v>
      </c>
      <c r="M36" s="2">
        <v>15</v>
      </c>
      <c r="N36" s="2">
        <v>0</v>
      </c>
      <c r="O36" s="2">
        <v>7</v>
      </c>
      <c r="P36" s="2">
        <v>10</v>
      </c>
      <c r="Q36" s="2">
        <f t="shared" si="3"/>
        <v>-7</v>
      </c>
      <c r="R36" s="6" t="e">
        <f>_xlfn.FORECAST.ETS(L38,M$3:M36,L$3:L36,1,1)</f>
        <v>#NUM!</v>
      </c>
      <c r="S36" s="6" t="e">
        <f>AVERAGE(M$3:M36,R36)+SQRT(_xlfn.VAR.P((M$3:M36)))</f>
        <v>#NUM!</v>
      </c>
      <c r="T36" s="7" t="e">
        <f t="shared" si="13"/>
        <v>#NUM!</v>
      </c>
      <c r="U36" s="2" t="e">
        <f t="shared" si="5"/>
        <v>#NUM!</v>
      </c>
      <c r="W36" s="2">
        <v>34</v>
      </c>
      <c r="X36" s="2">
        <v>15</v>
      </c>
      <c r="Y36" s="2">
        <v>0</v>
      </c>
      <c r="Z36" s="2">
        <v>16</v>
      </c>
      <c r="AA36" s="2">
        <v>20</v>
      </c>
      <c r="AB36" s="2">
        <f t="shared" si="6"/>
        <v>-16</v>
      </c>
      <c r="AC36" s="6" t="e">
        <f>_xlfn.FORECAST.ETS(W38,X$3:X36,W$3:W36,1,1)</f>
        <v>#NUM!</v>
      </c>
      <c r="AD36" s="6" t="e">
        <f>AVERAGE(X$3:X36,AC36)+SQRT(_xlfn.VAR.P((X$3:X36)))</f>
        <v>#NUM!</v>
      </c>
      <c r="AE36" s="7" t="e">
        <f t="shared" si="14"/>
        <v>#NUM!</v>
      </c>
      <c r="AF36" s="2" t="e">
        <f t="shared" si="8"/>
        <v>#NUM!</v>
      </c>
      <c r="AH36" s="2">
        <v>34</v>
      </c>
      <c r="AI36" s="2">
        <v>9</v>
      </c>
      <c r="AJ36" s="2">
        <v>0</v>
      </c>
      <c r="AK36" s="2">
        <v>1</v>
      </c>
      <c r="AL36" s="2">
        <v>15</v>
      </c>
      <c r="AM36" s="2">
        <f t="shared" si="9"/>
        <v>-1</v>
      </c>
      <c r="AN36" s="6" t="e">
        <f>_xlfn.FORECAST.ETS(AH38,AI$3:AI36,AH$3:AH36,1,1)</f>
        <v>#NUM!</v>
      </c>
      <c r="AO36" s="6" t="e">
        <f>AVERAGE(AI$3:AI36,AN36)+SQRT(_xlfn.VAR.P((AI$3:AI36)))</f>
        <v>#NUM!</v>
      </c>
      <c r="AP36" s="7" t="e">
        <f t="shared" si="15"/>
        <v>#NUM!</v>
      </c>
      <c r="AQ36" s="2" t="e">
        <f t="shared" si="11"/>
        <v>#NUM!</v>
      </c>
    </row>
    <row r="37" spans="1:43" x14ac:dyDescent="0.4">
      <c r="A37">
        <v>35</v>
      </c>
      <c r="B37">
        <v>10</v>
      </c>
      <c r="C37">
        <v>3</v>
      </c>
      <c r="D37">
        <v>0</v>
      </c>
      <c r="E37">
        <v>0</v>
      </c>
      <c r="F37" s="2">
        <f t="shared" si="0"/>
        <v>3</v>
      </c>
      <c r="G37" s="6" t="e">
        <f>_xlfn.FORECAST.ETS(A39,B$3:B37,A$3:A37,1,1)</f>
        <v>#VALUE!</v>
      </c>
      <c r="H37" s="6" t="e">
        <f>AVERAGE(B$3:B37,G37)+SQRT(_xlfn.VAR.P((B$3:B37)))</f>
        <v>#VALUE!</v>
      </c>
      <c r="I37" s="7" t="e">
        <f t="shared" si="12"/>
        <v>#VALUE!</v>
      </c>
      <c r="J37" s="2" t="e">
        <f t="shared" si="2"/>
        <v>#VALUE!</v>
      </c>
      <c r="L37" s="2">
        <v>35</v>
      </c>
      <c r="M37" s="2">
        <v>20</v>
      </c>
      <c r="N37" s="2">
        <v>0</v>
      </c>
      <c r="O37" s="2">
        <v>17</v>
      </c>
      <c r="P37" s="2">
        <v>10</v>
      </c>
      <c r="Q37" s="2">
        <f t="shared" si="3"/>
        <v>-17</v>
      </c>
      <c r="R37" s="6" t="e">
        <f>_xlfn.FORECAST.ETS(L39,M$3:M37,L$3:L37,1,1)</f>
        <v>#NUM!</v>
      </c>
      <c r="S37" s="6" t="e">
        <f>AVERAGE(M$3:M37,R37)+SQRT(_xlfn.VAR.P((M$3:M37)))</f>
        <v>#NUM!</v>
      </c>
      <c r="T37" s="7" t="e">
        <f t="shared" si="13"/>
        <v>#NUM!</v>
      </c>
      <c r="U37" s="2" t="e">
        <f t="shared" si="5"/>
        <v>#NUM!</v>
      </c>
      <c r="W37" s="2">
        <v>35</v>
      </c>
      <c r="X37" s="2">
        <v>1</v>
      </c>
      <c r="Y37" s="2">
        <v>0</v>
      </c>
      <c r="Z37" s="2">
        <v>21</v>
      </c>
      <c r="AA37" s="2">
        <v>20</v>
      </c>
      <c r="AB37" s="2">
        <f t="shared" si="6"/>
        <v>-21</v>
      </c>
      <c r="AC37" s="6" t="e">
        <f>_xlfn.FORECAST.ETS(W39,X$3:X37,W$3:W37,1,1)</f>
        <v>#NUM!</v>
      </c>
      <c r="AD37" s="6" t="e">
        <f>AVERAGE(X$3:X37,AC37)+SQRT(_xlfn.VAR.P((X$3:X37)))</f>
        <v>#NUM!</v>
      </c>
      <c r="AE37" s="7" t="e">
        <f t="shared" si="14"/>
        <v>#NUM!</v>
      </c>
      <c r="AF37" s="2" t="e">
        <f t="shared" si="8"/>
        <v>#NUM!</v>
      </c>
      <c r="AH37" s="2">
        <v>35</v>
      </c>
      <c r="AI37" s="2">
        <v>8</v>
      </c>
      <c r="AJ37" s="2">
        <v>0</v>
      </c>
      <c r="AK37" s="2">
        <v>2</v>
      </c>
      <c r="AL37" s="2">
        <v>1</v>
      </c>
      <c r="AM37" s="2">
        <f t="shared" si="9"/>
        <v>-2</v>
      </c>
      <c r="AN37" s="6" t="e">
        <f>_xlfn.FORECAST.ETS(AH39,AI$3:AI37,AH$3:AH37,1,1)</f>
        <v>#NUM!</v>
      </c>
      <c r="AO37" s="6" t="e">
        <f>AVERAGE(AI$3:AI37,AN37)+SQRT(_xlfn.VAR.P((AI$3:AI37)))</f>
        <v>#NUM!</v>
      </c>
      <c r="AP37" s="7" t="e">
        <f t="shared" si="15"/>
        <v>#NUM!</v>
      </c>
      <c r="AQ37" s="2" t="e">
        <f t="shared" si="11"/>
        <v>#NUM!</v>
      </c>
    </row>
    <row r="38" spans="1:43" x14ac:dyDescent="0.4">
      <c r="G38" s="6"/>
      <c r="H38" s="6"/>
      <c r="I38" s="7"/>
      <c r="J38" s="2">
        <f t="shared" si="2"/>
        <v>0</v>
      </c>
      <c r="L38" s="2"/>
      <c r="M38" s="2"/>
      <c r="N38" s="2"/>
      <c r="O38" s="2"/>
      <c r="P38" s="2"/>
      <c r="R38" s="6"/>
      <c r="S38" s="6"/>
      <c r="T38" s="7"/>
      <c r="U38" s="2">
        <f t="shared" si="5"/>
        <v>0</v>
      </c>
      <c r="W38" s="2"/>
      <c r="X38" s="2"/>
      <c r="Y38" s="2"/>
      <c r="Z38" s="2"/>
      <c r="AA38" s="2"/>
      <c r="AC38" s="6"/>
      <c r="AD38" s="6"/>
      <c r="AE38" s="7"/>
      <c r="AF38" s="2">
        <f t="shared" si="8"/>
        <v>0</v>
      </c>
      <c r="AH38" s="2"/>
      <c r="AI38" s="2"/>
      <c r="AJ38" s="2"/>
      <c r="AK38" s="2"/>
      <c r="AN38" s="6"/>
      <c r="AO38" s="6"/>
      <c r="AP38" s="7"/>
      <c r="AQ38" s="2">
        <f t="shared" si="11"/>
        <v>0</v>
      </c>
    </row>
    <row r="39" spans="1:43" s="2" customFormat="1" x14ac:dyDescent="0.4">
      <c r="A39" s="2" t="s">
        <v>26</v>
      </c>
      <c r="C39" s="2">
        <f>SUM(C$3:C37)</f>
        <v>813</v>
      </c>
      <c r="D39" s="2">
        <f>SUM(D$3:D37)</f>
        <v>156</v>
      </c>
      <c r="J39" s="2">
        <f t="shared" si="2"/>
        <v>0</v>
      </c>
      <c r="N39" s="2">
        <f>SUM(N$3:N37)</f>
        <v>661</v>
      </c>
      <c r="O39" s="2">
        <f>SUM(O$3:O37)</f>
        <v>292</v>
      </c>
      <c r="U39" s="2">
        <f t="shared" si="5"/>
        <v>0</v>
      </c>
      <c r="Y39" s="2">
        <f>SUM(Y$3:Y37)</f>
        <v>439</v>
      </c>
      <c r="Z39" s="2">
        <f>SUM(Z$3:Z37)</f>
        <v>310</v>
      </c>
      <c r="AF39" s="2">
        <f t="shared" si="8"/>
        <v>0</v>
      </c>
      <c r="AJ39" s="2">
        <f>SUM(AJ$3:AJ37)</f>
        <v>193</v>
      </c>
      <c r="AK39" s="2">
        <f>SUM(AK$3:AK37)</f>
        <v>44</v>
      </c>
      <c r="AQ39" s="2">
        <f t="shared" si="11"/>
        <v>0</v>
      </c>
    </row>
    <row r="40" spans="1:43" s="2" customFormat="1" x14ac:dyDescent="0.4">
      <c r="A40" s="2" t="s">
        <v>27</v>
      </c>
      <c r="C40" s="2">
        <f>C39*0.5+D39</f>
        <v>562.5</v>
      </c>
      <c r="J40" s="2">
        <f t="shared" si="2"/>
        <v>0</v>
      </c>
      <c r="N40" s="2">
        <f>N39*0.5+O39</f>
        <v>622.5</v>
      </c>
      <c r="U40" s="2">
        <f t="shared" si="5"/>
        <v>0</v>
      </c>
      <c r="Y40" s="2">
        <f>Y39*0.5+Z39</f>
        <v>529.5</v>
      </c>
      <c r="AF40" s="2">
        <f t="shared" si="8"/>
        <v>0</v>
      </c>
      <c r="AJ40" s="2">
        <f>AJ39*0.5+AK39</f>
        <v>140.5</v>
      </c>
      <c r="AQ40" s="2">
        <f t="shared" si="11"/>
        <v>0</v>
      </c>
    </row>
    <row r="41" spans="1:43" x14ac:dyDescent="0.4">
      <c r="H41" s="6"/>
      <c r="I41" s="7"/>
      <c r="J41" s="2">
        <f t="shared" si="2"/>
        <v>0</v>
      </c>
      <c r="L41" s="2"/>
      <c r="M41" s="2"/>
      <c r="N41" s="2"/>
      <c r="O41" s="2"/>
      <c r="P41" s="2"/>
      <c r="S41" s="6"/>
      <c r="T41" s="7"/>
      <c r="U41" s="2">
        <f t="shared" si="5"/>
        <v>0</v>
      </c>
      <c r="W41" s="2"/>
      <c r="X41" s="2"/>
      <c r="Y41" s="2"/>
      <c r="Z41" s="2"/>
      <c r="AA41" s="2"/>
      <c r="AD41" s="6"/>
      <c r="AE41" s="7"/>
      <c r="AF41" s="2">
        <f t="shared" si="8"/>
        <v>0</v>
      </c>
      <c r="AH41" s="2"/>
      <c r="AI41" s="2"/>
      <c r="AJ41" s="2"/>
      <c r="AK41" s="2"/>
      <c r="AO41" s="6"/>
      <c r="AP41" s="7"/>
      <c r="AQ41" s="2">
        <f t="shared" si="11"/>
        <v>0</v>
      </c>
    </row>
    <row r="42" spans="1:43" x14ac:dyDescent="0.4">
      <c r="H42" s="6"/>
      <c r="I42" s="7"/>
      <c r="J42" s="2">
        <f t="shared" si="2"/>
        <v>0</v>
      </c>
      <c r="L42" s="2"/>
      <c r="M42" s="2"/>
      <c r="N42" s="2"/>
      <c r="O42" s="2"/>
      <c r="P42" s="2"/>
      <c r="S42" s="6"/>
      <c r="T42" s="7"/>
      <c r="U42" s="2">
        <f t="shared" si="5"/>
        <v>0</v>
      </c>
      <c r="W42" s="2"/>
      <c r="X42" s="2"/>
      <c r="Y42" s="2"/>
      <c r="Z42" s="2"/>
      <c r="AA42" s="2"/>
      <c r="AD42" s="6"/>
      <c r="AE42" s="7"/>
      <c r="AF42" s="2">
        <f t="shared" si="8"/>
        <v>0</v>
      </c>
      <c r="AH42" s="2"/>
      <c r="AI42" s="2"/>
      <c r="AJ42" s="2"/>
      <c r="AK42" s="2"/>
      <c r="AO42" s="6"/>
      <c r="AP42" s="7"/>
      <c r="AQ42" s="2">
        <f t="shared" si="11"/>
        <v>0</v>
      </c>
    </row>
  </sheetData>
  <mergeCells count="4">
    <mergeCell ref="A1:E1"/>
    <mergeCell ref="L1:P1"/>
    <mergeCell ref="W1:AA1"/>
    <mergeCell ref="AH1:AL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1BA4C-6790-43D5-B40B-77A519792989}">
  <dimension ref="A1:AQ42"/>
  <sheetViews>
    <sheetView zoomScale="47" zoomScaleNormal="47" workbookViewId="0">
      <selection activeCell="AQ38" sqref="AQ38:AQ44"/>
    </sheetView>
  </sheetViews>
  <sheetFormatPr defaultRowHeight="13.9" x14ac:dyDescent="0.4"/>
  <cols>
    <col min="6" max="10" width="9.06640625" style="2"/>
    <col min="17" max="21" width="9.06640625" style="2"/>
    <col min="28" max="32" width="9.06640625" style="2"/>
    <col min="39" max="43" width="9.06640625" style="2"/>
  </cols>
  <sheetData>
    <row r="1" spans="1:43" x14ac:dyDescent="0.4">
      <c r="A1" s="8" t="s">
        <v>6</v>
      </c>
      <c r="B1" s="8"/>
      <c r="C1" s="8"/>
      <c r="D1" s="8"/>
      <c r="E1" s="8"/>
      <c r="F1" s="4"/>
      <c r="L1" s="8" t="s">
        <v>17</v>
      </c>
      <c r="M1" s="8"/>
      <c r="N1" s="8"/>
      <c r="O1" s="8"/>
      <c r="P1" s="8"/>
      <c r="Q1" s="4"/>
      <c r="W1" s="8" t="s">
        <v>11</v>
      </c>
      <c r="X1" s="8"/>
      <c r="Y1" s="8"/>
      <c r="Z1" s="8"/>
      <c r="AA1" s="8"/>
      <c r="AB1" s="4"/>
      <c r="AH1" s="8" t="s">
        <v>18</v>
      </c>
      <c r="AI1" s="8"/>
      <c r="AJ1" s="8"/>
      <c r="AK1" s="8"/>
      <c r="AL1" s="8"/>
      <c r="AM1" s="4"/>
    </row>
    <row r="2" spans="1:43" x14ac:dyDescent="0.4">
      <c r="A2" t="s">
        <v>0</v>
      </c>
      <c r="B2" s="2" t="s">
        <v>21</v>
      </c>
      <c r="C2" t="s">
        <v>1</v>
      </c>
      <c r="D2" t="s">
        <v>2</v>
      </c>
      <c r="E2" t="s">
        <v>3</v>
      </c>
      <c r="F2" s="2" t="s">
        <v>23</v>
      </c>
      <c r="G2" s="2" t="s">
        <v>24</v>
      </c>
      <c r="H2" s="2" t="s">
        <v>22</v>
      </c>
      <c r="I2" s="2" t="s">
        <v>25</v>
      </c>
      <c r="J2" s="2" t="s">
        <v>28</v>
      </c>
      <c r="L2" s="2" t="s">
        <v>7</v>
      </c>
      <c r="M2" s="2" t="s">
        <v>19</v>
      </c>
      <c r="N2" s="2" t="s">
        <v>8</v>
      </c>
      <c r="O2" s="2" t="s">
        <v>9</v>
      </c>
      <c r="P2" s="2" t="s">
        <v>20</v>
      </c>
      <c r="Q2" s="2" t="s">
        <v>23</v>
      </c>
      <c r="R2" s="2" t="s">
        <v>24</v>
      </c>
      <c r="S2" s="2" t="s">
        <v>22</v>
      </c>
      <c r="T2" s="2" t="s">
        <v>25</v>
      </c>
      <c r="U2" s="2" t="s">
        <v>28</v>
      </c>
      <c r="W2" s="2" t="s">
        <v>7</v>
      </c>
      <c r="X2" s="2" t="s">
        <v>19</v>
      </c>
      <c r="Y2" s="2" t="s">
        <v>8</v>
      </c>
      <c r="Z2" s="2" t="s">
        <v>9</v>
      </c>
      <c r="AA2" s="2" t="s">
        <v>20</v>
      </c>
      <c r="AB2" s="2" t="s">
        <v>23</v>
      </c>
      <c r="AC2" s="2" t="s">
        <v>24</v>
      </c>
      <c r="AD2" s="2" t="s">
        <v>22</v>
      </c>
      <c r="AE2" s="2" t="s">
        <v>25</v>
      </c>
      <c r="AF2" s="2" t="s">
        <v>28</v>
      </c>
      <c r="AH2" s="2" t="s">
        <v>7</v>
      </c>
      <c r="AI2" s="2" t="s">
        <v>19</v>
      </c>
      <c r="AJ2" s="2" t="s">
        <v>8</v>
      </c>
      <c r="AK2" s="2" t="s">
        <v>9</v>
      </c>
      <c r="AL2" s="2" t="s">
        <v>20</v>
      </c>
      <c r="AM2" s="2" t="s">
        <v>23</v>
      </c>
      <c r="AN2" s="2" t="s">
        <v>24</v>
      </c>
      <c r="AO2" s="2" t="s">
        <v>22</v>
      </c>
      <c r="AP2" s="2" t="s">
        <v>25</v>
      </c>
      <c r="AQ2" s="2" t="s">
        <v>28</v>
      </c>
    </row>
    <row r="3" spans="1:43" x14ac:dyDescent="0.4">
      <c r="A3">
        <v>1</v>
      </c>
      <c r="B3">
        <v>0</v>
      </c>
      <c r="C3">
        <v>16</v>
      </c>
      <c r="D3">
        <v>0</v>
      </c>
      <c r="E3">
        <v>10</v>
      </c>
      <c r="F3" s="2">
        <f>IF(C3&gt;0, C3, -D3)</f>
        <v>16</v>
      </c>
      <c r="G3" s="6">
        <v>0</v>
      </c>
      <c r="H3" s="6">
        <f>AVERAGE(B$3:B3,G3)+SQRT(_xlfn.VAR.P((B$3:B3)))</f>
        <v>0</v>
      </c>
      <c r="I3" s="7">
        <f>H3-F3</f>
        <v>-16</v>
      </c>
      <c r="J3" s="2">
        <f>IF(I3&lt;0,0,I3)</f>
        <v>0</v>
      </c>
      <c r="L3" s="2">
        <v>1</v>
      </c>
      <c r="M3" s="2">
        <v>0</v>
      </c>
      <c r="N3" s="2">
        <v>16</v>
      </c>
      <c r="O3" s="2">
        <v>0</v>
      </c>
      <c r="P3" s="2">
        <v>10</v>
      </c>
      <c r="Q3" s="2">
        <f>IF(N3&gt;0, N3, -O3)</f>
        <v>16</v>
      </c>
      <c r="R3" s="6">
        <v>0</v>
      </c>
      <c r="S3" s="6">
        <f>AVERAGE(M$3:M3,R3)+SQRT(_xlfn.VAR.P((M$3:M3)))</f>
        <v>0</v>
      </c>
      <c r="T3" s="7">
        <f>S3-Q3</f>
        <v>-16</v>
      </c>
      <c r="U3" s="2">
        <f>IF(T3&lt;0,0,T3)</f>
        <v>0</v>
      </c>
      <c r="W3" s="2">
        <v>1</v>
      </c>
      <c r="X3" s="2">
        <v>0</v>
      </c>
      <c r="Y3" s="2">
        <v>16</v>
      </c>
      <c r="Z3" s="2">
        <v>0</v>
      </c>
      <c r="AA3" s="2">
        <v>8</v>
      </c>
      <c r="AB3" s="2">
        <f>IF(Y3&gt;0, Y3, -Z3)</f>
        <v>16</v>
      </c>
      <c r="AC3" s="6">
        <v>0</v>
      </c>
      <c r="AD3" s="6">
        <f>AVERAGE(X$3:X3,AC3)+SQRT(_xlfn.VAR.P((X$3:X3)))</f>
        <v>0</v>
      </c>
      <c r="AE3" s="7">
        <f>AD3-AB3</f>
        <v>-16</v>
      </c>
      <c r="AF3" s="2">
        <f>IF(AE3&lt;0,0,AE3)</f>
        <v>0</v>
      </c>
      <c r="AH3" s="2">
        <v>1</v>
      </c>
      <c r="AI3" s="2">
        <v>9</v>
      </c>
      <c r="AJ3" s="2">
        <v>7</v>
      </c>
      <c r="AK3" s="2">
        <v>0</v>
      </c>
      <c r="AL3" s="2">
        <v>10</v>
      </c>
      <c r="AM3" s="2">
        <f>IF(AJ3&gt;0, AJ3, -AK3)</f>
        <v>7</v>
      </c>
      <c r="AN3" s="6">
        <v>0</v>
      </c>
      <c r="AO3" s="6">
        <f>AVERAGE(AI$3:AI3,AN3)+SQRT(_xlfn.VAR.P((AI$3:AI3)))</f>
        <v>4.5</v>
      </c>
      <c r="AP3" s="7">
        <f>AO3-AM3</f>
        <v>-2.5</v>
      </c>
      <c r="AQ3" s="2">
        <f>IF(AP3&lt;0,0,AP3)</f>
        <v>0</v>
      </c>
    </row>
    <row r="4" spans="1:43" x14ac:dyDescent="0.4">
      <c r="A4">
        <v>2</v>
      </c>
      <c r="B4">
        <v>10</v>
      </c>
      <c r="C4">
        <v>10</v>
      </c>
      <c r="D4">
        <v>0</v>
      </c>
      <c r="E4">
        <v>12</v>
      </c>
      <c r="F4" s="2">
        <f t="shared" ref="F4:F37" si="0">IF(C4&gt;0, C4, -D4)</f>
        <v>10</v>
      </c>
      <c r="G4" s="6">
        <f>_xlfn.FORECAST.ETS(A8,B$3:B4,A$3:A4,1,1)</f>
        <v>50</v>
      </c>
      <c r="H4" s="6">
        <f>AVERAGE(B$3:B4,G4)+SQRT(_xlfn.VAR.P((B$3:B4)))</f>
        <v>25</v>
      </c>
      <c r="I4" s="7">
        <f t="shared" ref="I4:I8" si="1">H4-F4</f>
        <v>15</v>
      </c>
      <c r="J4" s="2">
        <f t="shared" ref="J4:J42" si="2">IF(I4&lt;0,0,I4)</f>
        <v>15</v>
      </c>
      <c r="L4" s="2">
        <v>2</v>
      </c>
      <c r="M4" s="2">
        <v>8</v>
      </c>
      <c r="N4" s="2">
        <v>12</v>
      </c>
      <c r="O4" s="2">
        <v>0</v>
      </c>
      <c r="P4" s="2">
        <v>10</v>
      </c>
      <c r="Q4" s="2">
        <f t="shared" ref="Q4:Q37" si="3">IF(N4&gt;0, N4, -O4)</f>
        <v>12</v>
      </c>
      <c r="R4" s="6">
        <f>_xlfn.FORECAST.ETS(L6,$AI$3:$AI4,L$3:L4,1,1)</f>
        <v>3</v>
      </c>
      <c r="S4" s="6">
        <f>AVERAGE(M$3:M4,R4)+SQRT(_xlfn.VAR.P((M$3:M4)))</f>
        <v>7.6666666666666661</v>
      </c>
      <c r="T4" s="7">
        <f t="shared" ref="T4:T8" si="4">S4-Q4</f>
        <v>-4.3333333333333339</v>
      </c>
      <c r="U4" s="2">
        <f t="shared" ref="U4:U42" si="5">IF(T4&lt;0,0,T4)</f>
        <v>0</v>
      </c>
      <c r="W4" s="2">
        <v>2</v>
      </c>
      <c r="X4" s="2">
        <v>10</v>
      </c>
      <c r="Y4" s="2">
        <v>10</v>
      </c>
      <c r="Z4" s="2">
        <v>0</v>
      </c>
      <c r="AA4" s="2">
        <v>10</v>
      </c>
      <c r="AB4" s="2">
        <f t="shared" ref="AB4:AB37" si="6">IF(Y4&gt;0, Y4, -Z4)</f>
        <v>10</v>
      </c>
      <c r="AC4" s="6">
        <f>_xlfn.FORECAST.ETS(W6,$AI$3:$AI4,W$3:W4,1,1)</f>
        <v>3</v>
      </c>
      <c r="AD4" s="6">
        <f>AVERAGE(X$3:X4,AC4)+SQRT(_xlfn.VAR.P((X$3:X4)))</f>
        <v>9.3333333333333321</v>
      </c>
      <c r="AE4" s="7">
        <f t="shared" ref="AE4:AE8" si="7">AD4-AB4</f>
        <v>-0.66666666666666785</v>
      </c>
      <c r="AF4" s="2">
        <f t="shared" ref="AF4:AF42" si="8">IF(AE4&lt;0,0,AE4)</f>
        <v>0</v>
      </c>
      <c r="AH4" s="2">
        <v>2</v>
      </c>
      <c r="AI4" s="2">
        <v>7</v>
      </c>
      <c r="AJ4" s="2">
        <v>1</v>
      </c>
      <c r="AK4" s="2">
        <v>0</v>
      </c>
      <c r="AL4" s="2">
        <v>15</v>
      </c>
      <c r="AM4" s="2">
        <f t="shared" ref="AM4:AM37" si="9">IF(AJ4&gt;0, AJ4, -AK4)</f>
        <v>1</v>
      </c>
      <c r="AN4" s="6">
        <f>_xlfn.FORECAST.ETS(AH6,AI$3:AI4,AH$3:AH4,1,1)</f>
        <v>3</v>
      </c>
      <c r="AO4" s="6">
        <f>AVERAGE(AI$3:AI4,AN4)+SQRT(_xlfn.VAR.P((AI$3:AI4)))</f>
        <v>7.333333333333333</v>
      </c>
      <c r="AP4" s="7">
        <f t="shared" ref="AP4:AP8" si="10">AO4-AM4</f>
        <v>6.333333333333333</v>
      </c>
      <c r="AQ4" s="2">
        <f t="shared" ref="AQ4:AQ42" si="11">IF(AP4&lt;0,0,AP4)</f>
        <v>6.333333333333333</v>
      </c>
    </row>
    <row r="5" spans="1:43" x14ac:dyDescent="0.4">
      <c r="A5">
        <v>3</v>
      </c>
      <c r="B5">
        <v>10</v>
      </c>
      <c r="C5">
        <v>0</v>
      </c>
      <c r="D5">
        <v>0</v>
      </c>
      <c r="E5">
        <v>16</v>
      </c>
      <c r="F5" s="2">
        <f t="shared" si="0"/>
        <v>0</v>
      </c>
      <c r="G5" s="6">
        <f>_xlfn.FORECAST.ETS(A7,B$3:B5,A$3:A5,1,1)</f>
        <v>21.688490000000002</v>
      </c>
      <c r="H5" s="6">
        <f>AVERAGE(B$3:B5,G5)+SQRT(_xlfn.VAR.P((B$3:B5)))</f>
        <v>15.136167707910317</v>
      </c>
      <c r="I5" s="7">
        <f t="shared" si="1"/>
        <v>15.136167707910317</v>
      </c>
      <c r="J5" s="2">
        <f t="shared" si="2"/>
        <v>15.136167707910317</v>
      </c>
      <c r="L5" s="2">
        <v>3</v>
      </c>
      <c r="M5" s="2">
        <v>10</v>
      </c>
      <c r="N5" s="2">
        <v>2</v>
      </c>
      <c r="O5" s="2">
        <v>0</v>
      </c>
      <c r="P5" s="2">
        <v>10</v>
      </c>
      <c r="Q5" s="2">
        <f t="shared" si="3"/>
        <v>2</v>
      </c>
      <c r="R5" s="6">
        <f>_xlfn.FORECAST.ETS(L7,$AI$3:$AI5,L$3:L5,1,1)</f>
        <v>15.649208</v>
      </c>
      <c r="S5" s="6">
        <f>AVERAGE(M$3:M5,R5)+SQRT(_xlfn.VAR.P((M$3:M5)))</f>
        <v>12.732795798938575</v>
      </c>
      <c r="T5" s="7">
        <f t="shared" si="4"/>
        <v>10.732795798938575</v>
      </c>
      <c r="U5" s="2">
        <f t="shared" si="5"/>
        <v>10.732795798938575</v>
      </c>
      <c r="W5" s="2">
        <v>3</v>
      </c>
      <c r="X5" s="2">
        <v>15</v>
      </c>
      <c r="Y5" s="2">
        <v>0</v>
      </c>
      <c r="Z5" s="2">
        <v>5</v>
      </c>
      <c r="AA5" s="2">
        <v>15</v>
      </c>
      <c r="AB5" s="2">
        <f t="shared" si="6"/>
        <v>-5</v>
      </c>
      <c r="AC5" s="6">
        <f>_xlfn.FORECAST.ETS(W7,$AI$3:$AI5,W$3:W5,1,1)</f>
        <v>15.649208</v>
      </c>
      <c r="AD5" s="6">
        <f>AVERAGE(X$3:X5,AC5)+SQRT(_xlfn.VAR.P((X$3:X5)))</f>
        <v>16.398397644623238</v>
      </c>
      <c r="AE5" s="7">
        <f t="shared" si="7"/>
        <v>21.398397644623238</v>
      </c>
      <c r="AF5" s="2">
        <f t="shared" si="8"/>
        <v>21.398397644623238</v>
      </c>
      <c r="AH5" s="2">
        <v>3</v>
      </c>
      <c r="AI5" s="2">
        <v>13</v>
      </c>
      <c r="AJ5" s="2">
        <v>0</v>
      </c>
      <c r="AK5" s="2">
        <v>12</v>
      </c>
      <c r="AL5" s="2">
        <v>10</v>
      </c>
      <c r="AM5" s="2">
        <f t="shared" si="9"/>
        <v>-12</v>
      </c>
      <c r="AN5" s="6">
        <f>_xlfn.FORECAST.ETS(AH7,AI$3:AI5,AH$3:AH5,1,1)</f>
        <v>15.649208</v>
      </c>
      <c r="AO5" s="6">
        <f>AVERAGE(AI$3:AI5,AN5)+SQRT(_xlfn.VAR.P((AI$3:AI5)))</f>
        <v>13.656740257849295</v>
      </c>
      <c r="AP5" s="7">
        <f t="shared" si="10"/>
        <v>25.656740257849293</v>
      </c>
      <c r="AQ5" s="2">
        <f t="shared" si="11"/>
        <v>25.656740257849293</v>
      </c>
    </row>
    <row r="6" spans="1:43" x14ac:dyDescent="0.4">
      <c r="A6">
        <v>4</v>
      </c>
      <c r="B6">
        <v>10</v>
      </c>
      <c r="C6">
        <v>0</v>
      </c>
      <c r="D6">
        <v>0</v>
      </c>
      <c r="E6">
        <v>10</v>
      </c>
      <c r="F6" s="2">
        <f t="shared" si="0"/>
        <v>0</v>
      </c>
      <c r="G6" s="6">
        <f>_xlfn.FORECAST.ETS(A8,B$3:B6,A$3:A6,1,1)</f>
        <v>16.479414657142861</v>
      </c>
      <c r="H6" s="6">
        <f>AVERAGE(B$3:B6,G6)+SQRT(_xlfn.VAR.P((B$3:B6)))</f>
        <v>13.626009950350767</v>
      </c>
      <c r="I6" s="7">
        <f t="shared" si="1"/>
        <v>13.626009950350767</v>
      </c>
      <c r="J6" s="2">
        <f t="shared" si="2"/>
        <v>13.626009950350767</v>
      </c>
      <c r="L6" s="2">
        <v>4</v>
      </c>
      <c r="M6" s="2">
        <v>15</v>
      </c>
      <c r="N6" s="2">
        <v>0</v>
      </c>
      <c r="O6" s="2">
        <v>3</v>
      </c>
      <c r="P6" s="2">
        <v>18</v>
      </c>
      <c r="Q6" s="2">
        <f t="shared" si="3"/>
        <v>-3</v>
      </c>
      <c r="R6" s="6">
        <f>_xlfn.FORECAST.ETS(L8,$AI$3:$AI6,L$3:L6,1,1)</f>
        <v>-0.77844246414285789</v>
      </c>
      <c r="S6" s="6">
        <f>AVERAGE(M$3:M6,R6)+SQRT(_xlfn.VAR.P((M$3:M6)))</f>
        <v>11.846857203415006</v>
      </c>
      <c r="T6" s="7">
        <f t="shared" si="4"/>
        <v>14.846857203415006</v>
      </c>
      <c r="U6" s="2">
        <f t="shared" si="5"/>
        <v>14.846857203415006</v>
      </c>
      <c r="W6" s="2">
        <v>4</v>
      </c>
      <c r="X6" s="2">
        <v>10</v>
      </c>
      <c r="Y6" s="2">
        <v>0</v>
      </c>
      <c r="Z6" s="2">
        <v>7</v>
      </c>
      <c r="AA6" s="2">
        <v>10</v>
      </c>
      <c r="AB6" s="2">
        <f t="shared" si="6"/>
        <v>-7</v>
      </c>
      <c r="AC6" s="6">
        <f>_xlfn.FORECAST.ETS(W8,$AI$3:$AI6,W$3:W6,1,1)</f>
        <v>-0.77844246414285789</v>
      </c>
      <c r="AD6" s="6">
        <f>AVERAGE(X$3:X6,AC6)+SQRT(_xlfn.VAR.P((X$3:X6)))</f>
        <v>12.292935186597271</v>
      </c>
      <c r="AE6" s="7">
        <f t="shared" si="7"/>
        <v>19.292935186597269</v>
      </c>
      <c r="AF6" s="2">
        <f t="shared" si="8"/>
        <v>19.292935186597269</v>
      </c>
      <c r="AH6" s="2">
        <v>4</v>
      </c>
      <c r="AI6" s="2">
        <v>1</v>
      </c>
      <c r="AJ6" s="2">
        <v>0</v>
      </c>
      <c r="AK6" s="2">
        <v>2</v>
      </c>
      <c r="AL6" s="2">
        <v>10</v>
      </c>
      <c r="AM6" s="2">
        <f t="shared" si="9"/>
        <v>-2</v>
      </c>
      <c r="AN6" s="6">
        <f>_xlfn.FORECAST.ETS(AH8,AI$3:AI6,AH$3:AH6,1,1)</f>
        <v>-0.77844246414285789</v>
      </c>
      <c r="AO6" s="6">
        <f>AVERAGE(AI$3:AI6,AN6)+SQRT(_xlfn.VAR.P((AI$3:AI6)))</f>
        <v>10.174438526093621</v>
      </c>
      <c r="AP6" s="7">
        <f t="shared" si="10"/>
        <v>12.174438526093621</v>
      </c>
      <c r="AQ6" s="2">
        <f t="shared" si="11"/>
        <v>12.174438526093621</v>
      </c>
    </row>
    <row r="7" spans="1:43" x14ac:dyDescent="0.4">
      <c r="A7">
        <v>5</v>
      </c>
      <c r="B7">
        <v>18</v>
      </c>
      <c r="C7">
        <v>0</v>
      </c>
      <c r="D7">
        <v>6</v>
      </c>
      <c r="E7">
        <v>15</v>
      </c>
      <c r="F7" s="2">
        <f t="shared" si="0"/>
        <v>-6</v>
      </c>
      <c r="G7" s="6">
        <f>_xlfn.FORECAST.ETS(A9,B$3:B7,A$3:A7,1,1)</f>
        <v>17.37432951888</v>
      </c>
      <c r="H7" s="6">
        <f>AVERAGE(B$3:B7,G7)+SQRT(_xlfn.VAR.P((B$3:B7)))</f>
        <v>16.608864329314279</v>
      </c>
      <c r="I7" s="7">
        <f t="shared" si="1"/>
        <v>22.608864329314279</v>
      </c>
      <c r="J7" s="2">
        <f t="shared" si="2"/>
        <v>22.608864329314279</v>
      </c>
      <c r="L7" s="2">
        <v>5</v>
      </c>
      <c r="M7" s="2">
        <v>10</v>
      </c>
      <c r="N7" s="2">
        <v>0</v>
      </c>
      <c r="O7" s="2">
        <v>3</v>
      </c>
      <c r="P7" s="2">
        <v>13</v>
      </c>
      <c r="Q7" s="2">
        <f t="shared" si="3"/>
        <v>-3</v>
      </c>
      <c r="R7" s="6">
        <f>_xlfn.FORECAST.ETS(L9,$AI$3:$AI7,L$3:L7,1,1)</f>
        <v>4.3799861930057142</v>
      </c>
      <c r="S7" s="6">
        <f>AVERAGE(M$3:M7,R7)+SQRT(_xlfn.VAR.P((M$3:M7)))</f>
        <v>12.779286611794433</v>
      </c>
      <c r="T7" s="7">
        <f t="shared" si="4"/>
        <v>15.779286611794433</v>
      </c>
      <c r="U7" s="2">
        <f t="shared" si="5"/>
        <v>15.779286611794433</v>
      </c>
      <c r="W7" s="2">
        <v>5</v>
      </c>
      <c r="X7" s="2">
        <v>10</v>
      </c>
      <c r="Y7" s="2">
        <v>0</v>
      </c>
      <c r="Z7" s="2">
        <v>7</v>
      </c>
      <c r="AA7" s="2">
        <v>10</v>
      </c>
      <c r="AB7" s="2">
        <f t="shared" si="6"/>
        <v>-7</v>
      </c>
      <c r="AC7" s="6">
        <f>_xlfn.FORECAST.ETS(W9,$AI$3:$AI7,W$3:W7,1,1)</f>
        <v>4.3799861930057142</v>
      </c>
      <c r="AD7" s="6">
        <f>AVERAGE(X$3:X7,AC7)+SQRT(_xlfn.VAR.P((X$3:X7)))</f>
        <v>13.128977184400641</v>
      </c>
      <c r="AE7" s="7">
        <f t="shared" si="7"/>
        <v>20.12897718440064</v>
      </c>
      <c r="AF7" s="2">
        <f t="shared" si="8"/>
        <v>20.12897718440064</v>
      </c>
      <c r="AH7" s="2">
        <v>5</v>
      </c>
      <c r="AI7" s="2">
        <v>9</v>
      </c>
      <c r="AJ7" s="2">
        <v>0</v>
      </c>
      <c r="AK7" s="2">
        <v>1</v>
      </c>
      <c r="AL7" s="2">
        <v>15</v>
      </c>
      <c r="AM7" s="2">
        <f t="shared" si="9"/>
        <v>-1</v>
      </c>
      <c r="AN7" s="6">
        <f>_xlfn.FORECAST.ETS(AH9,AI$3:AI7,AH$3:AH7,1,1)</f>
        <v>4.3799861930057142</v>
      </c>
      <c r="AO7" s="6">
        <f>AVERAGE(AI$3:AI7,AN7)+SQRT(_xlfn.VAR.P((AI$3:AI7)))</f>
        <v>11.149181287287369</v>
      </c>
      <c r="AP7" s="7">
        <f t="shared" si="10"/>
        <v>12.149181287287369</v>
      </c>
      <c r="AQ7" s="2">
        <f t="shared" si="11"/>
        <v>12.149181287287369</v>
      </c>
    </row>
    <row r="8" spans="1:43" x14ac:dyDescent="0.4">
      <c r="A8">
        <v>6</v>
      </c>
      <c r="B8">
        <v>13</v>
      </c>
      <c r="C8">
        <v>0</v>
      </c>
      <c r="D8">
        <v>3</v>
      </c>
      <c r="E8">
        <v>10</v>
      </c>
      <c r="F8" s="2">
        <f t="shared" si="0"/>
        <v>-3</v>
      </c>
      <c r="G8" s="6">
        <f>_xlfn.FORECAST.ETS(A10,B$3:B8,A$3:A8,1,1)</f>
        <v>19.553703930726378</v>
      </c>
      <c r="H8" s="6">
        <f>AVERAGE(B$3:B8,G8)+SQRT(_xlfn.VAR.P((B$3:B8)))</f>
        <v>16.874752719471978</v>
      </c>
      <c r="I8" s="7">
        <f t="shared" si="1"/>
        <v>19.874752719471978</v>
      </c>
      <c r="J8" s="2">
        <f t="shared" si="2"/>
        <v>19.874752719471978</v>
      </c>
      <c r="L8" s="2">
        <v>6</v>
      </c>
      <c r="M8" s="2">
        <v>10</v>
      </c>
      <c r="N8" s="2">
        <v>0</v>
      </c>
      <c r="O8" s="2">
        <v>3</v>
      </c>
      <c r="P8" s="2">
        <v>10</v>
      </c>
      <c r="Q8" s="2">
        <f t="shared" si="3"/>
        <v>-3</v>
      </c>
      <c r="R8" s="6">
        <f>_xlfn.FORECAST.ETS(L10,$AI$3:$AI8,L$3:L8,1,1)</f>
        <v>3.5687256622933279</v>
      </c>
      <c r="S8" s="6">
        <f>AVERAGE(M$3:M8,R8)+SQRT(_xlfn.VAR.P((M$3:M8)))</f>
        <v>12.568883862463515</v>
      </c>
      <c r="T8" s="7">
        <f t="shared" si="4"/>
        <v>15.568883862463515</v>
      </c>
      <c r="U8" s="2">
        <f t="shared" si="5"/>
        <v>15.568883862463515</v>
      </c>
      <c r="W8" s="2">
        <v>6</v>
      </c>
      <c r="X8" s="2">
        <v>15</v>
      </c>
      <c r="Y8" s="2">
        <v>0</v>
      </c>
      <c r="Z8" s="2">
        <v>10</v>
      </c>
      <c r="AA8" s="2">
        <v>15</v>
      </c>
      <c r="AB8" s="2">
        <f t="shared" si="6"/>
        <v>-10</v>
      </c>
      <c r="AC8" s="6">
        <f>_xlfn.FORECAST.ETS(W10,$AI$3:$AI8,W$3:W8,1,1)</f>
        <v>3.5687256622933279</v>
      </c>
      <c r="AD8" s="6">
        <f>AVERAGE(X$3:X8,AC8)+SQRT(_xlfn.VAR.P((X$3:X8)))</f>
        <v>14.081246523184761</v>
      </c>
      <c r="AE8" s="7">
        <f t="shared" si="7"/>
        <v>24.08124652318476</v>
      </c>
      <c r="AF8" s="2">
        <f t="shared" si="8"/>
        <v>24.08124652318476</v>
      </c>
      <c r="AH8" s="2">
        <v>6</v>
      </c>
      <c r="AI8" s="2">
        <v>6</v>
      </c>
      <c r="AJ8" s="2">
        <v>1</v>
      </c>
      <c r="AK8" s="2">
        <v>0</v>
      </c>
      <c r="AL8" s="2">
        <v>15</v>
      </c>
      <c r="AM8" s="2">
        <f t="shared" si="9"/>
        <v>1</v>
      </c>
      <c r="AN8" s="6">
        <f>_xlfn.FORECAST.ETS(AH10,AI$3:AI8,AH$3:AH8,1,1)</f>
        <v>3.5687256622933279</v>
      </c>
      <c r="AO8" s="6">
        <f>AVERAGE(AI$3:AI8,AN8)+SQRT(_xlfn.VAR.P((AI$3:AI8)))</f>
        <v>10.578444324967878</v>
      </c>
      <c r="AP8" s="7">
        <f t="shared" si="10"/>
        <v>9.5784443249678777</v>
      </c>
      <c r="AQ8" s="2">
        <f t="shared" si="11"/>
        <v>9.5784443249678777</v>
      </c>
    </row>
    <row r="9" spans="1:43" x14ac:dyDescent="0.4">
      <c r="A9">
        <v>7</v>
      </c>
      <c r="B9">
        <v>10</v>
      </c>
      <c r="C9">
        <v>0</v>
      </c>
      <c r="D9">
        <v>3</v>
      </c>
      <c r="E9">
        <v>22</v>
      </c>
      <c r="F9" s="2">
        <f t="shared" si="0"/>
        <v>-3</v>
      </c>
      <c r="G9" s="6">
        <f>_xlfn.FORECAST.ETS(A11,B$3:B9,A$3:A9,1,1)</f>
        <v>16.311533612828516</v>
      </c>
      <c r="H9" s="6">
        <f>AVERAGE(B$3:B9,G9)+SQRT(_xlfn.VAR.P((B$3:B9)))</f>
        <v>15.883235167582445</v>
      </c>
      <c r="I9" s="7">
        <f>H9-F9</f>
        <v>18.883235167582445</v>
      </c>
      <c r="J9" s="2">
        <f t="shared" si="2"/>
        <v>18.883235167582445</v>
      </c>
      <c r="L9" s="2">
        <v>7</v>
      </c>
      <c r="M9" s="2">
        <v>15</v>
      </c>
      <c r="N9" s="2">
        <v>0</v>
      </c>
      <c r="O9" s="2">
        <v>6</v>
      </c>
      <c r="P9" s="2">
        <v>21</v>
      </c>
      <c r="Q9" s="2">
        <f t="shared" si="3"/>
        <v>-6</v>
      </c>
      <c r="R9" s="6">
        <f>_xlfn.FORECAST.ETS(L11,$AI$3:$AI9,L$3:L9,1,1)</f>
        <v>14.625939267704219</v>
      </c>
      <c r="S9" s="6">
        <f>AVERAGE(M$3:M9,R9)+SQRT(_xlfn.VAR.P((M$3:M9)))</f>
        <v>15.009948010798437</v>
      </c>
      <c r="T9" s="7">
        <f>S9-Q9</f>
        <v>21.009948010798439</v>
      </c>
      <c r="U9" s="2">
        <f t="shared" si="5"/>
        <v>21.009948010798439</v>
      </c>
      <c r="W9" s="2">
        <v>7</v>
      </c>
      <c r="X9" s="2">
        <v>15</v>
      </c>
      <c r="Y9" s="2">
        <v>0</v>
      </c>
      <c r="Z9" s="2">
        <v>15</v>
      </c>
      <c r="AA9" s="2">
        <v>20</v>
      </c>
      <c r="AB9" s="2">
        <f t="shared" si="6"/>
        <v>-15</v>
      </c>
      <c r="AC9" s="6">
        <f>_xlfn.FORECAST.ETS(W11,$AI$3:$AI9,W$3:W9,1,1)</f>
        <v>14.625939267704219</v>
      </c>
      <c r="AD9" s="6">
        <f>AVERAGE(X$3:X9,AC9)+SQRT(_xlfn.VAR.P((X$3:X9)))</f>
        <v>16.151959001516961</v>
      </c>
      <c r="AE9" s="7">
        <f>AD9-AB9</f>
        <v>31.151959001516961</v>
      </c>
      <c r="AF9" s="2">
        <f t="shared" si="8"/>
        <v>31.151959001516961</v>
      </c>
      <c r="AH9" s="2">
        <v>7</v>
      </c>
      <c r="AI9" s="2">
        <v>17</v>
      </c>
      <c r="AJ9" s="2">
        <v>0</v>
      </c>
      <c r="AK9" s="2">
        <v>8</v>
      </c>
      <c r="AL9" s="2">
        <v>10</v>
      </c>
      <c r="AM9" s="2">
        <f t="shared" si="9"/>
        <v>-8</v>
      </c>
      <c r="AN9" s="6">
        <f>_xlfn.FORECAST.ETS(AH11,AI$3:AI9,AH$3:AH9,1,1)</f>
        <v>14.625939267704219</v>
      </c>
      <c r="AO9" s="6">
        <f>AVERAGE(AI$3:AI9,AN9)+SQRT(_xlfn.VAR.P((AI$3:AI9)))</f>
        <v>14.311968558686139</v>
      </c>
      <c r="AP9" s="7">
        <f>AO9-AM9</f>
        <v>22.311968558686139</v>
      </c>
      <c r="AQ9" s="2">
        <f t="shared" si="11"/>
        <v>22.311968558686139</v>
      </c>
    </row>
    <row r="10" spans="1:43" x14ac:dyDescent="0.4">
      <c r="A10">
        <v>8</v>
      </c>
      <c r="B10">
        <v>21</v>
      </c>
      <c r="C10">
        <v>0</v>
      </c>
      <c r="D10">
        <v>9</v>
      </c>
      <c r="E10">
        <v>18</v>
      </c>
      <c r="F10" s="2">
        <f t="shared" si="0"/>
        <v>-9</v>
      </c>
      <c r="G10" s="6">
        <f>_xlfn.FORECAST.ETS(A12,B$3:B10,A$3:A10,1,1)</f>
        <v>16.335302502070796</v>
      </c>
      <c r="H10" s="6">
        <f>AVERAGE(B$3:B10,G10)+SQRT(_xlfn.VAR.P((B$3:B10)))</f>
        <v>17.910925895798787</v>
      </c>
      <c r="I10" s="7">
        <f t="shared" ref="I10:I37" si="12">H10-F10</f>
        <v>26.910925895798787</v>
      </c>
      <c r="J10" s="2">
        <f t="shared" si="2"/>
        <v>26.910925895798787</v>
      </c>
      <c r="L10" s="2">
        <v>8</v>
      </c>
      <c r="M10" s="2">
        <v>20</v>
      </c>
      <c r="N10" s="2">
        <v>0</v>
      </c>
      <c r="O10" s="2">
        <v>10</v>
      </c>
      <c r="P10" s="2">
        <v>15</v>
      </c>
      <c r="Q10" s="2">
        <f t="shared" si="3"/>
        <v>-10</v>
      </c>
      <c r="R10" s="6">
        <f>_xlfn.FORECAST.ETS(L12,$AI$3:$AI10,L$3:L10,1,1)</f>
        <v>6.0761587353777706</v>
      </c>
      <c r="S10" s="6">
        <f>AVERAGE(M$3:M10,R10)+SQRT(_xlfn.VAR.P((M$3:M10)))</f>
        <v>15.998174779357795</v>
      </c>
      <c r="T10" s="7">
        <f t="shared" ref="T10:T37" si="13">S10-Q10</f>
        <v>25.998174779357797</v>
      </c>
      <c r="U10" s="2">
        <f t="shared" si="5"/>
        <v>25.998174779357797</v>
      </c>
      <c r="W10" s="2">
        <v>8</v>
      </c>
      <c r="X10" s="2">
        <v>10</v>
      </c>
      <c r="Y10" s="2">
        <v>0</v>
      </c>
      <c r="Z10" s="2">
        <v>15</v>
      </c>
      <c r="AA10" s="2">
        <v>10</v>
      </c>
      <c r="AB10" s="2">
        <f t="shared" si="6"/>
        <v>-15</v>
      </c>
      <c r="AC10" s="6">
        <f>_xlfn.FORECAST.ETS(W12,$AI$3:$AI10,W$3:W10,1,1)</f>
        <v>6.0761587353777706</v>
      </c>
      <c r="AD10" s="6">
        <f>AVERAGE(X$3:X10,AC10)+SQRT(_xlfn.VAR.P((X$3:X10)))</f>
        <v>14.754697247254541</v>
      </c>
      <c r="AE10" s="7">
        <f t="shared" ref="AE10:AE37" si="14">AD10-AB10</f>
        <v>29.754697247254541</v>
      </c>
      <c r="AF10" s="2">
        <f t="shared" si="8"/>
        <v>29.754697247254541</v>
      </c>
      <c r="AH10" s="2">
        <v>8</v>
      </c>
      <c r="AI10" s="2">
        <v>4</v>
      </c>
      <c r="AJ10" s="2">
        <v>0</v>
      </c>
      <c r="AK10" s="2">
        <v>0</v>
      </c>
      <c r="AL10" s="2">
        <v>15</v>
      </c>
      <c r="AM10" s="2">
        <f t="shared" si="9"/>
        <v>0</v>
      </c>
      <c r="AN10" s="6">
        <f>_xlfn.FORECAST.ETS(AH12,AI$3:AI10,AH$3:AH10,1,1)</f>
        <v>6.0761587353777706</v>
      </c>
      <c r="AO10" s="6">
        <f>AVERAGE(AI$3:AI10,AN10)+SQRT(_xlfn.VAR.P((AI$3:AI10)))</f>
        <v>12.718823002062834</v>
      </c>
      <c r="AP10" s="7">
        <f t="shared" ref="AP10:AP37" si="15">AO10-AM10</f>
        <v>12.718823002062834</v>
      </c>
      <c r="AQ10" s="2">
        <f t="shared" si="11"/>
        <v>12.718823002062834</v>
      </c>
    </row>
    <row r="11" spans="1:43" x14ac:dyDescent="0.4">
      <c r="A11">
        <v>9</v>
      </c>
      <c r="B11">
        <v>15</v>
      </c>
      <c r="C11">
        <v>0</v>
      </c>
      <c r="D11">
        <v>14</v>
      </c>
      <c r="E11">
        <v>15</v>
      </c>
      <c r="F11" s="2">
        <f t="shared" si="0"/>
        <v>-14</v>
      </c>
      <c r="G11" s="6">
        <f>_xlfn.FORECAST.ETS(A13,B$3:B11,A$3:A11,1,1)</f>
        <v>21.657265534453856</v>
      </c>
      <c r="H11" s="6">
        <f>AVERAGE(B$3:B11,G11)+SQRT(_xlfn.VAR.P((B$3:B11)))</f>
        <v>18.511658116073164</v>
      </c>
      <c r="I11" s="7">
        <f t="shared" si="12"/>
        <v>32.511658116073164</v>
      </c>
      <c r="J11" s="2">
        <f t="shared" si="2"/>
        <v>32.511658116073164</v>
      </c>
      <c r="L11" s="2">
        <v>9</v>
      </c>
      <c r="M11" s="2">
        <v>10</v>
      </c>
      <c r="N11" s="2">
        <v>0</v>
      </c>
      <c r="O11" s="2">
        <v>10</v>
      </c>
      <c r="P11" s="2">
        <v>15</v>
      </c>
      <c r="Q11" s="2">
        <f t="shared" si="3"/>
        <v>-10</v>
      </c>
      <c r="R11" s="6">
        <f>_xlfn.FORECAST.ETS(L13,$AI$3:$AI11,L$3:L11,1,1)</f>
        <v>15.277586096310767</v>
      </c>
      <c r="S11" s="6">
        <f>AVERAGE(M$3:M11,R11)+SQRT(_xlfn.VAR.P((M$3:M11)))</f>
        <v>16.565324720472265</v>
      </c>
      <c r="T11" s="7">
        <f t="shared" si="13"/>
        <v>26.565324720472265</v>
      </c>
      <c r="U11" s="2">
        <f t="shared" si="5"/>
        <v>26.565324720472265</v>
      </c>
      <c r="W11" s="2">
        <v>9</v>
      </c>
      <c r="X11" s="2">
        <v>15</v>
      </c>
      <c r="Y11" s="2">
        <v>0</v>
      </c>
      <c r="Z11" s="2">
        <v>18</v>
      </c>
      <c r="AA11" s="2">
        <v>25</v>
      </c>
      <c r="AB11" s="2">
        <f t="shared" si="6"/>
        <v>-18</v>
      </c>
      <c r="AC11" s="6">
        <f>_xlfn.FORECAST.ETS(W13,$AI$3:$AI11,W$3:W11,1,1)</f>
        <v>15.277586096310767</v>
      </c>
      <c r="AD11" s="6">
        <f>AVERAGE(X$3:X11,AC11)+SQRT(_xlfn.VAR.P((X$3:X11)))</f>
        <v>16.108987082539588</v>
      </c>
      <c r="AE11" s="7">
        <f t="shared" si="14"/>
        <v>34.108987082539585</v>
      </c>
      <c r="AF11" s="2">
        <f t="shared" si="8"/>
        <v>34.108987082539585</v>
      </c>
      <c r="AH11" s="2">
        <v>9</v>
      </c>
      <c r="AI11" s="2">
        <v>16</v>
      </c>
      <c r="AJ11" s="2">
        <v>0</v>
      </c>
      <c r="AK11" s="2">
        <v>6</v>
      </c>
      <c r="AL11" s="2">
        <v>15</v>
      </c>
      <c r="AM11" s="2">
        <f t="shared" si="9"/>
        <v>-6</v>
      </c>
      <c r="AN11" s="6">
        <f>_xlfn.FORECAST.ETS(AH13,AI$3:AI11,AH$3:AH11,1,1)</f>
        <v>15.277586096310767</v>
      </c>
      <c r="AO11" s="6">
        <f>AVERAGE(AI$3:AI11,AN11)+SQRT(_xlfn.VAR.P((AI$3:AI11)))</f>
        <v>14.792768085205068</v>
      </c>
      <c r="AP11" s="7">
        <f t="shared" si="15"/>
        <v>20.792768085205068</v>
      </c>
      <c r="AQ11" s="2">
        <f t="shared" si="11"/>
        <v>20.792768085205068</v>
      </c>
    </row>
    <row r="12" spans="1:43" x14ac:dyDescent="0.4">
      <c r="A12">
        <v>10</v>
      </c>
      <c r="B12">
        <v>15</v>
      </c>
      <c r="C12">
        <v>0</v>
      </c>
      <c r="D12">
        <v>7</v>
      </c>
      <c r="E12">
        <v>18</v>
      </c>
      <c r="F12" s="2">
        <f t="shared" si="0"/>
        <v>-7</v>
      </c>
      <c r="G12" s="6">
        <f>_xlfn.FORECAST.ETS(A14,B$3:B12,A$3:A12,1,1)</f>
        <v>19.353286487690994</v>
      </c>
      <c r="H12" s="6">
        <f>AVERAGE(B$3:B12,G12)+SQRT(_xlfn.VAR.P((B$3:B12)))</f>
        <v>18.287209659235547</v>
      </c>
      <c r="I12" s="7">
        <f t="shared" si="12"/>
        <v>25.287209659235547</v>
      </c>
      <c r="J12" s="2">
        <f t="shared" si="2"/>
        <v>25.287209659235547</v>
      </c>
      <c r="L12" s="2">
        <v>10</v>
      </c>
      <c r="M12" s="2">
        <v>25</v>
      </c>
      <c r="N12" s="2">
        <v>0</v>
      </c>
      <c r="O12" s="2">
        <v>10</v>
      </c>
      <c r="P12" s="2">
        <v>20</v>
      </c>
      <c r="Q12" s="2">
        <f t="shared" si="3"/>
        <v>-10</v>
      </c>
      <c r="R12" s="6">
        <f>_xlfn.FORECAST.ETS(L14,$AI$3:$AI12,L$3:L12,1,1)</f>
        <v>11.121514724053831</v>
      </c>
      <c r="S12" s="6">
        <f>AVERAGE(M$3:M12,R12)+SQRT(_xlfn.VAR.P((M$3:M12)))</f>
        <v>18.720498543061023</v>
      </c>
      <c r="T12" s="7">
        <f t="shared" si="13"/>
        <v>28.720498543061023</v>
      </c>
      <c r="U12" s="2">
        <f t="shared" si="5"/>
        <v>28.720498543061023</v>
      </c>
      <c r="W12" s="2">
        <v>10</v>
      </c>
      <c r="X12" s="2">
        <v>15</v>
      </c>
      <c r="Y12" s="2">
        <v>0</v>
      </c>
      <c r="Z12" s="2">
        <v>17</v>
      </c>
      <c r="AA12" s="2">
        <v>20</v>
      </c>
      <c r="AB12" s="2">
        <f t="shared" si="6"/>
        <v>-17</v>
      </c>
      <c r="AC12" s="6">
        <f>_xlfn.FORECAST.ETS(W14,$AI$3:$AI12,W$3:W12,1,1)</f>
        <v>11.121514724053831</v>
      </c>
      <c r="AD12" s="6">
        <f>AVERAGE(X$3:X12,AC12)+SQRT(_xlfn.VAR.P((X$3:X12)))</f>
        <v>15.965592247641258</v>
      </c>
      <c r="AE12" s="7">
        <f t="shared" si="14"/>
        <v>32.965592247641254</v>
      </c>
      <c r="AF12" s="2">
        <f t="shared" si="8"/>
        <v>32.965592247641254</v>
      </c>
      <c r="AH12" s="2">
        <v>10</v>
      </c>
      <c r="AI12" s="2">
        <v>13</v>
      </c>
      <c r="AJ12" s="2">
        <v>0</v>
      </c>
      <c r="AK12" s="2">
        <v>8</v>
      </c>
      <c r="AL12" s="2">
        <v>15</v>
      </c>
      <c r="AM12" s="2">
        <f t="shared" si="9"/>
        <v>-8</v>
      </c>
      <c r="AN12" s="6">
        <f>_xlfn.FORECAST.ETS(AH14,AI$3:AI12,AH$3:AH12,1,1)</f>
        <v>11.121514724053831</v>
      </c>
      <c r="AO12" s="6">
        <f>AVERAGE(AI$3:AI12,AN12)+SQRT(_xlfn.VAR.P((AI$3:AI12)))</f>
        <v>14.592104555489886</v>
      </c>
      <c r="AP12" s="7">
        <f t="shared" si="15"/>
        <v>22.592104555489886</v>
      </c>
      <c r="AQ12" s="2">
        <f t="shared" si="11"/>
        <v>22.592104555489886</v>
      </c>
    </row>
    <row r="13" spans="1:43" x14ac:dyDescent="0.4">
      <c r="A13">
        <v>11</v>
      </c>
      <c r="B13">
        <v>20</v>
      </c>
      <c r="C13">
        <v>0</v>
      </c>
      <c r="D13">
        <v>12</v>
      </c>
      <c r="E13">
        <v>22</v>
      </c>
      <c r="F13" s="2">
        <f t="shared" si="0"/>
        <v>-12</v>
      </c>
      <c r="G13" s="6">
        <f>_xlfn.FORECAST.ETS(A15,B$3:B13,A$3:A13,1,1)</f>
        <v>13.105023800272789</v>
      </c>
      <c r="H13" s="6">
        <f>AVERAGE(B$3:B13,G13)+SQRT(_xlfn.VAR.P((B$3:B13)))</f>
        <v>18.573500310753303</v>
      </c>
      <c r="I13" s="7">
        <f t="shared" si="12"/>
        <v>30.573500310753303</v>
      </c>
      <c r="J13" s="2">
        <f t="shared" si="2"/>
        <v>30.573500310753303</v>
      </c>
      <c r="L13" s="2">
        <v>11</v>
      </c>
      <c r="M13" s="2">
        <v>20</v>
      </c>
      <c r="N13" s="2">
        <v>0</v>
      </c>
      <c r="O13" s="2">
        <v>20</v>
      </c>
      <c r="P13" s="2">
        <v>20</v>
      </c>
      <c r="Q13" s="2">
        <f t="shared" si="3"/>
        <v>-20</v>
      </c>
      <c r="R13" s="6">
        <f>_xlfn.FORECAST.ETS(L15,$AI$3:$AI13,L$3:L13,1,1)</f>
        <v>14.715144344946284</v>
      </c>
      <c r="S13" s="6">
        <f>AVERAGE(M$3:M13,R13)+SQRT(_xlfn.VAR.P((M$3:M13)))</f>
        <v>19.748711286170355</v>
      </c>
      <c r="T13" s="7">
        <f t="shared" si="13"/>
        <v>39.748711286170355</v>
      </c>
      <c r="U13" s="2">
        <f t="shared" si="5"/>
        <v>39.748711286170355</v>
      </c>
      <c r="W13" s="2">
        <v>11</v>
      </c>
      <c r="X13" s="2">
        <v>15</v>
      </c>
      <c r="Y13" s="2">
        <v>0</v>
      </c>
      <c r="Z13" s="2">
        <v>22</v>
      </c>
      <c r="AA13" s="2">
        <v>20</v>
      </c>
      <c r="AB13" s="2">
        <f t="shared" si="6"/>
        <v>-22</v>
      </c>
      <c r="AC13" s="6">
        <f>_xlfn.FORECAST.ETS(W15,$AI$3:$AI13,W$3:W13,1,1)</f>
        <v>14.715144344946284</v>
      </c>
      <c r="AD13" s="6">
        <f>AVERAGE(X$3:X13,AC13)+SQRT(_xlfn.VAR.P((X$3:X13)))</f>
        <v>16.466577050639156</v>
      </c>
      <c r="AE13" s="7">
        <f t="shared" si="14"/>
        <v>38.46657705063916</v>
      </c>
      <c r="AF13" s="2">
        <f t="shared" si="8"/>
        <v>38.46657705063916</v>
      </c>
      <c r="AH13" s="2">
        <v>11</v>
      </c>
      <c r="AI13" s="2">
        <v>8</v>
      </c>
      <c r="AJ13" s="2">
        <v>0</v>
      </c>
      <c r="AK13" s="2">
        <v>4</v>
      </c>
      <c r="AL13" s="2">
        <v>10</v>
      </c>
      <c r="AM13" s="2">
        <f t="shared" si="9"/>
        <v>-4</v>
      </c>
      <c r="AN13" s="6">
        <f>_xlfn.FORECAST.ETS(AH15,AI$3:AI13,AH$3:AH13,1,1)</f>
        <v>14.715144344946284</v>
      </c>
      <c r="AO13" s="6">
        <f>AVERAGE(AI$3:AI13,AN13)+SQRT(_xlfn.VAR.P((AI$3:AI13)))</f>
        <v>14.543855931639417</v>
      </c>
      <c r="AP13" s="7">
        <f t="shared" si="15"/>
        <v>18.543855931639417</v>
      </c>
      <c r="AQ13" s="2">
        <f t="shared" si="11"/>
        <v>18.543855931639417</v>
      </c>
    </row>
    <row r="14" spans="1:43" x14ac:dyDescent="0.4">
      <c r="A14">
        <v>12</v>
      </c>
      <c r="B14">
        <v>20</v>
      </c>
      <c r="C14">
        <v>0</v>
      </c>
      <c r="D14">
        <v>12</v>
      </c>
      <c r="E14">
        <v>22</v>
      </c>
      <c r="F14" s="2">
        <f t="shared" si="0"/>
        <v>-12</v>
      </c>
      <c r="G14" s="6">
        <f>_xlfn.FORECAST.ETS(A16,B$3:B14,A$3:A14,1,1)</f>
        <v>25.604554748091484</v>
      </c>
      <c r="H14" s="6">
        <f>AVERAGE(B$3:B14,G14)+SQRT(_xlfn.VAR.P((B$3:B14)))</f>
        <v>20.182930904919505</v>
      </c>
      <c r="I14" s="7">
        <f t="shared" si="12"/>
        <v>32.182930904919502</v>
      </c>
      <c r="J14" s="2">
        <f t="shared" si="2"/>
        <v>32.182930904919502</v>
      </c>
      <c r="L14" s="2">
        <v>12</v>
      </c>
      <c r="M14" s="2">
        <v>20</v>
      </c>
      <c r="N14" s="2">
        <v>0</v>
      </c>
      <c r="O14" s="2">
        <v>18</v>
      </c>
      <c r="P14" s="2">
        <v>30</v>
      </c>
      <c r="Q14" s="2">
        <f t="shared" si="3"/>
        <v>-18</v>
      </c>
      <c r="R14" s="6">
        <f>_xlfn.FORECAST.ETS(L16,$AI$3:$AI14,L$3:L14,1,1)</f>
        <v>7.3296224742646139</v>
      </c>
      <c r="S14" s="6">
        <f>AVERAGE(M$3:M14,R14)+SQRT(_xlfn.VAR.P((M$3:M14)))</f>
        <v>19.716131958037998</v>
      </c>
      <c r="T14" s="7">
        <f t="shared" si="13"/>
        <v>37.716131958037998</v>
      </c>
      <c r="U14" s="2">
        <f t="shared" si="5"/>
        <v>37.716131958037998</v>
      </c>
      <c r="W14" s="2">
        <v>12</v>
      </c>
      <c r="X14" s="2">
        <v>10</v>
      </c>
      <c r="Y14" s="2">
        <v>0</v>
      </c>
      <c r="Z14" s="2">
        <v>17</v>
      </c>
      <c r="AA14" s="2">
        <v>15</v>
      </c>
      <c r="AB14" s="2">
        <f t="shared" si="6"/>
        <v>-17</v>
      </c>
      <c r="AC14" s="6">
        <f>_xlfn.FORECAST.ETS(W16,$AI$3:$AI14,W$3:W14,1,1)</f>
        <v>7.3296224742646139</v>
      </c>
      <c r="AD14" s="6">
        <f>AVERAGE(X$3:X14,AC14)+SQRT(_xlfn.VAR.P((X$3:X14)))</f>
        <v>15.582230810629728</v>
      </c>
      <c r="AE14" s="7">
        <f t="shared" si="14"/>
        <v>32.582230810629724</v>
      </c>
      <c r="AF14" s="2">
        <f t="shared" si="8"/>
        <v>32.582230810629724</v>
      </c>
      <c r="AH14" s="2">
        <v>12</v>
      </c>
      <c r="AI14" s="2">
        <v>5</v>
      </c>
      <c r="AJ14" s="2">
        <v>7</v>
      </c>
      <c r="AK14" s="2">
        <v>0</v>
      </c>
      <c r="AL14" s="2">
        <v>5</v>
      </c>
      <c r="AM14" s="2">
        <f t="shared" si="9"/>
        <v>7</v>
      </c>
      <c r="AN14" s="6">
        <f>_xlfn.FORECAST.ETS(AH16,AI$3:AI14,AH$3:AH14,1,1)</f>
        <v>7.3296224742646139</v>
      </c>
      <c r="AO14" s="6">
        <f>AVERAGE(AI$3:AI14,AN14)+SQRT(_xlfn.VAR.P((AI$3:AI14)))</f>
        <v>13.561925180920706</v>
      </c>
      <c r="AP14" s="7">
        <f t="shared" si="15"/>
        <v>6.5619251809207064</v>
      </c>
      <c r="AQ14" s="2">
        <f t="shared" si="11"/>
        <v>6.5619251809207064</v>
      </c>
    </row>
    <row r="15" spans="1:43" x14ac:dyDescent="0.4">
      <c r="A15">
        <v>13</v>
      </c>
      <c r="B15">
        <v>30</v>
      </c>
      <c r="C15">
        <v>0</v>
      </c>
      <c r="D15">
        <v>32</v>
      </c>
      <c r="E15">
        <v>30</v>
      </c>
      <c r="F15" s="2">
        <f t="shared" si="0"/>
        <v>-32</v>
      </c>
      <c r="G15" s="6">
        <f>_xlfn.FORECAST.ETS(A17,B$3:B15,A$3:A15,1,1)</f>
        <v>34.100089145654586</v>
      </c>
      <c r="H15" s="6">
        <f>AVERAGE(B$3:B15,G15)+SQRT(_xlfn.VAR.P((B$3:B15)))</f>
        <v>23.211863239871988</v>
      </c>
      <c r="I15" s="7">
        <f t="shared" si="12"/>
        <v>55.211863239871988</v>
      </c>
      <c r="J15" s="2">
        <f t="shared" si="2"/>
        <v>55.211863239871988</v>
      </c>
      <c r="L15" s="2">
        <v>13</v>
      </c>
      <c r="M15" s="2">
        <v>15</v>
      </c>
      <c r="N15" s="2">
        <v>0</v>
      </c>
      <c r="O15" s="2">
        <v>15</v>
      </c>
      <c r="P15" s="2">
        <v>30</v>
      </c>
      <c r="Q15" s="2">
        <f t="shared" si="3"/>
        <v>-15</v>
      </c>
      <c r="R15" s="6">
        <f>_xlfn.FORECAST.ETS(L17,$AI$3:$AI15,L$3:L15,1,1)</f>
        <v>13.825341553110949</v>
      </c>
      <c r="S15" s="6">
        <f>AVERAGE(M$3:M15,R15)+SQRT(_xlfn.VAR.P((M$3:M15)))</f>
        <v>20.067398069575635</v>
      </c>
      <c r="T15" s="7">
        <f t="shared" si="13"/>
        <v>35.067398069575631</v>
      </c>
      <c r="U15" s="2">
        <f t="shared" si="5"/>
        <v>35.067398069575631</v>
      </c>
      <c r="W15" s="2">
        <v>13</v>
      </c>
      <c r="X15" s="2">
        <v>5</v>
      </c>
      <c r="Y15" s="2">
        <v>0</v>
      </c>
      <c r="Z15" s="2">
        <v>12</v>
      </c>
      <c r="AA15" s="2">
        <v>10</v>
      </c>
      <c r="AB15" s="2">
        <f t="shared" si="6"/>
        <v>-12</v>
      </c>
      <c r="AC15" s="6">
        <f>_xlfn.FORECAST.ETS(W17,$AI$3:$AI15,W$3:W15,1,1)</f>
        <v>13.825341553110949</v>
      </c>
      <c r="AD15" s="6">
        <f>AVERAGE(X$3:X15,AC15)+SQRT(_xlfn.VAR.P((X$3:X15)))</f>
        <v>15.796912216405264</v>
      </c>
      <c r="AE15" s="7">
        <f t="shared" si="14"/>
        <v>27.796912216405264</v>
      </c>
      <c r="AF15" s="2">
        <f t="shared" si="8"/>
        <v>27.796912216405264</v>
      </c>
      <c r="AH15" s="2">
        <v>13</v>
      </c>
      <c r="AI15" s="2">
        <v>13</v>
      </c>
      <c r="AJ15" s="2">
        <v>4</v>
      </c>
      <c r="AK15" s="2">
        <v>0</v>
      </c>
      <c r="AL15" s="2">
        <v>0</v>
      </c>
      <c r="AM15" s="2">
        <f t="shared" si="9"/>
        <v>4</v>
      </c>
      <c r="AN15" s="6">
        <f>_xlfn.FORECAST.ETS(AH17,AI$3:AI15,AH$3:AH15,1,1)</f>
        <v>13.825341553110949</v>
      </c>
      <c r="AO15" s="6">
        <f>AVERAGE(AI$3:AI15,AN15)+SQRT(_xlfn.VAR.P((AI$3:AI15)))</f>
        <v>14.261125214367128</v>
      </c>
      <c r="AP15" s="7">
        <f t="shared" si="15"/>
        <v>10.261125214367128</v>
      </c>
      <c r="AQ15" s="2">
        <f t="shared" si="11"/>
        <v>10.261125214367128</v>
      </c>
    </row>
    <row r="16" spans="1:43" x14ac:dyDescent="0.4">
      <c r="A16">
        <v>14</v>
      </c>
      <c r="B16">
        <v>30</v>
      </c>
      <c r="C16">
        <v>0</v>
      </c>
      <c r="D16">
        <v>44</v>
      </c>
      <c r="E16">
        <v>32</v>
      </c>
      <c r="F16" s="2">
        <f t="shared" si="0"/>
        <v>-44</v>
      </c>
      <c r="G16" s="6">
        <f>_xlfn.FORECAST.ETS(A18,B$3:B16,A$3:A16,1,1)</f>
        <v>26.129404192273391</v>
      </c>
      <c r="H16" s="6">
        <f>AVERAGE(B$3:B16,G16)+SQRT(_xlfn.VAR.P((B$3:B16)))</f>
        <v>24.396505304565622</v>
      </c>
      <c r="I16" s="7">
        <f t="shared" si="12"/>
        <v>68.396505304565622</v>
      </c>
      <c r="J16" s="2">
        <f t="shared" si="2"/>
        <v>68.396505304565622</v>
      </c>
      <c r="L16" s="2">
        <v>14</v>
      </c>
      <c r="M16" s="2">
        <v>10</v>
      </c>
      <c r="N16" s="2">
        <v>0</v>
      </c>
      <c r="O16" s="2">
        <v>5</v>
      </c>
      <c r="P16" s="2">
        <v>35</v>
      </c>
      <c r="Q16" s="2">
        <f t="shared" si="3"/>
        <v>-5</v>
      </c>
      <c r="R16" s="6">
        <f>_xlfn.FORECAST.ETS(L18,$AI$3:$AI16,L$3:L16,1,1)</f>
        <v>6.0716858706912689</v>
      </c>
      <c r="S16" s="6">
        <f>AVERAGE(M$3:M16,R16)+SQRT(_xlfn.VAR.P((M$3:M16)))</f>
        <v>19.145415529208112</v>
      </c>
      <c r="T16" s="7">
        <f t="shared" si="13"/>
        <v>24.145415529208112</v>
      </c>
      <c r="U16" s="2">
        <f t="shared" si="5"/>
        <v>24.145415529208112</v>
      </c>
      <c r="W16" s="2">
        <v>14</v>
      </c>
      <c r="X16" s="2">
        <v>0</v>
      </c>
      <c r="Y16" s="2">
        <v>10</v>
      </c>
      <c r="Z16" s="2">
        <v>0</v>
      </c>
      <c r="AA16" s="2">
        <v>5</v>
      </c>
      <c r="AB16" s="2">
        <f t="shared" si="6"/>
        <v>10</v>
      </c>
      <c r="AC16" s="6">
        <f>_xlfn.FORECAST.ETS(W18,$AI$3:$AI16,W$3:W16,1,1)</f>
        <v>6.0716858706912689</v>
      </c>
      <c r="AD16" s="6">
        <f>AVERAGE(X$3:X16,AC16)+SQRT(_xlfn.VAR.P((X$3:X16)))</f>
        <v>15.234600115713096</v>
      </c>
      <c r="AE16" s="7">
        <f t="shared" si="14"/>
        <v>5.2346001157130964</v>
      </c>
      <c r="AF16" s="2">
        <f t="shared" si="8"/>
        <v>5.2346001157130964</v>
      </c>
      <c r="AH16" s="2">
        <v>14</v>
      </c>
      <c r="AI16" s="2">
        <v>3</v>
      </c>
      <c r="AJ16" s="2">
        <v>16</v>
      </c>
      <c r="AK16" s="2">
        <v>0</v>
      </c>
      <c r="AL16" s="2">
        <v>5</v>
      </c>
      <c r="AM16" s="2">
        <f t="shared" si="9"/>
        <v>16</v>
      </c>
      <c r="AN16" s="6">
        <f>_xlfn.FORECAST.ETS(AH18,AI$3:AI16,AH$3:AH16,1,1)</f>
        <v>6.0716858706912689</v>
      </c>
      <c r="AO16" s="6">
        <f>AVERAGE(AI$3:AI16,AN16)+SQRT(_xlfn.VAR.P((AI$3:AI16)))</f>
        <v>13.420237192882656</v>
      </c>
      <c r="AP16" s="7">
        <f t="shared" si="15"/>
        <v>-2.5797628071173442</v>
      </c>
      <c r="AQ16" s="2">
        <f t="shared" si="11"/>
        <v>0</v>
      </c>
    </row>
    <row r="17" spans="1:43" x14ac:dyDescent="0.4">
      <c r="A17">
        <v>15</v>
      </c>
      <c r="B17">
        <v>35</v>
      </c>
      <c r="C17">
        <v>0</v>
      </c>
      <c r="D17">
        <v>57</v>
      </c>
      <c r="E17">
        <v>36</v>
      </c>
      <c r="F17" s="2">
        <f t="shared" si="0"/>
        <v>-57</v>
      </c>
      <c r="G17" s="6">
        <f>_xlfn.FORECAST.ETS(A19,B$3:B17,A$3:A17,1,1)</f>
        <v>34.793971483269111</v>
      </c>
      <c r="H17" s="6">
        <f>AVERAGE(B$3:B17,G17)+SQRT(_xlfn.VAR.P((B$3:B17)))</f>
        <v>27.202736538733852</v>
      </c>
      <c r="I17" s="7">
        <f t="shared" si="12"/>
        <v>84.202736538733859</v>
      </c>
      <c r="J17" s="2">
        <f t="shared" si="2"/>
        <v>84.202736538733859</v>
      </c>
      <c r="L17" s="2">
        <v>15</v>
      </c>
      <c r="M17" s="2">
        <v>5</v>
      </c>
      <c r="N17" s="2">
        <v>0</v>
      </c>
      <c r="O17" s="2">
        <v>0</v>
      </c>
      <c r="P17" s="2">
        <v>10</v>
      </c>
      <c r="Q17" s="2">
        <f t="shared" si="3"/>
        <v>0</v>
      </c>
      <c r="R17" s="6">
        <f>_xlfn.FORECAST.ETS(L19,$AI$3:$AI17,L$3:L17,1,1)</f>
        <v>13.801264530319308</v>
      </c>
      <c r="S17" s="6">
        <f>AVERAGE(M$3:M17,R17)+SQRT(_xlfn.VAR.P((M$3:M17)))</f>
        <v>19.279779830367609</v>
      </c>
      <c r="T17" s="7">
        <f t="shared" si="13"/>
        <v>19.279779830367609</v>
      </c>
      <c r="U17" s="2">
        <f t="shared" si="5"/>
        <v>19.279779830367609</v>
      </c>
      <c r="W17" s="2">
        <v>15</v>
      </c>
      <c r="X17" s="2">
        <v>5</v>
      </c>
      <c r="Y17" s="2">
        <v>23</v>
      </c>
      <c r="Z17" s="2">
        <v>0</v>
      </c>
      <c r="AA17" s="2">
        <v>5</v>
      </c>
      <c r="AB17" s="2">
        <f t="shared" si="6"/>
        <v>23</v>
      </c>
      <c r="AC17" s="6">
        <f>_xlfn.FORECAST.ETS(W19,$AI$3:$AI17,W$3:W17,1,1)</f>
        <v>13.801264530319308</v>
      </c>
      <c r="AD17" s="6">
        <f>AVERAGE(X$3:X17,AC17)+SQRT(_xlfn.VAR.P((X$3:X17)))</f>
        <v>15.401556828088179</v>
      </c>
      <c r="AE17" s="7">
        <f t="shared" si="14"/>
        <v>-7.5984431719118213</v>
      </c>
      <c r="AF17" s="2">
        <f t="shared" si="8"/>
        <v>0</v>
      </c>
      <c r="AH17" s="2">
        <v>15</v>
      </c>
      <c r="AI17" s="2">
        <v>16</v>
      </c>
      <c r="AJ17" s="2">
        <v>10</v>
      </c>
      <c r="AK17" s="2">
        <v>0</v>
      </c>
      <c r="AL17" s="2">
        <v>5</v>
      </c>
      <c r="AM17" s="2">
        <f t="shared" si="9"/>
        <v>10</v>
      </c>
      <c r="AN17" s="6">
        <f>_xlfn.FORECAST.ETS(AH19,AI$3:AI17,AH$3:AH17,1,1)</f>
        <v>13.801264530319308</v>
      </c>
      <c r="AO17" s="6">
        <f>AVERAGE(AI$3:AI17,AN17)+SQRT(_xlfn.VAR.P((AI$3:AI17)))</f>
        <v>14.534186719889423</v>
      </c>
      <c r="AP17" s="7">
        <f t="shared" si="15"/>
        <v>4.5341867198894228</v>
      </c>
      <c r="AQ17" s="2">
        <f t="shared" si="11"/>
        <v>4.5341867198894228</v>
      </c>
    </row>
    <row r="18" spans="1:43" x14ac:dyDescent="0.4">
      <c r="A18">
        <v>16</v>
      </c>
      <c r="B18">
        <v>10</v>
      </c>
      <c r="C18">
        <v>0</v>
      </c>
      <c r="D18">
        <v>37</v>
      </c>
      <c r="E18">
        <v>20</v>
      </c>
      <c r="F18" s="2">
        <f t="shared" si="0"/>
        <v>-37</v>
      </c>
      <c r="G18" s="6">
        <f>_xlfn.FORECAST.ETS(A20,B$3:B18,A$3:A18,1,1)</f>
        <v>28.583214710528107</v>
      </c>
      <c r="H18" s="6">
        <f>AVERAGE(B$3:B18,G18)+SQRT(_xlfn.VAR.P((B$3:B18)))</f>
        <v>26.238227742790265</v>
      </c>
      <c r="I18" s="7">
        <f t="shared" si="12"/>
        <v>63.238227742790265</v>
      </c>
      <c r="J18" s="2">
        <f t="shared" si="2"/>
        <v>63.238227742790265</v>
      </c>
      <c r="L18" s="2">
        <v>16</v>
      </c>
      <c r="M18" s="2">
        <v>5</v>
      </c>
      <c r="N18" s="2">
        <v>13</v>
      </c>
      <c r="O18" s="2">
        <v>0</v>
      </c>
      <c r="P18" s="2">
        <v>10</v>
      </c>
      <c r="Q18" s="2">
        <f t="shared" si="3"/>
        <v>13</v>
      </c>
      <c r="R18" s="6">
        <f>_xlfn.FORECAST.ETS(L20,$AI$3:$AI18,L$3:L18,1,1)</f>
        <v>8.5488375333199755</v>
      </c>
      <c r="S18" s="6">
        <f>AVERAGE(M$3:M18,R18)+SQRT(_xlfn.VAR.P((M$3:M18)))</f>
        <v>18.590768133601184</v>
      </c>
      <c r="T18" s="7">
        <f t="shared" si="13"/>
        <v>5.5907681336011841</v>
      </c>
      <c r="U18" s="2">
        <f t="shared" si="5"/>
        <v>5.5907681336011841</v>
      </c>
      <c r="W18" s="2">
        <v>16</v>
      </c>
      <c r="X18" s="2">
        <v>5</v>
      </c>
      <c r="Y18" s="2">
        <v>33</v>
      </c>
      <c r="Z18" s="2">
        <v>0</v>
      </c>
      <c r="AA18" s="2">
        <v>5</v>
      </c>
      <c r="AB18" s="2">
        <f t="shared" si="6"/>
        <v>33</v>
      </c>
      <c r="AC18" s="6">
        <f>_xlfn.FORECAST.ETS(W20,$AI$3:$AI18,W$3:W18,1,1)</f>
        <v>8.5488375333199755</v>
      </c>
      <c r="AD18" s="6">
        <f>AVERAGE(X$3:X18,AC18)+SQRT(_xlfn.VAR.P((X$3:X18)))</f>
        <v>14.764919115261904</v>
      </c>
      <c r="AE18" s="7">
        <f t="shared" si="14"/>
        <v>-18.235080884738096</v>
      </c>
      <c r="AF18" s="2">
        <f t="shared" si="8"/>
        <v>0</v>
      </c>
      <c r="AH18" s="2">
        <v>16</v>
      </c>
      <c r="AI18" s="2">
        <v>11</v>
      </c>
      <c r="AJ18" s="2">
        <v>11</v>
      </c>
      <c r="AK18" s="2">
        <v>0</v>
      </c>
      <c r="AL18" s="2">
        <v>10</v>
      </c>
      <c r="AM18" s="2">
        <f t="shared" si="9"/>
        <v>11</v>
      </c>
      <c r="AN18" s="6">
        <f>_xlfn.FORECAST.ETS(AH20,AI$3:AI18,AH$3:AH18,1,1)</f>
        <v>8.5488375333199755</v>
      </c>
      <c r="AO18" s="6">
        <f>AVERAGE(AI$3:AI18,AN18)+SQRT(_xlfn.VAR.P((AI$3:AI18)))</f>
        <v>14.167598971329433</v>
      </c>
      <c r="AP18" s="7">
        <f t="shared" si="15"/>
        <v>3.1675989713294328</v>
      </c>
      <c r="AQ18" s="2">
        <f t="shared" si="11"/>
        <v>3.1675989713294328</v>
      </c>
    </row>
    <row r="19" spans="1:43" x14ac:dyDescent="0.4">
      <c r="A19">
        <v>17</v>
      </c>
      <c r="B19">
        <v>10</v>
      </c>
      <c r="C19">
        <v>0</v>
      </c>
      <c r="D19">
        <v>15</v>
      </c>
      <c r="E19">
        <v>10</v>
      </c>
      <c r="F19" s="2">
        <f t="shared" si="0"/>
        <v>-15</v>
      </c>
      <c r="G19" s="6">
        <f>_xlfn.FORECAST.ETS(A21,B$3:B19,A$3:A19,1,1)</f>
        <v>12.024509803921569</v>
      </c>
      <c r="H19" s="6">
        <f>AVERAGE(B$3:B19,G19)+SQRT(_xlfn.VAR.P((B$3:B19)))</f>
        <v>24.786614368547397</v>
      </c>
      <c r="I19" s="7">
        <f t="shared" si="12"/>
        <v>39.786614368547397</v>
      </c>
      <c r="J19" s="2">
        <f t="shared" si="2"/>
        <v>39.786614368547397</v>
      </c>
      <c r="L19" s="2">
        <v>17</v>
      </c>
      <c r="M19" s="2">
        <v>5</v>
      </c>
      <c r="N19" s="2">
        <v>30</v>
      </c>
      <c r="O19" s="2">
        <v>0</v>
      </c>
      <c r="P19" s="2">
        <v>5</v>
      </c>
      <c r="Q19" s="2">
        <f t="shared" si="3"/>
        <v>30</v>
      </c>
      <c r="R19" s="6">
        <f>_xlfn.FORECAST.ETS(L21,$AI$3:$AI19,L$3:L19,1,1)</f>
        <v>14.031702510317539</v>
      </c>
      <c r="S19" s="6">
        <f>AVERAGE(M$3:M19,R19)+SQRT(_xlfn.VAR.P((M$3:M19)))</f>
        <v>18.542327470869353</v>
      </c>
      <c r="T19" s="7">
        <f t="shared" si="13"/>
        <v>-11.457672529130647</v>
      </c>
      <c r="U19" s="2">
        <f t="shared" si="5"/>
        <v>0</v>
      </c>
      <c r="W19" s="2">
        <v>17</v>
      </c>
      <c r="X19" s="2">
        <v>10</v>
      </c>
      <c r="Y19" s="2">
        <v>33</v>
      </c>
      <c r="Z19" s="2">
        <v>0</v>
      </c>
      <c r="AA19" s="2">
        <v>5</v>
      </c>
      <c r="AB19" s="2">
        <f t="shared" si="6"/>
        <v>33</v>
      </c>
      <c r="AC19" s="6">
        <f>_xlfn.FORECAST.ETS(W21,$AI$3:$AI19,W$3:W19,1,1)</f>
        <v>14.031702510317539</v>
      </c>
      <c r="AD19" s="6">
        <f>AVERAGE(X$3:X19,AC19)+SQRT(_xlfn.VAR.P((X$3:X19)))</f>
        <v>14.937547679863858</v>
      </c>
      <c r="AE19" s="7">
        <f t="shared" si="14"/>
        <v>-18.062452320136142</v>
      </c>
      <c r="AF19" s="2">
        <f t="shared" si="8"/>
        <v>0</v>
      </c>
      <c r="AH19" s="2">
        <v>17</v>
      </c>
      <c r="AI19" s="2">
        <v>10</v>
      </c>
      <c r="AJ19" s="2">
        <v>6</v>
      </c>
      <c r="AK19" s="2">
        <v>0</v>
      </c>
      <c r="AL19" s="2">
        <v>5</v>
      </c>
      <c r="AM19" s="2">
        <f t="shared" si="9"/>
        <v>6</v>
      </c>
      <c r="AN19" s="6">
        <f>_xlfn.FORECAST.ETS(AH21,AI$3:AI19,AH$3:AH19,1,1)</f>
        <v>14.031702510317539</v>
      </c>
      <c r="AO19" s="6">
        <f>AVERAGE(AI$3:AI19,AN19)+SQRT(_xlfn.VAR.P((AI$3:AI19)))</f>
        <v>14.365454424461031</v>
      </c>
      <c r="AP19" s="7">
        <f t="shared" si="15"/>
        <v>8.3654544244610314</v>
      </c>
      <c r="AQ19" s="2">
        <f t="shared" si="11"/>
        <v>8.3654544244610314</v>
      </c>
    </row>
    <row r="20" spans="1:43" x14ac:dyDescent="0.4">
      <c r="A20">
        <v>18</v>
      </c>
      <c r="B20">
        <v>5</v>
      </c>
      <c r="C20">
        <v>16</v>
      </c>
      <c r="D20">
        <v>0</v>
      </c>
      <c r="E20">
        <v>0</v>
      </c>
      <c r="F20" s="2">
        <f t="shared" si="0"/>
        <v>16</v>
      </c>
      <c r="G20" s="6">
        <f>_xlfn.FORECAST.ETS(A22,B$3:B20,A$3:A20,1,1)</f>
        <v>6.3085655314757485</v>
      </c>
      <c r="H20" s="6">
        <f>AVERAGE(B$3:B20,G20)+SQRT(_xlfn.VAR.P((B$3:B20)))</f>
        <v>24.043558158405787</v>
      </c>
      <c r="I20" s="7">
        <f t="shared" si="12"/>
        <v>8.0435581584057871</v>
      </c>
      <c r="J20" s="2">
        <f t="shared" si="2"/>
        <v>8.0435581584057871</v>
      </c>
      <c r="L20" s="2">
        <v>18</v>
      </c>
      <c r="M20" s="2">
        <v>5</v>
      </c>
      <c r="N20" s="2">
        <v>55</v>
      </c>
      <c r="O20" s="2">
        <v>0</v>
      </c>
      <c r="P20" s="2">
        <v>5</v>
      </c>
      <c r="Q20" s="2">
        <f t="shared" si="3"/>
        <v>55</v>
      </c>
      <c r="R20" s="6">
        <f>_xlfn.FORECAST.ETS(L22,$AI$3:$AI20,L$3:L20,1,1)</f>
        <v>6.2067245725971851</v>
      </c>
      <c r="S20" s="6">
        <f>AVERAGE(M$3:M20,R20)+SQRT(_xlfn.VAR.P((M$3:M20)))</f>
        <v>17.773800714159705</v>
      </c>
      <c r="T20" s="7">
        <f t="shared" si="13"/>
        <v>-37.226199285840295</v>
      </c>
      <c r="U20" s="2">
        <f t="shared" si="5"/>
        <v>0</v>
      </c>
      <c r="W20" s="2">
        <v>18</v>
      </c>
      <c r="X20" s="2">
        <v>5</v>
      </c>
      <c r="Y20" s="2">
        <v>33</v>
      </c>
      <c r="Z20" s="2">
        <v>0</v>
      </c>
      <c r="AA20" s="2">
        <v>5</v>
      </c>
      <c r="AB20" s="2">
        <f t="shared" si="6"/>
        <v>33</v>
      </c>
      <c r="AC20" s="6">
        <f>_xlfn.FORECAST.ETS(W22,$AI$3:$AI20,W$3:W20,1,1)</f>
        <v>6.2067245725971851</v>
      </c>
      <c r="AD20" s="6">
        <f>AVERAGE(X$3:X20,AC20)+SQRT(_xlfn.VAR.P((X$3:X20)))</f>
        <v>14.243078085399386</v>
      </c>
      <c r="AE20" s="7">
        <f t="shared" si="14"/>
        <v>-18.756921914600614</v>
      </c>
      <c r="AF20" s="2">
        <f t="shared" si="8"/>
        <v>0</v>
      </c>
      <c r="AH20" s="2">
        <v>18</v>
      </c>
      <c r="AI20" s="2">
        <v>2</v>
      </c>
      <c r="AJ20" s="2">
        <v>9</v>
      </c>
      <c r="AK20" s="2">
        <v>0</v>
      </c>
      <c r="AL20" s="2">
        <v>5</v>
      </c>
      <c r="AM20" s="2">
        <f t="shared" si="9"/>
        <v>9</v>
      </c>
      <c r="AN20" s="6">
        <f>_xlfn.FORECAST.ETS(AH22,AI$3:AI20,AH$3:AH20,1,1)</f>
        <v>6.2067245725971851</v>
      </c>
      <c r="AO20" s="6">
        <f>AVERAGE(AI$3:AI20,AN20)+SQRT(_xlfn.VAR.P((AI$3:AI20)))</f>
        <v>13.730002158404824</v>
      </c>
      <c r="AP20" s="7">
        <f t="shared" si="15"/>
        <v>4.7300021584048242</v>
      </c>
      <c r="AQ20" s="2">
        <f t="shared" si="11"/>
        <v>4.7300021584048242</v>
      </c>
    </row>
    <row r="21" spans="1:43" x14ac:dyDescent="0.4">
      <c r="A21">
        <v>19</v>
      </c>
      <c r="B21">
        <v>5</v>
      </c>
      <c r="C21">
        <v>31</v>
      </c>
      <c r="D21">
        <v>0</v>
      </c>
      <c r="E21">
        <v>0</v>
      </c>
      <c r="F21" s="2">
        <f t="shared" si="0"/>
        <v>31</v>
      </c>
      <c r="G21" s="6">
        <f>_xlfn.FORECAST.ETS(A23,B$3:B21,A$3:A21,1,1)</f>
        <v>8.7518572291267187</v>
      </c>
      <c r="H21" s="6">
        <f>AVERAGE(B$3:B21,G21)+SQRT(_xlfn.VAR.P((B$3:B21)))</f>
        <v>23.743007200468213</v>
      </c>
      <c r="I21" s="7">
        <f t="shared" si="12"/>
        <v>-7.2569927995317869</v>
      </c>
      <c r="J21" s="2">
        <f t="shared" si="2"/>
        <v>0</v>
      </c>
      <c r="L21" s="2">
        <v>19</v>
      </c>
      <c r="M21" s="2">
        <v>5</v>
      </c>
      <c r="N21" s="2">
        <v>83</v>
      </c>
      <c r="O21" s="2">
        <v>0</v>
      </c>
      <c r="P21" s="2">
        <v>0</v>
      </c>
      <c r="Q21" s="2">
        <f t="shared" si="3"/>
        <v>83</v>
      </c>
      <c r="R21" s="6">
        <f>_xlfn.FORECAST.ETS(L23,$AI$3:$AI21,L$3:L21,1,1)</f>
        <v>9.9757946344048332</v>
      </c>
      <c r="S21" s="6">
        <f>AVERAGE(M$3:M21,R21)+SQRT(_xlfn.VAR.P((M$3:M21)))</f>
        <v>17.642340762254271</v>
      </c>
      <c r="T21" s="7">
        <f t="shared" si="13"/>
        <v>-65.357659237745736</v>
      </c>
      <c r="U21" s="2">
        <f t="shared" si="5"/>
        <v>0</v>
      </c>
      <c r="W21" s="2">
        <v>19</v>
      </c>
      <c r="X21" s="2">
        <v>5</v>
      </c>
      <c r="Y21" s="2">
        <v>33</v>
      </c>
      <c r="Z21" s="2">
        <v>0</v>
      </c>
      <c r="AA21" s="2">
        <v>0</v>
      </c>
      <c r="AB21" s="2">
        <f t="shared" si="6"/>
        <v>33</v>
      </c>
      <c r="AC21" s="6">
        <f>_xlfn.FORECAST.ETS(W23,$AI$3:$AI21,W$3:W21,1,1)</f>
        <v>9.9757946344048332</v>
      </c>
      <c r="AD21" s="6">
        <f>AVERAGE(X$3:X21,AC21)+SQRT(_xlfn.VAR.P((X$3:X21)))</f>
        <v>14.186069478902798</v>
      </c>
      <c r="AE21" s="7">
        <f t="shared" si="14"/>
        <v>-18.813930521097202</v>
      </c>
      <c r="AF21" s="2">
        <f t="shared" si="8"/>
        <v>0</v>
      </c>
      <c r="AH21" s="2">
        <v>19</v>
      </c>
      <c r="AI21" s="2">
        <v>5</v>
      </c>
      <c r="AJ21" s="2">
        <v>14</v>
      </c>
      <c r="AK21" s="2">
        <v>0</v>
      </c>
      <c r="AL21" s="2">
        <v>0</v>
      </c>
      <c r="AM21" s="2">
        <f t="shared" si="9"/>
        <v>14</v>
      </c>
      <c r="AN21" s="6">
        <f>_xlfn.FORECAST.ETS(AH23,AI$3:AI21,AH$3:AH21,1,1)</f>
        <v>9.9757946344048332</v>
      </c>
      <c r="AO21" s="6">
        <f>AVERAGE(AI$3:AI21,AN21)+SQRT(_xlfn.VAR.P((AI$3:AI21)))</f>
        <v>13.681028338709945</v>
      </c>
      <c r="AP21" s="7">
        <f t="shared" si="15"/>
        <v>-0.31897166129005505</v>
      </c>
      <c r="AQ21" s="2">
        <f t="shared" si="11"/>
        <v>0</v>
      </c>
    </row>
    <row r="22" spans="1:43" x14ac:dyDescent="0.4">
      <c r="A22">
        <v>20</v>
      </c>
      <c r="B22">
        <v>0</v>
      </c>
      <c r="C22">
        <v>41</v>
      </c>
      <c r="D22">
        <v>0</v>
      </c>
      <c r="E22">
        <v>0</v>
      </c>
      <c r="F22" s="2">
        <f t="shared" si="0"/>
        <v>41</v>
      </c>
      <c r="G22" s="6">
        <f>_xlfn.FORECAST.ETS(A24,B$3:B22,A$3:A22,1,1)</f>
        <v>4.1567269707491095</v>
      </c>
      <c r="H22" s="6">
        <f>AVERAGE(B$3:B22,G22)+SQRT(_xlfn.VAR.P((B$3:B22)))</f>
        <v>23.19345913757666</v>
      </c>
      <c r="I22" s="7">
        <f t="shared" si="12"/>
        <v>-17.80654086242334</v>
      </c>
      <c r="J22" s="2">
        <f t="shared" si="2"/>
        <v>0</v>
      </c>
      <c r="L22" s="2">
        <v>20</v>
      </c>
      <c r="M22" s="2">
        <v>0</v>
      </c>
      <c r="N22" s="2">
        <v>103</v>
      </c>
      <c r="O22" s="2">
        <v>0</v>
      </c>
      <c r="P22" s="2">
        <v>0</v>
      </c>
      <c r="Q22" s="2">
        <f t="shared" si="3"/>
        <v>103</v>
      </c>
      <c r="R22" s="6">
        <f>_xlfn.FORECAST.ETS(L24,$AI$3:$AI22,L$3:L22,1,1)</f>
        <v>3.9754627818730532</v>
      </c>
      <c r="S22" s="6">
        <f>AVERAGE(M$3:M22,R22)+SQRT(_xlfn.VAR.P((M$3:M22)))</f>
        <v>17.116521901490614</v>
      </c>
      <c r="T22" s="7">
        <f t="shared" si="13"/>
        <v>-85.883478098509386</v>
      </c>
      <c r="U22" s="2">
        <f t="shared" si="5"/>
        <v>0</v>
      </c>
      <c r="W22" s="2">
        <v>20</v>
      </c>
      <c r="X22" s="2">
        <v>0</v>
      </c>
      <c r="Y22" s="2">
        <v>38</v>
      </c>
      <c r="Z22" s="2">
        <v>0</v>
      </c>
      <c r="AA22" s="2">
        <v>0</v>
      </c>
      <c r="AB22" s="2">
        <f t="shared" si="6"/>
        <v>38</v>
      </c>
      <c r="AC22" s="6">
        <f>_xlfn.FORECAST.ETS(W24,$AI$3:$AI22,W$3:W22,1,1)</f>
        <v>3.9754627818730532</v>
      </c>
      <c r="AD22" s="6">
        <f>AVERAGE(X$3:X22,AC22)+SQRT(_xlfn.VAR.P((X$3:X22)))</f>
        <v>13.736804488504651</v>
      </c>
      <c r="AE22" s="7">
        <f t="shared" si="14"/>
        <v>-24.263195511495347</v>
      </c>
      <c r="AF22" s="2">
        <f t="shared" si="8"/>
        <v>0</v>
      </c>
      <c r="AH22" s="2">
        <v>20</v>
      </c>
      <c r="AI22" s="2">
        <v>3</v>
      </c>
      <c r="AJ22" s="2">
        <v>16</v>
      </c>
      <c r="AK22" s="2">
        <v>0</v>
      </c>
      <c r="AL22" s="2">
        <v>5</v>
      </c>
      <c r="AM22" s="2">
        <f t="shared" si="9"/>
        <v>16</v>
      </c>
      <c r="AN22" s="6">
        <f>_xlfn.FORECAST.ETS(AH24,AI$3:AI22,AH$3:AH22,1,1)</f>
        <v>3.9754627818730532</v>
      </c>
      <c r="AO22" s="6">
        <f>AVERAGE(AI$3:AI22,AN22)+SQRT(_xlfn.VAR.P((AI$3:AI22)))</f>
        <v>13.164089976575582</v>
      </c>
      <c r="AP22" s="7">
        <f t="shared" si="15"/>
        <v>-2.8359100234244181</v>
      </c>
      <c r="AQ22" s="2">
        <f t="shared" si="11"/>
        <v>0</v>
      </c>
    </row>
    <row r="23" spans="1:43" x14ac:dyDescent="0.4">
      <c r="A23">
        <v>21</v>
      </c>
      <c r="B23">
        <v>0</v>
      </c>
      <c r="C23">
        <v>41</v>
      </c>
      <c r="D23">
        <v>0</v>
      </c>
      <c r="E23">
        <v>0</v>
      </c>
      <c r="F23" s="2">
        <f t="shared" si="0"/>
        <v>41</v>
      </c>
      <c r="G23" s="6">
        <f>_xlfn.FORECAST.ETS(A25,B$3:B23,A$3:A23,1,1)</f>
        <v>-0.17142857142857143</v>
      </c>
      <c r="H23" s="6">
        <f>AVERAGE(B$3:B23,G23)+SQRT(_xlfn.VAR.P((B$3:B23)))</f>
        <v>22.640902531587628</v>
      </c>
      <c r="I23" s="7">
        <f t="shared" si="12"/>
        <v>-18.359097468412372</v>
      </c>
      <c r="J23" s="2">
        <f t="shared" si="2"/>
        <v>0</v>
      </c>
      <c r="L23" s="2">
        <v>21</v>
      </c>
      <c r="M23" s="2">
        <v>0</v>
      </c>
      <c r="N23" s="2">
        <v>102</v>
      </c>
      <c r="O23" s="2">
        <v>0</v>
      </c>
      <c r="P23" s="2">
        <v>1</v>
      </c>
      <c r="Q23" s="2">
        <f t="shared" si="3"/>
        <v>102</v>
      </c>
      <c r="R23" s="6">
        <f>_xlfn.FORECAST.ETS(L25,$AI$3:$AI23,L$3:L23,1,1)</f>
        <v>3.8419272090552301</v>
      </c>
      <c r="S23" s="6">
        <f>AVERAGE(M$3:M23,R23)+SQRT(_xlfn.VAR.P((M$3:M23)))</f>
        <v>16.854993359012887</v>
      </c>
      <c r="T23" s="7">
        <f t="shared" si="13"/>
        <v>-85.145006640987106</v>
      </c>
      <c r="U23" s="2">
        <f t="shared" si="5"/>
        <v>0</v>
      </c>
      <c r="W23" s="2">
        <v>21</v>
      </c>
      <c r="X23" s="2">
        <v>5</v>
      </c>
      <c r="Y23" s="2">
        <v>38</v>
      </c>
      <c r="Z23" s="2">
        <v>0</v>
      </c>
      <c r="AA23" s="2">
        <v>3</v>
      </c>
      <c r="AB23" s="2">
        <f t="shared" si="6"/>
        <v>38</v>
      </c>
      <c r="AC23" s="6">
        <f>_xlfn.FORECAST.ETS(W25,$AI$3:$AI23,W$3:W23,1,1)</f>
        <v>3.8419272090552301</v>
      </c>
      <c r="AD23" s="6">
        <f>AVERAGE(X$3:X23,AC23)+SQRT(_xlfn.VAR.P((X$3:X23)))</f>
        <v>13.507238773152366</v>
      </c>
      <c r="AE23" s="7">
        <f t="shared" si="14"/>
        <v>-24.492761226847634</v>
      </c>
      <c r="AF23" s="2">
        <f t="shared" si="8"/>
        <v>0</v>
      </c>
      <c r="AH23" s="2">
        <v>21</v>
      </c>
      <c r="AI23" s="2">
        <v>8</v>
      </c>
      <c r="AJ23" s="2">
        <v>13</v>
      </c>
      <c r="AK23" s="2">
        <v>0</v>
      </c>
      <c r="AL23" s="2">
        <v>10</v>
      </c>
      <c r="AM23" s="2">
        <f t="shared" si="9"/>
        <v>13</v>
      </c>
      <c r="AN23" s="6">
        <f>_xlfn.FORECAST.ETS(AH25,AI$3:AI23,AH$3:AH23,1,1)</f>
        <v>3.8419272090552301</v>
      </c>
      <c r="AO23" s="6">
        <f>AVERAGE(AI$3:AI23,AN23)+SQRT(_xlfn.VAR.P((AI$3:AI23)))</f>
        <v>13.027927166383471</v>
      </c>
      <c r="AP23" s="7">
        <f t="shared" si="15"/>
        <v>2.7927166383470592E-2</v>
      </c>
      <c r="AQ23" s="2">
        <f t="shared" si="11"/>
        <v>2.7927166383470592E-2</v>
      </c>
    </row>
    <row r="24" spans="1:43" x14ac:dyDescent="0.4">
      <c r="A24">
        <v>22</v>
      </c>
      <c r="B24">
        <v>1</v>
      </c>
      <c r="C24">
        <v>40</v>
      </c>
      <c r="D24">
        <v>0</v>
      </c>
      <c r="E24">
        <v>0</v>
      </c>
      <c r="F24" s="2">
        <f t="shared" si="0"/>
        <v>40</v>
      </c>
      <c r="G24" s="6">
        <f>_xlfn.FORECAST.ETS(A26,B$3:B24,A$3:A24,1,1)</f>
        <v>8.4722113793624185</v>
      </c>
      <c r="H24" s="6">
        <f>AVERAGE(B$3:B24,G24)+SQRT(_xlfn.VAR.P((B$3:B24)))</f>
        <v>22.636466524520145</v>
      </c>
      <c r="I24" s="7">
        <f t="shared" si="12"/>
        <v>-17.363533475479855</v>
      </c>
      <c r="J24" s="2">
        <f t="shared" si="2"/>
        <v>0</v>
      </c>
      <c r="L24" s="2">
        <v>22</v>
      </c>
      <c r="M24" s="2">
        <v>3</v>
      </c>
      <c r="N24" s="2">
        <v>104</v>
      </c>
      <c r="O24" s="2">
        <v>0</v>
      </c>
      <c r="P24" s="2">
        <v>0</v>
      </c>
      <c r="Q24" s="2">
        <f t="shared" si="3"/>
        <v>104</v>
      </c>
      <c r="R24" s="6">
        <f>_xlfn.FORECAST.ETS(L26,$AI$3:$AI24,L$3:L24,1,1)</f>
        <v>7.7064746479769344</v>
      </c>
      <c r="S24" s="6">
        <f>AVERAGE(M$3:M24,R24)+SQRT(_xlfn.VAR.P((M$3:M24)))</f>
        <v>16.724006789473997</v>
      </c>
      <c r="T24" s="7">
        <f t="shared" si="13"/>
        <v>-87.275993210525996</v>
      </c>
      <c r="U24" s="2">
        <f t="shared" si="5"/>
        <v>0</v>
      </c>
      <c r="W24" s="2">
        <v>22</v>
      </c>
      <c r="X24" s="2">
        <v>10</v>
      </c>
      <c r="Y24" s="2">
        <v>28</v>
      </c>
      <c r="Z24" s="2">
        <v>0</v>
      </c>
      <c r="AA24" s="2">
        <v>5</v>
      </c>
      <c r="AB24" s="2">
        <f t="shared" si="6"/>
        <v>28</v>
      </c>
      <c r="AC24" s="6">
        <f>_xlfn.FORECAST.ETS(W26,$AI$3:$AI24,W$3:W24,1,1)</f>
        <v>7.7064746479769344</v>
      </c>
      <c r="AD24" s="6">
        <f>AVERAGE(X$3:X24,AC24)+SQRT(_xlfn.VAR.P((X$3:X24)))</f>
        <v>13.637086637805648</v>
      </c>
      <c r="AE24" s="7">
        <f t="shared" si="14"/>
        <v>-14.362913362194352</v>
      </c>
      <c r="AF24" s="2">
        <f t="shared" si="8"/>
        <v>0</v>
      </c>
      <c r="AH24" s="2">
        <v>22</v>
      </c>
      <c r="AI24" s="2">
        <v>15</v>
      </c>
      <c r="AJ24" s="2">
        <v>0</v>
      </c>
      <c r="AK24" s="2">
        <v>2</v>
      </c>
      <c r="AL24" s="2">
        <v>5</v>
      </c>
      <c r="AM24" s="2">
        <f t="shared" si="9"/>
        <v>-2</v>
      </c>
      <c r="AN24" s="6">
        <f>_xlfn.FORECAST.ETS(AH26,AI$3:AI24,AH$3:AH24,1,1)</f>
        <v>7.7064746479769344</v>
      </c>
      <c r="AO24" s="6">
        <f>AVERAGE(AI$3:AI24,AN24)+SQRT(_xlfn.VAR.P((AI$3:AI24)))</f>
        <v>13.571705867913906</v>
      </c>
      <c r="AP24" s="7">
        <f t="shared" si="15"/>
        <v>15.571705867913906</v>
      </c>
      <c r="AQ24" s="2">
        <f t="shared" si="11"/>
        <v>15.571705867913906</v>
      </c>
    </row>
    <row r="25" spans="1:43" x14ac:dyDescent="0.4">
      <c r="A25">
        <v>23</v>
      </c>
      <c r="B25">
        <v>0</v>
      </c>
      <c r="C25">
        <v>40</v>
      </c>
      <c r="D25">
        <v>0</v>
      </c>
      <c r="E25">
        <v>0</v>
      </c>
      <c r="F25" s="2">
        <f t="shared" si="0"/>
        <v>40</v>
      </c>
      <c r="G25" s="6">
        <f>_xlfn.FORECAST.ETS(A27,B$3:B25,A$3:A25,1,1)</f>
        <v>6.3409922274829569</v>
      </c>
      <c r="H25" s="6">
        <f>AVERAGE(B$3:B25,G25)+SQRT(_xlfn.VAR.P((B$3:B25)))</f>
        <v>22.163130064176663</v>
      </c>
      <c r="I25" s="7">
        <f t="shared" si="12"/>
        <v>-17.836869935823337</v>
      </c>
      <c r="J25" s="2">
        <f t="shared" si="2"/>
        <v>0</v>
      </c>
      <c r="L25" s="2">
        <v>23</v>
      </c>
      <c r="M25" s="2">
        <v>5</v>
      </c>
      <c r="N25" s="2">
        <v>99</v>
      </c>
      <c r="O25" s="2">
        <v>0</v>
      </c>
      <c r="P25" s="2">
        <v>0</v>
      </c>
      <c r="Q25" s="2">
        <f t="shared" si="3"/>
        <v>99</v>
      </c>
      <c r="R25" s="6">
        <f>_xlfn.FORECAST.ETS(L27,$AI$3:$AI25,L$3:L25,1,1)</f>
        <v>13.343541794911241</v>
      </c>
      <c r="S25" s="6">
        <f>AVERAGE(M$3:M25,R25)+SQRT(_xlfn.VAR.P((M$3:M25)))</f>
        <v>16.678314722110017</v>
      </c>
      <c r="T25" s="7">
        <f t="shared" si="13"/>
        <v>-82.321685277889983</v>
      </c>
      <c r="U25" s="2">
        <f t="shared" si="5"/>
        <v>0</v>
      </c>
      <c r="W25" s="2">
        <v>23</v>
      </c>
      <c r="X25" s="2">
        <v>5</v>
      </c>
      <c r="Y25" s="2">
        <v>23</v>
      </c>
      <c r="Z25" s="2">
        <v>0</v>
      </c>
      <c r="AA25" s="2">
        <v>5</v>
      </c>
      <c r="AB25" s="2">
        <f t="shared" si="6"/>
        <v>23</v>
      </c>
      <c r="AC25" s="6">
        <f>_xlfn.FORECAST.ETS(W27,$AI$3:$AI25,W$3:W25,1,1)</f>
        <v>13.343541794911241</v>
      </c>
      <c r="AD25" s="6">
        <f>AVERAGE(X$3:X25,AC25)+SQRT(_xlfn.VAR.P((X$3:X25)))</f>
        <v>13.666783056460307</v>
      </c>
      <c r="AE25" s="7">
        <f t="shared" si="14"/>
        <v>-9.3332169435396928</v>
      </c>
      <c r="AF25" s="2">
        <f t="shared" si="8"/>
        <v>0</v>
      </c>
      <c r="AH25" s="2">
        <v>23</v>
      </c>
      <c r="AI25" s="2">
        <v>4</v>
      </c>
      <c r="AJ25" s="2">
        <v>0</v>
      </c>
      <c r="AK25" s="2">
        <v>1</v>
      </c>
      <c r="AL25" s="2">
        <v>15</v>
      </c>
      <c r="AM25" s="2">
        <f t="shared" si="9"/>
        <v>-1</v>
      </c>
      <c r="AN25" s="6">
        <f>_xlfn.FORECAST.ETS(AH27,AI$3:AI25,AH$3:AH25,1,1)</f>
        <v>13.343541794911241</v>
      </c>
      <c r="AO25" s="6">
        <f>AVERAGE(AI$3:AI25,AN25)+SQRT(_xlfn.VAR.P((AI$3:AI25)))</f>
        <v>13.603979860898455</v>
      </c>
      <c r="AP25" s="7">
        <f t="shared" si="15"/>
        <v>14.603979860898455</v>
      </c>
      <c r="AQ25" s="2">
        <f t="shared" si="11"/>
        <v>14.603979860898455</v>
      </c>
    </row>
    <row r="26" spans="1:43" x14ac:dyDescent="0.4">
      <c r="A26">
        <v>24</v>
      </c>
      <c r="B26">
        <v>0</v>
      </c>
      <c r="C26">
        <v>40</v>
      </c>
      <c r="D26">
        <v>0</v>
      </c>
      <c r="E26">
        <v>0</v>
      </c>
      <c r="F26" s="2">
        <f t="shared" si="0"/>
        <v>40</v>
      </c>
      <c r="G26" s="6">
        <f>_xlfn.FORECAST.ETS(A28,B$3:B26,A$3:A26,1,1)</f>
        <v>5.0205855779155746</v>
      </c>
      <c r="H26" s="6">
        <f>AVERAGE(B$3:B26,G26)+SQRT(_xlfn.VAR.P((B$3:B26)))</f>
        <v>21.729153287118244</v>
      </c>
      <c r="I26" s="7">
        <f t="shared" si="12"/>
        <v>-18.270846712881756</v>
      </c>
      <c r="J26" s="2">
        <f t="shared" si="2"/>
        <v>0</v>
      </c>
      <c r="L26" s="2">
        <v>24</v>
      </c>
      <c r="M26" s="2">
        <v>5</v>
      </c>
      <c r="N26" s="2">
        <v>94</v>
      </c>
      <c r="O26" s="2">
        <v>0</v>
      </c>
      <c r="P26" s="2">
        <v>5</v>
      </c>
      <c r="Q26" s="2">
        <f t="shared" si="3"/>
        <v>94</v>
      </c>
      <c r="R26" s="6">
        <f>_xlfn.FORECAST.ETS(L28,$AI$3:$AI26,L$3:L26,1,1)</f>
        <v>6.7802322808828066</v>
      </c>
      <c r="S26" s="6">
        <f>AVERAGE(M$3:M26,R26)+SQRT(_xlfn.VAR.P((M$3:M26)))</f>
        <v>16.142001501676368</v>
      </c>
      <c r="T26" s="7">
        <f t="shared" si="13"/>
        <v>-77.857998498323639</v>
      </c>
      <c r="U26" s="2">
        <f t="shared" si="5"/>
        <v>0</v>
      </c>
      <c r="W26" s="2">
        <v>24</v>
      </c>
      <c r="X26" s="2">
        <v>15</v>
      </c>
      <c r="Y26" s="2">
        <v>11</v>
      </c>
      <c r="Z26" s="2">
        <v>0</v>
      </c>
      <c r="AA26" s="2">
        <v>10</v>
      </c>
      <c r="AB26" s="2">
        <f t="shared" si="6"/>
        <v>11</v>
      </c>
      <c r="AC26" s="6">
        <f>_xlfn.FORECAST.ETS(W28,$AI$3:$AI26,W$3:W26,1,1)</f>
        <v>6.7802322808828066</v>
      </c>
      <c r="AD26" s="6">
        <f>AVERAGE(X$3:X26,AC26)+SQRT(_xlfn.VAR.P((X$3:X26)))</f>
        <v>13.723024146644537</v>
      </c>
      <c r="AE26" s="7">
        <f t="shared" si="14"/>
        <v>2.7230241466445371</v>
      </c>
      <c r="AF26" s="2">
        <f t="shared" si="8"/>
        <v>2.7230241466445371</v>
      </c>
      <c r="AH26" s="2">
        <v>24</v>
      </c>
      <c r="AI26" s="2">
        <v>18</v>
      </c>
      <c r="AJ26" s="2">
        <v>0</v>
      </c>
      <c r="AK26" s="2">
        <v>9</v>
      </c>
      <c r="AL26" s="2">
        <v>10</v>
      </c>
      <c r="AM26" s="2">
        <f t="shared" si="9"/>
        <v>-9</v>
      </c>
      <c r="AN26" s="6">
        <f>_xlfn.FORECAST.ETS(AH28,AI$3:AI26,AH$3:AH26,1,1)</f>
        <v>6.7802322808828066</v>
      </c>
      <c r="AO26" s="6">
        <f>AVERAGE(AI$3:AI26,AN26)+SQRT(_xlfn.VAR.P((AI$3:AI26)))</f>
        <v>13.969206259733152</v>
      </c>
      <c r="AP26" s="7">
        <f t="shared" si="15"/>
        <v>22.969206259733152</v>
      </c>
      <c r="AQ26" s="2">
        <f t="shared" si="11"/>
        <v>22.969206259733152</v>
      </c>
    </row>
    <row r="27" spans="1:43" x14ac:dyDescent="0.4">
      <c r="A27">
        <v>25</v>
      </c>
      <c r="B27">
        <v>5</v>
      </c>
      <c r="C27">
        <v>35</v>
      </c>
      <c r="D27">
        <v>0</v>
      </c>
      <c r="E27">
        <v>0</v>
      </c>
      <c r="F27" s="2">
        <f t="shared" si="0"/>
        <v>35</v>
      </c>
      <c r="G27" s="6">
        <f>_xlfn.FORECAST.ETS(A29,B$3:B27,A$3:A27,1,1)</f>
        <v>4.5473450135450335</v>
      </c>
      <c r="H27" s="6">
        <f>AVERAGE(B$3:B27,G27)+SQRT(_xlfn.VAR.P((B$3:B27)))</f>
        <v>21.345724485343052</v>
      </c>
      <c r="I27" s="7">
        <f t="shared" si="12"/>
        <v>-13.654275514656948</v>
      </c>
      <c r="J27" s="2">
        <f t="shared" si="2"/>
        <v>0</v>
      </c>
      <c r="L27" s="2">
        <v>25</v>
      </c>
      <c r="M27" s="2">
        <v>10</v>
      </c>
      <c r="N27" s="2">
        <v>84</v>
      </c>
      <c r="O27" s="2">
        <v>0</v>
      </c>
      <c r="P27" s="2">
        <v>5</v>
      </c>
      <c r="Q27" s="2">
        <f t="shared" si="3"/>
        <v>84</v>
      </c>
      <c r="R27" s="6">
        <f>_xlfn.FORECAST.ETS(L29,$AI$3:$AI27,L$3:L27,1,1)</f>
        <v>3.9538461538461531</v>
      </c>
      <c r="S27" s="6">
        <f>AVERAGE(M$3:M27,R27)+SQRT(_xlfn.VAR.P((M$3:M27)))</f>
        <v>15.922752369483099</v>
      </c>
      <c r="T27" s="7">
        <f t="shared" si="13"/>
        <v>-68.077247630516894</v>
      </c>
      <c r="U27" s="2">
        <f t="shared" si="5"/>
        <v>0</v>
      </c>
      <c r="W27" s="2">
        <v>25</v>
      </c>
      <c r="X27" s="2">
        <v>10</v>
      </c>
      <c r="Y27" s="2">
        <v>6</v>
      </c>
      <c r="Z27" s="2">
        <v>0</v>
      </c>
      <c r="AA27" s="2">
        <v>10</v>
      </c>
      <c r="AB27" s="2">
        <f t="shared" si="6"/>
        <v>6</v>
      </c>
      <c r="AC27" s="6">
        <f>_xlfn.FORECAST.ETS(W29,$AI$3:$AI27,W$3:W27,1,1)</f>
        <v>3.9538461538461531</v>
      </c>
      <c r="AD27" s="6">
        <f>AVERAGE(X$3:X27,AC27)+SQRT(_xlfn.VAR.P((X$3:X27)))</f>
        <v>13.569414144801168</v>
      </c>
      <c r="AE27" s="7">
        <f t="shared" si="14"/>
        <v>7.5694141448011685</v>
      </c>
      <c r="AF27" s="2">
        <f t="shared" si="8"/>
        <v>7.5694141448011685</v>
      </c>
      <c r="AH27" s="2">
        <v>25</v>
      </c>
      <c r="AI27" s="2">
        <v>4</v>
      </c>
      <c r="AJ27" s="2">
        <v>0</v>
      </c>
      <c r="AK27" s="2">
        <v>8</v>
      </c>
      <c r="AL27" s="2">
        <v>5</v>
      </c>
      <c r="AM27" s="2">
        <f t="shared" si="9"/>
        <v>-8</v>
      </c>
      <c r="AN27" s="6">
        <f>_xlfn.FORECAST.ETS(AH29,AI$3:AI27,AH$3:AH27,1,1)</f>
        <v>3.9538461538461531</v>
      </c>
      <c r="AO27" s="6">
        <f>AVERAGE(AI$3:AI27,AN27)+SQRT(_xlfn.VAR.P((AI$3:AI27)))</f>
        <v>13.665341843581658</v>
      </c>
      <c r="AP27" s="7">
        <f t="shared" si="15"/>
        <v>21.665341843581658</v>
      </c>
      <c r="AQ27" s="2">
        <f t="shared" si="11"/>
        <v>21.665341843581658</v>
      </c>
    </row>
    <row r="28" spans="1:43" x14ac:dyDescent="0.4">
      <c r="A28">
        <v>26</v>
      </c>
      <c r="B28">
        <v>5</v>
      </c>
      <c r="C28">
        <v>30</v>
      </c>
      <c r="D28">
        <v>0</v>
      </c>
      <c r="E28">
        <v>0</v>
      </c>
      <c r="F28" s="2">
        <f t="shared" si="0"/>
        <v>30</v>
      </c>
      <c r="G28" s="6">
        <f>_xlfn.FORECAST.ETS(A30,B$3:B28,A$3:A28,1,1)</f>
        <v>4.1042735042735039</v>
      </c>
      <c r="H28" s="6">
        <f>AVERAGE(B$3:B28,G28)+SQRT(_xlfn.VAR.P((B$3:B28)))</f>
        <v>20.983986084570521</v>
      </c>
      <c r="I28" s="7">
        <f t="shared" si="12"/>
        <v>-9.0160139154294789</v>
      </c>
      <c r="J28" s="2">
        <f t="shared" si="2"/>
        <v>0</v>
      </c>
      <c r="L28" s="2">
        <v>26</v>
      </c>
      <c r="M28" s="2">
        <v>10</v>
      </c>
      <c r="N28" s="2">
        <v>74</v>
      </c>
      <c r="O28" s="2">
        <v>0</v>
      </c>
      <c r="P28" s="2">
        <v>0</v>
      </c>
      <c r="Q28" s="2">
        <f t="shared" si="3"/>
        <v>74</v>
      </c>
      <c r="R28" s="6">
        <f>_xlfn.FORECAST.ETS(L30,$AI$3:$AI28,L$3:L28,1,1)</f>
        <v>7.6999814858774576</v>
      </c>
      <c r="S28" s="6">
        <f>AVERAGE(M$3:M28,R28)+SQRT(_xlfn.VAR.P((M$3:M28)))</f>
        <v>15.96094903298691</v>
      </c>
      <c r="T28" s="7">
        <f t="shared" si="13"/>
        <v>-58.03905096701309</v>
      </c>
      <c r="U28" s="2">
        <f t="shared" si="5"/>
        <v>0</v>
      </c>
      <c r="W28" s="2">
        <v>26</v>
      </c>
      <c r="X28" s="2">
        <v>5</v>
      </c>
      <c r="Y28" s="2">
        <v>6</v>
      </c>
      <c r="Z28" s="2">
        <v>0</v>
      </c>
      <c r="AA28" s="2">
        <v>5</v>
      </c>
      <c r="AB28" s="2">
        <f t="shared" si="6"/>
        <v>6</v>
      </c>
      <c r="AC28" s="6">
        <f>_xlfn.FORECAST.ETS(W30,$AI$3:$AI28,W$3:W28,1,1)</f>
        <v>7.6999814858774576</v>
      </c>
      <c r="AD28" s="6">
        <f>AVERAGE(X$3:X28,AC28)+SQRT(_xlfn.VAR.P((X$3:X28)))</f>
        <v>13.532722578648983</v>
      </c>
      <c r="AE28" s="7">
        <f t="shared" si="14"/>
        <v>7.5327225786489826</v>
      </c>
      <c r="AF28" s="2">
        <f t="shared" si="8"/>
        <v>7.5327225786489826</v>
      </c>
      <c r="AH28" s="2">
        <v>26</v>
      </c>
      <c r="AI28" s="2">
        <v>5</v>
      </c>
      <c r="AJ28" s="2">
        <v>2</v>
      </c>
      <c r="AK28" s="2">
        <v>0</v>
      </c>
      <c r="AL28" s="2">
        <v>15</v>
      </c>
      <c r="AM28" s="2">
        <f t="shared" si="9"/>
        <v>2</v>
      </c>
      <c r="AN28" s="6">
        <f>_xlfn.FORECAST.ETS(AH30,AI$3:AI28,AH$3:AH28,1,1)</f>
        <v>7.6999814858774576</v>
      </c>
      <c r="AO28" s="6">
        <f>AVERAGE(AI$3:AI28,AN28)+SQRT(_xlfn.VAR.P((AI$3:AI28)))</f>
        <v>13.62576110701821</v>
      </c>
      <c r="AP28" s="7">
        <f t="shared" si="15"/>
        <v>11.62576110701821</v>
      </c>
      <c r="AQ28" s="2">
        <f t="shared" si="11"/>
        <v>11.62576110701821</v>
      </c>
    </row>
    <row r="29" spans="1:43" x14ac:dyDescent="0.4">
      <c r="A29">
        <v>27</v>
      </c>
      <c r="B29">
        <v>0</v>
      </c>
      <c r="C29">
        <v>30</v>
      </c>
      <c r="D29">
        <v>0</v>
      </c>
      <c r="E29">
        <v>0</v>
      </c>
      <c r="F29" s="2">
        <f t="shared" si="0"/>
        <v>30</v>
      </c>
      <c r="G29" s="6">
        <f>_xlfn.FORECAST.ETS(A31,B$3:B29,A$3:A29,1,1)</f>
        <v>-0.51093806179244483</v>
      </c>
      <c r="H29" s="6">
        <f>AVERAGE(B$3:B29,G29)+SQRT(_xlfn.VAR.P((B$3:B29)))</f>
        <v>20.477157367098197</v>
      </c>
      <c r="I29" s="7">
        <f t="shared" si="12"/>
        <v>-9.5228426329018028</v>
      </c>
      <c r="J29" s="2">
        <f t="shared" si="2"/>
        <v>0</v>
      </c>
      <c r="L29" s="2">
        <v>27</v>
      </c>
      <c r="M29" s="2">
        <v>5</v>
      </c>
      <c r="N29" s="2">
        <v>74</v>
      </c>
      <c r="O29" s="2">
        <v>0</v>
      </c>
      <c r="P29" s="2">
        <v>0</v>
      </c>
      <c r="Q29" s="2">
        <f t="shared" si="3"/>
        <v>74</v>
      </c>
      <c r="R29" s="6">
        <f>_xlfn.FORECAST.ETS(L31,$AI$3:$AI29,L$3:L29,1,1)</f>
        <v>8.7621939156826265</v>
      </c>
      <c r="S29" s="6">
        <f>AVERAGE(M$3:M29,R29)+SQRT(_xlfn.VAR.P((M$3:M29)))</f>
        <v>15.774028488783649</v>
      </c>
      <c r="T29" s="7">
        <f t="shared" si="13"/>
        <v>-58.225971511216351</v>
      </c>
      <c r="U29" s="2">
        <f t="shared" si="5"/>
        <v>0</v>
      </c>
      <c r="W29" s="2">
        <v>27</v>
      </c>
      <c r="X29" s="2">
        <v>15</v>
      </c>
      <c r="Y29" s="2">
        <v>1</v>
      </c>
      <c r="Z29" s="2">
        <v>0</v>
      </c>
      <c r="AA29" s="2">
        <v>10</v>
      </c>
      <c r="AB29" s="2">
        <f t="shared" si="6"/>
        <v>1</v>
      </c>
      <c r="AC29" s="6">
        <f>_xlfn.FORECAST.ETS(W31,$AI$3:$AI29,W$3:W29,1,1)</f>
        <v>8.7621939156826265</v>
      </c>
      <c r="AD29" s="6">
        <f>AVERAGE(X$3:X29,AC29)+SQRT(_xlfn.VAR.P((X$3:X29)))</f>
        <v>13.853404018416768</v>
      </c>
      <c r="AE29" s="7">
        <f t="shared" si="14"/>
        <v>12.853404018416768</v>
      </c>
      <c r="AF29" s="2">
        <f t="shared" si="8"/>
        <v>12.853404018416768</v>
      </c>
      <c r="AH29" s="2">
        <v>27</v>
      </c>
      <c r="AI29" s="2">
        <v>13</v>
      </c>
      <c r="AJ29" s="2">
        <v>0</v>
      </c>
      <c r="AK29" s="2">
        <v>1</v>
      </c>
      <c r="AL29" s="2">
        <v>10</v>
      </c>
      <c r="AM29" s="2">
        <f t="shared" si="9"/>
        <v>-1</v>
      </c>
      <c r="AN29" s="6">
        <f>_xlfn.FORECAST.ETS(AH31,AI$3:AI29,AH$3:AH29,1,1)</f>
        <v>8.7621939156826265</v>
      </c>
      <c r="AO29" s="6">
        <f>AVERAGE(AI$3:AI29,AN29)+SQRT(_xlfn.VAR.P((AI$3:AI29)))</f>
        <v>13.794657919910257</v>
      </c>
      <c r="AP29" s="7">
        <f t="shared" si="15"/>
        <v>14.794657919910257</v>
      </c>
      <c r="AQ29" s="2">
        <f t="shared" si="11"/>
        <v>14.794657919910257</v>
      </c>
    </row>
    <row r="30" spans="1:43" x14ac:dyDescent="0.4">
      <c r="A30">
        <v>28</v>
      </c>
      <c r="B30">
        <v>0</v>
      </c>
      <c r="C30">
        <v>30</v>
      </c>
      <c r="D30">
        <v>0</v>
      </c>
      <c r="E30">
        <v>0</v>
      </c>
      <c r="F30" s="2">
        <f t="shared" si="0"/>
        <v>30</v>
      </c>
      <c r="G30" s="6">
        <f>_xlfn.FORECAST.ETS(A32,B$3:B30,A$3:A30,1,1)</f>
        <v>-1.0198698363721386</v>
      </c>
      <c r="H30" s="6">
        <f>AVERAGE(B$3:B30,G30)+SQRT(_xlfn.VAR.P((B$3:B30)))</f>
        <v>20.13013398656566</v>
      </c>
      <c r="I30" s="7">
        <f t="shared" si="12"/>
        <v>-9.8698660134343399</v>
      </c>
      <c r="J30" s="2">
        <f t="shared" si="2"/>
        <v>0</v>
      </c>
      <c r="L30" s="2">
        <v>28</v>
      </c>
      <c r="M30" s="2">
        <v>10</v>
      </c>
      <c r="N30" s="2">
        <v>65</v>
      </c>
      <c r="O30" s="2">
        <v>0</v>
      </c>
      <c r="P30" s="2">
        <v>0</v>
      </c>
      <c r="Q30" s="2">
        <f t="shared" si="3"/>
        <v>65</v>
      </c>
      <c r="R30" s="6">
        <f>_xlfn.FORECAST.ETS(L32,$AI$3:$AI30,L$3:L30,1,1)</f>
        <v>7.3953789477089114</v>
      </c>
      <c r="S30" s="6">
        <f>AVERAGE(M$3:M30,R30)+SQRT(_xlfn.VAR.P((M$3:M30)))</f>
        <v>15.636087604017275</v>
      </c>
      <c r="T30" s="7">
        <f t="shared" si="13"/>
        <v>-49.363912395982723</v>
      </c>
      <c r="U30" s="2">
        <f t="shared" si="5"/>
        <v>0</v>
      </c>
      <c r="W30" s="2">
        <v>28</v>
      </c>
      <c r="X30" s="2">
        <v>10</v>
      </c>
      <c r="Y30" s="2">
        <v>1</v>
      </c>
      <c r="Z30" s="2">
        <v>0</v>
      </c>
      <c r="AA30" s="2">
        <v>5</v>
      </c>
      <c r="AB30" s="2">
        <f t="shared" si="6"/>
        <v>1</v>
      </c>
      <c r="AC30" s="6">
        <f>_xlfn.FORECAST.ETS(W32,$AI$3:$AI30,W$3:W30,1,1)</f>
        <v>7.3953789477089114</v>
      </c>
      <c r="AD30" s="6">
        <f>AVERAGE(X$3:X30,AC30)+SQRT(_xlfn.VAR.P((X$3:X30)))</f>
        <v>13.759557840612414</v>
      </c>
      <c r="AE30" s="7">
        <f t="shared" si="14"/>
        <v>12.759557840612414</v>
      </c>
      <c r="AF30" s="2">
        <f t="shared" si="8"/>
        <v>12.759557840612414</v>
      </c>
      <c r="AH30" s="2">
        <v>28</v>
      </c>
      <c r="AI30" s="2">
        <v>2</v>
      </c>
      <c r="AJ30" s="2">
        <v>2</v>
      </c>
      <c r="AK30" s="2">
        <v>0</v>
      </c>
      <c r="AL30" s="2">
        <v>10</v>
      </c>
      <c r="AM30" s="2">
        <f t="shared" si="9"/>
        <v>2</v>
      </c>
      <c r="AN30" s="6">
        <f>_xlfn.FORECAST.ETS(AH32,AI$3:AI30,AH$3:AH30,1,1)</f>
        <v>7.3953789477089114</v>
      </c>
      <c r="AO30" s="6">
        <f>AVERAGE(AI$3:AI30,AN30)+SQRT(_xlfn.VAR.P((AI$3:AI30)))</f>
        <v>13.583657760078577</v>
      </c>
      <c r="AP30" s="7">
        <f t="shared" si="15"/>
        <v>11.583657760078577</v>
      </c>
      <c r="AQ30" s="2">
        <f t="shared" si="11"/>
        <v>11.583657760078577</v>
      </c>
    </row>
    <row r="31" spans="1:43" x14ac:dyDescent="0.4">
      <c r="A31">
        <v>29</v>
      </c>
      <c r="B31">
        <v>0</v>
      </c>
      <c r="C31">
        <v>30</v>
      </c>
      <c r="D31">
        <v>0</v>
      </c>
      <c r="E31">
        <v>0</v>
      </c>
      <c r="F31" s="2">
        <f t="shared" si="0"/>
        <v>30</v>
      </c>
      <c r="G31" s="6">
        <f>_xlfn.FORECAST.ETS(A33,B$3:B31,A$3:A31,1,1)</f>
        <v>-1.1068971968681895</v>
      </c>
      <c r="H31" s="6">
        <f>AVERAGE(B$3:B31,G31)+SQRT(_xlfn.VAR.P((B$3:B31)))</f>
        <v>19.806016074478521</v>
      </c>
      <c r="I31" s="7">
        <f t="shared" si="12"/>
        <v>-10.193983925521479</v>
      </c>
      <c r="J31" s="2">
        <f t="shared" si="2"/>
        <v>0</v>
      </c>
      <c r="L31" s="2">
        <v>29</v>
      </c>
      <c r="M31" s="2">
        <v>5</v>
      </c>
      <c r="N31" s="2">
        <v>65</v>
      </c>
      <c r="O31" s="2">
        <v>0</v>
      </c>
      <c r="P31" s="2">
        <v>0</v>
      </c>
      <c r="Q31" s="2">
        <f t="shared" si="3"/>
        <v>65</v>
      </c>
      <c r="R31" s="6">
        <f>_xlfn.FORECAST.ETS(L33,$AI$3:$AI31,L$3:L31,1,1)</f>
        <v>7.9320638714498504</v>
      </c>
      <c r="S31" s="6">
        <f>AVERAGE(M$3:M31,R31)+SQRT(_xlfn.VAR.P((M$3:M31)))</f>
        <v>15.450545888428202</v>
      </c>
      <c r="T31" s="7">
        <f t="shared" si="13"/>
        <v>-49.549454111571798</v>
      </c>
      <c r="U31" s="2">
        <f t="shared" si="5"/>
        <v>0</v>
      </c>
      <c r="W31" s="2">
        <v>29</v>
      </c>
      <c r="X31" s="2">
        <v>10</v>
      </c>
      <c r="Y31" s="2">
        <v>0</v>
      </c>
      <c r="Z31" s="2">
        <v>4</v>
      </c>
      <c r="AA31" s="2">
        <v>15</v>
      </c>
      <c r="AB31" s="2">
        <f t="shared" si="6"/>
        <v>-4</v>
      </c>
      <c r="AC31" s="6">
        <f>_xlfn.FORECAST.ETS(W33,$AI$3:$AI31,W$3:W31,1,1)</f>
        <v>7.9320638714498504</v>
      </c>
      <c r="AD31" s="6">
        <f>AVERAGE(X$3:X31,AC31)+SQRT(_xlfn.VAR.P((X$3:X31)))</f>
        <v>13.73396130508883</v>
      </c>
      <c r="AE31" s="7">
        <f t="shared" si="14"/>
        <v>17.73396130508883</v>
      </c>
      <c r="AF31" s="2">
        <f t="shared" si="8"/>
        <v>17.73396130508883</v>
      </c>
      <c r="AH31" s="2">
        <v>29</v>
      </c>
      <c r="AI31" s="2">
        <v>11</v>
      </c>
      <c r="AJ31" s="2">
        <v>6</v>
      </c>
      <c r="AK31" s="2">
        <v>0</v>
      </c>
      <c r="AL31" s="2">
        <v>5</v>
      </c>
      <c r="AM31" s="2">
        <f t="shared" si="9"/>
        <v>6</v>
      </c>
      <c r="AN31" s="6">
        <f>_xlfn.FORECAST.ETS(AH33,AI$3:AI31,AH$3:AH31,1,1)</f>
        <v>7.9320638714498504</v>
      </c>
      <c r="AO31" s="6">
        <f>AVERAGE(AI$3:AI31,AN31)+SQRT(_xlfn.VAR.P((AI$3:AI31)))</f>
        <v>13.615706312844001</v>
      </c>
      <c r="AP31" s="7">
        <f t="shared" si="15"/>
        <v>7.6157063128440008</v>
      </c>
      <c r="AQ31" s="2">
        <f t="shared" si="11"/>
        <v>7.6157063128440008</v>
      </c>
    </row>
    <row r="32" spans="1:43" x14ac:dyDescent="0.4">
      <c r="A32">
        <v>30</v>
      </c>
      <c r="B32">
        <v>0</v>
      </c>
      <c r="C32">
        <v>30</v>
      </c>
      <c r="D32">
        <v>0</v>
      </c>
      <c r="E32">
        <v>0</v>
      </c>
      <c r="F32" s="2">
        <f t="shared" si="0"/>
        <v>30</v>
      </c>
      <c r="G32" s="6">
        <f>_xlfn.FORECAST.ETS(A34,B$3:B32,A$3:A32,1,1)</f>
        <v>-1.2330711411843298</v>
      </c>
      <c r="H32" s="6">
        <f>AVERAGE(B$3:B32,G32)+SQRT(_xlfn.VAR.P((B$3:B32)))</f>
        <v>19.489219157729444</v>
      </c>
      <c r="I32" s="7">
        <f t="shared" si="12"/>
        <v>-10.510780842270556</v>
      </c>
      <c r="J32" s="2">
        <f t="shared" si="2"/>
        <v>0</v>
      </c>
      <c r="L32" s="2">
        <v>30</v>
      </c>
      <c r="M32" s="2">
        <v>15</v>
      </c>
      <c r="N32" s="2">
        <v>50</v>
      </c>
      <c r="O32" s="2">
        <v>0</v>
      </c>
      <c r="P32" s="2">
        <v>0</v>
      </c>
      <c r="Q32" s="2">
        <f t="shared" si="3"/>
        <v>50</v>
      </c>
      <c r="R32" s="6">
        <f>_xlfn.FORECAST.ETS(L34,$AI$3:$AI32,L$3:L32,1,1)</f>
        <v>6.8727737328267917</v>
      </c>
      <c r="S32" s="6">
        <f>AVERAGE(M$3:M32,R32)+SQRT(_xlfn.VAR.P((M$3:M32)))</f>
        <v>15.586923935388352</v>
      </c>
      <c r="T32" s="7">
        <f t="shared" si="13"/>
        <v>-34.413076064611644</v>
      </c>
      <c r="U32" s="2">
        <f t="shared" si="5"/>
        <v>0</v>
      </c>
      <c r="W32" s="2">
        <v>30</v>
      </c>
      <c r="X32" s="2">
        <v>5</v>
      </c>
      <c r="Y32" s="2">
        <v>1</v>
      </c>
      <c r="Z32" s="2">
        <v>0</v>
      </c>
      <c r="AA32" s="2">
        <v>10</v>
      </c>
      <c r="AB32" s="2">
        <f t="shared" si="6"/>
        <v>1</v>
      </c>
      <c r="AC32" s="6">
        <f>_xlfn.FORECAST.ETS(W34,$AI$3:$AI32,W$3:W32,1,1)</f>
        <v>6.8727737328267917</v>
      </c>
      <c r="AD32" s="6">
        <f>AVERAGE(X$3:X32,AC32)+SQRT(_xlfn.VAR.P((X$3:X32)))</f>
        <v>13.545605735883944</v>
      </c>
      <c r="AE32" s="7">
        <f t="shared" si="14"/>
        <v>12.545605735883944</v>
      </c>
      <c r="AF32" s="2">
        <f t="shared" si="8"/>
        <v>12.545605735883944</v>
      </c>
      <c r="AH32" s="2">
        <v>30</v>
      </c>
      <c r="AI32" s="2">
        <v>2</v>
      </c>
      <c r="AJ32" s="2">
        <v>14</v>
      </c>
      <c r="AK32" s="2">
        <v>0</v>
      </c>
      <c r="AL32" s="2">
        <v>10</v>
      </c>
      <c r="AM32" s="2">
        <f t="shared" si="9"/>
        <v>14</v>
      </c>
      <c r="AN32" s="6">
        <f>_xlfn.FORECAST.ETS(AH34,AI$3:AI32,AH$3:AH32,1,1)</f>
        <v>6.8727737328267917</v>
      </c>
      <c r="AO32" s="6">
        <f>AVERAGE(AI$3:AI32,AN32)+SQRT(_xlfn.VAR.P((AI$3:AI32)))</f>
        <v>13.427351486430519</v>
      </c>
      <c r="AP32" s="7">
        <f t="shared" si="15"/>
        <v>-0.57264851356948121</v>
      </c>
      <c r="AQ32" s="2">
        <f t="shared" si="11"/>
        <v>0</v>
      </c>
    </row>
    <row r="33" spans="1:43" x14ac:dyDescent="0.4">
      <c r="A33">
        <v>31</v>
      </c>
      <c r="B33">
        <v>0</v>
      </c>
      <c r="C33">
        <v>30</v>
      </c>
      <c r="D33">
        <v>0</v>
      </c>
      <c r="E33">
        <v>0</v>
      </c>
      <c r="F33" s="2">
        <f t="shared" si="0"/>
        <v>30</v>
      </c>
      <c r="G33" s="6">
        <f>_xlfn.FORECAST.ETS(A35,B$3:B33,A$3:A33,1,1)</f>
        <v>-1.2629691390962261</v>
      </c>
      <c r="H33" s="6">
        <f>AVERAGE(B$3:B33,G33)+SQRT(_xlfn.VAR.P((B$3:B33)))</f>
        <v>19.184502986271688</v>
      </c>
      <c r="I33" s="7">
        <f t="shared" si="12"/>
        <v>-10.815497013728312</v>
      </c>
      <c r="J33" s="2">
        <f t="shared" si="2"/>
        <v>0</v>
      </c>
      <c r="L33" s="2">
        <v>31</v>
      </c>
      <c r="M33" s="2">
        <v>10</v>
      </c>
      <c r="N33" s="2">
        <v>40</v>
      </c>
      <c r="O33" s="2">
        <v>0</v>
      </c>
      <c r="P33" s="2">
        <v>5</v>
      </c>
      <c r="Q33" s="2">
        <f t="shared" si="3"/>
        <v>40</v>
      </c>
      <c r="R33" s="6">
        <f>_xlfn.FORECAST.ETS(L35,$AI$3:$AI33,L$3:L33,1,1)</f>
        <v>8.2297168474953679</v>
      </c>
      <c r="S33" s="6">
        <f>AVERAGE(M$3:M33,R33)+SQRT(_xlfn.VAR.P((M$3:M33)))</f>
        <v>15.550186772316049</v>
      </c>
      <c r="T33" s="7">
        <f t="shared" si="13"/>
        <v>-24.449813227683951</v>
      </c>
      <c r="U33" s="2">
        <f t="shared" si="5"/>
        <v>0</v>
      </c>
      <c r="W33" s="2">
        <v>31</v>
      </c>
      <c r="X33" s="2">
        <v>10</v>
      </c>
      <c r="Y33" s="2">
        <v>0</v>
      </c>
      <c r="Z33" s="2">
        <v>4</v>
      </c>
      <c r="AA33" s="2">
        <v>10</v>
      </c>
      <c r="AB33" s="2">
        <f t="shared" si="6"/>
        <v>-4</v>
      </c>
      <c r="AC33" s="6">
        <f>_xlfn.FORECAST.ETS(W35,$AI$3:$AI33,W$3:W33,1,1)</f>
        <v>8.2297168474953679</v>
      </c>
      <c r="AD33" s="6">
        <f>AVERAGE(X$3:X33,AC33)+SQRT(_xlfn.VAR.P((X$3:X33)))</f>
        <v>13.553309211843343</v>
      </c>
      <c r="AE33" s="7">
        <f t="shared" si="14"/>
        <v>17.553309211843342</v>
      </c>
      <c r="AF33" s="2">
        <f t="shared" si="8"/>
        <v>17.553309211843342</v>
      </c>
      <c r="AH33" s="2">
        <v>31</v>
      </c>
      <c r="AI33" s="2">
        <v>16</v>
      </c>
      <c r="AJ33" s="2">
        <v>4</v>
      </c>
      <c r="AK33" s="2">
        <v>0</v>
      </c>
      <c r="AL33" s="2">
        <v>10</v>
      </c>
      <c r="AM33" s="2">
        <f t="shared" si="9"/>
        <v>4</v>
      </c>
      <c r="AN33" s="6">
        <f>_xlfn.FORECAST.ETS(AH35,AI$3:AI33,AH$3:AH33,1,1)</f>
        <v>8.2297168474953679</v>
      </c>
      <c r="AO33" s="6">
        <f>AVERAGE(AI$3:AI33,AN33)+SQRT(_xlfn.VAR.P((AI$3:AI33)))</f>
        <v>13.802696182915668</v>
      </c>
      <c r="AP33" s="7">
        <f t="shared" si="15"/>
        <v>9.8026961829156676</v>
      </c>
      <c r="AQ33" s="2">
        <f t="shared" si="11"/>
        <v>9.8026961829156676</v>
      </c>
    </row>
    <row r="34" spans="1:43" x14ac:dyDescent="0.4">
      <c r="A34">
        <v>32</v>
      </c>
      <c r="B34">
        <v>5</v>
      </c>
      <c r="C34">
        <v>25</v>
      </c>
      <c r="D34">
        <v>0</v>
      </c>
      <c r="E34">
        <v>0</v>
      </c>
      <c r="F34" s="2">
        <f t="shared" si="0"/>
        <v>25</v>
      </c>
      <c r="G34" s="6">
        <f>_xlfn.FORECAST.ETS(A36,B$3:B34,A$3:A34,1,1)</f>
        <v>3.4088721118817387</v>
      </c>
      <c r="H34" s="6">
        <f>AVERAGE(B$3:B34,G34)+SQRT(_xlfn.VAR.P((B$3:B34)))</f>
        <v>19.073453428087738</v>
      </c>
      <c r="I34" s="7">
        <f t="shared" si="12"/>
        <v>-5.9265465719122616</v>
      </c>
      <c r="J34" s="2">
        <f t="shared" si="2"/>
        <v>0</v>
      </c>
      <c r="L34" s="2">
        <v>32</v>
      </c>
      <c r="M34" s="2">
        <v>10</v>
      </c>
      <c r="N34" s="2">
        <v>30</v>
      </c>
      <c r="O34" s="2">
        <v>0</v>
      </c>
      <c r="P34" s="2">
        <v>5</v>
      </c>
      <c r="Q34" s="2">
        <f t="shared" si="3"/>
        <v>30</v>
      </c>
      <c r="R34" s="6">
        <f>_xlfn.FORECAST.ETS(L36,$AI$3:$AI34,L$3:L34,1,1)</f>
        <v>9.4019326175944755</v>
      </c>
      <c r="S34" s="6">
        <f>AVERAGE(M$3:M34,R34)+SQRT(_xlfn.VAR.P((M$3:M34)))</f>
        <v>15.50867690756454</v>
      </c>
      <c r="T34" s="7">
        <f t="shared" si="13"/>
        <v>-14.49132309243546</v>
      </c>
      <c r="U34" s="2">
        <f t="shared" si="5"/>
        <v>0</v>
      </c>
      <c r="W34" s="2">
        <v>32</v>
      </c>
      <c r="X34" s="2">
        <v>10</v>
      </c>
      <c r="Y34" s="2">
        <v>1</v>
      </c>
      <c r="Z34" s="2">
        <v>14</v>
      </c>
      <c r="AA34" s="2">
        <v>10</v>
      </c>
      <c r="AB34" s="2">
        <f t="shared" si="6"/>
        <v>1</v>
      </c>
      <c r="AC34" s="6">
        <f>_xlfn.FORECAST.ETS(W36,$AI$3:$AI34,W$3:W34,1,1)</f>
        <v>9.4019326175944755</v>
      </c>
      <c r="AD34" s="6">
        <f>AVERAGE(X$3:X34,AC34)+SQRT(_xlfn.VAR.P((X$3:X34)))</f>
        <v>13.553760397998399</v>
      </c>
      <c r="AE34" s="7">
        <f t="shared" si="14"/>
        <v>12.553760397998399</v>
      </c>
      <c r="AF34" s="2">
        <f t="shared" si="8"/>
        <v>12.553760397998399</v>
      </c>
      <c r="AH34" s="2">
        <v>32</v>
      </c>
      <c r="AI34" s="2">
        <v>16</v>
      </c>
      <c r="AJ34" s="2">
        <v>0</v>
      </c>
      <c r="AK34" s="2">
        <v>3</v>
      </c>
      <c r="AL34" s="2">
        <v>10</v>
      </c>
      <c r="AM34" s="2">
        <f t="shared" si="9"/>
        <v>-3</v>
      </c>
      <c r="AN34" s="6">
        <f>_xlfn.FORECAST.ETS(AH36,AI$3:AI34,AH$3:AH34,1,1)</f>
        <v>9.4019326175944755</v>
      </c>
      <c r="AO34" s="6">
        <f>AVERAGE(AI$3:AI34,AN34)+SQRT(_xlfn.VAR.P((AI$3:AI34)))</f>
        <v>14.137587483420281</v>
      </c>
      <c r="AP34" s="7">
        <f t="shared" si="15"/>
        <v>17.137587483420283</v>
      </c>
      <c r="AQ34" s="2">
        <f t="shared" si="11"/>
        <v>17.137587483420283</v>
      </c>
    </row>
    <row r="35" spans="1:43" x14ac:dyDescent="0.4">
      <c r="A35">
        <v>33</v>
      </c>
      <c r="B35">
        <v>5</v>
      </c>
      <c r="C35">
        <v>15</v>
      </c>
      <c r="D35">
        <v>0</v>
      </c>
      <c r="E35">
        <v>0</v>
      </c>
      <c r="F35" s="2">
        <f t="shared" si="0"/>
        <v>15</v>
      </c>
      <c r="G35" s="6">
        <f>_xlfn.FORECAST.ETS(A37,B$3:B35,A$3:A35,1,1)</f>
        <v>3.54651390186417</v>
      </c>
      <c r="H35" s="6">
        <f>AVERAGE(B$3:B35,G35)+SQRT(_xlfn.VAR.P((B$3:B35)))</f>
        <v>18.832411405800663</v>
      </c>
      <c r="I35" s="7">
        <f t="shared" si="12"/>
        <v>3.8324114058006629</v>
      </c>
      <c r="J35" s="2">
        <f t="shared" si="2"/>
        <v>3.8324114058006629</v>
      </c>
      <c r="L35" s="2">
        <v>33</v>
      </c>
      <c r="M35" s="2">
        <v>10</v>
      </c>
      <c r="N35" s="2">
        <v>17</v>
      </c>
      <c r="O35" s="2">
        <v>0</v>
      </c>
      <c r="P35" s="2">
        <v>15</v>
      </c>
      <c r="Q35" s="2">
        <f t="shared" si="3"/>
        <v>17</v>
      </c>
      <c r="R35" s="6">
        <f>_xlfn.FORECAST.ETS(L37,$AI$3:$AI35,L$3:L35,1,1)</f>
        <v>9.5255959781647288</v>
      </c>
      <c r="S35" s="6">
        <f>AVERAGE(M$3:M35,R35)+SQRT(_xlfn.VAR.P((M$3:M35)))</f>
        <v>15.43746871963555</v>
      </c>
      <c r="T35" s="7">
        <f t="shared" si="13"/>
        <v>-1.5625312803644498</v>
      </c>
      <c r="U35" s="2">
        <f t="shared" si="5"/>
        <v>0</v>
      </c>
      <c r="W35" s="2">
        <v>33</v>
      </c>
      <c r="X35" s="2">
        <v>10</v>
      </c>
      <c r="Y35" s="2">
        <v>1</v>
      </c>
      <c r="Z35" s="2">
        <v>0</v>
      </c>
      <c r="AA35" s="2">
        <v>10</v>
      </c>
      <c r="AB35" s="2">
        <f t="shared" si="6"/>
        <v>1</v>
      </c>
      <c r="AC35" s="6">
        <f>_xlfn.FORECAST.ETS(W37,$AI$3:$AI35,W$3:W35,1,1)</f>
        <v>9.5255959781647288</v>
      </c>
      <c r="AD35" s="6">
        <f>AVERAGE(X$3:X35,AC35)+SQRT(_xlfn.VAR.P((X$3:X35)))</f>
        <v>13.522247046531213</v>
      </c>
      <c r="AE35" s="7">
        <f t="shared" si="14"/>
        <v>12.522247046531213</v>
      </c>
      <c r="AF35" s="2">
        <f t="shared" si="8"/>
        <v>12.522247046531213</v>
      </c>
      <c r="AH35" s="2">
        <v>33</v>
      </c>
      <c r="AI35" s="2">
        <v>10</v>
      </c>
      <c r="AJ35" s="2">
        <v>0</v>
      </c>
      <c r="AK35" s="2">
        <v>7</v>
      </c>
      <c r="AL35" s="2">
        <v>15</v>
      </c>
      <c r="AM35" s="2">
        <f t="shared" si="9"/>
        <v>-7</v>
      </c>
      <c r="AN35" s="6">
        <f>_xlfn.FORECAST.ETS(AH37,AI$3:AI35,AH$3:AH35,1,1)</f>
        <v>9.5255959781647288</v>
      </c>
      <c r="AO35" s="6">
        <f>AVERAGE(AI$3:AI35,AN35)+SQRT(_xlfn.VAR.P((AI$3:AI35)))</f>
        <v>14.096729467732001</v>
      </c>
      <c r="AP35" s="7">
        <f t="shared" si="15"/>
        <v>21.096729467732001</v>
      </c>
      <c r="AQ35" s="2">
        <f t="shared" si="11"/>
        <v>21.096729467732001</v>
      </c>
    </row>
    <row r="36" spans="1:43" x14ac:dyDescent="0.4">
      <c r="A36">
        <v>34</v>
      </c>
      <c r="B36">
        <v>15</v>
      </c>
      <c r="C36">
        <v>0</v>
      </c>
      <c r="D36">
        <v>0</v>
      </c>
      <c r="E36">
        <v>0</v>
      </c>
      <c r="F36" s="2">
        <f t="shared" si="0"/>
        <v>0</v>
      </c>
      <c r="G36" s="6" t="e">
        <f>_xlfn.FORECAST.ETS(A38,B$3:B36,A$3:A36,1,1)</f>
        <v>#NUM!</v>
      </c>
      <c r="H36" s="6" t="e">
        <f>AVERAGE(B$3:B36,G36)+SQRT(_xlfn.VAR.P((B$3:B36)))</f>
        <v>#NUM!</v>
      </c>
      <c r="I36" s="7" t="e">
        <f t="shared" si="12"/>
        <v>#NUM!</v>
      </c>
      <c r="J36" s="2" t="e">
        <f t="shared" si="2"/>
        <v>#NUM!</v>
      </c>
      <c r="L36" s="2">
        <v>34</v>
      </c>
      <c r="M36" s="2">
        <v>10</v>
      </c>
      <c r="N36" s="2">
        <v>20</v>
      </c>
      <c r="O36" s="2">
        <v>0</v>
      </c>
      <c r="P36" s="2">
        <v>0</v>
      </c>
      <c r="Q36" s="2">
        <f t="shared" si="3"/>
        <v>20</v>
      </c>
      <c r="R36" s="6" t="e">
        <f>_xlfn.FORECAST.ETS(L38,$AI$3:$AI36,L$3:L36,1,1)</f>
        <v>#NUM!</v>
      </c>
      <c r="S36" s="6" t="e">
        <f>AVERAGE(M$3:M36,R36)+SQRT(_xlfn.VAR.P((M$3:M36)))</f>
        <v>#NUM!</v>
      </c>
      <c r="T36" s="7" t="e">
        <f t="shared" si="13"/>
        <v>#NUM!</v>
      </c>
      <c r="U36" s="2" t="e">
        <f t="shared" si="5"/>
        <v>#NUM!</v>
      </c>
      <c r="W36" s="2">
        <v>34</v>
      </c>
      <c r="X36" s="2">
        <v>15</v>
      </c>
      <c r="Y36" s="2">
        <v>0</v>
      </c>
      <c r="Z36" s="2">
        <v>4</v>
      </c>
      <c r="AA36" s="2">
        <v>10</v>
      </c>
      <c r="AB36" s="2">
        <f t="shared" si="6"/>
        <v>-4</v>
      </c>
      <c r="AC36" s="6" t="e">
        <f>_xlfn.FORECAST.ETS(W38,$AI$3:$AI36,W$3:W36,1,1)</f>
        <v>#NUM!</v>
      </c>
      <c r="AD36" s="6" t="e">
        <f>AVERAGE(X$3:X36,AC36)+SQRT(_xlfn.VAR.P((X$3:X36)))</f>
        <v>#NUM!</v>
      </c>
      <c r="AE36" s="7" t="e">
        <f t="shared" si="14"/>
        <v>#NUM!</v>
      </c>
      <c r="AF36" s="2" t="e">
        <f t="shared" si="8"/>
        <v>#NUM!</v>
      </c>
      <c r="AH36" s="2">
        <v>34</v>
      </c>
      <c r="AI36" s="2">
        <v>15</v>
      </c>
      <c r="AJ36" s="2">
        <v>0</v>
      </c>
      <c r="AK36" s="2">
        <v>8</v>
      </c>
      <c r="AL36" s="2">
        <v>15</v>
      </c>
      <c r="AM36" s="2">
        <f t="shared" si="9"/>
        <v>-8</v>
      </c>
      <c r="AN36" s="6" t="e">
        <f>_xlfn.FORECAST.ETS(AH38,AI$3:AI36,AH$3:AH36,1,1)</f>
        <v>#NUM!</v>
      </c>
      <c r="AO36" s="6" t="e">
        <f>AVERAGE(AI$3:AI36,AN36)+SQRT(_xlfn.VAR.P((AI$3:AI36)))</f>
        <v>#NUM!</v>
      </c>
      <c r="AP36" s="7" t="e">
        <f t="shared" si="15"/>
        <v>#NUM!</v>
      </c>
      <c r="AQ36" s="2" t="e">
        <f t="shared" si="11"/>
        <v>#NUM!</v>
      </c>
    </row>
    <row r="37" spans="1:43" x14ac:dyDescent="0.4">
      <c r="A37">
        <v>35</v>
      </c>
      <c r="B37">
        <v>0</v>
      </c>
      <c r="C37">
        <v>0</v>
      </c>
      <c r="D37">
        <v>0</v>
      </c>
      <c r="E37">
        <v>0</v>
      </c>
      <c r="F37" s="2">
        <f t="shared" si="0"/>
        <v>0</v>
      </c>
      <c r="G37" s="6" t="e">
        <f>_xlfn.FORECAST.ETS(A39,B$3:B37,A$3:A37,1,1)</f>
        <v>#VALUE!</v>
      </c>
      <c r="H37" s="6" t="e">
        <f>AVERAGE(B$3:B37,G37)+SQRT(_xlfn.VAR.P((B$3:B37)))</f>
        <v>#VALUE!</v>
      </c>
      <c r="I37" s="7" t="e">
        <f t="shared" si="12"/>
        <v>#VALUE!</v>
      </c>
      <c r="J37" s="2" t="e">
        <f t="shared" si="2"/>
        <v>#VALUE!</v>
      </c>
      <c r="L37" s="2">
        <v>35</v>
      </c>
      <c r="M37" s="2">
        <v>10</v>
      </c>
      <c r="N37" s="2">
        <v>25</v>
      </c>
      <c r="O37" s="2">
        <v>0</v>
      </c>
      <c r="P37" s="2">
        <v>0</v>
      </c>
      <c r="Q37" s="2">
        <f t="shared" si="3"/>
        <v>25</v>
      </c>
      <c r="R37" s="6" t="e">
        <f>_xlfn.FORECAST.ETS(L39,$AI$3:$AI37,L$3:L37,1,1)</f>
        <v>#NUM!</v>
      </c>
      <c r="S37" s="6" t="e">
        <f>AVERAGE(M$3:M37,R37)+SQRT(_xlfn.VAR.P((M$3:M37)))</f>
        <v>#NUM!</v>
      </c>
      <c r="T37" s="7" t="e">
        <f t="shared" si="13"/>
        <v>#NUM!</v>
      </c>
      <c r="U37" s="2" t="e">
        <f t="shared" si="5"/>
        <v>#NUM!</v>
      </c>
      <c r="W37" s="2">
        <v>35</v>
      </c>
      <c r="X37" s="2">
        <v>15</v>
      </c>
      <c r="Y37">
        <v>0</v>
      </c>
      <c r="Z37" s="2">
        <v>9</v>
      </c>
      <c r="AA37" s="2">
        <v>20</v>
      </c>
      <c r="AB37" s="2">
        <f t="shared" si="6"/>
        <v>-9</v>
      </c>
      <c r="AC37" s="6" t="e">
        <f>_xlfn.FORECAST.ETS(W39,$AI$3:$AI37,W$3:W37,1,1)</f>
        <v>#NUM!</v>
      </c>
      <c r="AD37" s="6" t="e">
        <f>AVERAGE(X$3:X37,AC37)+SQRT(_xlfn.VAR.P((X$3:X37)))</f>
        <v>#NUM!</v>
      </c>
      <c r="AE37" s="7" t="e">
        <f t="shared" si="14"/>
        <v>#NUM!</v>
      </c>
      <c r="AF37" s="2" t="e">
        <f t="shared" si="8"/>
        <v>#NUM!</v>
      </c>
      <c r="AH37" s="2">
        <v>35</v>
      </c>
      <c r="AI37" s="2">
        <v>17</v>
      </c>
      <c r="AJ37" s="2">
        <v>0</v>
      </c>
      <c r="AK37" s="2">
        <v>15</v>
      </c>
      <c r="AL37" s="2">
        <v>0</v>
      </c>
      <c r="AM37" s="2">
        <f t="shared" si="9"/>
        <v>-15</v>
      </c>
      <c r="AN37" s="6" t="e">
        <f>_xlfn.FORECAST.ETS(AH39,AI$3:AI37,AH$3:AH37,1,1)</f>
        <v>#NUM!</v>
      </c>
      <c r="AO37" s="6" t="e">
        <f>AVERAGE(AI$3:AI37,AN37)+SQRT(_xlfn.VAR.P((AI$3:AI37)))</f>
        <v>#NUM!</v>
      </c>
      <c r="AP37" s="7" t="e">
        <f t="shared" si="15"/>
        <v>#NUM!</v>
      </c>
      <c r="AQ37" s="2" t="e">
        <f t="shared" si="11"/>
        <v>#NUM!</v>
      </c>
    </row>
    <row r="38" spans="1:43" x14ac:dyDescent="0.4">
      <c r="G38" s="6"/>
      <c r="H38" s="6"/>
      <c r="I38" s="7"/>
      <c r="L38" s="2"/>
      <c r="M38" s="2"/>
      <c r="N38" s="2"/>
      <c r="O38" s="2"/>
      <c r="P38" s="2"/>
      <c r="R38" s="6"/>
      <c r="S38" s="6">
        <f>AVERAGE(M$3:M38,R38)+SQRT(_xlfn.VAR.P((M$3:M38)))</f>
        <v>15.294670989312976</v>
      </c>
      <c r="T38" s="7"/>
      <c r="W38" s="2"/>
      <c r="X38" s="2"/>
      <c r="Y38" s="2"/>
      <c r="Z38" s="2"/>
      <c r="AA38" s="2"/>
      <c r="AC38" s="6"/>
      <c r="AD38" s="6"/>
      <c r="AE38" s="7"/>
      <c r="AH38" s="2"/>
      <c r="AI38" s="2"/>
      <c r="AJ38" s="2"/>
      <c r="AK38" s="2"/>
      <c r="AL38" s="2"/>
      <c r="AN38" s="6"/>
      <c r="AO38" s="6"/>
      <c r="AP38" s="7"/>
    </row>
    <row r="39" spans="1:43" s="2" customFormat="1" x14ac:dyDescent="0.4">
      <c r="A39" s="2" t="s">
        <v>26</v>
      </c>
      <c r="C39" s="2">
        <f>SUM(C$3:C37)</f>
        <v>530</v>
      </c>
      <c r="D39" s="2">
        <f>SUM(D$3:D37)</f>
        <v>251</v>
      </c>
      <c r="N39" s="2">
        <f>SUM(N$3:N37)</f>
        <v>1257</v>
      </c>
      <c r="O39" s="2">
        <f>SUM(O$3:O37)</f>
        <v>103</v>
      </c>
      <c r="Y39" s="2">
        <f>SUM(Y$3:Y37)</f>
        <v>346</v>
      </c>
      <c r="Z39" s="2">
        <f>SUM(Z$3:Z37)</f>
        <v>180</v>
      </c>
      <c r="AI39" s="2">
        <f>SUM(AI$3:AI37)</f>
        <v>327</v>
      </c>
      <c r="AJ39" s="2">
        <f>SUM(AJ$3:AJ37)</f>
        <v>143</v>
      </c>
    </row>
    <row r="40" spans="1:43" s="2" customFormat="1" x14ac:dyDescent="0.4">
      <c r="A40" s="2" t="s">
        <v>27</v>
      </c>
      <c r="C40" s="2">
        <f>C39*0.5+D39</f>
        <v>516</v>
      </c>
      <c r="N40" s="2">
        <f>N39*0.5+O39</f>
        <v>731.5</v>
      </c>
      <c r="Y40" s="2">
        <f>Y39*0.5+Z39</f>
        <v>353</v>
      </c>
      <c r="AI40" s="2">
        <f>AI39*0.5+AJ39</f>
        <v>306.5</v>
      </c>
    </row>
    <row r="41" spans="1:43" x14ac:dyDescent="0.4">
      <c r="H41" s="6"/>
      <c r="I41" s="7"/>
      <c r="L41" s="2"/>
      <c r="M41" s="2"/>
      <c r="N41" s="2"/>
      <c r="O41" s="2"/>
      <c r="P41" s="2"/>
      <c r="S41" s="6"/>
      <c r="T41" s="7"/>
      <c r="W41" s="2"/>
      <c r="X41" s="2"/>
      <c r="Y41" s="2"/>
      <c r="Z41" s="2"/>
      <c r="AA41" s="2"/>
      <c r="AD41" s="6"/>
      <c r="AE41" s="7"/>
      <c r="AH41" s="2"/>
      <c r="AI41" s="2"/>
      <c r="AJ41" s="2"/>
      <c r="AK41" s="2"/>
      <c r="AL41" s="2"/>
      <c r="AO41" s="6"/>
      <c r="AP41" s="7"/>
    </row>
    <row r="42" spans="1:43" x14ac:dyDescent="0.4">
      <c r="H42" s="6"/>
      <c r="I42" s="7"/>
      <c r="L42" s="2"/>
      <c r="M42" s="2"/>
      <c r="N42" s="2"/>
      <c r="O42" s="2"/>
      <c r="P42" s="2"/>
      <c r="S42" s="6"/>
      <c r="T42" s="7"/>
      <c r="W42" s="2"/>
      <c r="X42" s="2"/>
      <c r="Y42" s="2"/>
      <c r="Z42" s="2"/>
      <c r="AA42" s="2"/>
      <c r="AD42" s="6"/>
      <c r="AE42" s="7"/>
      <c r="AH42" s="2"/>
      <c r="AI42" s="2"/>
      <c r="AJ42" s="2"/>
      <c r="AK42" s="2"/>
      <c r="AL42" s="2"/>
      <c r="AO42" s="6"/>
      <c r="AP42" s="7"/>
    </row>
  </sheetData>
  <mergeCells count="4">
    <mergeCell ref="A1:E1"/>
    <mergeCell ref="L1:P1"/>
    <mergeCell ref="W1:AA1"/>
    <mergeCell ref="AH1:AL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2018-04-21T06:32:59Z</dcterms:modified>
</cp:coreProperties>
</file>