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3B520C715122D59F2EF9402C710ACBA7F29DE41A" xr6:coauthVersionLast="47" xr6:coauthVersionMax="47" xr10:uidLastSave="{0796EEB6-B603-4310-A84B-9A136D9CE401}"/>
  <bookViews>
    <workbookView xWindow="0" yWindow="0" windowWidth="0" windowHeight="0" activeTab="7" xr2:uid="{00000000-000D-0000-FFFF-FFFF00000000}"/>
  </bookViews>
  <sheets>
    <sheet name="Compilado" sheetId="1" r:id="rId1"/>
    <sheet name="Mudge" sheetId="2" r:id="rId2"/>
    <sheet name="Mudge 2" sheetId="3" r:id="rId3"/>
    <sheet name="Gráfico de Pareto" sheetId="4" r:id="rId4"/>
    <sheet name="Pareto Corrigido" sheetId="5" r:id="rId5"/>
    <sheet name="Backlog" sheetId="6" r:id="rId6"/>
    <sheet name="Respostas ao formulário 1" sheetId="7" state="hidden" r:id="rId7"/>
    <sheet name="Requisitos priorizados" sheetId="8" r:id="rId8"/>
    <sheet name="Resultado Entrevista" sheetId="9" r:id="rId9"/>
    <sheet name="Cronograma de Priorização" sheetId="10" state="hidden" r:id="rId10"/>
    <sheet name="Entrega Final PSP 2 - 2020.1" sheetId="11" state="hidden" r:id="rId11"/>
    <sheet name="Validação PSP5 - 2020.1" sheetId="12" state="hidden" r:id="rId12"/>
    <sheet name="Entrega Parcial PSP 2 - 2021.2" sheetId="13" state="hidden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9" l="1"/>
  <c r="N27" i="9" s="1"/>
  <c r="I27" i="9"/>
  <c r="M27" i="9" s="1"/>
  <c r="H27" i="9"/>
  <c r="L27" i="9" s="1"/>
  <c r="J26" i="9"/>
  <c r="N26" i="9" s="1"/>
  <c r="I26" i="9"/>
  <c r="M26" i="9" s="1"/>
  <c r="H26" i="9"/>
  <c r="L26" i="9" s="1"/>
  <c r="J25" i="9"/>
  <c r="N25" i="9" s="1"/>
  <c r="I25" i="9"/>
  <c r="M25" i="9" s="1"/>
  <c r="H25" i="9"/>
  <c r="L25" i="9" s="1"/>
  <c r="J24" i="9"/>
  <c r="N24" i="9" s="1"/>
  <c r="I24" i="9"/>
  <c r="M24" i="9" s="1"/>
  <c r="H24" i="9"/>
  <c r="L24" i="9" s="1"/>
  <c r="J23" i="9"/>
  <c r="N23" i="9" s="1"/>
  <c r="I23" i="9"/>
  <c r="M23" i="9" s="1"/>
  <c r="H23" i="9"/>
  <c r="L23" i="9" s="1"/>
  <c r="J22" i="9"/>
  <c r="N22" i="9" s="1"/>
  <c r="I22" i="9"/>
  <c r="M22" i="9" s="1"/>
  <c r="H22" i="9"/>
  <c r="L22" i="9" s="1"/>
  <c r="J21" i="9"/>
  <c r="N21" i="9" s="1"/>
  <c r="I21" i="9"/>
  <c r="M21" i="9" s="1"/>
  <c r="H21" i="9"/>
  <c r="L21" i="9" s="1"/>
  <c r="J20" i="9"/>
  <c r="N20" i="9" s="1"/>
  <c r="I20" i="9"/>
  <c r="M20" i="9" s="1"/>
  <c r="H20" i="9"/>
  <c r="L20" i="9" s="1"/>
  <c r="J19" i="9"/>
  <c r="N19" i="9" s="1"/>
  <c r="I19" i="9"/>
  <c r="M19" i="9" s="1"/>
  <c r="H19" i="9"/>
  <c r="L19" i="9" s="1"/>
  <c r="J18" i="9"/>
  <c r="N18" i="9" s="1"/>
  <c r="I18" i="9"/>
  <c r="M18" i="9" s="1"/>
  <c r="H18" i="9"/>
  <c r="L18" i="9" s="1"/>
  <c r="J17" i="9"/>
  <c r="N17" i="9" s="1"/>
  <c r="I17" i="9"/>
  <c r="M17" i="9" s="1"/>
  <c r="H17" i="9"/>
  <c r="L17" i="9" s="1"/>
  <c r="J16" i="9"/>
  <c r="N16" i="9" s="1"/>
  <c r="I16" i="9"/>
  <c r="M16" i="9" s="1"/>
  <c r="H16" i="9"/>
  <c r="L16" i="9" s="1"/>
  <c r="J15" i="9"/>
  <c r="N15" i="9" s="1"/>
  <c r="I15" i="9"/>
  <c r="M15" i="9" s="1"/>
  <c r="H15" i="9"/>
  <c r="L15" i="9" s="1"/>
  <c r="J14" i="9"/>
  <c r="N14" i="9" s="1"/>
  <c r="I14" i="9"/>
  <c r="M14" i="9" s="1"/>
  <c r="H14" i="9"/>
  <c r="L14" i="9" s="1"/>
  <c r="J13" i="9"/>
  <c r="N13" i="9" s="1"/>
  <c r="I13" i="9"/>
  <c r="M13" i="9" s="1"/>
  <c r="H13" i="9"/>
  <c r="L13" i="9" s="1"/>
  <c r="J12" i="9"/>
  <c r="N12" i="9" s="1"/>
  <c r="I12" i="9"/>
  <c r="M12" i="9" s="1"/>
  <c r="H12" i="9"/>
  <c r="L12" i="9" s="1"/>
  <c r="J11" i="9"/>
  <c r="N11" i="9" s="1"/>
  <c r="I11" i="9"/>
  <c r="M11" i="9" s="1"/>
  <c r="H11" i="9"/>
  <c r="L11" i="9" s="1"/>
  <c r="J10" i="9"/>
  <c r="N10" i="9" s="1"/>
  <c r="I10" i="9"/>
  <c r="M10" i="9" s="1"/>
  <c r="H10" i="9"/>
  <c r="L10" i="9" s="1"/>
  <c r="J9" i="9"/>
  <c r="N9" i="9" s="1"/>
  <c r="I9" i="9"/>
  <c r="M9" i="9" s="1"/>
  <c r="H9" i="9"/>
  <c r="L9" i="9" s="1"/>
  <c r="J8" i="9"/>
  <c r="N8" i="9" s="1"/>
  <c r="I8" i="9"/>
  <c r="M8" i="9" s="1"/>
  <c r="H8" i="9"/>
  <c r="L8" i="9" s="1"/>
  <c r="J7" i="9"/>
  <c r="N7" i="9" s="1"/>
  <c r="I7" i="9"/>
  <c r="M7" i="9" s="1"/>
  <c r="H7" i="9"/>
  <c r="L7" i="9" s="1"/>
  <c r="J6" i="9"/>
  <c r="N6" i="9" s="1"/>
  <c r="I6" i="9"/>
  <c r="M6" i="9" s="1"/>
  <c r="H6" i="9"/>
  <c r="L6" i="9" s="1"/>
  <c r="J5" i="9"/>
  <c r="N5" i="9" s="1"/>
  <c r="I5" i="9"/>
  <c r="M5" i="9" s="1"/>
  <c r="H5" i="9"/>
  <c r="L5" i="9" s="1"/>
  <c r="C24" i="8" a="1"/>
  <c r="C24" i="8"/>
  <c r="B24" i="8" a="1"/>
  <c r="B24" i="8"/>
  <c r="C23" i="8" a="1"/>
  <c r="C23" i="8"/>
  <c r="B23" i="8" a="1"/>
  <c r="B23" i="8"/>
  <c r="C22" i="8" a="1"/>
  <c r="C22" i="8"/>
  <c r="B22" i="8" a="1"/>
  <c r="B22" i="8"/>
  <c r="C21" i="8" a="1"/>
  <c r="C21" i="8"/>
  <c r="B21" i="8" a="1"/>
  <c r="B21" i="8"/>
  <c r="C20" i="8" a="1"/>
  <c r="C20" i="8"/>
  <c r="B20" i="8" a="1"/>
  <c r="B20" i="8"/>
  <c r="C19" i="8" a="1"/>
  <c r="C19" i="8"/>
  <c r="B19" i="8" a="1"/>
  <c r="B19" i="8"/>
  <c r="C18" i="8" a="1"/>
  <c r="C18" i="8"/>
  <c r="B18" i="8" a="1"/>
  <c r="B18" i="8"/>
  <c r="C17" i="8" a="1"/>
  <c r="C17" i="8"/>
  <c r="B17" i="8" a="1"/>
  <c r="B17" i="8"/>
  <c r="C16" i="8" a="1"/>
  <c r="C16" i="8"/>
  <c r="B16" i="8" a="1"/>
  <c r="B16" i="8"/>
  <c r="C15" i="8" a="1"/>
  <c r="C15" i="8"/>
  <c r="B15" i="8" a="1"/>
  <c r="B15" i="8"/>
  <c r="C14" i="8" a="1"/>
  <c r="C14" i="8"/>
  <c r="B14" i="8" a="1"/>
  <c r="B14" i="8"/>
  <c r="C13" i="8" a="1"/>
  <c r="C13" i="8"/>
  <c r="B13" i="8" a="1"/>
  <c r="B13" i="8"/>
  <c r="C12" i="8" a="1"/>
  <c r="C12" i="8"/>
  <c r="B12" i="8" a="1"/>
  <c r="B12" i="8"/>
  <c r="C11" i="8" a="1"/>
  <c r="C11" i="8"/>
  <c r="B11" i="8" a="1"/>
  <c r="B11" i="8"/>
  <c r="C10" i="8" a="1"/>
  <c r="C10" i="8"/>
  <c r="B10" i="8" a="1"/>
  <c r="B10" i="8"/>
  <c r="C9" i="8" a="1"/>
  <c r="C9" i="8"/>
  <c r="B9" i="8" a="1"/>
  <c r="B9" i="8"/>
  <c r="C8" i="8" a="1"/>
  <c r="C8" i="8"/>
  <c r="B8" i="8" a="1"/>
  <c r="B8" i="8"/>
  <c r="C7" i="8" a="1"/>
  <c r="C7" i="8"/>
  <c r="B7" i="8" a="1"/>
  <c r="B7" i="8"/>
  <c r="C6" i="8" a="1"/>
  <c r="C6" i="8"/>
  <c r="B6" i="8" a="1"/>
  <c r="B6" i="8"/>
  <c r="C5" i="8" a="1"/>
  <c r="C5" i="8"/>
  <c r="B5" i="8" a="1"/>
  <c r="B5" i="8"/>
  <c r="C4" i="8" a="1"/>
  <c r="C4" i="8"/>
  <c r="B4" i="8" a="1"/>
  <c r="B4" i="8"/>
  <c r="C3" i="8" a="1"/>
  <c r="C3" i="8"/>
  <c r="B3" i="8" a="1"/>
  <c r="B3" i="8"/>
  <c r="C2" i="8" a="1"/>
  <c r="C2" i="8"/>
  <c r="B2" i="8" a="1"/>
  <c r="B2" i="8"/>
  <c r="C1" i="8" a="1"/>
  <c r="C1" i="8"/>
  <c r="B1" i="8" a="1"/>
  <c r="B1" i="8"/>
  <c r="C20" i="6" a="1"/>
  <c r="C20" i="6"/>
  <c r="C19" i="6" a="1"/>
  <c r="C19" i="6"/>
  <c r="C18" i="6" a="1"/>
  <c r="C18" i="6"/>
  <c r="C17" i="6" a="1"/>
  <c r="C17" i="6"/>
  <c r="C16" i="6" a="1"/>
  <c r="C16" i="6"/>
  <c r="C15" i="6" a="1"/>
  <c r="C15" i="6"/>
  <c r="I14" i="6" a="1"/>
  <c r="I14" i="6"/>
  <c r="C14" i="6" a="1"/>
  <c r="C14" i="6"/>
  <c r="I13" i="6" a="1"/>
  <c r="I13" i="6"/>
  <c r="F13" i="6" a="1"/>
  <c r="F13" i="6"/>
  <c r="C13" i="6" a="1"/>
  <c r="C13" i="6"/>
  <c r="I12" i="6" a="1"/>
  <c r="I12" i="6"/>
  <c r="F12" i="6" a="1"/>
  <c r="F12" i="6"/>
  <c r="C12" i="6" a="1"/>
  <c r="C12" i="6"/>
  <c r="I11" i="6" a="1"/>
  <c r="I11" i="6"/>
  <c r="F11" i="6" a="1"/>
  <c r="F11" i="6"/>
  <c r="C11" i="6" a="1"/>
  <c r="C11" i="6"/>
  <c r="I10" i="6" a="1"/>
  <c r="I10" i="6"/>
  <c r="F10" i="6" a="1"/>
  <c r="F10" i="6"/>
  <c r="C10" i="6" a="1"/>
  <c r="C10" i="6"/>
  <c r="I9" i="6" a="1"/>
  <c r="I9" i="6"/>
  <c r="F9" i="6" a="1"/>
  <c r="F9" i="6"/>
  <c r="C9" i="6" a="1"/>
  <c r="C9" i="6"/>
  <c r="I8" i="6" a="1"/>
  <c r="I8" i="6"/>
  <c r="F8" i="6" a="1"/>
  <c r="F8" i="6"/>
  <c r="C8" i="6" a="1"/>
  <c r="C8" i="6"/>
  <c r="I7" i="6" a="1"/>
  <c r="I7" i="6"/>
  <c r="F7" i="6" a="1"/>
  <c r="F7" i="6"/>
  <c r="C7" i="6" a="1"/>
  <c r="C7" i="6"/>
  <c r="I6" i="6" a="1"/>
  <c r="I6" i="6"/>
  <c r="F6" i="6" a="1"/>
  <c r="F6" i="6"/>
  <c r="C6" i="6" a="1"/>
  <c r="C6" i="6"/>
  <c r="I5" i="6" a="1"/>
  <c r="I5" i="6"/>
  <c r="F5" i="6" a="1"/>
  <c r="F5" i="6"/>
  <c r="C5" i="6" a="1"/>
  <c r="C5" i="6"/>
  <c r="I4" i="6" a="1"/>
  <c r="I4" i="6"/>
  <c r="F4" i="6" a="1"/>
  <c r="F4" i="6"/>
  <c r="C4" i="6" a="1"/>
  <c r="C4" i="6"/>
  <c r="I3" i="6" a="1"/>
  <c r="I3" i="6"/>
  <c r="F3" i="6" a="1"/>
  <c r="F3" i="6"/>
  <c r="C3" i="6" a="1"/>
  <c r="C3" i="6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CE85" i="3"/>
  <c r="CC85" i="3"/>
  <c r="CA85" i="3"/>
  <c r="BY85" i="3"/>
  <c r="BW85" i="3"/>
  <c r="BU85" i="3"/>
  <c r="BS85" i="3"/>
  <c r="BQ85" i="3"/>
  <c r="BO85" i="3"/>
  <c r="BM85" i="3"/>
  <c r="BK85" i="3"/>
  <c r="BI85" i="3"/>
  <c r="BG85" i="3"/>
  <c r="BE85" i="3"/>
  <c r="BC85" i="3"/>
  <c r="BA85" i="3"/>
  <c r="AY85" i="3"/>
  <c r="AW85" i="3"/>
  <c r="AU85" i="3"/>
  <c r="AS85" i="3"/>
  <c r="AQ85" i="3"/>
  <c r="AO85" i="3"/>
  <c r="AM85" i="3"/>
  <c r="AK85" i="3"/>
  <c r="AI85" i="3"/>
  <c r="AG85" i="3"/>
  <c r="AE85" i="3"/>
  <c r="AC85" i="3"/>
  <c r="AA85" i="3"/>
  <c r="Y85" i="3"/>
  <c r="W85" i="3"/>
  <c r="U85" i="3"/>
  <c r="S85" i="3"/>
  <c r="Q85" i="3"/>
  <c r="O85" i="3"/>
  <c r="M85" i="3"/>
  <c r="K85" i="3"/>
  <c r="I85" i="3"/>
  <c r="G85" i="3"/>
  <c r="CE84" i="3"/>
  <c r="CC84" i="3"/>
  <c r="CA84" i="3"/>
  <c r="BY84" i="3"/>
  <c r="BW84" i="3"/>
  <c r="BU84" i="3"/>
  <c r="BS84" i="3"/>
  <c r="BQ84" i="3"/>
  <c r="BO84" i="3"/>
  <c r="BM84" i="3"/>
  <c r="BK84" i="3"/>
  <c r="BI84" i="3"/>
  <c r="BG84" i="3"/>
  <c r="BE84" i="3"/>
  <c r="BC84" i="3"/>
  <c r="BA84" i="3"/>
  <c r="AY84" i="3"/>
  <c r="AW84" i="3"/>
  <c r="AU84" i="3"/>
  <c r="AS84" i="3"/>
  <c r="AQ84" i="3"/>
  <c r="AO84" i="3"/>
  <c r="AM84" i="3"/>
  <c r="AK84" i="3"/>
  <c r="AI84" i="3"/>
  <c r="AG84" i="3"/>
  <c r="AE84" i="3"/>
  <c r="AC84" i="3"/>
  <c r="AA84" i="3"/>
  <c r="Y84" i="3"/>
  <c r="W84" i="3"/>
  <c r="U84" i="3"/>
  <c r="S84" i="3"/>
  <c r="Q84" i="3"/>
  <c r="O84" i="3"/>
  <c r="M84" i="3"/>
  <c r="K84" i="3"/>
  <c r="I84" i="3"/>
  <c r="G84" i="3"/>
  <c r="CE83" i="3"/>
  <c r="CC83" i="3"/>
  <c r="CA83" i="3"/>
  <c r="BY83" i="3"/>
  <c r="BW83" i="3"/>
  <c r="BU83" i="3"/>
  <c r="BS83" i="3"/>
  <c r="BQ83" i="3"/>
  <c r="BO83" i="3"/>
  <c r="BM83" i="3"/>
  <c r="BK83" i="3"/>
  <c r="BI83" i="3"/>
  <c r="BG83" i="3"/>
  <c r="BE83" i="3"/>
  <c r="BC83" i="3"/>
  <c r="BA83" i="3"/>
  <c r="AY83" i="3"/>
  <c r="AW83" i="3"/>
  <c r="AU83" i="3"/>
  <c r="AS83" i="3"/>
  <c r="AQ83" i="3"/>
  <c r="AO83" i="3"/>
  <c r="AM83" i="3"/>
  <c r="AK83" i="3"/>
  <c r="AI83" i="3"/>
  <c r="AG83" i="3"/>
  <c r="AE83" i="3"/>
  <c r="AC83" i="3"/>
  <c r="AA83" i="3"/>
  <c r="Y83" i="3"/>
  <c r="W83" i="3"/>
  <c r="U83" i="3"/>
  <c r="S83" i="3"/>
  <c r="Q83" i="3"/>
  <c r="O83" i="3"/>
  <c r="M83" i="3"/>
  <c r="K83" i="3"/>
  <c r="I83" i="3"/>
  <c r="G83" i="3"/>
  <c r="CE82" i="3"/>
  <c r="CC82" i="3"/>
  <c r="CA82" i="3"/>
  <c r="BY82" i="3"/>
  <c r="BW82" i="3"/>
  <c r="BU82" i="3"/>
  <c r="BS82" i="3"/>
  <c r="BQ82" i="3"/>
  <c r="BO82" i="3"/>
  <c r="BM82" i="3"/>
  <c r="BK82" i="3"/>
  <c r="BI82" i="3"/>
  <c r="BG82" i="3"/>
  <c r="BE82" i="3"/>
  <c r="BC82" i="3"/>
  <c r="BA82" i="3"/>
  <c r="AY82" i="3"/>
  <c r="AW82" i="3"/>
  <c r="AU82" i="3"/>
  <c r="AS82" i="3"/>
  <c r="AQ82" i="3"/>
  <c r="AO82" i="3"/>
  <c r="AM82" i="3"/>
  <c r="AK82" i="3"/>
  <c r="AI82" i="3"/>
  <c r="AG82" i="3"/>
  <c r="AE82" i="3"/>
  <c r="AC82" i="3"/>
  <c r="AA82" i="3"/>
  <c r="Y82" i="3"/>
  <c r="W82" i="3"/>
  <c r="U82" i="3"/>
  <c r="S82" i="3"/>
  <c r="Q82" i="3"/>
  <c r="O82" i="3"/>
  <c r="M82" i="3"/>
  <c r="K82" i="3"/>
  <c r="I82" i="3"/>
  <c r="G82" i="3"/>
  <c r="CE81" i="3"/>
  <c r="CC81" i="3"/>
  <c r="CA81" i="3"/>
  <c r="BY81" i="3"/>
  <c r="BW81" i="3"/>
  <c r="BU81" i="3"/>
  <c r="BS81" i="3"/>
  <c r="BQ81" i="3"/>
  <c r="BO81" i="3"/>
  <c r="BM81" i="3"/>
  <c r="BK81" i="3"/>
  <c r="BI81" i="3"/>
  <c r="BG81" i="3"/>
  <c r="BE81" i="3"/>
  <c r="BC81" i="3"/>
  <c r="BA81" i="3"/>
  <c r="AY81" i="3"/>
  <c r="AW81" i="3"/>
  <c r="AU81" i="3"/>
  <c r="AS81" i="3"/>
  <c r="AQ81" i="3"/>
  <c r="AO81" i="3"/>
  <c r="AM81" i="3"/>
  <c r="AK81" i="3"/>
  <c r="AI81" i="3"/>
  <c r="AG81" i="3"/>
  <c r="AE81" i="3"/>
  <c r="AC81" i="3"/>
  <c r="AA81" i="3"/>
  <c r="Y81" i="3"/>
  <c r="W81" i="3"/>
  <c r="U81" i="3"/>
  <c r="S81" i="3"/>
  <c r="Q81" i="3"/>
  <c r="O81" i="3"/>
  <c r="M81" i="3"/>
  <c r="K81" i="3"/>
  <c r="I81" i="3"/>
  <c r="G81" i="3"/>
  <c r="CE80" i="3"/>
  <c r="CC80" i="3"/>
  <c r="CA80" i="3"/>
  <c r="BY80" i="3"/>
  <c r="BW80" i="3"/>
  <c r="BU80" i="3"/>
  <c r="BS80" i="3"/>
  <c r="BQ80" i="3"/>
  <c r="BO80" i="3"/>
  <c r="BM80" i="3"/>
  <c r="BK80" i="3"/>
  <c r="BI80" i="3"/>
  <c r="BG80" i="3"/>
  <c r="BE80" i="3"/>
  <c r="BC80" i="3"/>
  <c r="BA80" i="3"/>
  <c r="AY80" i="3"/>
  <c r="AW80" i="3"/>
  <c r="AU80" i="3"/>
  <c r="AS80" i="3"/>
  <c r="AQ80" i="3"/>
  <c r="AO80" i="3"/>
  <c r="AM80" i="3"/>
  <c r="AK80" i="3"/>
  <c r="AI80" i="3"/>
  <c r="AG80" i="3"/>
  <c r="AE80" i="3"/>
  <c r="AC80" i="3"/>
  <c r="AA80" i="3"/>
  <c r="Y80" i="3"/>
  <c r="W80" i="3"/>
  <c r="U80" i="3"/>
  <c r="S80" i="3"/>
  <c r="Q80" i="3"/>
  <c r="O80" i="3"/>
  <c r="M80" i="3"/>
  <c r="K80" i="3"/>
  <c r="I80" i="3"/>
  <c r="G80" i="3"/>
  <c r="CE79" i="3"/>
  <c r="CC79" i="3"/>
  <c r="CA79" i="3"/>
  <c r="BY79" i="3"/>
  <c r="BW79" i="3"/>
  <c r="BU79" i="3"/>
  <c r="BS79" i="3"/>
  <c r="BQ79" i="3"/>
  <c r="BO79" i="3"/>
  <c r="BM79" i="3"/>
  <c r="BK79" i="3"/>
  <c r="BI79" i="3"/>
  <c r="BG79" i="3"/>
  <c r="BE79" i="3"/>
  <c r="BC79" i="3"/>
  <c r="BA79" i="3"/>
  <c r="AY79" i="3"/>
  <c r="AW79" i="3"/>
  <c r="AU79" i="3"/>
  <c r="AS79" i="3"/>
  <c r="AQ79" i="3"/>
  <c r="AO79" i="3"/>
  <c r="AM79" i="3"/>
  <c r="AK79" i="3"/>
  <c r="AI79" i="3"/>
  <c r="AG79" i="3"/>
  <c r="AE79" i="3"/>
  <c r="AC79" i="3"/>
  <c r="AA79" i="3"/>
  <c r="Y79" i="3"/>
  <c r="W79" i="3"/>
  <c r="U79" i="3"/>
  <c r="S79" i="3"/>
  <c r="Q79" i="3"/>
  <c r="O79" i="3"/>
  <c r="M79" i="3"/>
  <c r="K79" i="3"/>
  <c r="I79" i="3"/>
  <c r="G79" i="3"/>
  <c r="CE78" i="3"/>
  <c r="CC78" i="3"/>
  <c r="CA78" i="3"/>
  <c r="BY78" i="3"/>
  <c r="BW78" i="3"/>
  <c r="BU78" i="3"/>
  <c r="BS78" i="3"/>
  <c r="BQ78" i="3"/>
  <c r="BO78" i="3"/>
  <c r="BM78" i="3"/>
  <c r="BK78" i="3"/>
  <c r="BI78" i="3"/>
  <c r="BG78" i="3"/>
  <c r="BE78" i="3"/>
  <c r="BC78" i="3"/>
  <c r="BA78" i="3"/>
  <c r="AY78" i="3"/>
  <c r="AW78" i="3"/>
  <c r="AU78" i="3"/>
  <c r="AS78" i="3"/>
  <c r="AQ78" i="3"/>
  <c r="AO78" i="3"/>
  <c r="AM78" i="3"/>
  <c r="AK78" i="3"/>
  <c r="AI78" i="3"/>
  <c r="AG78" i="3"/>
  <c r="AE78" i="3"/>
  <c r="AC78" i="3"/>
  <c r="AA78" i="3"/>
  <c r="Y78" i="3"/>
  <c r="W78" i="3"/>
  <c r="U78" i="3"/>
  <c r="S78" i="3"/>
  <c r="Q78" i="3"/>
  <c r="O78" i="3"/>
  <c r="M78" i="3"/>
  <c r="K78" i="3"/>
  <c r="I78" i="3"/>
  <c r="G78" i="3"/>
  <c r="CE77" i="3"/>
  <c r="CC77" i="3"/>
  <c r="CA77" i="3"/>
  <c r="BY77" i="3"/>
  <c r="BW77" i="3"/>
  <c r="BU77" i="3"/>
  <c r="BS77" i="3"/>
  <c r="BQ77" i="3"/>
  <c r="BO77" i="3"/>
  <c r="BM77" i="3"/>
  <c r="BK77" i="3"/>
  <c r="BI77" i="3"/>
  <c r="BG77" i="3"/>
  <c r="BE77" i="3"/>
  <c r="BC77" i="3"/>
  <c r="BA77" i="3"/>
  <c r="AY77" i="3"/>
  <c r="AW77" i="3"/>
  <c r="AU77" i="3"/>
  <c r="AS77" i="3"/>
  <c r="AQ77" i="3"/>
  <c r="AO77" i="3"/>
  <c r="AM77" i="3"/>
  <c r="AK77" i="3"/>
  <c r="AI77" i="3"/>
  <c r="AG77" i="3"/>
  <c r="AE77" i="3"/>
  <c r="AC77" i="3"/>
  <c r="AA77" i="3"/>
  <c r="Y77" i="3"/>
  <c r="W77" i="3"/>
  <c r="U77" i="3"/>
  <c r="S77" i="3"/>
  <c r="Q77" i="3"/>
  <c r="O77" i="3"/>
  <c r="M77" i="3"/>
  <c r="K77" i="3"/>
  <c r="I77" i="3"/>
  <c r="G77" i="3"/>
  <c r="CE76" i="3"/>
  <c r="CC76" i="3"/>
  <c r="CA76" i="3"/>
  <c r="BY76" i="3"/>
  <c r="BW76" i="3"/>
  <c r="BU76" i="3"/>
  <c r="BS76" i="3"/>
  <c r="BQ76" i="3"/>
  <c r="BO76" i="3"/>
  <c r="BM76" i="3"/>
  <c r="BK76" i="3"/>
  <c r="BI76" i="3"/>
  <c r="BG76" i="3"/>
  <c r="BE76" i="3"/>
  <c r="BC76" i="3"/>
  <c r="BA76" i="3"/>
  <c r="AY76" i="3"/>
  <c r="AW76" i="3"/>
  <c r="AU76" i="3"/>
  <c r="AS76" i="3"/>
  <c r="AQ76" i="3"/>
  <c r="AO76" i="3"/>
  <c r="AM76" i="3"/>
  <c r="AK76" i="3"/>
  <c r="AI76" i="3"/>
  <c r="AG76" i="3"/>
  <c r="AE76" i="3"/>
  <c r="AC76" i="3"/>
  <c r="AA76" i="3"/>
  <c r="Y76" i="3"/>
  <c r="W76" i="3"/>
  <c r="U76" i="3"/>
  <c r="S76" i="3"/>
  <c r="Q76" i="3"/>
  <c r="O76" i="3"/>
  <c r="M76" i="3"/>
  <c r="K76" i="3"/>
  <c r="I76" i="3"/>
  <c r="G76" i="3"/>
  <c r="CE75" i="3"/>
  <c r="CC75" i="3"/>
  <c r="CA75" i="3"/>
  <c r="BY75" i="3"/>
  <c r="BW75" i="3"/>
  <c r="BU75" i="3"/>
  <c r="BS75" i="3"/>
  <c r="BQ75" i="3"/>
  <c r="BO75" i="3"/>
  <c r="BM75" i="3"/>
  <c r="BK75" i="3"/>
  <c r="BI75" i="3"/>
  <c r="BG75" i="3"/>
  <c r="BE75" i="3"/>
  <c r="BC75" i="3"/>
  <c r="BA75" i="3"/>
  <c r="AY75" i="3"/>
  <c r="AW75" i="3"/>
  <c r="AU75" i="3"/>
  <c r="AS75" i="3"/>
  <c r="AQ75" i="3"/>
  <c r="AO75" i="3"/>
  <c r="AM75" i="3"/>
  <c r="AK75" i="3"/>
  <c r="AI75" i="3"/>
  <c r="AG75" i="3"/>
  <c r="AE75" i="3"/>
  <c r="AC75" i="3"/>
  <c r="AA75" i="3"/>
  <c r="Y75" i="3"/>
  <c r="W75" i="3"/>
  <c r="U75" i="3"/>
  <c r="S75" i="3"/>
  <c r="Q75" i="3"/>
  <c r="O75" i="3"/>
  <c r="M75" i="3"/>
  <c r="K75" i="3"/>
  <c r="I75" i="3"/>
  <c r="G75" i="3"/>
  <c r="CE74" i="3"/>
  <c r="CC74" i="3"/>
  <c r="CA74" i="3"/>
  <c r="BY74" i="3"/>
  <c r="BW74" i="3"/>
  <c r="BU74" i="3"/>
  <c r="BS74" i="3"/>
  <c r="BQ74" i="3"/>
  <c r="BO74" i="3"/>
  <c r="BM74" i="3"/>
  <c r="BK74" i="3"/>
  <c r="BI74" i="3"/>
  <c r="BG74" i="3"/>
  <c r="BE74" i="3"/>
  <c r="BC74" i="3"/>
  <c r="BA74" i="3"/>
  <c r="AY74" i="3"/>
  <c r="AW74" i="3"/>
  <c r="AU74" i="3"/>
  <c r="AS74" i="3"/>
  <c r="AQ74" i="3"/>
  <c r="AO74" i="3"/>
  <c r="AM74" i="3"/>
  <c r="AK74" i="3"/>
  <c r="AI74" i="3"/>
  <c r="AG74" i="3"/>
  <c r="AE74" i="3"/>
  <c r="AC74" i="3"/>
  <c r="AA74" i="3"/>
  <c r="Y74" i="3"/>
  <c r="W74" i="3"/>
  <c r="U74" i="3"/>
  <c r="S74" i="3"/>
  <c r="Q74" i="3"/>
  <c r="O74" i="3"/>
  <c r="M74" i="3"/>
  <c r="K74" i="3"/>
  <c r="I74" i="3"/>
  <c r="G74" i="3"/>
  <c r="CE73" i="3"/>
  <c r="CC73" i="3"/>
  <c r="CA73" i="3"/>
  <c r="BY73" i="3"/>
  <c r="BW73" i="3"/>
  <c r="BU73" i="3"/>
  <c r="BS73" i="3"/>
  <c r="BQ73" i="3"/>
  <c r="BO73" i="3"/>
  <c r="BM73" i="3"/>
  <c r="BK73" i="3"/>
  <c r="BI73" i="3"/>
  <c r="BG73" i="3"/>
  <c r="BE73" i="3"/>
  <c r="BC73" i="3"/>
  <c r="BA73" i="3"/>
  <c r="AY73" i="3"/>
  <c r="AW73" i="3"/>
  <c r="AU73" i="3"/>
  <c r="AS73" i="3"/>
  <c r="AQ73" i="3"/>
  <c r="AO73" i="3"/>
  <c r="AM73" i="3"/>
  <c r="AK73" i="3"/>
  <c r="AI73" i="3"/>
  <c r="AG73" i="3"/>
  <c r="AE73" i="3"/>
  <c r="AC73" i="3"/>
  <c r="AA73" i="3"/>
  <c r="Y73" i="3"/>
  <c r="W73" i="3"/>
  <c r="U73" i="3"/>
  <c r="S73" i="3"/>
  <c r="Q73" i="3"/>
  <c r="O73" i="3"/>
  <c r="M73" i="3"/>
  <c r="K73" i="3"/>
  <c r="I73" i="3"/>
  <c r="G73" i="3"/>
  <c r="CE72" i="3"/>
  <c r="CC72" i="3"/>
  <c r="CA72" i="3"/>
  <c r="BY72" i="3"/>
  <c r="BW72" i="3"/>
  <c r="BU72" i="3"/>
  <c r="BS72" i="3"/>
  <c r="BQ72" i="3"/>
  <c r="BO72" i="3"/>
  <c r="BM72" i="3"/>
  <c r="BK72" i="3"/>
  <c r="BI72" i="3"/>
  <c r="BG72" i="3"/>
  <c r="BE72" i="3"/>
  <c r="BC72" i="3"/>
  <c r="BA72" i="3"/>
  <c r="AY72" i="3"/>
  <c r="AW72" i="3"/>
  <c r="AU72" i="3"/>
  <c r="AS72" i="3"/>
  <c r="AQ72" i="3"/>
  <c r="AO72" i="3"/>
  <c r="AM72" i="3"/>
  <c r="AK72" i="3"/>
  <c r="AI72" i="3"/>
  <c r="AG72" i="3"/>
  <c r="AE72" i="3"/>
  <c r="AC72" i="3"/>
  <c r="AA72" i="3"/>
  <c r="Y72" i="3"/>
  <c r="W72" i="3"/>
  <c r="U72" i="3"/>
  <c r="S72" i="3"/>
  <c r="Q72" i="3"/>
  <c r="O72" i="3"/>
  <c r="M72" i="3"/>
  <c r="K72" i="3"/>
  <c r="I72" i="3"/>
  <c r="G72" i="3"/>
  <c r="CE71" i="3"/>
  <c r="CC71" i="3"/>
  <c r="CA71" i="3"/>
  <c r="BY71" i="3"/>
  <c r="BW71" i="3"/>
  <c r="BU71" i="3"/>
  <c r="BS71" i="3"/>
  <c r="BQ71" i="3"/>
  <c r="BO71" i="3"/>
  <c r="BM71" i="3"/>
  <c r="BK71" i="3"/>
  <c r="BI71" i="3"/>
  <c r="BG71" i="3"/>
  <c r="BE71" i="3"/>
  <c r="BC71" i="3"/>
  <c r="BA71" i="3"/>
  <c r="AY71" i="3"/>
  <c r="AW71" i="3"/>
  <c r="AU71" i="3"/>
  <c r="AS71" i="3"/>
  <c r="AQ71" i="3"/>
  <c r="AO71" i="3"/>
  <c r="AM71" i="3"/>
  <c r="AK71" i="3"/>
  <c r="AI71" i="3"/>
  <c r="AG71" i="3"/>
  <c r="AE71" i="3"/>
  <c r="AC71" i="3"/>
  <c r="AA71" i="3"/>
  <c r="Y71" i="3"/>
  <c r="W71" i="3"/>
  <c r="U71" i="3"/>
  <c r="S71" i="3"/>
  <c r="Q71" i="3"/>
  <c r="O71" i="3"/>
  <c r="M71" i="3"/>
  <c r="K71" i="3"/>
  <c r="I71" i="3"/>
  <c r="G71" i="3"/>
  <c r="CE70" i="3"/>
  <c r="CC70" i="3"/>
  <c r="CA70" i="3"/>
  <c r="BY70" i="3"/>
  <c r="BW70" i="3"/>
  <c r="BU70" i="3"/>
  <c r="BS70" i="3"/>
  <c r="BQ70" i="3"/>
  <c r="BO70" i="3"/>
  <c r="BM70" i="3"/>
  <c r="BK70" i="3"/>
  <c r="BI70" i="3"/>
  <c r="BG70" i="3"/>
  <c r="BE70" i="3"/>
  <c r="BC70" i="3"/>
  <c r="BA70" i="3"/>
  <c r="AY70" i="3"/>
  <c r="AW70" i="3"/>
  <c r="AU70" i="3"/>
  <c r="AS70" i="3"/>
  <c r="AQ70" i="3"/>
  <c r="AO70" i="3"/>
  <c r="AM70" i="3"/>
  <c r="AK70" i="3"/>
  <c r="AI70" i="3"/>
  <c r="AG70" i="3"/>
  <c r="AE70" i="3"/>
  <c r="AC70" i="3"/>
  <c r="AA70" i="3"/>
  <c r="Y70" i="3"/>
  <c r="W70" i="3"/>
  <c r="U70" i="3"/>
  <c r="S70" i="3"/>
  <c r="Q70" i="3"/>
  <c r="O70" i="3"/>
  <c r="M70" i="3"/>
  <c r="K70" i="3"/>
  <c r="I70" i="3"/>
  <c r="G70" i="3"/>
  <c r="CE69" i="3"/>
  <c r="CC69" i="3"/>
  <c r="CA69" i="3"/>
  <c r="BY69" i="3"/>
  <c r="BW69" i="3"/>
  <c r="BU69" i="3"/>
  <c r="BS69" i="3"/>
  <c r="BQ69" i="3"/>
  <c r="BO69" i="3"/>
  <c r="BM69" i="3"/>
  <c r="BK69" i="3"/>
  <c r="BI69" i="3"/>
  <c r="BG69" i="3"/>
  <c r="BE69" i="3"/>
  <c r="BC69" i="3"/>
  <c r="BA69" i="3"/>
  <c r="AY69" i="3"/>
  <c r="AW69" i="3"/>
  <c r="AU69" i="3"/>
  <c r="AS69" i="3"/>
  <c r="AQ69" i="3"/>
  <c r="AO69" i="3"/>
  <c r="AM69" i="3"/>
  <c r="AK69" i="3"/>
  <c r="AI69" i="3"/>
  <c r="AG69" i="3"/>
  <c r="AE69" i="3"/>
  <c r="AC69" i="3"/>
  <c r="AA69" i="3"/>
  <c r="Y69" i="3"/>
  <c r="W69" i="3"/>
  <c r="U69" i="3"/>
  <c r="S69" i="3"/>
  <c r="Q69" i="3"/>
  <c r="O69" i="3"/>
  <c r="M69" i="3"/>
  <c r="K69" i="3"/>
  <c r="I69" i="3"/>
  <c r="G69" i="3"/>
  <c r="CE68" i="3"/>
  <c r="CC68" i="3"/>
  <c r="CA68" i="3"/>
  <c r="BY68" i="3"/>
  <c r="BW68" i="3"/>
  <c r="BU68" i="3"/>
  <c r="BS68" i="3"/>
  <c r="BQ68" i="3"/>
  <c r="BO68" i="3"/>
  <c r="BM68" i="3"/>
  <c r="BK68" i="3"/>
  <c r="BI68" i="3"/>
  <c r="BG68" i="3"/>
  <c r="BE68" i="3"/>
  <c r="BC68" i="3"/>
  <c r="BA68" i="3"/>
  <c r="AY68" i="3"/>
  <c r="AW68" i="3"/>
  <c r="AU68" i="3"/>
  <c r="AS68" i="3"/>
  <c r="AQ68" i="3"/>
  <c r="AO68" i="3"/>
  <c r="AM68" i="3"/>
  <c r="AK68" i="3"/>
  <c r="AI68" i="3"/>
  <c r="AG68" i="3"/>
  <c r="AE68" i="3"/>
  <c r="AC68" i="3"/>
  <c r="AA68" i="3"/>
  <c r="Y68" i="3"/>
  <c r="W68" i="3"/>
  <c r="U68" i="3"/>
  <c r="S68" i="3"/>
  <c r="Q68" i="3"/>
  <c r="O68" i="3"/>
  <c r="M68" i="3"/>
  <c r="K68" i="3"/>
  <c r="I68" i="3"/>
  <c r="G68" i="3"/>
  <c r="CE67" i="3"/>
  <c r="CC67" i="3"/>
  <c r="CA67" i="3"/>
  <c r="BY67" i="3"/>
  <c r="BW67" i="3"/>
  <c r="BU67" i="3"/>
  <c r="BS67" i="3"/>
  <c r="BQ67" i="3"/>
  <c r="BO67" i="3"/>
  <c r="BM67" i="3"/>
  <c r="BK67" i="3"/>
  <c r="BI67" i="3"/>
  <c r="BG67" i="3"/>
  <c r="BE67" i="3"/>
  <c r="BC67" i="3"/>
  <c r="BA67" i="3"/>
  <c r="AY67" i="3"/>
  <c r="AW67" i="3"/>
  <c r="AU67" i="3"/>
  <c r="AS67" i="3"/>
  <c r="AQ67" i="3"/>
  <c r="AO67" i="3"/>
  <c r="AM67" i="3"/>
  <c r="AK67" i="3"/>
  <c r="AI67" i="3"/>
  <c r="AG67" i="3"/>
  <c r="AE67" i="3"/>
  <c r="AC67" i="3"/>
  <c r="AA67" i="3"/>
  <c r="Y67" i="3"/>
  <c r="W67" i="3"/>
  <c r="U67" i="3"/>
  <c r="S67" i="3"/>
  <c r="Q67" i="3"/>
  <c r="O67" i="3"/>
  <c r="M67" i="3"/>
  <c r="K67" i="3"/>
  <c r="I67" i="3"/>
  <c r="G67" i="3"/>
  <c r="CE66" i="3"/>
  <c r="CC66" i="3"/>
  <c r="CA66" i="3"/>
  <c r="BY66" i="3"/>
  <c r="BW66" i="3"/>
  <c r="BU66" i="3"/>
  <c r="BS66" i="3"/>
  <c r="BQ66" i="3"/>
  <c r="BO66" i="3"/>
  <c r="BM66" i="3"/>
  <c r="BK66" i="3"/>
  <c r="BI66" i="3"/>
  <c r="BG66" i="3"/>
  <c r="BE66" i="3"/>
  <c r="BC66" i="3"/>
  <c r="BA66" i="3"/>
  <c r="AY66" i="3"/>
  <c r="AW66" i="3"/>
  <c r="AU66" i="3"/>
  <c r="AS66" i="3"/>
  <c r="AQ66" i="3"/>
  <c r="AO66" i="3"/>
  <c r="AM66" i="3"/>
  <c r="AK66" i="3"/>
  <c r="AI66" i="3"/>
  <c r="AG66" i="3"/>
  <c r="AE66" i="3"/>
  <c r="AC66" i="3"/>
  <c r="AA66" i="3"/>
  <c r="Y66" i="3"/>
  <c r="W66" i="3"/>
  <c r="U66" i="3"/>
  <c r="S66" i="3"/>
  <c r="Q66" i="3"/>
  <c r="O66" i="3"/>
  <c r="M66" i="3"/>
  <c r="K66" i="3"/>
  <c r="I66" i="3"/>
  <c r="G66" i="3"/>
  <c r="CE65" i="3"/>
  <c r="CC65" i="3"/>
  <c r="CA65" i="3"/>
  <c r="BY65" i="3"/>
  <c r="BW65" i="3"/>
  <c r="BU65" i="3"/>
  <c r="BS65" i="3"/>
  <c r="BQ65" i="3"/>
  <c r="BO65" i="3"/>
  <c r="BM65" i="3"/>
  <c r="BK65" i="3"/>
  <c r="BI65" i="3"/>
  <c r="BG65" i="3"/>
  <c r="BE65" i="3"/>
  <c r="BC65" i="3"/>
  <c r="BA65" i="3"/>
  <c r="AY65" i="3"/>
  <c r="AW65" i="3"/>
  <c r="AU65" i="3"/>
  <c r="AS65" i="3"/>
  <c r="AQ65" i="3"/>
  <c r="AO65" i="3"/>
  <c r="AM65" i="3"/>
  <c r="AK65" i="3"/>
  <c r="AI65" i="3"/>
  <c r="AG65" i="3"/>
  <c r="AE65" i="3"/>
  <c r="AC65" i="3"/>
  <c r="AA65" i="3"/>
  <c r="Y65" i="3"/>
  <c r="W65" i="3"/>
  <c r="U65" i="3"/>
  <c r="S65" i="3"/>
  <c r="Q65" i="3"/>
  <c r="O65" i="3"/>
  <c r="M65" i="3"/>
  <c r="K65" i="3"/>
  <c r="I65" i="3"/>
  <c r="G65" i="3"/>
  <c r="CE64" i="3"/>
  <c r="CC64" i="3"/>
  <c r="CA64" i="3"/>
  <c r="BY64" i="3"/>
  <c r="BW64" i="3"/>
  <c r="BU64" i="3"/>
  <c r="BS64" i="3"/>
  <c r="BQ64" i="3"/>
  <c r="BO64" i="3"/>
  <c r="BM64" i="3"/>
  <c r="BK64" i="3"/>
  <c r="BI64" i="3"/>
  <c r="BG64" i="3"/>
  <c r="BE64" i="3"/>
  <c r="BC64" i="3"/>
  <c r="BA64" i="3"/>
  <c r="AY64" i="3"/>
  <c r="AW64" i="3"/>
  <c r="AU64" i="3"/>
  <c r="AS64" i="3"/>
  <c r="AQ64" i="3"/>
  <c r="AO64" i="3"/>
  <c r="AM64" i="3"/>
  <c r="AK64" i="3"/>
  <c r="AI64" i="3"/>
  <c r="AG64" i="3"/>
  <c r="AE64" i="3"/>
  <c r="AC64" i="3"/>
  <c r="AA64" i="3"/>
  <c r="Y64" i="3"/>
  <c r="W64" i="3"/>
  <c r="U64" i="3"/>
  <c r="S64" i="3"/>
  <c r="Q64" i="3"/>
  <c r="O64" i="3"/>
  <c r="M64" i="3"/>
  <c r="K64" i="3"/>
  <c r="I64" i="3"/>
  <c r="G64" i="3"/>
  <c r="CE63" i="3"/>
  <c r="CC63" i="3"/>
  <c r="CA63" i="3"/>
  <c r="BY63" i="3"/>
  <c r="BW63" i="3"/>
  <c r="BU63" i="3"/>
  <c r="BS63" i="3"/>
  <c r="BQ63" i="3"/>
  <c r="BO63" i="3"/>
  <c r="BM63" i="3"/>
  <c r="BK63" i="3"/>
  <c r="BI63" i="3"/>
  <c r="BG63" i="3"/>
  <c r="BE63" i="3"/>
  <c r="BC63" i="3"/>
  <c r="BA63" i="3"/>
  <c r="AY63" i="3"/>
  <c r="AW63" i="3"/>
  <c r="AU63" i="3"/>
  <c r="AS63" i="3"/>
  <c r="AQ63" i="3"/>
  <c r="AO63" i="3"/>
  <c r="AM63" i="3"/>
  <c r="AK63" i="3"/>
  <c r="AI63" i="3"/>
  <c r="AG63" i="3"/>
  <c r="AE63" i="3"/>
  <c r="AC63" i="3"/>
  <c r="AA63" i="3"/>
  <c r="Y63" i="3"/>
  <c r="W63" i="3"/>
  <c r="U63" i="3"/>
  <c r="S63" i="3"/>
  <c r="Q63" i="3"/>
  <c r="O63" i="3"/>
  <c r="M63" i="3"/>
  <c r="K63" i="3"/>
  <c r="I63" i="3"/>
  <c r="G63" i="3"/>
  <c r="CE62" i="3"/>
  <c r="CC62" i="3"/>
  <c r="CA62" i="3"/>
  <c r="BY62" i="3"/>
  <c r="BW62" i="3"/>
  <c r="BU62" i="3"/>
  <c r="BS62" i="3"/>
  <c r="BQ62" i="3"/>
  <c r="BO62" i="3"/>
  <c r="BM62" i="3"/>
  <c r="BK62" i="3"/>
  <c r="BI62" i="3"/>
  <c r="BG62" i="3"/>
  <c r="BE62" i="3"/>
  <c r="BC62" i="3"/>
  <c r="BA62" i="3"/>
  <c r="AY62" i="3"/>
  <c r="AW62" i="3"/>
  <c r="AU62" i="3"/>
  <c r="AS62" i="3"/>
  <c r="AQ62" i="3"/>
  <c r="AO62" i="3"/>
  <c r="AM62" i="3"/>
  <c r="AK62" i="3"/>
  <c r="AI62" i="3"/>
  <c r="AG62" i="3"/>
  <c r="AE62" i="3"/>
  <c r="AC62" i="3"/>
  <c r="AA62" i="3"/>
  <c r="Y62" i="3"/>
  <c r="W62" i="3"/>
  <c r="U62" i="3"/>
  <c r="S62" i="3"/>
  <c r="Q62" i="3"/>
  <c r="O62" i="3"/>
  <c r="M62" i="3"/>
  <c r="K62" i="3"/>
  <c r="I62" i="3"/>
  <c r="G62" i="3"/>
  <c r="CE61" i="3"/>
  <c r="CC61" i="3"/>
  <c r="CA61" i="3"/>
  <c r="BY61" i="3"/>
  <c r="BW61" i="3"/>
  <c r="BU61" i="3"/>
  <c r="BS61" i="3"/>
  <c r="BQ61" i="3"/>
  <c r="BO61" i="3"/>
  <c r="BM61" i="3"/>
  <c r="BK61" i="3"/>
  <c r="BI61" i="3"/>
  <c r="BG61" i="3"/>
  <c r="BE61" i="3"/>
  <c r="BC61" i="3"/>
  <c r="BA61" i="3"/>
  <c r="AY61" i="3"/>
  <c r="AW61" i="3"/>
  <c r="AU61" i="3"/>
  <c r="AS61" i="3"/>
  <c r="AQ61" i="3"/>
  <c r="AO61" i="3"/>
  <c r="AM61" i="3"/>
  <c r="AK61" i="3"/>
  <c r="AI61" i="3"/>
  <c r="AG61" i="3"/>
  <c r="AE61" i="3"/>
  <c r="AC61" i="3"/>
  <c r="AA61" i="3"/>
  <c r="Y61" i="3"/>
  <c r="W61" i="3"/>
  <c r="U61" i="3"/>
  <c r="S61" i="3"/>
  <c r="Q61" i="3"/>
  <c r="O61" i="3"/>
  <c r="M61" i="3"/>
  <c r="K61" i="3"/>
  <c r="I61" i="3"/>
  <c r="G61" i="3"/>
  <c r="CE60" i="3"/>
  <c r="CC60" i="3"/>
  <c r="CA60" i="3"/>
  <c r="BY60" i="3"/>
  <c r="BW60" i="3"/>
  <c r="BU60" i="3"/>
  <c r="BS60" i="3"/>
  <c r="BQ60" i="3"/>
  <c r="BO60" i="3"/>
  <c r="BM60" i="3"/>
  <c r="BK60" i="3"/>
  <c r="BI60" i="3"/>
  <c r="BG60" i="3"/>
  <c r="BE60" i="3"/>
  <c r="BC60" i="3"/>
  <c r="BA60" i="3"/>
  <c r="AY60" i="3"/>
  <c r="AW60" i="3"/>
  <c r="AU60" i="3"/>
  <c r="AS60" i="3"/>
  <c r="AQ60" i="3"/>
  <c r="AO60" i="3"/>
  <c r="AM60" i="3"/>
  <c r="AK60" i="3"/>
  <c r="AI60" i="3"/>
  <c r="AG60" i="3"/>
  <c r="AE60" i="3"/>
  <c r="AC60" i="3"/>
  <c r="AA60" i="3"/>
  <c r="Y60" i="3"/>
  <c r="W60" i="3"/>
  <c r="U60" i="3"/>
  <c r="S60" i="3"/>
  <c r="Q60" i="3"/>
  <c r="O60" i="3"/>
  <c r="M60" i="3"/>
  <c r="K60" i="3"/>
  <c r="I60" i="3"/>
  <c r="G60" i="3"/>
  <c r="CE59" i="3"/>
  <c r="CC59" i="3"/>
  <c r="CA59" i="3"/>
  <c r="BY59" i="3"/>
  <c r="BW59" i="3"/>
  <c r="BU59" i="3"/>
  <c r="BS59" i="3"/>
  <c r="BQ59" i="3"/>
  <c r="BO59" i="3"/>
  <c r="BM59" i="3"/>
  <c r="BK59" i="3"/>
  <c r="BI59" i="3"/>
  <c r="BG59" i="3"/>
  <c r="BE59" i="3"/>
  <c r="BC59" i="3"/>
  <c r="BA59" i="3"/>
  <c r="AY59" i="3"/>
  <c r="AW59" i="3"/>
  <c r="AU59" i="3"/>
  <c r="AS59" i="3"/>
  <c r="AQ59" i="3"/>
  <c r="AO59" i="3"/>
  <c r="AM59" i="3"/>
  <c r="AK59" i="3"/>
  <c r="AI59" i="3"/>
  <c r="AG59" i="3"/>
  <c r="AE59" i="3"/>
  <c r="AC59" i="3"/>
  <c r="AA59" i="3"/>
  <c r="Y59" i="3"/>
  <c r="W59" i="3"/>
  <c r="U59" i="3"/>
  <c r="S59" i="3"/>
  <c r="Q59" i="3"/>
  <c r="O59" i="3"/>
  <c r="M59" i="3"/>
  <c r="K59" i="3"/>
  <c r="I59" i="3"/>
  <c r="G59" i="3"/>
  <c r="CE58" i="3"/>
  <c r="CC58" i="3"/>
  <c r="CA58" i="3"/>
  <c r="BY58" i="3"/>
  <c r="BW58" i="3"/>
  <c r="BU58" i="3"/>
  <c r="BS58" i="3"/>
  <c r="BQ58" i="3"/>
  <c r="BO58" i="3"/>
  <c r="BM58" i="3"/>
  <c r="BK58" i="3"/>
  <c r="BI58" i="3"/>
  <c r="BG58" i="3"/>
  <c r="BE58" i="3"/>
  <c r="BC58" i="3"/>
  <c r="BA58" i="3"/>
  <c r="AY58" i="3"/>
  <c r="AW58" i="3"/>
  <c r="AU58" i="3"/>
  <c r="AS58" i="3"/>
  <c r="AQ58" i="3"/>
  <c r="AO58" i="3"/>
  <c r="AM58" i="3"/>
  <c r="AK58" i="3"/>
  <c r="AI58" i="3"/>
  <c r="AG58" i="3"/>
  <c r="AE58" i="3"/>
  <c r="AC58" i="3"/>
  <c r="AA58" i="3"/>
  <c r="Y58" i="3"/>
  <c r="W58" i="3"/>
  <c r="U58" i="3"/>
  <c r="S58" i="3"/>
  <c r="Q58" i="3"/>
  <c r="O58" i="3"/>
  <c r="M58" i="3"/>
  <c r="K58" i="3"/>
  <c r="I58" i="3"/>
  <c r="G58" i="3"/>
  <c r="CE57" i="3"/>
  <c r="CC57" i="3"/>
  <c r="CA57" i="3"/>
  <c r="BY57" i="3"/>
  <c r="BW57" i="3"/>
  <c r="BU57" i="3"/>
  <c r="BS57" i="3"/>
  <c r="BQ57" i="3"/>
  <c r="BO57" i="3"/>
  <c r="BM57" i="3"/>
  <c r="BK57" i="3"/>
  <c r="BI57" i="3"/>
  <c r="BG57" i="3"/>
  <c r="BE57" i="3"/>
  <c r="BC57" i="3"/>
  <c r="BA57" i="3"/>
  <c r="AY57" i="3"/>
  <c r="AW57" i="3"/>
  <c r="AU57" i="3"/>
  <c r="AS57" i="3"/>
  <c r="AQ57" i="3"/>
  <c r="AO57" i="3"/>
  <c r="AM57" i="3"/>
  <c r="AK57" i="3"/>
  <c r="AI57" i="3"/>
  <c r="AG57" i="3"/>
  <c r="AE57" i="3"/>
  <c r="AC57" i="3"/>
  <c r="AA57" i="3"/>
  <c r="Y57" i="3"/>
  <c r="W57" i="3"/>
  <c r="U57" i="3"/>
  <c r="S57" i="3"/>
  <c r="Q57" i="3"/>
  <c r="O57" i="3"/>
  <c r="M57" i="3"/>
  <c r="K57" i="3"/>
  <c r="I57" i="3"/>
  <c r="G57" i="3"/>
  <c r="CE56" i="3"/>
  <c r="CC56" i="3"/>
  <c r="CA56" i="3"/>
  <c r="BY56" i="3"/>
  <c r="BW56" i="3"/>
  <c r="BU56" i="3"/>
  <c r="BS56" i="3"/>
  <c r="BQ56" i="3"/>
  <c r="BO56" i="3"/>
  <c r="BM56" i="3"/>
  <c r="BK56" i="3"/>
  <c r="BI56" i="3"/>
  <c r="BG56" i="3"/>
  <c r="BE56" i="3"/>
  <c r="BC56" i="3"/>
  <c r="BA56" i="3"/>
  <c r="AY56" i="3"/>
  <c r="AW56" i="3"/>
  <c r="AU56" i="3"/>
  <c r="AS56" i="3"/>
  <c r="AQ56" i="3"/>
  <c r="AO56" i="3"/>
  <c r="AM56" i="3"/>
  <c r="AK56" i="3"/>
  <c r="AI56" i="3"/>
  <c r="AG56" i="3"/>
  <c r="AE56" i="3"/>
  <c r="AC56" i="3"/>
  <c r="AA56" i="3"/>
  <c r="Y56" i="3"/>
  <c r="W56" i="3"/>
  <c r="U56" i="3"/>
  <c r="S56" i="3"/>
  <c r="Q56" i="3"/>
  <c r="O56" i="3"/>
  <c r="M56" i="3"/>
  <c r="K56" i="3"/>
  <c r="I56" i="3"/>
  <c r="G56" i="3"/>
  <c r="CE55" i="3"/>
  <c r="CC55" i="3"/>
  <c r="CA55" i="3"/>
  <c r="BY55" i="3"/>
  <c r="BW55" i="3"/>
  <c r="BU55" i="3"/>
  <c r="BS55" i="3"/>
  <c r="BQ55" i="3"/>
  <c r="BO55" i="3"/>
  <c r="BM55" i="3"/>
  <c r="BK55" i="3"/>
  <c r="BI55" i="3"/>
  <c r="BG55" i="3"/>
  <c r="BE55" i="3"/>
  <c r="BC55" i="3"/>
  <c r="BA55" i="3"/>
  <c r="AY55" i="3"/>
  <c r="AW55" i="3"/>
  <c r="AU55" i="3"/>
  <c r="AS55" i="3"/>
  <c r="AQ55" i="3"/>
  <c r="AO55" i="3"/>
  <c r="AM55" i="3"/>
  <c r="AK55" i="3"/>
  <c r="AI55" i="3"/>
  <c r="AG55" i="3"/>
  <c r="AE55" i="3"/>
  <c r="AC55" i="3"/>
  <c r="AA55" i="3"/>
  <c r="Y55" i="3"/>
  <c r="W55" i="3"/>
  <c r="U55" i="3"/>
  <c r="S55" i="3"/>
  <c r="Q55" i="3"/>
  <c r="O55" i="3"/>
  <c r="M55" i="3"/>
  <c r="K55" i="3"/>
  <c r="I55" i="3"/>
  <c r="G55" i="3"/>
  <c r="CE54" i="3"/>
  <c r="CC54" i="3"/>
  <c r="CA54" i="3"/>
  <c r="BY54" i="3"/>
  <c r="BW54" i="3"/>
  <c r="BU54" i="3"/>
  <c r="BS54" i="3"/>
  <c r="BQ54" i="3"/>
  <c r="BO54" i="3"/>
  <c r="BM54" i="3"/>
  <c r="BK54" i="3"/>
  <c r="BI54" i="3"/>
  <c r="BG54" i="3"/>
  <c r="BE54" i="3"/>
  <c r="BC54" i="3"/>
  <c r="BA54" i="3"/>
  <c r="AY54" i="3"/>
  <c r="AW54" i="3"/>
  <c r="AU54" i="3"/>
  <c r="AS54" i="3"/>
  <c r="AQ54" i="3"/>
  <c r="AO54" i="3"/>
  <c r="AM54" i="3"/>
  <c r="AK54" i="3"/>
  <c r="AI54" i="3"/>
  <c r="AG54" i="3"/>
  <c r="AE54" i="3"/>
  <c r="AC54" i="3"/>
  <c r="AA54" i="3"/>
  <c r="Y54" i="3"/>
  <c r="W54" i="3"/>
  <c r="U54" i="3"/>
  <c r="S54" i="3"/>
  <c r="Q54" i="3"/>
  <c r="O54" i="3"/>
  <c r="M54" i="3"/>
  <c r="K54" i="3"/>
  <c r="I54" i="3"/>
  <c r="G54" i="3"/>
  <c r="CE53" i="3"/>
  <c r="CC53" i="3"/>
  <c r="CA53" i="3"/>
  <c r="BY53" i="3"/>
  <c r="BW53" i="3"/>
  <c r="BU53" i="3"/>
  <c r="BS53" i="3"/>
  <c r="BQ53" i="3"/>
  <c r="BO53" i="3"/>
  <c r="BM53" i="3"/>
  <c r="BK53" i="3"/>
  <c r="BI53" i="3"/>
  <c r="BG53" i="3"/>
  <c r="BE53" i="3"/>
  <c r="BC53" i="3"/>
  <c r="BA53" i="3"/>
  <c r="AY53" i="3"/>
  <c r="AW53" i="3"/>
  <c r="AU53" i="3"/>
  <c r="AS53" i="3"/>
  <c r="AQ53" i="3"/>
  <c r="AO53" i="3"/>
  <c r="AM53" i="3"/>
  <c r="AK53" i="3"/>
  <c r="AI53" i="3"/>
  <c r="AG53" i="3"/>
  <c r="AE53" i="3"/>
  <c r="AC53" i="3"/>
  <c r="AA53" i="3"/>
  <c r="Y53" i="3"/>
  <c r="W53" i="3"/>
  <c r="U53" i="3"/>
  <c r="S53" i="3"/>
  <c r="Q53" i="3"/>
  <c r="O53" i="3"/>
  <c r="M53" i="3"/>
  <c r="K53" i="3"/>
  <c r="I53" i="3"/>
  <c r="G53" i="3"/>
  <c r="CE52" i="3"/>
  <c r="CC52" i="3"/>
  <c r="CA52" i="3"/>
  <c r="BY52" i="3"/>
  <c r="BW52" i="3"/>
  <c r="BU52" i="3"/>
  <c r="BS52" i="3"/>
  <c r="BQ52" i="3"/>
  <c r="BO52" i="3"/>
  <c r="BM52" i="3"/>
  <c r="BK52" i="3"/>
  <c r="BI52" i="3"/>
  <c r="BG52" i="3"/>
  <c r="BE52" i="3"/>
  <c r="BC52" i="3"/>
  <c r="BA52" i="3"/>
  <c r="AY52" i="3"/>
  <c r="AW52" i="3"/>
  <c r="AU52" i="3"/>
  <c r="AS52" i="3"/>
  <c r="AQ52" i="3"/>
  <c r="AO52" i="3"/>
  <c r="AM52" i="3"/>
  <c r="AK52" i="3"/>
  <c r="AI52" i="3"/>
  <c r="AG52" i="3"/>
  <c r="AE52" i="3"/>
  <c r="AC52" i="3"/>
  <c r="AA52" i="3"/>
  <c r="Y52" i="3"/>
  <c r="W52" i="3"/>
  <c r="U52" i="3"/>
  <c r="S52" i="3"/>
  <c r="Q52" i="3"/>
  <c r="O52" i="3"/>
  <c r="M52" i="3"/>
  <c r="K52" i="3"/>
  <c r="I52" i="3"/>
  <c r="G52" i="3"/>
  <c r="CE51" i="3"/>
  <c r="CC51" i="3"/>
  <c r="CA51" i="3"/>
  <c r="BY51" i="3"/>
  <c r="BW51" i="3"/>
  <c r="BU51" i="3"/>
  <c r="BS51" i="3"/>
  <c r="BQ51" i="3"/>
  <c r="BO51" i="3"/>
  <c r="BM51" i="3"/>
  <c r="BK51" i="3"/>
  <c r="BI51" i="3"/>
  <c r="BG51" i="3"/>
  <c r="BE51" i="3"/>
  <c r="BC51" i="3"/>
  <c r="BA51" i="3"/>
  <c r="AY51" i="3"/>
  <c r="AW51" i="3"/>
  <c r="AU51" i="3"/>
  <c r="AS51" i="3"/>
  <c r="AQ51" i="3"/>
  <c r="AO51" i="3"/>
  <c r="AM51" i="3"/>
  <c r="AK51" i="3"/>
  <c r="AI51" i="3"/>
  <c r="AG51" i="3"/>
  <c r="AE51" i="3"/>
  <c r="AC51" i="3"/>
  <c r="AA51" i="3"/>
  <c r="Y51" i="3"/>
  <c r="W51" i="3"/>
  <c r="U51" i="3"/>
  <c r="S51" i="3"/>
  <c r="Q51" i="3"/>
  <c r="O51" i="3"/>
  <c r="M51" i="3"/>
  <c r="K51" i="3"/>
  <c r="I51" i="3"/>
  <c r="G51" i="3"/>
  <c r="CE50" i="3"/>
  <c r="CC50" i="3"/>
  <c r="CA50" i="3"/>
  <c r="BY50" i="3"/>
  <c r="BW50" i="3"/>
  <c r="BU50" i="3"/>
  <c r="BS50" i="3"/>
  <c r="BQ50" i="3"/>
  <c r="BO50" i="3"/>
  <c r="BM50" i="3"/>
  <c r="BK50" i="3"/>
  <c r="BI50" i="3"/>
  <c r="BG50" i="3"/>
  <c r="BE50" i="3"/>
  <c r="BC50" i="3"/>
  <c r="BA50" i="3"/>
  <c r="AY50" i="3"/>
  <c r="AW50" i="3"/>
  <c r="AU50" i="3"/>
  <c r="AS50" i="3"/>
  <c r="AQ50" i="3"/>
  <c r="AO50" i="3"/>
  <c r="AM50" i="3"/>
  <c r="AK50" i="3"/>
  <c r="AI50" i="3"/>
  <c r="AG50" i="3"/>
  <c r="AE50" i="3"/>
  <c r="AC50" i="3"/>
  <c r="AA50" i="3"/>
  <c r="Y50" i="3"/>
  <c r="W50" i="3"/>
  <c r="U50" i="3"/>
  <c r="S50" i="3"/>
  <c r="Q50" i="3"/>
  <c r="O50" i="3"/>
  <c r="M50" i="3"/>
  <c r="K50" i="3"/>
  <c r="I50" i="3"/>
  <c r="G50" i="3"/>
  <c r="CE49" i="3"/>
  <c r="CC49" i="3"/>
  <c r="CA49" i="3"/>
  <c r="BY49" i="3"/>
  <c r="BW49" i="3"/>
  <c r="BU49" i="3"/>
  <c r="BS49" i="3"/>
  <c r="BQ49" i="3"/>
  <c r="BO49" i="3"/>
  <c r="BM49" i="3"/>
  <c r="BK49" i="3"/>
  <c r="BI49" i="3"/>
  <c r="BG49" i="3"/>
  <c r="BE49" i="3"/>
  <c r="BC49" i="3"/>
  <c r="BA49" i="3"/>
  <c r="AY49" i="3"/>
  <c r="AW49" i="3"/>
  <c r="AU49" i="3"/>
  <c r="AS49" i="3"/>
  <c r="AQ49" i="3"/>
  <c r="AO49" i="3"/>
  <c r="AM49" i="3"/>
  <c r="AK49" i="3"/>
  <c r="AI49" i="3"/>
  <c r="AG49" i="3"/>
  <c r="AE49" i="3"/>
  <c r="AC49" i="3"/>
  <c r="AA49" i="3"/>
  <c r="Y49" i="3"/>
  <c r="W49" i="3"/>
  <c r="U49" i="3"/>
  <c r="S49" i="3"/>
  <c r="Q49" i="3"/>
  <c r="O49" i="3"/>
  <c r="M49" i="3"/>
  <c r="K49" i="3"/>
  <c r="I49" i="3"/>
  <c r="G49" i="3"/>
  <c r="CE48" i="3"/>
  <c r="CC48" i="3"/>
  <c r="CA48" i="3"/>
  <c r="BY48" i="3"/>
  <c r="BW48" i="3"/>
  <c r="BU48" i="3"/>
  <c r="BS48" i="3"/>
  <c r="BQ48" i="3"/>
  <c r="BO48" i="3"/>
  <c r="BM48" i="3"/>
  <c r="BK48" i="3"/>
  <c r="BI48" i="3"/>
  <c r="BG48" i="3"/>
  <c r="BE48" i="3"/>
  <c r="BC48" i="3"/>
  <c r="BA48" i="3"/>
  <c r="AY48" i="3"/>
  <c r="AW48" i="3"/>
  <c r="AU48" i="3"/>
  <c r="AS48" i="3"/>
  <c r="AQ48" i="3"/>
  <c r="AO48" i="3"/>
  <c r="AM48" i="3"/>
  <c r="AK48" i="3"/>
  <c r="AI48" i="3"/>
  <c r="AG48" i="3"/>
  <c r="AE48" i="3"/>
  <c r="AC48" i="3"/>
  <c r="AA48" i="3"/>
  <c r="Y48" i="3"/>
  <c r="W48" i="3"/>
  <c r="U48" i="3"/>
  <c r="S48" i="3"/>
  <c r="Q48" i="3"/>
  <c r="O48" i="3"/>
  <c r="M48" i="3"/>
  <c r="K48" i="3"/>
  <c r="I48" i="3"/>
  <c r="G48" i="3"/>
  <c r="CE47" i="3"/>
  <c r="CC47" i="3"/>
  <c r="CA47" i="3"/>
  <c r="BY47" i="3"/>
  <c r="BW47" i="3"/>
  <c r="BU47" i="3"/>
  <c r="BS47" i="3"/>
  <c r="BQ47" i="3"/>
  <c r="BO47" i="3"/>
  <c r="BM47" i="3"/>
  <c r="BK47" i="3"/>
  <c r="BI47" i="3"/>
  <c r="BG47" i="3"/>
  <c r="BE47" i="3"/>
  <c r="BC47" i="3"/>
  <c r="BA47" i="3"/>
  <c r="AY47" i="3"/>
  <c r="AW47" i="3"/>
  <c r="AU47" i="3"/>
  <c r="AS47" i="3"/>
  <c r="AQ47" i="3"/>
  <c r="AO47" i="3"/>
  <c r="AM47" i="3"/>
  <c r="AK47" i="3"/>
  <c r="AI47" i="3"/>
  <c r="AG47" i="3"/>
  <c r="AE47" i="3"/>
  <c r="AC47" i="3"/>
  <c r="AA47" i="3"/>
  <c r="Y47" i="3"/>
  <c r="W47" i="3"/>
  <c r="U47" i="3"/>
  <c r="S47" i="3"/>
  <c r="Q47" i="3"/>
  <c r="O47" i="3"/>
  <c r="M47" i="3"/>
  <c r="K47" i="3"/>
  <c r="I47" i="3"/>
  <c r="G47" i="3"/>
  <c r="CE46" i="3"/>
  <c r="CC46" i="3"/>
  <c r="CA46" i="3"/>
  <c r="BY46" i="3"/>
  <c r="BW46" i="3"/>
  <c r="BU46" i="3"/>
  <c r="BS46" i="3"/>
  <c r="BQ46" i="3"/>
  <c r="BO46" i="3"/>
  <c r="BM46" i="3"/>
  <c r="BK46" i="3"/>
  <c r="BI46" i="3"/>
  <c r="BG46" i="3"/>
  <c r="BE46" i="3"/>
  <c r="BC46" i="3"/>
  <c r="BA46" i="3"/>
  <c r="AY46" i="3"/>
  <c r="AW46" i="3"/>
  <c r="AU46" i="3"/>
  <c r="AS46" i="3"/>
  <c r="AQ46" i="3"/>
  <c r="AO46" i="3"/>
  <c r="AM46" i="3"/>
  <c r="AK46" i="3"/>
  <c r="AI46" i="3"/>
  <c r="AG46" i="3"/>
  <c r="AE46" i="3"/>
  <c r="AC46" i="3"/>
  <c r="AA46" i="3"/>
  <c r="Y46" i="3"/>
  <c r="W46" i="3"/>
  <c r="U46" i="3"/>
  <c r="S46" i="3"/>
  <c r="Q46" i="3"/>
  <c r="O46" i="3"/>
  <c r="M46" i="3"/>
  <c r="K46" i="3"/>
  <c r="I46" i="3"/>
  <c r="G46" i="3"/>
  <c r="CE45" i="3"/>
  <c r="CC45" i="3"/>
  <c r="CA45" i="3"/>
  <c r="BY45" i="3"/>
  <c r="BW45" i="3"/>
  <c r="BU45" i="3"/>
  <c r="BS45" i="3"/>
  <c r="BQ45" i="3"/>
  <c r="BO45" i="3"/>
  <c r="BM45" i="3"/>
  <c r="BK45" i="3"/>
  <c r="BI45" i="3"/>
  <c r="BG45" i="3"/>
  <c r="BE45" i="3"/>
  <c r="BC45" i="3"/>
  <c r="BA45" i="3"/>
  <c r="AY45" i="3"/>
  <c r="AW45" i="3"/>
  <c r="AU45" i="3"/>
  <c r="AS45" i="3"/>
  <c r="AQ45" i="3"/>
  <c r="AO45" i="3"/>
  <c r="AM45" i="3"/>
  <c r="AK45" i="3"/>
  <c r="AI45" i="3"/>
  <c r="AG45" i="3"/>
  <c r="AE45" i="3"/>
  <c r="AC45" i="3"/>
  <c r="AA45" i="3"/>
  <c r="Y45" i="3"/>
  <c r="W45" i="3"/>
  <c r="U45" i="3"/>
  <c r="S45" i="3"/>
  <c r="Q45" i="3"/>
  <c r="O45" i="3"/>
  <c r="M45" i="3"/>
  <c r="K45" i="3"/>
  <c r="I45" i="3"/>
  <c r="G45" i="3"/>
  <c r="CF42" i="3"/>
  <c r="CF41" i="3"/>
  <c r="CF40" i="3"/>
  <c r="CF39" i="3"/>
  <c r="CF38" i="3"/>
  <c r="CF37" i="3"/>
  <c r="CF36" i="3"/>
  <c r="CF35" i="3"/>
  <c r="CF34" i="3"/>
  <c r="CF33" i="3"/>
  <c r="CF32" i="3"/>
  <c r="CF31" i="3"/>
  <c r="CF30" i="3"/>
  <c r="CF29" i="3"/>
  <c r="CF28" i="3"/>
  <c r="CF27" i="3"/>
  <c r="CF26" i="3"/>
  <c r="CF25" i="3"/>
  <c r="CF24" i="3"/>
  <c r="CF23" i="3"/>
  <c r="CF22" i="3"/>
  <c r="CF21" i="3"/>
  <c r="CF20" i="3"/>
  <c r="CF19" i="3"/>
  <c r="CF18" i="3"/>
  <c r="CF17" i="3"/>
  <c r="CF16" i="3"/>
  <c r="CF15" i="3"/>
  <c r="CF14" i="3"/>
  <c r="CF13" i="3"/>
  <c r="CF12" i="3"/>
  <c r="CF11" i="3"/>
  <c r="CF9" i="3"/>
  <c r="CF8" i="3"/>
  <c r="CF7" i="3"/>
  <c r="CF6" i="3"/>
  <c r="CF5" i="3"/>
  <c r="CF4" i="3"/>
  <c r="CF3" i="3"/>
  <c r="D3" i="3"/>
  <c r="CF42" i="2"/>
  <c r="CF41" i="2"/>
  <c r="CF40" i="2"/>
  <c r="CF39" i="2"/>
  <c r="CF38" i="2"/>
  <c r="CF37" i="2"/>
  <c r="CF36" i="2"/>
  <c r="CF35" i="2"/>
  <c r="CF34" i="2"/>
  <c r="CF33" i="2"/>
  <c r="CF32" i="2"/>
  <c r="CF31" i="2"/>
  <c r="CF30" i="2"/>
  <c r="CF29" i="2"/>
  <c r="CF28" i="2"/>
  <c r="CF27" i="2"/>
  <c r="CF26" i="2"/>
  <c r="CF25" i="2"/>
  <c r="CF24" i="2"/>
  <c r="CF23" i="2"/>
  <c r="CF22" i="2"/>
  <c r="CF21" i="2"/>
  <c r="CF20" i="2"/>
  <c r="CF19" i="2"/>
  <c r="CF18" i="2"/>
  <c r="CF17" i="2"/>
  <c r="CF16" i="2"/>
  <c r="CF15" i="2"/>
  <c r="CF14" i="2"/>
  <c r="CF13" i="2"/>
  <c r="CF12" i="2"/>
  <c r="CF11" i="2"/>
  <c r="CF9" i="2"/>
  <c r="CF8" i="2"/>
  <c r="CF7" i="2"/>
  <c r="CF6" i="2"/>
  <c r="CF5" i="2"/>
  <c r="CF4" i="2"/>
  <c r="CF3" i="2"/>
  <c r="D3" i="2"/>
  <c r="E85" i="3" l="1"/>
  <c r="CF85" i="3" s="1"/>
  <c r="E84" i="3"/>
  <c r="CF84" i="3" s="1"/>
  <c r="E83" i="3"/>
  <c r="CF83" i="3" s="1"/>
  <c r="E82" i="3"/>
  <c r="CF82" i="3" s="1"/>
  <c r="E81" i="3"/>
  <c r="CF81" i="3" s="1"/>
  <c r="E80" i="3"/>
  <c r="CF80" i="3" s="1"/>
  <c r="E79" i="3"/>
  <c r="CF79" i="3" s="1"/>
  <c r="E78" i="3"/>
  <c r="CF78" i="3" s="1"/>
  <c r="E77" i="3"/>
  <c r="CF77" i="3" s="1"/>
  <c r="E76" i="3"/>
  <c r="CF76" i="3" s="1"/>
  <c r="E75" i="3"/>
  <c r="CF75" i="3" s="1"/>
  <c r="E74" i="3"/>
  <c r="CF74" i="3" s="1"/>
  <c r="E73" i="3"/>
  <c r="CF73" i="3" s="1"/>
  <c r="E72" i="3"/>
  <c r="CF72" i="3" s="1"/>
  <c r="E71" i="3"/>
  <c r="CF71" i="3" s="1"/>
  <c r="E70" i="3"/>
  <c r="CF70" i="3" s="1"/>
  <c r="E69" i="3"/>
  <c r="CF69" i="3" s="1"/>
  <c r="E68" i="3"/>
  <c r="CF68" i="3" s="1"/>
  <c r="E67" i="3"/>
  <c r="CF67" i="3" s="1"/>
  <c r="E66" i="3"/>
  <c r="CF66" i="3" s="1"/>
  <c r="E65" i="3"/>
  <c r="CF65" i="3" s="1"/>
  <c r="E64" i="3"/>
  <c r="CF64" i="3" s="1"/>
  <c r="E63" i="3"/>
  <c r="CF63" i="3" s="1"/>
  <c r="E62" i="3"/>
  <c r="CF62" i="3" s="1"/>
  <c r="E61" i="3"/>
  <c r="CF61" i="3" s="1"/>
  <c r="E60" i="3"/>
  <c r="CF60" i="3" s="1"/>
  <c r="E59" i="3"/>
  <c r="CF59" i="3" s="1"/>
  <c r="E58" i="3"/>
  <c r="CF58" i="3" s="1"/>
  <c r="E57" i="3"/>
  <c r="CF57" i="3" s="1"/>
  <c r="E56" i="3"/>
  <c r="CF56" i="3" s="1"/>
  <c r="E55" i="3"/>
  <c r="CF55" i="3" s="1"/>
  <c r="E54" i="3"/>
  <c r="CF54" i="3" s="1"/>
  <c r="E53" i="3"/>
  <c r="CF53" i="3" s="1"/>
  <c r="E52" i="3"/>
  <c r="CF52" i="3" s="1"/>
  <c r="E51" i="3"/>
  <c r="CF51" i="3" s="1"/>
  <c r="E50" i="3"/>
  <c r="CF50" i="3" s="1"/>
  <c r="E49" i="3"/>
  <c r="CF49" i="3" s="1"/>
  <c r="E48" i="3"/>
  <c r="CF48" i="3" s="1"/>
  <c r="E47" i="3"/>
  <c r="CF47" i="3" s="1"/>
  <c r="E46" i="3"/>
  <c r="CF46" i="3" s="1"/>
  <c r="E45" i="3"/>
  <c r="CF45" i="3" s="1"/>
  <c r="CF86" i="3" l="1"/>
  <c r="CG45" i="3"/>
  <c r="CG46" i="3"/>
  <c r="CG47" i="3"/>
  <c r="CG48" i="3"/>
  <c r="CG49" i="3"/>
  <c r="CG50" i="3"/>
  <c r="CG51" i="3"/>
  <c r="CG52" i="3"/>
  <c r="CG53" i="3"/>
  <c r="CG54" i="3"/>
  <c r="CG55" i="3"/>
  <c r="CG56" i="3"/>
  <c r="CG57" i="3"/>
  <c r="CG58" i="3"/>
  <c r="CG59" i="3"/>
  <c r="CG60" i="3"/>
  <c r="CG61" i="3"/>
  <c r="CG62" i="3"/>
  <c r="CG63" i="3"/>
  <c r="CG64" i="3"/>
  <c r="CG65" i="3"/>
  <c r="CG66" i="3"/>
  <c r="CG67" i="3"/>
  <c r="CG68" i="3"/>
  <c r="CG69" i="3"/>
  <c r="CG70" i="3"/>
  <c r="CG71" i="3"/>
  <c r="CG72" i="3"/>
  <c r="CG73" i="3"/>
  <c r="CG74" i="3"/>
  <c r="CG75" i="3"/>
  <c r="CG76" i="3"/>
  <c r="CG77" i="3"/>
  <c r="CG78" i="3"/>
  <c r="CG79" i="3"/>
  <c r="CG80" i="3"/>
  <c r="CG81" i="3"/>
  <c r="CG82" i="3"/>
  <c r="CG83" i="3"/>
  <c r="CG84" i="3"/>
  <c r="CG85" i="3"/>
</calcChain>
</file>

<file path=xl/sharedStrings.xml><?xml version="1.0" encoding="utf-8"?>
<sst xmlns="http://schemas.openxmlformats.org/spreadsheetml/2006/main" count="3100" uniqueCount="299">
  <si>
    <t>Nº</t>
  </si>
  <si>
    <t>Tipo</t>
  </si>
  <si>
    <t>Nome</t>
  </si>
  <si>
    <t>Descrição</t>
  </si>
  <si>
    <t>Semestre</t>
  </si>
  <si>
    <t>RF001</t>
  </si>
  <si>
    <t>Funcional</t>
  </si>
  <si>
    <t>Realizarlogin/cadastro</t>
  </si>
  <si>
    <t>Permite realizar cadastro de usuário armazenando informações,
usuário e senha, ou vinculando às redes sociais do usuário. Para que
no próximo acesso seja possível fazer login.</t>
  </si>
  <si>
    <t>2020.1 PSP2</t>
  </si>
  <si>
    <t>Realizar login/cadastro</t>
  </si>
  <si>
    <t>Permite realizar cadastro de usuário armazenando informações, usuário e senha, ou vinculando às redes sociais do usuário. Para que no próximo acesso seja possível fazer login.</t>
  </si>
  <si>
    <t>RF002</t>
  </si>
  <si>
    <t>DiversificarMódulos</t>
  </si>
  <si>
    <t>Permite diversificar os módulos referentes aos assuntos de educação
financeira pré-definidos — O que é Educação Financeira, Receitas vs
Despesas (fixas, variáveis, eventuais), Bancos e Planejamento para
Aposentadoria.</t>
  </si>
  <si>
    <t>Diversificar Módulos</t>
  </si>
  <si>
    <t>Permite diversificar os módulos referentes aos assuntos de educação financeira pré-definidos — O que é Educação Financeira, Receitas vs Despesas (fixas, variáveis, eventuais), Bancos e Planejamento para
Aposentadoria.</t>
  </si>
  <si>
    <t>RF003</t>
  </si>
  <si>
    <t>Nivelar Módulo</t>
  </si>
  <si>
    <t>Permite oferecer diferentes níveis de dificuldades atendendo à
especificidade de cada módulo. Apresentar o conteúdo educativo.</t>
  </si>
  <si>
    <t>Permite oferecer diferentes níveis de dificuldades atendendo à especificidade de cada módulo. Apresentar o conteúdo educativo.</t>
  </si>
  <si>
    <t>RF004</t>
  </si>
  <si>
    <t>Listar Módulos</t>
  </si>
  <si>
    <t>Permite listar os módulos aprendidos pelo usuário a fim de indicar o
progresso.</t>
  </si>
  <si>
    <t>Permite listar os módulos aprendidos pelo usuário a fim de indicar o progresso.</t>
  </si>
  <si>
    <t>RF005</t>
  </si>
  <si>
    <t>Gerenciar Busca</t>
  </si>
  <si>
    <t>Permite realizar busca de usuário para poder adicioná-lo como amigo.</t>
  </si>
  <si>
    <t>Permite realizar pesquisas dentro do aplicativo (ex.: novos cursos; usuários; professores)</t>
  </si>
  <si>
    <t>RF006</t>
  </si>
  <si>
    <t>Exibir Placar</t>
  </si>
  <si>
    <t>Permite exibir ranking geral e entre amigos.</t>
  </si>
  <si>
    <t>RF007</t>
  </si>
  <si>
    <t>Criar Perfil</t>
  </si>
  <si>
    <t>Permite criar avatar personalizado.</t>
  </si>
  <si>
    <t>RF008</t>
  </si>
  <si>
    <t>Editar Perfil</t>
  </si>
  <si>
    <t>Permite alterar características do avatar.</t>
  </si>
  <si>
    <t>RF009</t>
  </si>
  <si>
    <t>Gerenciar Perfis</t>
  </si>
  <si>
    <t>Permite gerenciar cadastro de categorias (apenas administradores
podem realizar esta operação).</t>
  </si>
  <si>
    <t>Cadastrar/alterar informações de cadastro</t>
  </si>
  <si>
    <t>RF010</t>
  </si>
  <si>
    <t>Gerenciar Módulos</t>
  </si>
  <si>
    <t>Permite gerenciar cadastro de módulos (apenas administradores
podem realizar esta operação).</t>
  </si>
  <si>
    <t>Permite visualizar/gerenciar cursos em andamento/já concluídos.</t>
  </si>
  <si>
    <t>RF011</t>
  </si>
  <si>
    <t>Guiar usuário</t>
  </si>
  <si>
    <t>Permite oferecer instruções faladas a fim de melhorar a compreensão
dos alunos, especialmente aqueles que não sabem ler.</t>
  </si>
  <si>
    <t>Permite oferecer instruções faladas a fim de melhorar a compreensão dos alunos, especialmente aqueles que não sabem ler.</t>
  </si>
  <si>
    <t>RF012</t>
  </si>
  <si>
    <t>Orientar usuário</t>
  </si>
  <si>
    <t>Permite apresentar feedback às ações do aluno, com mensagens que
incentive o aluno nos acertos, mas que não o desestimule ao informar
sobre erros.</t>
  </si>
  <si>
    <t>Permite apresentar feedback às ações do aluno, com mensagens que incentive o aluno nos acertos, mas que não o desestimule ao informar sobre erros.</t>
  </si>
  <si>
    <t>RF013</t>
  </si>
  <si>
    <t>Dias de uso consecutivos</t>
  </si>
  <si>
    <t>Permite apresentar ao usuário a quantidade de dias de uso sequencial
do aplicativo.</t>
  </si>
  <si>
    <t>Permite apresentar ao usuário a quantidade de dias de uso sequencial do aplicativo.</t>
  </si>
  <si>
    <t>RF014</t>
  </si>
  <si>
    <t>Adquirir produtos
para personalização
do Avatar</t>
  </si>
  <si>
    <t>Permite exibir uma loja virtual, que possibilite trocar pontos
adquiridos no aplicativo por artefatos para o avatar.</t>
  </si>
  <si>
    <t>Permite exibir uma loja virtual, que possibilite trocar pontos adquiridos no aplicativo por artefatos para o avatar.</t>
  </si>
  <si>
    <t>RF015</t>
  </si>
  <si>
    <t>Realizar teste de
conhecimento</t>
  </si>
  <si>
    <t>Permite aplicar um teste de conhecimento ao final de cada módulo,
com base nos conteúdos ensinados naquele módulo em específico.</t>
  </si>
  <si>
    <t>Realizar teste de conhecimento</t>
  </si>
  <si>
    <t>Permite aplicar um teste de conhecimento ao final de cada módulo, com base nos conteúdos ensinados naquele módulo em específico.</t>
  </si>
  <si>
    <t>RF016</t>
  </si>
  <si>
    <t>Exibir chat privado</t>
  </si>
  <si>
    <t>Permite exibir o chat privado entre dois usuários.</t>
  </si>
  <si>
    <t>RNF001</t>
  </si>
  <si>
    <t>Não funcional</t>
  </si>
  <si>
    <t>Acessibilidade</t>
  </si>
  <si>
    <t>A interface do usuário deve ser fácil de aprender, usar e entendível para analfabetos.</t>
  </si>
  <si>
    <t>RNF002</t>
  </si>
  <si>
    <t>Compatibilidade</t>
  </si>
  <si>
    <t>O sistema deve ser navegável pelo celular.</t>
  </si>
  <si>
    <t>RNF003</t>
  </si>
  <si>
    <t>Usabilidade off-line</t>
  </si>
  <si>
    <t>O aplicativo deverá funcionar off-line.</t>
  </si>
  <si>
    <t>RNF004</t>
  </si>
  <si>
    <t>Sincronia</t>
  </si>
  <si>
    <t>O aplicativo deve se manter sincronizado sempre que conectado à
internet.</t>
  </si>
  <si>
    <t>O aplicativo deve se manter sincronizado sempre que conectado à internet.</t>
  </si>
  <si>
    <t>RNF005</t>
  </si>
  <si>
    <t>Transparência</t>
  </si>
  <si>
    <t>A sincronização de dados entre servidor e aplicativo deve ser
transparente ao usuário.</t>
  </si>
  <si>
    <t>Tamanho</t>
  </si>
  <si>
    <t>O aplicativo não deve ocupar muito do armazenamento do celular</t>
  </si>
  <si>
    <t>RNF006</t>
  </si>
  <si>
    <t>O aplicativo não deve ocupar mais que 50 MB de armazenamento do
celular.</t>
  </si>
  <si>
    <t>Desempenho</t>
  </si>
  <si>
    <t>O aplicativo não deve sobrecarregar o sistema do celular.</t>
  </si>
  <si>
    <t>RNF007</t>
  </si>
  <si>
    <t>Utilidade multimídia</t>
  </si>
  <si>
    <t>O aplicativo deverá ser capaz de apresentar conteúdo audiovisual (imagem e som).</t>
  </si>
  <si>
    <t>RNF008</t>
  </si>
  <si>
    <t>O aplicativo deverá ser capaz de apresentar conteúdo audiovisual
(imagem e som).</t>
  </si>
  <si>
    <t>Backup</t>
  </si>
  <si>
    <t>O aplicativo deverá fazer backup do progresso feito.</t>
  </si>
  <si>
    <t>RNF009</t>
  </si>
  <si>
    <t>Confiabilidade</t>
  </si>
  <si>
    <t>Validação de Respostas</t>
  </si>
  <si>
    <t>Validar resposta do usuário nos exercícios</t>
  </si>
  <si>
    <t>Duração de Vídeos</t>
  </si>
  <si>
    <t>Disponibilizar vídeos de no máximo 1 minuto de duração</t>
  </si>
  <si>
    <t>2020.1 PSP5</t>
  </si>
  <si>
    <t>SAC</t>
  </si>
  <si>
    <t>Serviço de Atendimento ao Consumidor</t>
  </si>
  <si>
    <t>Certificado de conclusão</t>
  </si>
  <si>
    <t>Gerar um certificado com os dados do cadastro do usuário</t>
  </si>
  <si>
    <t>Feedback do usuário</t>
  </si>
  <si>
    <t>Receber mensagem de feedback do usuário</t>
  </si>
  <si>
    <t>Exercícios de fixação</t>
  </si>
  <si>
    <t>Disponibilizar exercício de fixação ao fim de cada tópico</t>
  </si>
  <si>
    <t>Tamanho dos textos</t>
  </si>
  <si>
    <t>Disponibilizar textos de no máximo 2 parágrafos</t>
  </si>
  <si>
    <t>Solicitar feedback do usuário ao fim de cada módulo</t>
  </si>
  <si>
    <t>Mensagem de dúvida</t>
  </si>
  <si>
    <t>Receber mensagens de dúvidas do usuário</t>
  </si>
  <si>
    <t>FAQ</t>
  </si>
  <si>
    <t>Disponibilizar aba de dúvidas frequentes (Como baixar os módulos? Quanto tempo demora para finalizar um curso? Como eu posso emitir o certificado do curso?...)</t>
  </si>
  <si>
    <t>Permitir que o usuário solicite um certificado ao final do curso</t>
  </si>
  <si>
    <t>Parabenização ao final</t>
  </si>
  <si>
    <t>Mostrar uma imagem de troféu e a frase "Parabéns! Você terminou o módulo xxx!" ao final de cada módulo</t>
  </si>
  <si>
    <t>Esquecer senha</t>
  </si>
  <si>
    <t>Permite com que o usuário informe o esquecimento de uma senha já cadastrada, para que possa substituir por outra senha usando o e-mail cadastrado.</t>
  </si>
  <si>
    <t>Inserção de ganhos e gastos</t>
  </si>
  <si>
    <t>Permitir que o usuário insira seus ganhos e gastos diários</t>
  </si>
  <si>
    <t>Favoritar Curso</t>
  </si>
  <si>
    <t>Permite que o aluno favorite os cursos de sua preferência.</t>
  </si>
  <si>
    <t>Cálculo de Saúde Financeira</t>
  </si>
  <si>
    <t>Calcular a saúde financeira do usuário de acordo com os valores inseridos (demonstrar se o usuário está gastando a mais do que ganha, por exemplo)</t>
  </si>
  <si>
    <t>Pesquisar Curso</t>
  </si>
  <si>
    <t>Permite que o aluno pesquise cursos na plataforma.</t>
  </si>
  <si>
    <t>RS001</t>
  </si>
  <si>
    <t>Suplementar</t>
  </si>
  <si>
    <t>Pular aulas</t>
  </si>
  <si>
    <t>Permite que o aluno pule as aulas que desejar.</t>
  </si>
  <si>
    <t>RS002</t>
  </si>
  <si>
    <t>Alterar configurações</t>
  </si>
  <si>
    <t>Permite que o aluno altere as configurações do aplicativo, como por exemplo, fonte, tamanho da fonte, idioma, etc.</t>
  </si>
  <si>
    <t>RS003</t>
  </si>
  <si>
    <t>Disponibilizar aba de dúvidas frequentes (Como baixar os módulos?
Quanto tempo demora para finalizar um curso? Como eu posso emitir o
certificado do curso?...)</t>
  </si>
  <si>
    <t>Controlar notificações</t>
  </si>
  <si>
    <t>Esta funcionalidade autoriza ou não as notificações do aplicativo no smartphone do aluno.</t>
  </si>
  <si>
    <t>RS004</t>
  </si>
  <si>
    <t>Mostrar uma imagem de troféu e a frase "Parabéns! Você terminou o
módulo xxx!" ao final de cada módulo</t>
  </si>
  <si>
    <t>Onboarding</t>
  </si>
  <si>
    <t>Guia o usuário sobre o funcionamento do aplicativo em seu primeiro acesso.</t>
  </si>
  <si>
    <t>RS005</t>
  </si>
  <si>
    <t>Oferecer ao usuário a emissão de um certificado ao final do curso</t>
  </si>
  <si>
    <t>Barra de progresso</t>
  </si>
  <si>
    <t>Mostra, de forma visual, ao usuário o nível a porcentagem de conclusão do curso em questão</t>
  </si>
  <si>
    <t>Login</t>
  </si>
  <si>
    <t>Permite o login do usuário no sistema.</t>
  </si>
  <si>
    <t>2021.2 PSP2</t>
  </si>
  <si>
    <t>Eficiência</t>
  </si>
  <si>
    <t>O aplicativo encerra a sessão do usuário se em 10 minutos não houver nenhuma ação.</t>
  </si>
  <si>
    <t>Segurança</t>
  </si>
  <si>
    <t>Os dados dos usuários não podem ser vazados, o que necessita de recursos de proteção de dados pessoais.</t>
  </si>
  <si>
    <t>Manter aluno</t>
  </si>
  <si>
    <t>Permite cadastrar, alterar, consultar e excluir as informações a respeito de usuários do sistema que já foram cadastrados no sistema.</t>
  </si>
  <si>
    <t>Cadastrar transações financeiras</t>
  </si>
  <si>
    <t>Permite o lançamento de transações de entradas e saídas financeiras das contas particulares do usuário.</t>
  </si>
  <si>
    <t>Gerar gráficos</t>
  </si>
  <si>
    <t>Permite ao usuário analisar dados de desempenho financeiro através de gráficos.</t>
  </si>
  <si>
    <t>Liberar cursos</t>
  </si>
  <si>
    <t>Desbloqueia o acesso a cursos mais avançados à medida que o aluno conclui cursos mais básicos.</t>
  </si>
  <si>
    <t>Esta funcionalidade permite que o aluno tire as dúvidas frequentes do aplicativo.</t>
  </si>
  <si>
    <t>Não Funcional</t>
  </si>
  <si>
    <t>Usabilidade</t>
  </si>
  <si>
    <t>O sistema deve facilitar para o usuário a compreensão da funcionalidade disponível através do uso de termos comuns dentro do meio no qual ele está inserido. Deverá possuir uma apresentação simples tornando realização das ações de forma intuitiva e lógica. Deve possuir ajuda on- 
line e documento de fácil acesso pelo usuário.</t>
  </si>
  <si>
    <t>O sistema deve ser executado em ambiente mobile e, deve ter o seu tempo 
de resposta reduzida em 2 segundos.</t>
  </si>
  <si>
    <t>Portabilidade</t>
  </si>
  <si>
    <t>O sistema deverá ser funcional em qualquer tipo de dispositivo.</t>
  </si>
  <si>
    <t>O aplicativo terá função de aumentar fonte da tela, recursos de áudio para os textos, teclado virtual</t>
  </si>
  <si>
    <t>Todas as informações sobre valores e resultados das execuções de cada ação do sistema que gerem valores devem ser precisas. O sistema deve possuir sistema de recuperação de falhas.</t>
  </si>
  <si>
    <t>Notificação</t>
  </si>
  <si>
    <t>O aplicativo deve enviar notificações para lembrar o usuário de acessar o aplicativo conforme as configurações do usuário.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</si>
  <si>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</si>
  <si>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</si>
  <si>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</si>
  <si>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</si>
  <si>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</si>
  <si>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</si>
  <si>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</si>
  <si>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</si>
  <si>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</si>
  <si>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</si>
  <si>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</si>
  <si>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</si>
  <si>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</si>
  <si>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</si>
  <si>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</si>
  <si>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</si>
  <si>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</si>
  <si>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</si>
  <si>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</si>
  <si>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</si>
  <si>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</si>
  <si>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</si>
  <si>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</si>
  <si>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</si>
  <si>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</si>
  <si>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</si>
  <si>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</si>
  <si>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</si>
  <si>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</si>
  <si>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</si>
  <si>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</si>
  <si>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</si>
  <si>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</si>
  <si>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</si>
  <si>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</si>
  <si>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</si>
  <si>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</si>
  <si>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</si>
  <si>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</si>
  <si>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</si>
  <si>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</si>
  <si>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TOTAL</t>
  </si>
  <si>
    <t>%</t>
  </si>
  <si>
    <t>Adquirir produtos para personalização do Avatar</t>
  </si>
  <si>
    <t>Requisitos</t>
  </si>
  <si>
    <t>Soma</t>
  </si>
  <si>
    <t xml:space="preserve">% </t>
  </si>
  <si>
    <t>% Acumulado</t>
  </si>
  <si>
    <t>%  Acumulado</t>
  </si>
  <si>
    <t>Curva A</t>
  </si>
  <si>
    <t>Curva B</t>
  </si>
  <si>
    <t>Curva C</t>
  </si>
  <si>
    <t>Carimbo de data/hora</t>
  </si>
  <si>
    <t>Entrevistado</t>
  </si>
  <si>
    <t>Para qual fim você utiliza o celular?</t>
  </si>
  <si>
    <t>Você utiliza algum aplicativo/sistema de educação nos seus dispositivos conectados? Se sim, qual/quais?</t>
  </si>
  <si>
    <t>Requisitos Priorizados [Compatibilidade]</t>
  </si>
  <si>
    <t>Requisitos Priorizados [Desempenho]</t>
  </si>
  <si>
    <t>Requisitos Priorizados [Tamanho]</t>
  </si>
  <si>
    <t>Requisitos Priorizados [Segurança]</t>
  </si>
  <si>
    <t>Requisitos Priorizados [Utilidade multimídia]</t>
  </si>
  <si>
    <t>Requisitos Priorizados [Sincronia]</t>
  </si>
  <si>
    <t>Requisitos Priorizados [Esquecer senha]</t>
  </si>
  <si>
    <t>Requisitos Priorizados [Realizar login/cadastro]</t>
  </si>
  <si>
    <t>Requisitos Priorizados [FAQ]</t>
  </si>
  <si>
    <t>Requisitos Priorizados [Acessibilidade]</t>
  </si>
  <si>
    <t>Requisitos Priorizados [Diversificar Módulos]</t>
  </si>
  <si>
    <t>Requisitos Priorizados [Gerenciar Módulos]</t>
  </si>
  <si>
    <t>Requisitos Priorizados [Exercícios de fixação]</t>
  </si>
  <si>
    <t>Requisitos Priorizados [Nivelar Módulo]</t>
  </si>
  <si>
    <t>Requisitos Priorizados [SAC]</t>
  </si>
  <si>
    <t>Requisitos Priorizados [Pesquisar Curso]</t>
  </si>
  <si>
    <t>Requisitos Priorizados [Onboarding]</t>
  </si>
  <si>
    <t>Requisitos Priorizados [Guiar Usuário]</t>
  </si>
  <si>
    <t>Requisitos Priorizados [Gerenciar busca]</t>
  </si>
  <si>
    <t>Requisitos Priorizados [Backup]</t>
  </si>
  <si>
    <t>Requisitos Priorizados [Usabilidade offline]</t>
  </si>
  <si>
    <t>Requisitos Priorizados [Validação de respostas]</t>
  </si>
  <si>
    <t>Requisitos Priorizados [Certificado de conclusão]</t>
  </si>
  <si>
    <t>Pra você, o que é essencial/mais importante/não pode faltar em um aplicativo?</t>
  </si>
  <si>
    <t>Catador 1</t>
  </si>
  <si>
    <t>Mandar mensagem; estudar (aulas da faculdade semipresencial)</t>
  </si>
  <si>
    <t xml:space="preserve">Aplicativo da faculdade (univirtus); acompanha jornal no Facebook </t>
  </si>
  <si>
    <t>Essencial</t>
  </si>
  <si>
    <t>Bom</t>
  </si>
  <si>
    <t>Indiferente</t>
  </si>
  <si>
    <t>Troca de mensagem/informação 
Você tem dúvidas de algo, é muito importante ter essa froca</t>
  </si>
  <si>
    <t>Catador 2</t>
  </si>
  <si>
    <t>ter informações importantes, ter notícias rápidas</t>
  </si>
  <si>
    <t xml:space="preserve">Cursos on-line pelo senac, pelo Google </t>
  </si>
  <si>
    <t xml:space="preserve">Segurança </t>
  </si>
  <si>
    <t>Catador 3</t>
  </si>
  <si>
    <t>Falar com as pessoas, mandar mensagem, enviar fotos e vídeos (comunicação)</t>
  </si>
  <si>
    <t>Não</t>
  </si>
  <si>
    <t>Não precisar internet</t>
  </si>
  <si>
    <t>Presidente da associação, responsável pela coleta seletiva</t>
  </si>
  <si>
    <t>Comunicação</t>
  </si>
  <si>
    <t>Administrativo</t>
  </si>
  <si>
    <t>Comunicação, para trabalho e pessoal, assiste vídeos, estudos (quando não pode usar notebook), bancos. Na visão dela, usam mais pra comunicação e entretenimento (quem tem mais instrução consegue usar o banco digital)</t>
  </si>
  <si>
    <t>Site de curso de especialização, aplicativo do grancursos</t>
  </si>
  <si>
    <t>Instruir a pessoa financeiramente, colocar em prática - ter alguma ferramenta já do próprio gerenciamento, tem muito endividamento</t>
  </si>
  <si>
    <t>Guiar Usuário</t>
  </si>
  <si>
    <t>Gerenciar busca</t>
  </si>
  <si>
    <t>Usabilidade offline</t>
  </si>
  <si>
    <t>Validação de respostas</t>
  </si>
  <si>
    <t>Sprint 3 (24/05 - 06/06)</t>
  </si>
  <si>
    <t>Sprint 4 (07/06 - 20/06)</t>
  </si>
  <si>
    <t>Sprint 5 (21/06 - 04/07)</t>
  </si>
  <si>
    <t>Sprint 6 (05/07 - 18/07)</t>
  </si>
  <si>
    <t>FIltragem de Requisitos</t>
  </si>
  <si>
    <t>Definição do plano de priorização</t>
  </si>
  <si>
    <t>Diagrama de Mudge</t>
  </si>
  <si>
    <t>Modelo de Kano</t>
  </si>
  <si>
    <t>Benchmarking</t>
  </si>
  <si>
    <t>Matriz QFD</t>
  </si>
  <si>
    <t>Definições de Especificações Meta</t>
  </si>
  <si>
    <t>-</t>
  </si>
  <si>
    <t>Requisitos Funcionais</t>
  </si>
  <si>
    <t>Requisitos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</si>
</sst>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b/>
      <sz val="11"/>
      <color rgb="FF000000"/>
      <name val="Calibri"/>
    </font>
    <font>
      <b/>
      <sz val="12"/>
      <color rgb="FFFFFFFF"/>
      <name val="Calibri"/>
    </font>
    <font>
      <b/>
      <sz val="10"/>
      <color rgb="FF1F1F1F"/>
      <name val="Arial"/>
      <scheme val="minor"/>
    </font>
    <font>
      <b/>
      <sz val="10"/>
      <color rgb="FF000000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3" fillId="4" borderId="6" xfId="0" applyFont="1" applyFill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5" fillId="0" borderId="2" xfId="0" applyFont="1" applyBorder="1"/>
    <xf numFmtId="0" fontId="3" fillId="4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3" fillId="0" borderId="11" xfId="0" applyNumberFormat="1" applyFont="1" applyBorder="1" applyAlignment="1">
      <alignment horizontal="center"/>
    </xf>
    <xf numFmtId="0" fontId="2" fillId="0" borderId="1" xfId="0" applyFont="1" applyBorder="1"/>
    <xf numFmtId="0" fontId="2" fillId="4" borderId="6" xfId="0" applyFont="1" applyFill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10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2" fillId="6" borderId="0" xfId="0" applyFont="1" applyFill="1"/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2" fillId="0" borderId="0" xfId="0" applyNumberFormat="1" applyFont="1"/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10" fontId="2" fillId="10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10" fontId="2" fillId="11" borderId="0" xfId="0" applyNumberFormat="1" applyFont="1" applyFill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10" fontId="2" fillId="12" borderId="0" xfId="0" applyNumberFormat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0" fontId="2" fillId="13" borderId="0" xfId="0" applyNumberFormat="1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17" xfId="0" applyFont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1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15" borderId="22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2" xfId="0" applyFont="1" applyBorder="1"/>
    <xf numFmtId="0" fontId="2" fillId="15" borderId="21" xfId="0" applyFont="1" applyFill="1" applyBorder="1" applyAlignment="1">
      <alignment horizontal="center"/>
    </xf>
    <xf numFmtId="0" fontId="2" fillId="0" borderId="21" xfId="0" applyFont="1" applyBorder="1"/>
    <xf numFmtId="0" fontId="2" fillId="0" borderId="5" xfId="0" applyFont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0" borderId="24" xfId="0" applyFont="1" applyBorder="1"/>
    <xf numFmtId="0" fontId="1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8" fillId="14" borderId="15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16" borderId="5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4" fillId="0" borderId="16" xfId="0" applyFont="1" applyBorder="1" applyAlignment="1"/>
    <xf numFmtId="0" fontId="4" fillId="0" borderId="29" xfId="0" applyFont="1" applyBorder="1" applyAlignment="1"/>
    <xf numFmtId="0" fontId="4" fillId="0" borderId="7" xfId="0" applyFont="1" applyBorder="1" applyAlignment="1"/>
  </cellXfs>
  <cellStyles count="1">
    <cellStyle name="Normal" xfId="0" builtinId="0"/>
  </cellStyles>
  <dxfs count="1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Gráfico de Pareto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'Gráfico de Pareto'!$B$1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de Pareto'!$A$2:$A$42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'Gráfico de Pareto'!$B$2:$B$42</c:f>
              <c:numCache>
                <c:formatCode>General</c:formatCode>
                <c:ptCount val="41"/>
                <c:pt idx="0">
                  <c:v>145</c:v>
                </c:pt>
                <c:pt idx="1">
                  <c:v>141</c:v>
                </c:pt>
                <c:pt idx="2">
                  <c:v>139</c:v>
                </c:pt>
                <c:pt idx="3">
                  <c:v>137</c:v>
                </c:pt>
                <c:pt idx="4">
                  <c:v>132</c:v>
                </c:pt>
                <c:pt idx="5">
                  <c:v>130</c:v>
                </c:pt>
                <c:pt idx="6">
                  <c:v>127</c:v>
                </c:pt>
                <c:pt idx="7">
                  <c:v>113</c:v>
                </c:pt>
                <c:pt idx="8">
                  <c:v>107</c:v>
                </c:pt>
                <c:pt idx="9">
                  <c:v>81</c:v>
                </c:pt>
                <c:pt idx="10">
                  <c:v>75</c:v>
                </c:pt>
                <c:pt idx="11">
                  <c:v>73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68</c:v>
                </c:pt>
                <c:pt idx="16">
                  <c:v>66</c:v>
                </c:pt>
                <c:pt idx="17">
                  <c:v>57</c:v>
                </c:pt>
                <c:pt idx="18">
                  <c:v>56</c:v>
                </c:pt>
                <c:pt idx="19">
                  <c:v>56</c:v>
                </c:pt>
                <c:pt idx="20">
                  <c:v>37</c:v>
                </c:pt>
                <c:pt idx="21">
                  <c:v>36</c:v>
                </c:pt>
                <c:pt idx="22">
                  <c:v>31</c:v>
                </c:pt>
                <c:pt idx="23">
                  <c:v>31</c:v>
                </c:pt>
                <c:pt idx="24">
                  <c:v>30</c:v>
                </c:pt>
                <c:pt idx="25">
                  <c:v>30</c:v>
                </c:pt>
                <c:pt idx="26">
                  <c:v>25</c:v>
                </c:pt>
                <c:pt idx="27">
                  <c:v>24</c:v>
                </c:pt>
                <c:pt idx="28">
                  <c:v>22</c:v>
                </c:pt>
                <c:pt idx="29">
                  <c:v>18</c:v>
                </c:pt>
                <c:pt idx="30">
                  <c:v>17</c:v>
                </c:pt>
                <c:pt idx="31">
                  <c:v>15</c:v>
                </c:pt>
                <c:pt idx="32">
                  <c:v>11</c:v>
                </c:pt>
                <c:pt idx="33">
                  <c:v>9</c:v>
                </c:pt>
                <c:pt idx="34">
                  <c:v>8</c:v>
                </c:pt>
                <c:pt idx="35">
                  <c:v>5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DB5-4E18-809A-48F44B29D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013823"/>
        <c:axId val="769890675"/>
      </c:barChart>
      <c:lineChart>
        <c:grouping val="standard"/>
        <c:varyColors val="0"/>
        <c:ser>
          <c:idx val="1"/>
          <c:order val="1"/>
          <c:tx>
            <c:strRef>
              <c:f>'Gráfico de Pareto'!$D$1</c:f>
              <c:strCache>
                <c:ptCount val="1"/>
                <c:pt idx="0">
                  <c:v>% Acumulado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'Gráfico de Pareto'!$A$2:$A$42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'Gráfico de Pareto'!$D$2:$D$42</c:f>
              <c:numCache>
                <c:formatCode>0.00%</c:formatCode>
                <c:ptCount val="41"/>
                <c:pt idx="0">
                  <c:v>6.3932980599647263E-2</c:v>
                </c:pt>
                <c:pt idx="1">
                  <c:v>0.12610229276895943</c:v>
                </c:pt>
                <c:pt idx="2">
                  <c:v>0.18738977072310403</c:v>
                </c:pt>
                <c:pt idx="3">
                  <c:v>0.24779541446208109</c:v>
                </c:pt>
                <c:pt idx="4">
                  <c:v>0.30599647266313929</c:v>
                </c:pt>
                <c:pt idx="5">
                  <c:v>0.36331569664902996</c:v>
                </c:pt>
                <c:pt idx="6">
                  <c:v>0.4193121693121693</c:v>
                </c:pt>
                <c:pt idx="7">
                  <c:v>0.46913580246913578</c:v>
                </c:pt>
                <c:pt idx="8">
                  <c:v>0.51631393298059958</c:v>
                </c:pt>
                <c:pt idx="9">
                  <c:v>0.55202821869488528</c:v>
                </c:pt>
                <c:pt idx="10">
                  <c:v>0.5850970017636683</c:v>
                </c:pt>
                <c:pt idx="11">
                  <c:v>0.61728395061728381</c:v>
                </c:pt>
                <c:pt idx="12">
                  <c:v>0.64814814814814803</c:v>
                </c:pt>
                <c:pt idx="13">
                  <c:v>0.67857142857142849</c:v>
                </c:pt>
                <c:pt idx="14">
                  <c:v>0.7085537918871252</c:v>
                </c:pt>
                <c:pt idx="15">
                  <c:v>0.73853615520282179</c:v>
                </c:pt>
                <c:pt idx="16">
                  <c:v>0.76763668430335086</c:v>
                </c:pt>
                <c:pt idx="17">
                  <c:v>0.79276895943562598</c:v>
                </c:pt>
                <c:pt idx="18">
                  <c:v>0.81746031746031733</c:v>
                </c:pt>
                <c:pt idx="19">
                  <c:v>0.84215167548500869</c:v>
                </c:pt>
                <c:pt idx="20">
                  <c:v>0.85846560846560838</c:v>
                </c:pt>
                <c:pt idx="21">
                  <c:v>0.87433862433862419</c:v>
                </c:pt>
                <c:pt idx="22">
                  <c:v>0.88800705467372121</c:v>
                </c:pt>
                <c:pt idx="23">
                  <c:v>0.90167548500881822</c:v>
                </c:pt>
                <c:pt idx="24">
                  <c:v>0.91490299823633148</c:v>
                </c:pt>
                <c:pt idx="25">
                  <c:v>0.92813051146384473</c:v>
                </c:pt>
                <c:pt idx="26">
                  <c:v>0.93915343915343907</c:v>
                </c:pt>
                <c:pt idx="27">
                  <c:v>0.94973544973544965</c:v>
                </c:pt>
                <c:pt idx="28">
                  <c:v>0.95943562610229272</c:v>
                </c:pt>
                <c:pt idx="29">
                  <c:v>0.96737213403880062</c:v>
                </c:pt>
                <c:pt idx="30">
                  <c:v>0.97486772486772477</c:v>
                </c:pt>
                <c:pt idx="31">
                  <c:v>0.9814814814814814</c:v>
                </c:pt>
                <c:pt idx="32">
                  <c:v>0.98633156966490287</c:v>
                </c:pt>
                <c:pt idx="33">
                  <c:v>0.99029982363315683</c:v>
                </c:pt>
                <c:pt idx="34">
                  <c:v>0.99382716049382702</c:v>
                </c:pt>
                <c:pt idx="35">
                  <c:v>0.99603174603174593</c:v>
                </c:pt>
                <c:pt idx="36">
                  <c:v>0.99779541446208109</c:v>
                </c:pt>
                <c:pt idx="37">
                  <c:v>0.99867724867724861</c:v>
                </c:pt>
                <c:pt idx="38">
                  <c:v>0.99955908289241613</c:v>
                </c:pt>
                <c:pt idx="39">
                  <c:v>0.99999999999999989</c:v>
                </c:pt>
                <c:pt idx="4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5-4E18-809A-48F44B29D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776111"/>
        <c:axId val="632510347"/>
      </c:lineChart>
      <c:catAx>
        <c:axId val="52901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Requisitos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9890675"/>
        <c:crosses val="autoZero"/>
        <c:auto val="1"/>
        <c:lblAlgn val="ctr"/>
        <c:lblOffset val="100"/>
        <c:noMultiLvlLbl val="1"/>
      </c:catAx>
      <c:valAx>
        <c:axId val="769890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9013823"/>
        <c:crosses val="autoZero"/>
        <c:crossBetween val="between"/>
      </c:valAx>
      <c:catAx>
        <c:axId val="14447761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2510347"/>
        <c:crosses val="autoZero"/>
        <c:auto val="1"/>
        <c:lblAlgn val="ctr"/>
        <c:lblOffset val="100"/>
        <c:noMultiLvlLbl val="1"/>
      </c:catAx>
      <c:valAx>
        <c:axId val="63251034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477611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Gráfico de Pareto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'Gráfico de Pareto'!$B$1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de Pareto'!$A$2:$A$42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'Gráfico de Pareto'!$B$2:$B$42</c:f>
              <c:numCache>
                <c:formatCode>General</c:formatCode>
                <c:ptCount val="41"/>
                <c:pt idx="0">
                  <c:v>145</c:v>
                </c:pt>
                <c:pt idx="1">
                  <c:v>141</c:v>
                </c:pt>
                <c:pt idx="2">
                  <c:v>139</c:v>
                </c:pt>
                <c:pt idx="3">
                  <c:v>137</c:v>
                </c:pt>
                <c:pt idx="4">
                  <c:v>132</c:v>
                </c:pt>
                <c:pt idx="5">
                  <c:v>130</c:v>
                </c:pt>
                <c:pt idx="6">
                  <c:v>127</c:v>
                </c:pt>
                <c:pt idx="7">
                  <c:v>113</c:v>
                </c:pt>
                <c:pt idx="8">
                  <c:v>107</c:v>
                </c:pt>
                <c:pt idx="9">
                  <c:v>81</c:v>
                </c:pt>
                <c:pt idx="10">
                  <c:v>75</c:v>
                </c:pt>
                <c:pt idx="11">
                  <c:v>73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68</c:v>
                </c:pt>
                <c:pt idx="16">
                  <c:v>66</c:v>
                </c:pt>
                <c:pt idx="17">
                  <c:v>57</c:v>
                </c:pt>
                <c:pt idx="18">
                  <c:v>56</c:v>
                </c:pt>
                <c:pt idx="19">
                  <c:v>56</c:v>
                </c:pt>
                <c:pt idx="20">
                  <c:v>37</c:v>
                </c:pt>
                <c:pt idx="21">
                  <c:v>36</c:v>
                </c:pt>
                <c:pt idx="22">
                  <c:v>31</c:v>
                </c:pt>
                <c:pt idx="23">
                  <c:v>31</c:v>
                </c:pt>
                <c:pt idx="24">
                  <c:v>30</c:v>
                </c:pt>
                <c:pt idx="25">
                  <c:v>30</c:v>
                </c:pt>
                <c:pt idx="26">
                  <c:v>25</c:v>
                </c:pt>
                <c:pt idx="27">
                  <c:v>24</c:v>
                </c:pt>
                <c:pt idx="28">
                  <c:v>22</c:v>
                </c:pt>
                <c:pt idx="29">
                  <c:v>18</c:v>
                </c:pt>
                <c:pt idx="30">
                  <c:v>17</c:v>
                </c:pt>
                <c:pt idx="31">
                  <c:v>15</c:v>
                </c:pt>
                <c:pt idx="32">
                  <c:v>11</c:v>
                </c:pt>
                <c:pt idx="33">
                  <c:v>9</c:v>
                </c:pt>
                <c:pt idx="34">
                  <c:v>8</c:v>
                </c:pt>
                <c:pt idx="35">
                  <c:v>5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5A0-4492-BCC3-85E7C1A31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043005"/>
        <c:axId val="2082050146"/>
      </c:barChart>
      <c:lineChart>
        <c:grouping val="standard"/>
        <c:varyColors val="0"/>
        <c:ser>
          <c:idx val="1"/>
          <c:order val="1"/>
          <c:tx>
            <c:strRef>
              <c:f>'Gráfico de Pareto'!$D$1</c:f>
              <c:strCache>
                <c:ptCount val="1"/>
                <c:pt idx="0">
                  <c:v>% Acumulado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'Gráfico de Pareto'!$A$2:$A$42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'Gráfico de Pareto'!$D$2:$D$42</c:f>
              <c:numCache>
                <c:formatCode>0.00%</c:formatCode>
                <c:ptCount val="41"/>
                <c:pt idx="0">
                  <c:v>6.3932980599647263E-2</c:v>
                </c:pt>
                <c:pt idx="1">
                  <c:v>0.12610229276895943</c:v>
                </c:pt>
                <c:pt idx="2">
                  <c:v>0.18738977072310403</c:v>
                </c:pt>
                <c:pt idx="3">
                  <c:v>0.24779541446208109</c:v>
                </c:pt>
                <c:pt idx="4">
                  <c:v>0.30599647266313929</c:v>
                </c:pt>
                <c:pt idx="5">
                  <c:v>0.36331569664902996</c:v>
                </c:pt>
                <c:pt idx="6">
                  <c:v>0.4193121693121693</c:v>
                </c:pt>
                <c:pt idx="7">
                  <c:v>0.46913580246913578</c:v>
                </c:pt>
                <c:pt idx="8">
                  <c:v>0.51631393298059958</c:v>
                </c:pt>
                <c:pt idx="9">
                  <c:v>0.55202821869488528</c:v>
                </c:pt>
                <c:pt idx="10">
                  <c:v>0.5850970017636683</c:v>
                </c:pt>
                <c:pt idx="11">
                  <c:v>0.61728395061728381</c:v>
                </c:pt>
                <c:pt idx="12">
                  <c:v>0.64814814814814803</c:v>
                </c:pt>
                <c:pt idx="13">
                  <c:v>0.67857142857142849</c:v>
                </c:pt>
                <c:pt idx="14">
                  <c:v>0.7085537918871252</c:v>
                </c:pt>
                <c:pt idx="15">
                  <c:v>0.73853615520282179</c:v>
                </c:pt>
                <c:pt idx="16">
                  <c:v>0.76763668430335086</c:v>
                </c:pt>
                <c:pt idx="17">
                  <c:v>0.79276895943562598</c:v>
                </c:pt>
                <c:pt idx="18">
                  <c:v>0.81746031746031733</c:v>
                </c:pt>
                <c:pt idx="19">
                  <c:v>0.84215167548500869</c:v>
                </c:pt>
                <c:pt idx="20">
                  <c:v>0.85846560846560838</c:v>
                </c:pt>
                <c:pt idx="21">
                  <c:v>0.87433862433862419</c:v>
                </c:pt>
                <c:pt idx="22">
                  <c:v>0.88800705467372121</c:v>
                </c:pt>
                <c:pt idx="23">
                  <c:v>0.90167548500881822</c:v>
                </c:pt>
                <c:pt idx="24">
                  <c:v>0.91490299823633148</c:v>
                </c:pt>
                <c:pt idx="25">
                  <c:v>0.92813051146384473</c:v>
                </c:pt>
                <c:pt idx="26">
                  <c:v>0.93915343915343907</c:v>
                </c:pt>
                <c:pt idx="27">
                  <c:v>0.94973544973544965</c:v>
                </c:pt>
                <c:pt idx="28">
                  <c:v>0.95943562610229272</c:v>
                </c:pt>
                <c:pt idx="29">
                  <c:v>0.96737213403880062</c:v>
                </c:pt>
                <c:pt idx="30">
                  <c:v>0.97486772486772477</c:v>
                </c:pt>
                <c:pt idx="31">
                  <c:v>0.9814814814814814</c:v>
                </c:pt>
                <c:pt idx="32">
                  <c:v>0.98633156966490287</c:v>
                </c:pt>
                <c:pt idx="33">
                  <c:v>0.99029982363315683</c:v>
                </c:pt>
                <c:pt idx="34">
                  <c:v>0.99382716049382702</c:v>
                </c:pt>
                <c:pt idx="35">
                  <c:v>0.99603174603174593</c:v>
                </c:pt>
                <c:pt idx="36">
                  <c:v>0.99779541446208109</c:v>
                </c:pt>
                <c:pt idx="37">
                  <c:v>0.99867724867724861</c:v>
                </c:pt>
                <c:pt idx="38">
                  <c:v>0.99955908289241613</c:v>
                </c:pt>
                <c:pt idx="39">
                  <c:v>0.99999999999999989</c:v>
                </c:pt>
                <c:pt idx="4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0-4492-BCC3-85E7C1A31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43562"/>
        <c:axId val="1161297514"/>
      </c:lineChart>
      <c:catAx>
        <c:axId val="6900430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Requisitos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2050146"/>
        <c:crosses val="autoZero"/>
        <c:auto val="1"/>
        <c:lblAlgn val="ctr"/>
        <c:lblOffset val="100"/>
        <c:noMultiLvlLbl val="1"/>
      </c:catAx>
      <c:valAx>
        <c:axId val="2082050146"/>
        <c:scaling>
          <c:orientation val="minMax"/>
          <c:max val="226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0043005"/>
        <c:crosses val="autoZero"/>
        <c:crossBetween val="between"/>
      </c:valAx>
      <c:catAx>
        <c:axId val="4884356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61297514"/>
        <c:crosses val="autoZero"/>
        <c:auto val="1"/>
        <c:lblAlgn val="ctr"/>
        <c:lblOffset val="100"/>
        <c:noMultiLvlLbl val="1"/>
      </c:catAx>
      <c:valAx>
        <c:axId val="116129751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84356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Gráfico de Pareto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'Pareto Corrigido'!$B$1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'Pareto Corrigido'!$A$2:$A$42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'Pareto Corrigido'!$B$2:$B$42</c:f>
              <c:numCache>
                <c:formatCode>General</c:formatCode>
                <c:ptCount val="41"/>
                <c:pt idx="0">
                  <c:v>145</c:v>
                </c:pt>
                <c:pt idx="1">
                  <c:v>141</c:v>
                </c:pt>
                <c:pt idx="2">
                  <c:v>139</c:v>
                </c:pt>
                <c:pt idx="3">
                  <c:v>137</c:v>
                </c:pt>
                <c:pt idx="4">
                  <c:v>132</c:v>
                </c:pt>
                <c:pt idx="5">
                  <c:v>130</c:v>
                </c:pt>
                <c:pt idx="6">
                  <c:v>127</c:v>
                </c:pt>
                <c:pt idx="7">
                  <c:v>113</c:v>
                </c:pt>
                <c:pt idx="8">
                  <c:v>107</c:v>
                </c:pt>
                <c:pt idx="9">
                  <c:v>81</c:v>
                </c:pt>
                <c:pt idx="10">
                  <c:v>75</c:v>
                </c:pt>
                <c:pt idx="11">
                  <c:v>73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68</c:v>
                </c:pt>
                <c:pt idx="16">
                  <c:v>66</c:v>
                </c:pt>
                <c:pt idx="17">
                  <c:v>57</c:v>
                </c:pt>
                <c:pt idx="18">
                  <c:v>56</c:v>
                </c:pt>
                <c:pt idx="19">
                  <c:v>56</c:v>
                </c:pt>
                <c:pt idx="20">
                  <c:v>37</c:v>
                </c:pt>
                <c:pt idx="21">
                  <c:v>36</c:v>
                </c:pt>
                <c:pt idx="22">
                  <c:v>31</c:v>
                </c:pt>
                <c:pt idx="23">
                  <c:v>31</c:v>
                </c:pt>
                <c:pt idx="24">
                  <c:v>30</c:v>
                </c:pt>
                <c:pt idx="25">
                  <c:v>30</c:v>
                </c:pt>
                <c:pt idx="26">
                  <c:v>25</c:v>
                </c:pt>
                <c:pt idx="27">
                  <c:v>24</c:v>
                </c:pt>
                <c:pt idx="28">
                  <c:v>22</c:v>
                </c:pt>
                <c:pt idx="29">
                  <c:v>18</c:v>
                </c:pt>
                <c:pt idx="30">
                  <c:v>17</c:v>
                </c:pt>
                <c:pt idx="31">
                  <c:v>15</c:v>
                </c:pt>
                <c:pt idx="32">
                  <c:v>11</c:v>
                </c:pt>
                <c:pt idx="33">
                  <c:v>9</c:v>
                </c:pt>
                <c:pt idx="34">
                  <c:v>8</c:v>
                </c:pt>
                <c:pt idx="35">
                  <c:v>5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27D-4960-A5A8-1057DE9DA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651511"/>
        <c:axId val="2011517239"/>
      </c:barChart>
      <c:lineChart>
        <c:grouping val="standard"/>
        <c:varyColors val="0"/>
        <c:ser>
          <c:idx val="1"/>
          <c:order val="1"/>
          <c:tx>
            <c:strRef>
              <c:f>'Pareto Corrigido'!$D$1</c:f>
              <c:strCache>
                <c:ptCount val="1"/>
                <c:pt idx="0">
                  <c:v>%  Acumulado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'Pareto Corrigido'!$A$2:$A$42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'Pareto Corrigido'!$D$2:$D$43</c:f>
              <c:numCache>
                <c:formatCode>0.00%</c:formatCode>
                <c:ptCount val="42"/>
                <c:pt idx="0" formatCode="0%">
                  <c:v>0</c:v>
                </c:pt>
                <c:pt idx="1">
                  <c:v>6.3932980599647263E-2</c:v>
                </c:pt>
                <c:pt idx="2">
                  <c:v>0.12610229276895943</c:v>
                </c:pt>
                <c:pt idx="3">
                  <c:v>0.18738977072310403</c:v>
                </c:pt>
                <c:pt idx="4">
                  <c:v>0.24779541446208109</c:v>
                </c:pt>
                <c:pt idx="5">
                  <c:v>0.30599647266313929</c:v>
                </c:pt>
                <c:pt idx="6">
                  <c:v>0.36331569664902996</c:v>
                </c:pt>
                <c:pt idx="7">
                  <c:v>0.4193121693121693</c:v>
                </c:pt>
                <c:pt idx="8">
                  <c:v>0.46913580246913578</c:v>
                </c:pt>
                <c:pt idx="9">
                  <c:v>0.51631393298059958</c:v>
                </c:pt>
                <c:pt idx="10">
                  <c:v>0.55202821869488528</c:v>
                </c:pt>
                <c:pt idx="11">
                  <c:v>0.5850970017636683</c:v>
                </c:pt>
                <c:pt idx="12">
                  <c:v>0.61728395061728381</c:v>
                </c:pt>
                <c:pt idx="13">
                  <c:v>0.64814814814814803</c:v>
                </c:pt>
                <c:pt idx="14">
                  <c:v>0.67857142857142849</c:v>
                </c:pt>
                <c:pt idx="15">
                  <c:v>0.7085537918871252</c:v>
                </c:pt>
                <c:pt idx="16">
                  <c:v>0.73853615520282179</c:v>
                </c:pt>
                <c:pt idx="17">
                  <c:v>0.76763668430335086</c:v>
                </c:pt>
                <c:pt idx="18">
                  <c:v>0.79276895943562598</c:v>
                </c:pt>
                <c:pt idx="19">
                  <c:v>0.81746031746031733</c:v>
                </c:pt>
                <c:pt idx="20">
                  <c:v>0.84215167548500869</c:v>
                </c:pt>
                <c:pt idx="21">
                  <c:v>0.85846560846560838</c:v>
                </c:pt>
                <c:pt idx="22">
                  <c:v>0.87433862433862419</c:v>
                </c:pt>
                <c:pt idx="23">
                  <c:v>0.88800705467372121</c:v>
                </c:pt>
                <c:pt idx="24">
                  <c:v>0.90167548500881822</c:v>
                </c:pt>
                <c:pt idx="25">
                  <c:v>0.91490299823633148</c:v>
                </c:pt>
                <c:pt idx="26">
                  <c:v>0.92813051146384473</c:v>
                </c:pt>
                <c:pt idx="27">
                  <c:v>0.93915343915343907</c:v>
                </c:pt>
                <c:pt idx="28">
                  <c:v>0.94973544973544965</c:v>
                </c:pt>
                <c:pt idx="29">
                  <c:v>0.95943562610229272</c:v>
                </c:pt>
                <c:pt idx="30">
                  <c:v>0.96737213403880062</c:v>
                </c:pt>
                <c:pt idx="31">
                  <c:v>0.97486772486772477</c:v>
                </c:pt>
                <c:pt idx="32">
                  <c:v>0.9814814814814814</c:v>
                </c:pt>
                <c:pt idx="33">
                  <c:v>0.98633156966490287</c:v>
                </c:pt>
                <c:pt idx="34">
                  <c:v>0.99029982363315683</c:v>
                </c:pt>
                <c:pt idx="35">
                  <c:v>0.99382716049382702</c:v>
                </c:pt>
                <c:pt idx="36">
                  <c:v>0.99603174603174593</c:v>
                </c:pt>
                <c:pt idx="37">
                  <c:v>0.99779541446208109</c:v>
                </c:pt>
                <c:pt idx="38">
                  <c:v>0.99867724867724861</c:v>
                </c:pt>
                <c:pt idx="39">
                  <c:v>0.99955908289241613</c:v>
                </c:pt>
                <c:pt idx="40">
                  <c:v>0.99999999999999989</c:v>
                </c:pt>
                <c:pt idx="41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D-4960-A5A8-1057DE9DA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5964184"/>
        <c:axId val="716054617"/>
      </c:lineChart>
      <c:catAx>
        <c:axId val="1646651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Requisitos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1517239"/>
        <c:crosses val="autoZero"/>
        <c:auto val="1"/>
        <c:lblAlgn val="ctr"/>
        <c:lblOffset val="100"/>
        <c:noMultiLvlLbl val="1"/>
      </c:catAx>
      <c:valAx>
        <c:axId val="20115172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6651511"/>
        <c:crosses val="autoZero"/>
        <c:crossBetween val="between"/>
      </c:valAx>
      <c:catAx>
        <c:axId val="1875964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6054617"/>
        <c:crosses val="autoZero"/>
        <c:auto val="1"/>
        <c:lblAlgn val="ctr"/>
        <c:lblOffset val="100"/>
        <c:noMultiLvlLbl val="1"/>
      </c:catAx>
      <c:valAx>
        <c:axId val="71605461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596418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Gráfico de Pareto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'Pareto Corrigido'!$B$1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'Pareto Corrigido'!$A$2:$A$42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'Pareto Corrigido'!$B$2:$B$42</c:f>
              <c:numCache>
                <c:formatCode>General</c:formatCode>
                <c:ptCount val="41"/>
                <c:pt idx="0">
                  <c:v>145</c:v>
                </c:pt>
                <c:pt idx="1">
                  <c:v>141</c:v>
                </c:pt>
                <c:pt idx="2">
                  <c:v>139</c:v>
                </c:pt>
                <c:pt idx="3">
                  <c:v>137</c:v>
                </c:pt>
                <c:pt idx="4">
                  <c:v>132</c:v>
                </c:pt>
                <c:pt idx="5">
                  <c:v>130</c:v>
                </c:pt>
                <c:pt idx="6">
                  <c:v>127</c:v>
                </c:pt>
                <c:pt idx="7">
                  <c:v>113</c:v>
                </c:pt>
                <c:pt idx="8">
                  <c:v>107</c:v>
                </c:pt>
                <c:pt idx="9">
                  <c:v>81</c:v>
                </c:pt>
                <c:pt idx="10">
                  <c:v>75</c:v>
                </c:pt>
                <c:pt idx="11">
                  <c:v>73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68</c:v>
                </c:pt>
                <c:pt idx="16">
                  <c:v>66</c:v>
                </c:pt>
                <c:pt idx="17">
                  <c:v>57</c:v>
                </c:pt>
                <c:pt idx="18">
                  <c:v>56</c:v>
                </c:pt>
                <c:pt idx="19">
                  <c:v>56</c:v>
                </c:pt>
                <c:pt idx="20">
                  <c:v>37</c:v>
                </c:pt>
                <c:pt idx="21">
                  <c:v>36</c:v>
                </c:pt>
                <c:pt idx="22">
                  <c:v>31</c:v>
                </c:pt>
                <c:pt idx="23">
                  <c:v>31</c:v>
                </c:pt>
                <c:pt idx="24">
                  <c:v>30</c:v>
                </c:pt>
                <c:pt idx="25">
                  <c:v>30</c:v>
                </c:pt>
                <c:pt idx="26">
                  <c:v>25</c:v>
                </c:pt>
                <c:pt idx="27">
                  <c:v>24</c:v>
                </c:pt>
                <c:pt idx="28">
                  <c:v>22</c:v>
                </c:pt>
                <c:pt idx="29">
                  <c:v>18</c:v>
                </c:pt>
                <c:pt idx="30">
                  <c:v>17</c:v>
                </c:pt>
                <c:pt idx="31">
                  <c:v>15</c:v>
                </c:pt>
                <c:pt idx="32">
                  <c:v>11</c:v>
                </c:pt>
                <c:pt idx="33">
                  <c:v>9</c:v>
                </c:pt>
                <c:pt idx="34">
                  <c:v>8</c:v>
                </c:pt>
                <c:pt idx="35">
                  <c:v>5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7A3-4B83-97F8-6072491E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339807"/>
        <c:axId val="2025229126"/>
      </c:barChart>
      <c:lineChart>
        <c:grouping val="standard"/>
        <c:varyColors val="0"/>
        <c:ser>
          <c:idx val="1"/>
          <c:order val="1"/>
          <c:tx>
            <c:strRef>
              <c:f>'Pareto Corrigido'!$D$1</c:f>
              <c:strCache>
                <c:ptCount val="1"/>
                <c:pt idx="0">
                  <c:v>%  Acumulado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'Pareto Corrigido'!$A$2:$A$42</c:f>
              <c:strCache>
                <c:ptCount val="41"/>
                <c:pt idx="0">
                  <c:v>R18</c:v>
                </c:pt>
                <c:pt idx="1">
                  <c:v>R22</c:v>
                </c:pt>
                <c:pt idx="2">
                  <c:v>R21</c:v>
                </c:pt>
                <c:pt idx="3">
                  <c:v>R41</c:v>
                </c:pt>
                <c:pt idx="4">
                  <c:v>R23</c:v>
                </c:pt>
                <c:pt idx="5">
                  <c:v>R20</c:v>
                </c:pt>
                <c:pt idx="6">
                  <c:v>R32</c:v>
                </c:pt>
                <c:pt idx="7">
                  <c:v>R01</c:v>
                </c:pt>
                <c:pt idx="8">
                  <c:v>R30</c:v>
                </c:pt>
                <c:pt idx="9">
                  <c:v>R17</c:v>
                </c:pt>
                <c:pt idx="10">
                  <c:v>R02</c:v>
                </c:pt>
                <c:pt idx="11">
                  <c:v>R10</c:v>
                </c:pt>
                <c:pt idx="12">
                  <c:v>R28</c:v>
                </c:pt>
                <c:pt idx="13">
                  <c:v>R03</c:v>
                </c:pt>
                <c:pt idx="14">
                  <c:v>R26</c:v>
                </c:pt>
                <c:pt idx="15">
                  <c:v>R34</c:v>
                </c:pt>
                <c:pt idx="16">
                  <c:v>R38</c:v>
                </c:pt>
                <c:pt idx="17">
                  <c:v>R11</c:v>
                </c:pt>
                <c:pt idx="18">
                  <c:v>R04</c:v>
                </c:pt>
                <c:pt idx="19">
                  <c:v>R05</c:v>
                </c:pt>
                <c:pt idx="20">
                  <c:v>R24</c:v>
                </c:pt>
                <c:pt idx="21">
                  <c:v>R19</c:v>
                </c:pt>
                <c:pt idx="22">
                  <c:v>R25</c:v>
                </c:pt>
                <c:pt idx="23">
                  <c:v>R27</c:v>
                </c:pt>
                <c:pt idx="24">
                  <c:v>R15</c:v>
                </c:pt>
                <c:pt idx="25">
                  <c:v>R33</c:v>
                </c:pt>
                <c:pt idx="26">
                  <c:v>R12</c:v>
                </c:pt>
                <c:pt idx="27">
                  <c:v>R36</c:v>
                </c:pt>
                <c:pt idx="28">
                  <c:v>R16</c:v>
                </c:pt>
                <c:pt idx="29">
                  <c:v>R13</c:v>
                </c:pt>
                <c:pt idx="30">
                  <c:v>R09</c:v>
                </c:pt>
                <c:pt idx="31">
                  <c:v>R39</c:v>
                </c:pt>
                <c:pt idx="32">
                  <c:v>R29</c:v>
                </c:pt>
                <c:pt idx="33">
                  <c:v>R14</c:v>
                </c:pt>
                <c:pt idx="34">
                  <c:v>R37</c:v>
                </c:pt>
                <c:pt idx="35">
                  <c:v>R35</c:v>
                </c:pt>
                <c:pt idx="36">
                  <c:v>R40</c:v>
                </c:pt>
                <c:pt idx="37">
                  <c:v>R07</c:v>
                </c:pt>
                <c:pt idx="38">
                  <c:v>R31</c:v>
                </c:pt>
                <c:pt idx="39">
                  <c:v>R08</c:v>
                </c:pt>
                <c:pt idx="40">
                  <c:v>R06</c:v>
                </c:pt>
              </c:strCache>
            </c:strRef>
          </c:cat>
          <c:val>
            <c:numRef>
              <c:f>'Pareto Corrigido'!$D$2:$D$43</c:f>
              <c:numCache>
                <c:formatCode>0.00%</c:formatCode>
                <c:ptCount val="42"/>
                <c:pt idx="0" formatCode="0%">
                  <c:v>0</c:v>
                </c:pt>
                <c:pt idx="1">
                  <c:v>6.3932980599647263E-2</c:v>
                </c:pt>
                <c:pt idx="2">
                  <c:v>0.12610229276895943</c:v>
                </c:pt>
                <c:pt idx="3">
                  <c:v>0.18738977072310403</c:v>
                </c:pt>
                <c:pt idx="4">
                  <c:v>0.24779541446208109</c:v>
                </c:pt>
                <c:pt idx="5">
                  <c:v>0.30599647266313929</c:v>
                </c:pt>
                <c:pt idx="6">
                  <c:v>0.36331569664902996</c:v>
                </c:pt>
                <c:pt idx="7">
                  <c:v>0.4193121693121693</c:v>
                </c:pt>
                <c:pt idx="8">
                  <c:v>0.46913580246913578</c:v>
                </c:pt>
                <c:pt idx="9">
                  <c:v>0.51631393298059958</c:v>
                </c:pt>
                <c:pt idx="10">
                  <c:v>0.55202821869488528</c:v>
                </c:pt>
                <c:pt idx="11">
                  <c:v>0.5850970017636683</c:v>
                </c:pt>
                <c:pt idx="12">
                  <c:v>0.61728395061728381</c:v>
                </c:pt>
                <c:pt idx="13">
                  <c:v>0.64814814814814803</c:v>
                </c:pt>
                <c:pt idx="14">
                  <c:v>0.67857142857142849</c:v>
                </c:pt>
                <c:pt idx="15">
                  <c:v>0.7085537918871252</c:v>
                </c:pt>
                <c:pt idx="16">
                  <c:v>0.73853615520282179</c:v>
                </c:pt>
                <c:pt idx="17">
                  <c:v>0.76763668430335086</c:v>
                </c:pt>
                <c:pt idx="18">
                  <c:v>0.79276895943562598</c:v>
                </c:pt>
                <c:pt idx="19">
                  <c:v>0.81746031746031733</c:v>
                </c:pt>
                <c:pt idx="20">
                  <c:v>0.84215167548500869</c:v>
                </c:pt>
                <c:pt idx="21">
                  <c:v>0.85846560846560838</c:v>
                </c:pt>
                <c:pt idx="22">
                  <c:v>0.87433862433862419</c:v>
                </c:pt>
                <c:pt idx="23">
                  <c:v>0.88800705467372121</c:v>
                </c:pt>
                <c:pt idx="24">
                  <c:v>0.90167548500881822</c:v>
                </c:pt>
                <c:pt idx="25">
                  <c:v>0.91490299823633148</c:v>
                </c:pt>
                <c:pt idx="26">
                  <c:v>0.92813051146384473</c:v>
                </c:pt>
                <c:pt idx="27">
                  <c:v>0.93915343915343907</c:v>
                </c:pt>
                <c:pt idx="28">
                  <c:v>0.94973544973544965</c:v>
                </c:pt>
                <c:pt idx="29">
                  <c:v>0.95943562610229272</c:v>
                </c:pt>
                <c:pt idx="30">
                  <c:v>0.96737213403880062</c:v>
                </c:pt>
                <c:pt idx="31">
                  <c:v>0.97486772486772477</c:v>
                </c:pt>
                <c:pt idx="32">
                  <c:v>0.9814814814814814</c:v>
                </c:pt>
                <c:pt idx="33">
                  <c:v>0.98633156966490287</c:v>
                </c:pt>
                <c:pt idx="34">
                  <c:v>0.99029982363315683</c:v>
                </c:pt>
                <c:pt idx="35">
                  <c:v>0.99382716049382702</c:v>
                </c:pt>
                <c:pt idx="36">
                  <c:v>0.99603174603174593</c:v>
                </c:pt>
                <c:pt idx="37">
                  <c:v>0.99779541446208109</c:v>
                </c:pt>
                <c:pt idx="38">
                  <c:v>0.99867724867724861</c:v>
                </c:pt>
                <c:pt idx="39">
                  <c:v>0.99955908289241613</c:v>
                </c:pt>
                <c:pt idx="40">
                  <c:v>0.99999999999999989</c:v>
                </c:pt>
                <c:pt idx="41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3-4B83-97F8-6072491E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925327"/>
        <c:axId val="1594259063"/>
      </c:lineChart>
      <c:catAx>
        <c:axId val="149433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Requisitos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5229126"/>
        <c:crosses val="autoZero"/>
        <c:auto val="1"/>
        <c:lblAlgn val="ctr"/>
        <c:lblOffset val="100"/>
        <c:noMultiLvlLbl val="1"/>
      </c:catAx>
      <c:valAx>
        <c:axId val="2025229126"/>
        <c:scaling>
          <c:orientation val="minMax"/>
          <c:max val="226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4339807"/>
        <c:crosses val="autoZero"/>
        <c:crossBetween val="between"/>
      </c:valAx>
      <c:catAx>
        <c:axId val="3889253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4259063"/>
        <c:crosses val="autoZero"/>
        <c:auto val="1"/>
        <c:lblAlgn val="ctr"/>
        <c:lblOffset val="100"/>
        <c:noMultiLvlLbl val="1"/>
      </c:catAx>
      <c:valAx>
        <c:axId val="159425906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892532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21</xdr:row>
      <xdr:rowOff>133350</xdr:rowOff>
    </xdr:from>
    <xdr:ext cx="219075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398974">
          <a:off x="1509640" y="2737825"/>
          <a:ext cx="3015000" cy="202800"/>
        </a:xfrm>
        <a:prstGeom prst="triangle">
          <a:avLst>
            <a:gd name="adj" fmla="val 4955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933450</xdr:colOff>
      <xdr:row>0</xdr:row>
      <xdr:rowOff>0</xdr:rowOff>
    </xdr:from>
    <xdr:ext cx="12801600" cy="48863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933450</xdr:colOff>
      <xdr:row>23</xdr:row>
      <xdr:rowOff>161925</xdr:rowOff>
    </xdr:from>
    <xdr:ext cx="12801600" cy="48863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933450</xdr:colOff>
      <xdr:row>0</xdr:row>
      <xdr:rowOff>0</xdr:rowOff>
    </xdr:from>
    <xdr:ext cx="12801600" cy="4886325"/>
    <xdr:graphicFrame macro="">
      <xdr:nvGraphicFramePr>
        <xdr:cNvPr id="3" name="Chart 3" title="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847725</xdr:colOff>
      <xdr:row>26</xdr:row>
      <xdr:rowOff>123825</xdr:rowOff>
    </xdr:from>
    <xdr:ext cx="12801600" cy="488632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63"/>
  <sheetViews>
    <sheetView showGridLines="0" workbookViewId="0">
      <selection activeCell="E8" sqref="E8"/>
    </sheetView>
  </sheetViews>
  <sheetFormatPr defaultColWidth="12.5703125" defaultRowHeight="15.75" customHeight="1"/>
  <cols>
    <col min="1" max="1" width="4.5703125" customWidth="1"/>
    <col min="2" max="2" width="7.28515625" customWidth="1"/>
    <col min="3" max="3" width="11.7109375" customWidth="1"/>
    <col min="4" max="4" width="25.42578125" customWidth="1"/>
    <col min="5" max="5" width="54.42578125" customWidth="1"/>
    <col min="6" max="6" width="10.85546875" customWidth="1"/>
    <col min="7" max="7" width="5.28515625" customWidth="1"/>
    <col min="9" max="9" width="25.42578125" customWidth="1"/>
    <col min="10" max="10" width="155.140625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I2" s="1" t="s">
        <v>2</v>
      </c>
      <c r="J2" s="1" t="s">
        <v>3</v>
      </c>
    </row>
    <row r="3" spans="2:10" ht="15.75" customHeight="1"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I3" s="4" t="s">
        <v>10</v>
      </c>
      <c r="J3" s="4" t="s">
        <v>11</v>
      </c>
    </row>
    <row r="4" spans="2:10" ht="15.75" customHeight="1">
      <c r="B4" s="3" t="s">
        <v>12</v>
      </c>
      <c r="C4" s="4" t="s">
        <v>6</v>
      </c>
      <c r="D4" s="4" t="s">
        <v>13</v>
      </c>
      <c r="E4" s="4" t="s">
        <v>14</v>
      </c>
      <c r="F4" s="4" t="s">
        <v>9</v>
      </c>
      <c r="I4" s="4" t="s">
        <v>15</v>
      </c>
      <c r="J4" s="4" t="s">
        <v>16</v>
      </c>
    </row>
    <row r="5" spans="2:10" ht="15.75" customHeight="1">
      <c r="B5" s="3" t="s">
        <v>17</v>
      </c>
      <c r="C5" s="4" t="s">
        <v>6</v>
      </c>
      <c r="D5" s="4" t="s">
        <v>18</v>
      </c>
      <c r="E5" s="4" t="s">
        <v>19</v>
      </c>
      <c r="F5" s="4" t="s">
        <v>9</v>
      </c>
      <c r="I5" s="4" t="s">
        <v>18</v>
      </c>
      <c r="J5" s="4" t="s">
        <v>20</v>
      </c>
    </row>
    <row r="6" spans="2:10" ht="15.75" customHeight="1">
      <c r="B6" s="3" t="s">
        <v>21</v>
      </c>
      <c r="C6" s="4" t="s">
        <v>6</v>
      </c>
      <c r="D6" s="4" t="s">
        <v>22</v>
      </c>
      <c r="E6" s="4" t="s">
        <v>23</v>
      </c>
      <c r="F6" s="4" t="s">
        <v>9</v>
      </c>
      <c r="I6" s="4" t="s">
        <v>22</v>
      </c>
      <c r="J6" s="4" t="s">
        <v>24</v>
      </c>
    </row>
    <row r="7" spans="2:10" ht="15.75" customHeight="1">
      <c r="B7" s="3" t="s">
        <v>25</v>
      </c>
      <c r="C7" s="4" t="s">
        <v>6</v>
      </c>
      <c r="D7" s="4" t="s">
        <v>26</v>
      </c>
      <c r="E7" s="4" t="s">
        <v>27</v>
      </c>
      <c r="F7" s="4" t="s">
        <v>9</v>
      </c>
      <c r="I7" s="4" t="s">
        <v>26</v>
      </c>
      <c r="J7" s="4" t="s">
        <v>28</v>
      </c>
    </row>
    <row r="8" spans="2:10" ht="15.75" customHeight="1">
      <c r="B8" s="3" t="s">
        <v>29</v>
      </c>
      <c r="C8" s="4" t="s">
        <v>6</v>
      </c>
      <c r="D8" s="4" t="s">
        <v>30</v>
      </c>
      <c r="E8" s="4" t="s">
        <v>31</v>
      </c>
      <c r="F8" s="4" t="s">
        <v>9</v>
      </c>
      <c r="I8" s="4" t="s">
        <v>30</v>
      </c>
      <c r="J8" s="4" t="s">
        <v>31</v>
      </c>
    </row>
    <row r="9" spans="2:10" ht="15.75" customHeight="1">
      <c r="B9" s="3" t="s">
        <v>32</v>
      </c>
      <c r="C9" s="4" t="s">
        <v>6</v>
      </c>
      <c r="D9" s="4" t="s">
        <v>33</v>
      </c>
      <c r="E9" s="4" t="s">
        <v>34</v>
      </c>
      <c r="F9" s="4" t="s">
        <v>9</v>
      </c>
      <c r="I9" s="4" t="s">
        <v>33</v>
      </c>
      <c r="J9" s="4" t="s">
        <v>34</v>
      </c>
    </row>
    <row r="10" spans="2:10" ht="15.75" customHeight="1">
      <c r="B10" s="3" t="s">
        <v>35</v>
      </c>
      <c r="C10" s="4" t="s">
        <v>6</v>
      </c>
      <c r="D10" s="4" t="s">
        <v>36</v>
      </c>
      <c r="E10" s="4" t="s">
        <v>37</v>
      </c>
      <c r="F10" s="4" t="s">
        <v>9</v>
      </c>
      <c r="I10" s="4" t="s">
        <v>36</v>
      </c>
      <c r="J10" s="4" t="s">
        <v>37</v>
      </c>
    </row>
    <row r="11" spans="2:10" ht="15.75" customHeight="1">
      <c r="B11" s="3" t="s">
        <v>38</v>
      </c>
      <c r="C11" s="4" t="s">
        <v>6</v>
      </c>
      <c r="D11" s="4" t="s">
        <v>39</v>
      </c>
      <c r="E11" s="4" t="s">
        <v>40</v>
      </c>
      <c r="F11" s="4" t="s">
        <v>9</v>
      </c>
      <c r="I11" s="4" t="s">
        <v>39</v>
      </c>
      <c r="J11" s="4" t="s">
        <v>41</v>
      </c>
    </row>
    <row r="12" spans="2:10" ht="15.75" customHeight="1">
      <c r="B12" s="3" t="s">
        <v>42</v>
      </c>
      <c r="C12" s="4" t="s">
        <v>6</v>
      </c>
      <c r="D12" s="4" t="s">
        <v>43</v>
      </c>
      <c r="E12" s="4" t="s">
        <v>44</v>
      </c>
      <c r="F12" s="4" t="s">
        <v>9</v>
      </c>
      <c r="I12" s="4" t="s">
        <v>43</v>
      </c>
      <c r="J12" s="4" t="s">
        <v>45</v>
      </c>
    </row>
    <row r="13" spans="2:10" ht="15.75" customHeight="1">
      <c r="B13" s="3" t="s">
        <v>46</v>
      </c>
      <c r="C13" s="4" t="s">
        <v>6</v>
      </c>
      <c r="D13" s="4" t="s">
        <v>47</v>
      </c>
      <c r="E13" s="4" t="s">
        <v>48</v>
      </c>
      <c r="F13" s="4" t="s">
        <v>9</v>
      </c>
      <c r="I13" s="4" t="s">
        <v>47</v>
      </c>
      <c r="J13" s="4" t="s">
        <v>49</v>
      </c>
    </row>
    <row r="14" spans="2:10" ht="15.75" customHeight="1">
      <c r="B14" s="3" t="s">
        <v>50</v>
      </c>
      <c r="C14" s="4" t="s">
        <v>6</v>
      </c>
      <c r="D14" s="4" t="s">
        <v>51</v>
      </c>
      <c r="E14" s="4" t="s">
        <v>52</v>
      </c>
      <c r="F14" s="4" t="s">
        <v>9</v>
      </c>
      <c r="I14" s="4" t="s">
        <v>51</v>
      </c>
      <c r="J14" s="4" t="s">
        <v>53</v>
      </c>
    </row>
    <row r="15" spans="2:10" ht="15.75" customHeight="1">
      <c r="B15" s="3" t="s">
        <v>54</v>
      </c>
      <c r="C15" s="4" t="s">
        <v>6</v>
      </c>
      <c r="D15" s="4" t="s">
        <v>55</v>
      </c>
      <c r="E15" s="4" t="s">
        <v>56</v>
      </c>
      <c r="F15" s="4" t="s">
        <v>9</v>
      </c>
      <c r="I15" s="4" t="s">
        <v>55</v>
      </c>
      <c r="J15" s="4" t="s">
        <v>57</v>
      </c>
    </row>
    <row r="16" spans="2:10" ht="15.75" customHeight="1">
      <c r="B16" s="3" t="s">
        <v>58</v>
      </c>
      <c r="C16" s="4" t="s">
        <v>6</v>
      </c>
      <c r="D16" s="4" t="s">
        <v>59</v>
      </c>
      <c r="E16" s="4" t="s">
        <v>60</v>
      </c>
      <c r="F16" s="4" t="s">
        <v>9</v>
      </c>
      <c r="I16" s="4" t="s">
        <v>59</v>
      </c>
      <c r="J16" s="4" t="s">
        <v>61</v>
      </c>
    </row>
    <row r="17" spans="2:10" ht="15.75" customHeight="1">
      <c r="B17" s="3" t="s">
        <v>62</v>
      </c>
      <c r="C17" s="4" t="s">
        <v>6</v>
      </c>
      <c r="D17" s="4" t="s">
        <v>63</v>
      </c>
      <c r="E17" s="4" t="s">
        <v>64</v>
      </c>
      <c r="F17" s="4" t="s">
        <v>9</v>
      </c>
      <c r="I17" s="4" t="s">
        <v>65</v>
      </c>
      <c r="J17" s="4" t="s">
        <v>66</v>
      </c>
    </row>
    <row r="18" spans="2:10" ht="15.75" customHeight="1">
      <c r="B18" s="3" t="s">
        <v>67</v>
      </c>
      <c r="C18" s="4" t="s">
        <v>6</v>
      </c>
      <c r="D18" s="4" t="s">
        <v>68</v>
      </c>
      <c r="E18" s="4" t="s">
        <v>69</v>
      </c>
      <c r="F18" s="4" t="s">
        <v>9</v>
      </c>
      <c r="I18" s="4" t="s">
        <v>68</v>
      </c>
      <c r="J18" s="4" t="s">
        <v>69</v>
      </c>
    </row>
    <row r="19" spans="2:10" ht="15.75" customHeight="1">
      <c r="B19" s="3" t="s">
        <v>70</v>
      </c>
      <c r="C19" s="4" t="s">
        <v>71</v>
      </c>
      <c r="D19" s="4" t="s">
        <v>72</v>
      </c>
      <c r="E19" s="5" t="s">
        <v>73</v>
      </c>
      <c r="F19" s="4" t="s">
        <v>9</v>
      </c>
      <c r="I19" s="4" t="s">
        <v>72</v>
      </c>
      <c r="J19" s="5" t="s">
        <v>73</v>
      </c>
    </row>
    <row r="20" spans="2:10" ht="15.75" customHeight="1">
      <c r="B20" s="3" t="s">
        <v>74</v>
      </c>
      <c r="C20" s="4" t="s">
        <v>71</v>
      </c>
      <c r="D20" s="4" t="s">
        <v>75</v>
      </c>
      <c r="E20" s="4" t="s">
        <v>76</v>
      </c>
      <c r="F20" s="4" t="s">
        <v>9</v>
      </c>
      <c r="I20" s="4" t="s">
        <v>75</v>
      </c>
      <c r="J20" s="4" t="s">
        <v>76</v>
      </c>
    </row>
    <row r="21" spans="2:10" ht="15.75" customHeight="1">
      <c r="B21" s="3" t="s">
        <v>77</v>
      </c>
      <c r="C21" s="4" t="s">
        <v>71</v>
      </c>
      <c r="D21" s="4" t="s">
        <v>78</v>
      </c>
      <c r="E21" s="4" t="s">
        <v>79</v>
      </c>
      <c r="F21" s="4" t="s">
        <v>9</v>
      </c>
      <c r="I21" s="4" t="s">
        <v>78</v>
      </c>
      <c r="J21" s="4" t="s">
        <v>79</v>
      </c>
    </row>
    <row r="22" spans="2:10" ht="15.75" customHeight="1">
      <c r="B22" s="3" t="s">
        <v>80</v>
      </c>
      <c r="C22" s="4" t="s">
        <v>71</v>
      </c>
      <c r="D22" s="4" t="s">
        <v>81</v>
      </c>
      <c r="E22" s="4" t="s">
        <v>82</v>
      </c>
      <c r="F22" s="4" t="s">
        <v>9</v>
      </c>
      <c r="I22" s="4" t="s">
        <v>81</v>
      </c>
      <c r="J22" s="4" t="s">
        <v>83</v>
      </c>
    </row>
    <row r="23" spans="2:10" ht="15.75" customHeight="1">
      <c r="B23" s="3" t="s">
        <v>84</v>
      </c>
      <c r="C23" s="4" t="s">
        <v>71</v>
      </c>
      <c r="D23" s="4" t="s">
        <v>85</v>
      </c>
      <c r="E23" s="4" t="s">
        <v>86</v>
      </c>
      <c r="F23" s="4" t="s">
        <v>9</v>
      </c>
      <c r="I23" s="4" t="s">
        <v>87</v>
      </c>
      <c r="J23" s="4" t="s">
        <v>88</v>
      </c>
    </row>
    <row r="24" spans="2:10" ht="15.75" customHeight="1">
      <c r="B24" s="3" t="s">
        <v>89</v>
      </c>
      <c r="C24" s="4" t="s">
        <v>71</v>
      </c>
      <c r="D24" s="4" t="s">
        <v>87</v>
      </c>
      <c r="E24" s="4" t="s">
        <v>90</v>
      </c>
      <c r="F24" s="4" t="s">
        <v>9</v>
      </c>
      <c r="I24" s="4" t="s">
        <v>91</v>
      </c>
      <c r="J24" s="4" t="s">
        <v>92</v>
      </c>
    </row>
    <row r="25" spans="2:10" ht="15.75" customHeight="1">
      <c r="B25" s="3" t="s">
        <v>93</v>
      </c>
      <c r="C25" s="4" t="s">
        <v>71</v>
      </c>
      <c r="D25" s="4" t="s">
        <v>91</v>
      </c>
      <c r="E25" s="4" t="s">
        <v>92</v>
      </c>
      <c r="F25" s="4" t="s">
        <v>9</v>
      </c>
      <c r="I25" s="4" t="s">
        <v>94</v>
      </c>
      <c r="J25" s="4" t="s">
        <v>95</v>
      </c>
    </row>
    <row r="26" spans="2:10" ht="15.75" customHeight="1">
      <c r="B26" s="3" t="s">
        <v>96</v>
      </c>
      <c r="C26" s="4" t="s">
        <v>71</v>
      </c>
      <c r="D26" s="4" t="s">
        <v>94</v>
      </c>
      <c r="E26" s="4" t="s">
        <v>97</v>
      </c>
      <c r="F26" s="4" t="s">
        <v>9</v>
      </c>
      <c r="I26" s="4" t="s">
        <v>98</v>
      </c>
      <c r="J26" s="4" t="s">
        <v>99</v>
      </c>
    </row>
    <row r="27" spans="2:10" ht="15.75" customHeight="1">
      <c r="B27" s="3" t="s">
        <v>100</v>
      </c>
      <c r="C27" s="4" t="s">
        <v>71</v>
      </c>
      <c r="D27" s="4" t="s">
        <v>101</v>
      </c>
      <c r="E27" s="4" t="s">
        <v>99</v>
      </c>
      <c r="F27" s="4" t="s">
        <v>9</v>
      </c>
      <c r="I27" s="4" t="s">
        <v>102</v>
      </c>
      <c r="J27" s="4" t="s">
        <v>103</v>
      </c>
    </row>
    <row r="28" spans="2:10" ht="15.75" customHeight="1">
      <c r="B28" s="3" t="s">
        <v>5</v>
      </c>
      <c r="C28" s="4" t="s">
        <v>6</v>
      </c>
      <c r="D28" s="4" t="s">
        <v>104</v>
      </c>
      <c r="E28" s="4" t="s">
        <v>105</v>
      </c>
      <c r="F28" s="4" t="s">
        <v>106</v>
      </c>
      <c r="I28" s="4" t="s">
        <v>107</v>
      </c>
      <c r="J28" s="4" t="s">
        <v>108</v>
      </c>
    </row>
    <row r="29" spans="2:10" ht="15.75" customHeight="1">
      <c r="B29" s="3" t="s">
        <v>12</v>
      </c>
      <c r="C29" s="4" t="s">
        <v>6</v>
      </c>
      <c r="D29" s="4" t="s">
        <v>102</v>
      </c>
      <c r="E29" s="4" t="s">
        <v>103</v>
      </c>
      <c r="F29" s="4" t="s">
        <v>106</v>
      </c>
      <c r="I29" s="4" t="s">
        <v>109</v>
      </c>
      <c r="J29" s="4" t="s">
        <v>110</v>
      </c>
    </row>
    <row r="30" spans="2:10" ht="15.75" customHeight="1">
      <c r="B30" s="3" t="s">
        <v>17</v>
      </c>
      <c r="C30" s="4" t="s">
        <v>6</v>
      </c>
      <c r="D30" s="4" t="s">
        <v>111</v>
      </c>
      <c r="E30" s="4" t="s">
        <v>112</v>
      </c>
      <c r="F30" s="4" t="s">
        <v>106</v>
      </c>
      <c r="I30" s="4" t="s">
        <v>113</v>
      </c>
      <c r="J30" s="4" t="s">
        <v>114</v>
      </c>
    </row>
    <row r="31" spans="2:10" ht="15.75" customHeight="1">
      <c r="B31" s="3" t="s">
        <v>21</v>
      </c>
      <c r="C31" s="4" t="s">
        <v>6</v>
      </c>
      <c r="D31" s="4" t="s">
        <v>115</v>
      </c>
      <c r="E31" s="4" t="s">
        <v>116</v>
      </c>
      <c r="F31" s="4" t="s">
        <v>106</v>
      </c>
      <c r="I31" s="4" t="s">
        <v>111</v>
      </c>
      <c r="J31" s="4" t="s">
        <v>117</v>
      </c>
    </row>
    <row r="32" spans="2:10" ht="15.75" customHeight="1">
      <c r="B32" s="3" t="s">
        <v>25</v>
      </c>
      <c r="C32" s="4" t="s">
        <v>6</v>
      </c>
      <c r="D32" s="4" t="s">
        <v>118</v>
      </c>
      <c r="E32" s="4" t="s">
        <v>119</v>
      </c>
      <c r="F32" s="4" t="s">
        <v>106</v>
      </c>
      <c r="I32" s="4" t="s">
        <v>120</v>
      </c>
      <c r="J32" s="4" t="s">
        <v>121</v>
      </c>
    </row>
    <row r="33" spans="2:10" ht="15.75" customHeight="1">
      <c r="B33" s="3" t="s">
        <v>29</v>
      </c>
      <c r="C33" s="4" t="s">
        <v>6</v>
      </c>
      <c r="D33" s="4" t="s">
        <v>109</v>
      </c>
      <c r="E33" s="4" t="s">
        <v>122</v>
      </c>
      <c r="F33" s="4" t="s">
        <v>106</v>
      </c>
      <c r="I33" s="4" t="s">
        <v>123</v>
      </c>
      <c r="J33" s="4" t="s">
        <v>124</v>
      </c>
    </row>
    <row r="34" spans="2:10" ht="15.75" customHeight="1">
      <c r="B34" s="3" t="s">
        <v>32</v>
      </c>
      <c r="C34" s="4" t="s">
        <v>6</v>
      </c>
      <c r="D34" s="4" t="s">
        <v>109</v>
      </c>
      <c r="E34" s="4" t="s">
        <v>110</v>
      </c>
      <c r="F34" s="4" t="s">
        <v>106</v>
      </c>
      <c r="I34" s="6" t="s">
        <v>125</v>
      </c>
      <c r="J34" s="7" t="s">
        <v>126</v>
      </c>
    </row>
    <row r="35" spans="2:10" ht="15.75" customHeight="1">
      <c r="B35" s="3" t="s">
        <v>35</v>
      </c>
      <c r="C35" s="4" t="s">
        <v>6</v>
      </c>
      <c r="D35" s="4" t="s">
        <v>127</v>
      </c>
      <c r="E35" s="4" t="s">
        <v>128</v>
      </c>
      <c r="F35" s="4" t="s">
        <v>106</v>
      </c>
      <c r="I35" s="6" t="s">
        <v>129</v>
      </c>
      <c r="J35" s="7" t="s">
        <v>130</v>
      </c>
    </row>
    <row r="36" spans="2:10" ht="15.75" customHeight="1">
      <c r="B36" s="8" t="s">
        <v>38</v>
      </c>
      <c r="C36" s="4" t="s">
        <v>6</v>
      </c>
      <c r="D36" s="4" t="s">
        <v>131</v>
      </c>
      <c r="E36" s="9" t="s">
        <v>132</v>
      </c>
      <c r="F36" s="4" t="s">
        <v>106</v>
      </c>
      <c r="I36" s="6" t="s">
        <v>133</v>
      </c>
      <c r="J36" s="7" t="s">
        <v>134</v>
      </c>
    </row>
    <row r="37" spans="2:10" ht="15.75" customHeight="1">
      <c r="B37" s="3" t="s">
        <v>135</v>
      </c>
      <c r="C37" s="4" t="s">
        <v>136</v>
      </c>
      <c r="D37" s="4" t="s">
        <v>113</v>
      </c>
      <c r="E37" s="4" t="s">
        <v>114</v>
      </c>
      <c r="F37" s="4" t="s">
        <v>106</v>
      </c>
      <c r="I37" s="6" t="s">
        <v>137</v>
      </c>
      <c r="J37" s="7" t="s">
        <v>138</v>
      </c>
    </row>
    <row r="38" spans="2:10" ht="15.75" customHeight="1">
      <c r="B38" s="3" t="s">
        <v>139</v>
      </c>
      <c r="C38" s="4" t="s">
        <v>136</v>
      </c>
      <c r="D38" s="4" t="s">
        <v>111</v>
      </c>
      <c r="E38" s="4" t="s">
        <v>117</v>
      </c>
      <c r="F38" s="4" t="s">
        <v>106</v>
      </c>
      <c r="I38" s="6" t="s">
        <v>140</v>
      </c>
      <c r="J38" s="7" t="s">
        <v>141</v>
      </c>
    </row>
    <row r="39" spans="2:10" ht="15.75" customHeight="1">
      <c r="B39" s="3" t="s">
        <v>142</v>
      </c>
      <c r="C39" s="4" t="s">
        <v>136</v>
      </c>
      <c r="D39" s="4" t="s">
        <v>120</v>
      </c>
      <c r="E39" s="4" t="s">
        <v>143</v>
      </c>
      <c r="F39" s="4" t="s">
        <v>106</v>
      </c>
      <c r="I39" s="6" t="s">
        <v>144</v>
      </c>
      <c r="J39" s="7" t="s">
        <v>145</v>
      </c>
    </row>
    <row r="40" spans="2:10" ht="15.75" customHeight="1">
      <c r="B40" s="3" t="s">
        <v>146</v>
      </c>
      <c r="C40" s="4" t="s">
        <v>136</v>
      </c>
      <c r="D40" s="4" t="s">
        <v>123</v>
      </c>
      <c r="E40" s="4" t="s">
        <v>147</v>
      </c>
      <c r="F40" s="4" t="s">
        <v>106</v>
      </c>
      <c r="I40" s="6" t="s">
        <v>148</v>
      </c>
      <c r="J40" s="7" t="s">
        <v>149</v>
      </c>
    </row>
    <row r="41" spans="2:10" ht="15.75" customHeight="1">
      <c r="B41" s="8" t="s">
        <v>150</v>
      </c>
      <c r="C41" s="4" t="s">
        <v>136</v>
      </c>
      <c r="D41" s="4" t="s">
        <v>109</v>
      </c>
      <c r="E41" s="10" t="s">
        <v>151</v>
      </c>
      <c r="F41" s="4" t="s">
        <v>106</v>
      </c>
      <c r="I41" s="6" t="s">
        <v>152</v>
      </c>
      <c r="J41" s="7" t="s">
        <v>153</v>
      </c>
    </row>
    <row r="42" spans="2:10" ht="15.75" customHeight="1">
      <c r="B42" s="11" t="s">
        <v>5</v>
      </c>
      <c r="C42" s="6" t="s">
        <v>6</v>
      </c>
      <c r="D42" s="6" t="s">
        <v>154</v>
      </c>
      <c r="E42" s="7" t="s">
        <v>155</v>
      </c>
      <c r="F42" s="6" t="s">
        <v>156</v>
      </c>
      <c r="I42" s="6" t="s">
        <v>157</v>
      </c>
      <c r="J42" s="7" t="s">
        <v>158</v>
      </c>
    </row>
    <row r="43" spans="2:10" ht="15.75" customHeight="1">
      <c r="B43" s="11" t="s">
        <v>12</v>
      </c>
      <c r="C43" s="6" t="s">
        <v>6</v>
      </c>
      <c r="D43" s="6" t="s">
        <v>125</v>
      </c>
      <c r="E43" s="7" t="s">
        <v>126</v>
      </c>
      <c r="F43" s="6" t="s">
        <v>156</v>
      </c>
      <c r="I43" s="6" t="s">
        <v>159</v>
      </c>
      <c r="J43" s="7" t="s">
        <v>160</v>
      </c>
    </row>
    <row r="44" spans="2:10" ht="15.75" customHeight="1">
      <c r="B44" s="11" t="s">
        <v>17</v>
      </c>
      <c r="C44" s="6" t="s">
        <v>6</v>
      </c>
      <c r="D44" s="6" t="s">
        <v>161</v>
      </c>
      <c r="E44" s="7" t="s">
        <v>162</v>
      </c>
      <c r="F44" s="6" t="s">
        <v>156</v>
      </c>
      <c r="I44" s="12"/>
      <c r="J44" s="13"/>
    </row>
    <row r="45" spans="2:10" ht="15.75" customHeight="1">
      <c r="B45" s="11" t="s">
        <v>21</v>
      </c>
      <c r="C45" s="6" t="s">
        <v>6</v>
      </c>
      <c r="D45" s="6" t="s">
        <v>163</v>
      </c>
      <c r="E45" s="7" t="s">
        <v>164</v>
      </c>
      <c r="F45" s="6" t="s">
        <v>156</v>
      </c>
    </row>
    <row r="46" spans="2:10" ht="15.75" customHeight="1">
      <c r="B46" s="11" t="s">
        <v>25</v>
      </c>
      <c r="C46" s="6" t="s">
        <v>6</v>
      </c>
      <c r="D46" s="6" t="s">
        <v>129</v>
      </c>
      <c r="E46" s="7" t="s">
        <v>130</v>
      </c>
      <c r="F46" s="6" t="s">
        <v>156</v>
      </c>
    </row>
    <row r="47" spans="2:10" ht="15.75" customHeight="1">
      <c r="B47" s="11" t="s">
        <v>29</v>
      </c>
      <c r="C47" s="6" t="s">
        <v>6</v>
      </c>
      <c r="D47" s="6" t="s">
        <v>133</v>
      </c>
      <c r="E47" s="7" t="s">
        <v>134</v>
      </c>
      <c r="F47" s="6" t="s">
        <v>156</v>
      </c>
    </row>
    <row r="48" spans="2:10" ht="15.75" customHeight="1">
      <c r="B48" s="11" t="s">
        <v>32</v>
      </c>
      <c r="C48" s="6" t="s">
        <v>6</v>
      </c>
      <c r="D48" s="6" t="s">
        <v>165</v>
      </c>
      <c r="E48" s="7" t="s">
        <v>166</v>
      </c>
      <c r="F48" s="6" t="s">
        <v>156</v>
      </c>
    </row>
    <row r="49" spans="2:6" ht="15.75" customHeight="1">
      <c r="B49" s="11" t="s">
        <v>35</v>
      </c>
      <c r="C49" s="6" t="s">
        <v>6</v>
      </c>
      <c r="D49" s="6" t="s">
        <v>137</v>
      </c>
      <c r="E49" s="7" t="s">
        <v>138</v>
      </c>
      <c r="F49" s="6" t="s">
        <v>156</v>
      </c>
    </row>
    <row r="50" spans="2:6" ht="15.75" customHeight="1">
      <c r="B50" s="11" t="s">
        <v>38</v>
      </c>
      <c r="C50" s="6" t="s">
        <v>6</v>
      </c>
      <c r="D50" s="6" t="s">
        <v>140</v>
      </c>
      <c r="E50" s="7" t="s">
        <v>141</v>
      </c>
      <c r="F50" s="6" t="s">
        <v>156</v>
      </c>
    </row>
    <row r="51" spans="2:6" ht="15.75" customHeight="1">
      <c r="B51" s="11" t="s">
        <v>42</v>
      </c>
      <c r="C51" s="6" t="s">
        <v>6</v>
      </c>
      <c r="D51" s="6" t="s">
        <v>144</v>
      </c>
      <c r="E51" s="7" t="s">
        <v>145</v>
      </c>
      <c r="F51" s="6" t="s">
        <v>156</v>
      </c>
    </row>
    <row r="52" spans="2:6" ht="15.75" customHeight="1">
      <c r="B52" s="11" t="s">
        <v>46</v>
      </c>
      <c r="C52" s="6" t="s">
        <v>6</v>
      </c>
      <c r="D52" s="6" t="s">
        <v>148</v>
      </c>
      <c r="E52" s="7" t="s">
        <v>149</v>
      </c>
      <c r="F52" s="6" t="s">
        <v>156</v>
      </c>
    </row>
    <row r="53" spans="2:6" ht="15.75" customHeight="1">
      <c r="B53" s="11" t="s">
        <v>50</v>
      </c>
      <c r="C53" s="6" t="s">
        <v>6</v>
      </c>
      <c r="D53" s="6" t="s">
        <v>167</v>
      </c>
      <c r="E53" s="7" t="s">
        <v>168</v>
      </c>
      <c r="F53" s="6" t="s">
        <v>156</v>
      </c>
    </row>
    <row r="54" spans="2:6" ht="15.75" customHeight="1">
      <c r="B54" s="11" t="s">
        <v>54</v>
      </c>
      <c r="C54" s="6" t="s">
        <v>6</v>
      </c>
      <c r="D54" s="6" t="s">
        <v>120</v>
      </c>
      <c r="E54" s="7" t="s">
        <v>169</v>
      </c>
      <c r="F54" s="6" t="s">
        <v>156</v>
      </c>
    </row>
    <row r="55" spans="2:6" ht="15.75" customHeight="1">
      <c r="B55" s="11" t="s">
        <v>58</v>
      </c>
      <c r="C55" s="6" t="s">
        <v>6</v>
      </c>
      <c r="D55" s="6" t="s">
        <v>152</v>
      </c>
      <c r="E55" s="7" t="s">
        <v>153</v>
      </c>
      <c r="F55" s="6" t="s">
        <v>156</v>
      </c>
    </row>
    <row r="56" spans="2:6" ht="15.75" customHeight="1">
      <c r="B56" s="11" t="s">
        <v>70</v>
      </c>
      <c r="C56" s="6" t="s">
        <v>170</v>
      </c>
      <c r="D56" s="6" t="s">
        <v>171</v>
      </c>
      <c r="E56" s="7" t="s">
        <v>172</v>
      </c>
      <c r="F56" s="6" t="s">
        <v>156</v>
      </c>
    </row>
    <row r="57" spans="2:6" ht="15.75" customHeight="1">
      <c r="B57" s="11" t="s">
        <v>74</v>
      </c>
      <c r="C57" s="6" t="s">
        <v>170</v>
      </c>
      <c r="D57" s="6" t="s">
        <v>91</v>
      </c>
      <c r="E57" s="7" t="s">
        <v>173</v>
      </c>
      <c r="F57" s="6" t="s">
        <v>156</v>
      </c>
    </row>
    <row r="58" spans="2:6" ht="15.75" customHeight="1">
      <c r="B58" s="11" t="s">
        <v>77</v>
      </c>
      <c r="C58" s="6" t="s">
        <v>170</v>
      </c>
      <c r="D58" s="6" t="s">
        <v>157</v>
      </c>
      <c r="E58" s="7" t="s">
        <v>158</v>
      </c>
      <c r="F58" s="6" t="s">
        <v>156</v>
      </c>
    </row>
    <row r="59" spans="2:6" ht="15.75" customHeight="1">
      <c r="B59" s="11" t="s">
        <v>80</v>
      </c>
      <c r="C59" s="6" t="s">
        <v>170</v>
      </c>
      <c r="D59" s="6" t="s">
        <v>174</v>
      </c>
      <c r="E59" s="7" t="s">
        <v>175</v>
      </c>
      <c r="F59" s="6" t="s">
        <v>156</v>
      </c>
    </row>
    <row r="60" spans="2:6" ht="15.75" customHeight="1">
      <c r="B60" s="11" t="s">
        <v>84</v>
      </c>
      <c r="C60" s="6" t="s">
        <v>170</v>
      </c>
      <c r="D60" s="6" t="s">
        <v>72</v>
      </c>
      <c r="E60" s="7" t="s">
        <v>176</v>
      </c>
      <c r="F60" s="6" t="s">
        <v>156</v>
      </c>
    </row>
    <row r="61" spans="2:6" ht="15.75" customHeight="1">
      <c r="B61" s="11" t="s">
        <v>89</v>
      </c>
      <c r="C61" s="6" t="s">
        <v>170</v>
      </c>
      <c r="D61" s="6" t="s">
        <v>101</v>
      </c>
      <c r="E61" s="7" t="s">
        <v>177</v>
      </c>
      <c r="F61" s="6" t="s">
        <v>156</v>
      </c>
    </row>
    <row r="62" spans="2:6" ht="15.75" customHeight="1">
      <c r="B62" s="11" t="s">
        <v>93</v>
      </c>
      <c r="C62" s="6" t="s">
        <v>170</v>
      </c>
      <c r="D62" s="6" t="s">
        <v>159</v>
      </c>
      <c r="E62" s="7" t="s">
        <v>160</v>
      </c>
      <c r="F62" s="6" t="s">
        <v>156</v>
      </c>
    </row>
    <row r="63" spans="2:6" ht="15.75" customHeight="1">
      <c r="B63" s="11" t="s">
        <v>96</v>
      </c>
      <c r="C63" s="6" t="s">
        <v>170</v>
      </c>
      <c r="D63" s="6" t="s">
        <v>178</v>
      </c>
      <c r="E63" s="7" t="s">
        <v>179</v>
      </c>
      <c r="F63" s="6" t="s">
        <v>156</v>
      </c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G43"/>
  <sheetViews>
    <sheetView showGridLines="0" workbookViewId="0">
      <pane xSplit="2" ySplit="2" topLeftCell="C3" activePane="bottomRight" state="frozen"/>
      <selection pane="bottomRight" activeCell="C3" sqref="C3"/>
      <selection pane="bottomLeft" activeCell="A3" sqref="A3"/>
      <selection pane="topRight" activeCell="C1" sqref="C1"/>
    </sheetView>
  </sheetViews>
  <sheetFormatPr defaultColWidth="12.5703125" defaultRowHeight="15.75" customHeight="1"/>
  <cols>
    <col min="1" max="1" width="24" customWidth="1"/>
    <col min="2" max="2" width="6.85546875" customWidth="1"/>
    <col min="3" max="83" width="4.5703125" customWidth="1"/>
  </cols>
  <sheetData>
    <row r="2" spans="1:85">
      <c r="A2" s="14"/>
      <c r="C2" s="15" t="s">
        <v>180</v>
      </c>
      <c r="D2" s="118" t="s">
        <v>181</v>
      </c>
      <c r="E2" s="122"/>
      <c r="F2" s="118" t="s">
        <v>182</v>
      </c>
      <c r="G2" s="122"/>
      <c r="H2" s="118" t="s">
        <v>183</v>
      </c>
      <c r="I2" s="122"/>
      <c r="J2" s="118" t="s">
        <v>184</v>
      </c>
      <c r="K2" s="122"/>
      <c r="L2" s="118" t="s">
        <v>185</v>
      </c>
      <c r="M2" s="122"/>
      <c r="N2" s="118" t="s">
        <v>186</v>
      </c>
      <c r="O2" s="122"/>
      <c r="P2" s="118" t="s">
        <v>187</v>
      </c>
      <c r="Q2" s="122"/>
      <c r="R2" s="118" t="s">
        <v>188</v>
      </c>
      <c r="S2" s="122"/>
      <c r="T2" s="118" t="s">
        <v>189</v>
      </c>
      <c r="U2" s="122"/>
      <c r="V2" s="118" t="s">
        <v>190</v>
      </c>
      <c r="W2" s="122"/>
      <c r="X2" s="118" t="s">
        <v>191</v>
      </c>
      <c r="Y2" s="122"/>
      <c r="Z2" s="118" t="s">
        <v>192</v>
      </c>
      <c r="AA2" s="122"/>
      <c r="AB2" s="118" t="s">
        <v>193</v>
      </c>
      <c r="AC2" s="122"/>
      <c r="AD2" s="118" t="s">
        <v>194</v>
      </c>
      <c r="AE2" s="122"/>
      <c r="AF2" s="118" t="s">
        <v>195</v>
      </c>
      <c r="AG2" s="122"/>
      <c r="AH2" s="118" t="s">
        <v>196</v>
      </c>
      <c r="AI2" s="122"/>
      <c r="AJ2" s="118" t="s">
        <v>197</v>
      </c>
      <c r="AK2" s="122"/>
      <c r="AL2" s="118" t="s">
        <v>198</v>
      </c>
      <c r="AM2" s="122"/>
      <c r="AN2" s="118" t="s">
        <v>199</v>
      </c>
      <c r="AO2" s="122"/>
      <c r="AP2" s="118" t="s">
        <v>200</v>
      </c>
      <c r="AQ2" s="122"/>
      <c r="AR2" s="118" t="s">
        <v>201</v>
      </c>
      <c r="AS2" s="122"/>
      <c r="AT2" s="118" t="s">
        <v>202</v>
      </c>
      <c r="AU2" s="122"/>
      <c r="AV2" s="118" t="s">
        <v>203</v>
      </c>
      <c r="AW2" s="122"/>
      <c r="AX2" s="118" t="s">
        <v>204</v>
      </c>
      <c r="AY2" s="122"/>
      <c r="AZ2" s="118" t="s">
        <v>205</v>
      </c>
      <c r="BA2" s="122"/>
      <c r="BB2" s="118" t="s">
        <v>206</v>
      </c>
      <c r="BC2" s="122"/>
      <c r="BD2" s="118" t="s">
        <v>207</v>
      </c>
      <c r="BE2" s="122"/>
      <c r="BF2" s="118" t="s">
        <v>208</v>
      </c>
      <c r="BG2" s="122"/>
      <c r="BH2" s="118" t="s">
        <v>209</v>
      </c>
      <c r="BI2" s="122"/>
      <c r="BJ2" s="118" t="s">
        <v>210</v>
      </c>
      <c r="BK2" s="122"/>
      <c r="BL2" s="118" t="s">
        <v>211</v>
      </c>
      <c r="BM2" s="122"/>
      <c r="BN2" s="118" t="s">
        <v>212</v>
      </c>
      <c r="BO2" s="122"/>
      <c r="BP2" s="118" t="s">
        <v>213</v>
      </c>
      <c r="BQ2" s="122"/>
      <c r="BR2" s="118" t="s">
        <v>214</v>
      </c>
      <c r="BS2" s="122"/>
      <c r="BT2" s="118" t="s">
        <v>215</v>
      </c>
      <c r="BU2" s="122"/>
      <c r="BV2" s="118" t="s">
        <v>216</v>
      </c>
      <c r="BW2" s="122"/>
      <c r="BX2" s="118" t="s">
        <v>217</v>
      </c>
      <c r="BY2" s="122"/>
      <c r="BZ2" s="118" t="s">
        <v>218</v>
      </c>
      <c r="CA2" s="122"/>
      <c r="CB2" s="118" t="s">
        <v>219</v>
      </c>
      <c r="CC2" s="122"/>
      <c r="CD2" s="118" t="s">
        <v>220</v>
      </c>
      <c r="CE2" s="122"/>
      <c r="CF2" s="17" t="s">
        <v>221</v>
      </c>
      <c r="CG2" s="18" t="s">
        <v>222</v>
      </c>
    </row>
    <row r="3" spans="1:85">
      <c r="A3" s="19" t="s">
        <v>10</v>
      </c>
      <c r="B3" s="17" t="s">
        <v>180</v>
      </c>
      <c r="C3" s="20"/>
      <c r="D3" s="21" t="str">
        <f>B3</f>
        <v>R01</v>
      </c>
      <c r="E3" s="21">
        <v>1</v>
      </c>
      <c r="F3" s="21" t="s">
        <v>180</v>
      </c>
      <c r="G3" s="21">
        <v>1</v>
      </c>
      <c r="H3" s="21" t="s">
        <v>180</v>
      </c>
      <c r="I3" s="21">
        <v>1</v>
      </c>
      <c r="J3" s="21" t="s">
        <v>180</v>
      </c>
      <c r="K3" s="21">
        <v>3</v>
      </c>
      <c r="L3" s="21" t="s">
        <v>180</v>
      </c>
      <c r="M3" s="21">
        <v>5</v>
      </c>
      <c r="N3" s="21" t="s">
        <v>180</v>
      </c>
      <c r="O3" s="21">
        <v>5</v>
      </c>
      <c r="P3" s="21" t="s">
        <v>180</v>
      </c>
      <c r="Q3" s="21">
        <v>5</v>
      </c>
      <c r="R3" s="21" t="s">
        <v>180</v>
      </c>
      <c r="S3" s="21">
        <v>1</v>
      </c>
      <c r="T3" s="21" t="s">
        <v>180</v>
      </c>
      <c r="U3" s="21">
        <v>3</v>
      </c>
      <c r="V3" s="21" t="s">
        <v>180</v>
      </c>
      <c r="W3" s="21">
        <v>3</v>
      </c>
      <c r="X3" s="21" t="s">
        <v>180</v>
      </c>
      <c r="Y3" s="21">
        <v>5</v>
      </c>
      <c r="Z3" s="21" t="s">
        <v>180</v>
      </c>
      <c r="AA3" s="21">
        <v>5</v>
      </c>
      <c r="AB3" s="21" t="s">
        <v>180</v>
      </c>
      <c r="AC3" s="21">
        <v>5</v>
      </c>
      <c r="AD3" s="21" t="s">
        <v>180</v>
      </c>
      <c r="AE3" s="21">
        <v>1</v>
      </c>
      <c r="AF3" s="21" t="s">
        <v>180</v>
      </c>
      <c r="AG3" s="21">
        <v>5</v>
      </c>
      <c r="AH3" s="21" t="s">
        <v>180</v>
      </c>
      <c r="AI3" s="21">
        <v>0</v>
      </c>
      <c r="AJ3" s="21" t="s">
        <v>180</v>
      </c>
      <c r="AK3" s="21">
        <v>0</v>
      </c>
      <c r="AL3" s="21" t="s">
        <v>180</v>
      </c>
      <c r="AM3" s="21">
        <v>1</v>
      </c>
      <c r="AN3" s="21" t="s">
        <v>180</v>
      </c>
      <c r="AO3" s="21">
        <v>3</v>
      </c>
      <c r="AP3" s="21" t="s">
        <v>180</v>
      </c>
      <c r="AQ3" s="21">
        <v>1</v>
      </c>
      <c r="AR3" s="21" t="s">
        <v>180</v>
      </c>
      <c r="AS3" s="21">
        <v>1</v>
      </c>
      <c r="AT3" s="21" t="s">
        <v>180</v>
      </c>
      <c r="AU3" s="21">
        <v>1</v>
      </c>
      <c r="AV3" s="21" t="s">
        <v>180</v>
      </c>
      <c r="AW3" s="21">
        <v>1</v>
      </c>
      <c r="AX3" s="21" t="s">
        <v>180</v>
      </c>
      <c r="AY3" s="21">
        <v>3</v>
      </c>
      <c r="AZ3" s="21" t="s">
        <v>180</v>
      </c>
      <c r="BA3" s="21">
        <v>3</v>
      </c>
      <c r="BB3" s="21" t="s">
        <v>180</v>
      </c>
      <c r="BC3" s="21">
        <v>3</v>
      </c>
      <c r="BD3" s="21" t="s">
        <v>180</v>
      </c>
      <c r="BE3" s="21">
        <v>3</v>
      </c>
      <c r="BF3" s="21" t="s">
        <v>180</v>
      </c>
      <c r="BG3" s="21">
        <v>5</v>
      </c>
      <c r="BH3" s="21" t="s">
        <v>180</v>
      </c>
      <c r="BI3" s="21">
        <v>3</v>
      </c>
      <c r="BJ3" s="21" t="s">
        <v>180</v>
      </c>
      <c r="BK3" s="21">
        <v>5</v>
      </c>
      <c r="BL3" s="21" t="s">
        <v>180</v>
      </c>
      <c r="BM3" s="21">
        <v>1</v>
      </c>
      <c r="BN3" s="21" t="s">
        <v>180</v>
      </c>
      <c r="BO3" s="21">
        <v>5</v>
      </c>
      <c r="BP3" s="21" t="s">
        <v>180</v>
      </c>
      <c r="BQ3" s="21">
        <v>3</v>
      </c>
      <c r="BR3" s="21" t="s">
        <v>180</v>
      </c>
      <c r="BS3" s="21">
        <v>3</v>
      </c>
      <c r="BT3" s="21" t="s">
        <v>180</v>
      </c>
      <c r="BU3" s="21">
        <v>3</v>
      </c>
      <c r="BV3" s="21" t="s">
        <v>180</v>
      </c>
      <c r="BW3" s="21">
        <v>5</v>
      </c>
      <c r="BX3" s="21" t="s">
        <v>180</v>
      </c>
      <c r="BY3" s="21">
        <v>3</v>
      </c>
      <c r="BZ3" s="21" t="s">
        <v>180</v>
      </c>
      <c r="CA3" s="21">
        <v>3</v>
      </c>
      <c r="CB3" s="21" t="s">
        <v>180</v>
      </c>
      <c r="CC3" s="21">
        <v>5</v>
      </c>
      <c r="CD3" s="21" t="s">
        <v>220</v>
      </c>
      <c r="CE3" s="21">
        <v>1</v>
      </c>
      <c r="CF3" s="22">
        <f>E3+G3+I3+K3+M3+O3+Q3+S3+U3+W3+Y3+AA3+AC3+AE3+AG3+AI3+AK3+AM3+AO3+AQ3+AS3+AU3+AW3+AY3+BA3+BC3+BE3+BG3+BI3+BK3+BM3+BO3+BQ3+BS3+BU3+BW3+BY3+CA3+CC3</f>
        <v>113</v>
      </c>
      <c r="CG3" s="23"/>
    </row>
    <row r="4" spans="1:85">
      <c r="A4" s="19" t="s">
        <v>15</v>
      </c>
      <c r="B4" s="17" t="s">
        <v>181</v>
      </c>
      <c r="C4" s="24"/>
      <c r="D4" s="24"/>
      <c r="E4" s="24"/>
      <c r="F4" s="21" t="s">
        <v>182</v>
      </c>
      <c r="G4" s="21">
        <v>1</v>
      </c>
      <c r="H4" s="21" t="s">
        <v>181</v>
      </c>
      <c r="I4" s="21">
        <v>3</v>
      </c>
      <c r="J4" s="21" t="s">
        <v>184</v>
      </c>
      <c r="K4" s="21">
        <v>1</v>
      </c>
      <c r="L4" s="21" t="s">
        <v>181</v>
      </c>
      <c r="M4" s="21">
        <v>5</v>
      </c>
      <c r="N4" s="21" t="s">
        <v>181</v>
      </c>
      <c r="O4" s="21">
        <v>5</v>
      </c>
      <c r="P4" s="21" t="s">
        <v>181</v>
      </c>
      <c r="Q4" s="21">
        <v>5</v>
      </c>
      <c r="R4" s="21" t="s">
        <v>188</v>
      </c>
      <c r="S4" s="21">
        <v>3</v>
      </c>
      <c r="T4" s="21" t="s">
        <v>189</v>
      </c>
      <c r="U4" s="21">
        <v>1</v>
      </c>
      <c r="V4" s="21" t="s">
        <v>181</v>
      </c>
      <c r="W4" s="21">
        <v>1</v>
      </c>
      <c r="X4" s="21" t="s">
        <v>181</v>
      </c>
      <c r="Y4" s="21">
        <v>3</v>
      </c>
      <c r="Z4" s="21" t="s">
        <v>181</v>
      </c>
      <c r="AA4" s="21">
        <v>5</v>
      </c>
      <c r="AB4" s="21" t="s">
        <v>181</v>
      </c>
      <c r="AC4" s="21">
        <v>3</v>
      </c>
      <c r="AD4" s="21" t="s">
        <v>181</v>
      </c>
      <c r="AE4" s="21">
        <v>1</v>
      </c>
      <c r="AF4" s="21" t="s">
        <v>181</v>
      </c>
      <c r="AG4" s="21">
        <v>3</v>
      </c>
      <c r="AH4" s="21" t="s">
        <v>196</v>
      </c>
      <c r="AI4" s="21">
        <v>3</v>
      </c>
      <c r="AJ4" s="21" t="s">
        <v>197</v>
      </c>
      <c r="AK4" s="21">
        <v>3</v>
      </c>
      <c r="AL4" s="21" t="s">
        <v>198</v>
      </c>
      <c r="AM4" s="21">
        <v>1</v>
      </c>
      <c r="AN4" s="21" t="s">
        <v>181</v>
      </c>
      <c r="AO4" s="21">
        <v>0</v>
      </c>
      <c r="AP4" s="21" t="s">
        <v>200</v>
      </c>
      <c r="AQ4" s="21">
        <v>1</v>
      </c>
      <c r="AR4" s="21" t="s">
        <v>201</v>
      </c>
      <c r="AS4" s="21">
        <v>1</v>
      </c>
      <c r="AT4" s="21" t="s">
        <v>202</v>
      </c>
      <c r="AU4" s="21">
        <v>1</v>
      </c>
      <c r="AV4" s="21" t="s">
        <v>203</v>
      </c>
      <c r="AW4" s="21">
        <v>1</v>
      </c>
      <c r="AX4" s="21" t="s">
        <v>181</v>
      </c>
      <c r="AY4" s="21">
        <v>1</v>
      </c>
      <c r="AZ4" s="21" t="s">
        <v>181</v>
      </c>
      <c r="BA4" s="21">
        <v>1</v>
      </c>
      <c r="BB4" s="21" t="s">
        <v>181</v>
      </c>
      <c r="BC4" s="21">
        <v>1</v>
      </c>
      <c r="BD4" s="21" t="s">
        <v>181</v>
      </c>
      <c r="BE4" s="21">
        <v>1</v>
      </c>
      <c r="BF4" s="21" t="s">
        <v>181</v>
      </c>
      <c r="BG4" s="21">
        <v>5</v>
      </c>
      <c r="BH4" s="21" t="s">
        <v>181</v>
      </c>
      <c r="BI4" s="21">
        <v>1</v>
      </c>
      <c r="BJ4" s="21" t="s">
        <v>181</v>
      </c>
      <c r="BK4" s="21">
        <v>5</v>
      </c>
      <c r="BL4" s="21" t="s">
        <v>211</v>
      </c>
      <c r="BM4" s="21">
        <v>1</v>
      </c>
      <c r="BN4" s="21" t="s">
        <v>181</v>
      </c>
      <c r="BO4" s="21">
        <v>3</v>
      </c>
      <c r="BP4" s="21" t="s">
        <v>181</v>
      </c>
      <c r="BQ4" s="21">
        <v>1</v>
      </c>
      <c r="BR4" s="21" t="s">
        <v>181</v>
      </c>
      <c r="BS4" s="21">
        <v>5</v>
      </c>
      <c r="BT4" s="21" t="s">
        <v>181</v>
      </c>
      <c r="BU4" s="21">
        <v>3</v>
      </c>
      <c r="BV4" s="21" t="s">
        <v>181</v>
      </c>
      <c r="BW4" s="21">
        <v>5</v>
      </c>
      <c r="BX4" s="21" t="s">
        <v>181</v>
      </c>
      <c r="BY4" s="21">
        <v>3</v>
      </c>
      <c r="BZ4" s="21" t="s">
        <v>181</v>
      </c>
      <c r="CA4" s="21">
        <v>1</v>
      </c>
      <c r="CB4" s="21" t="s">
        <v>181</v>
      </c>
      <c r="CC4" s="21">
        <v>5</v>
      </c>
      <c r="CD4" s="21" t="s">
        <v>220</v>
      </c>
      <c r="CE4" s="21">
        <v>3</v>
      </c>
      <c r="CF4" s="22">
        <f>I4+M4+O4+Q4+W4+Y4+AA4+AC4+AE4+AG4+AO4+AY4+BA4+BC4+BE4+BG4+BI4+BK4+BO4+BQ4+BS4+BU4+BW4+BY4+CA4+CC4</f>
        <v>75</v>
      </c>
      <c r="CG4" s="23"/>
    </row>
    <row r="5" spans="1:85">
      <c r="A5" s="19" t="s">
        <v>18</v>
      </c>
      <c r="B5" s="17" t="s">
        <v>182</v>
      </c>
      <c r="C5" s="24"/>
      <c r="D5" s="24"/>
      <c r="E5" s="24"/>
      <c r="F5" s="24"/>
      <c r="G5" s="24"/>
      <c r="H5" s="21" t="s">
        <v>182</v>
      </c>
      <c r="I5" s="21">
        <v>3</v>
      </c>
      <c r="J5" s="21" t="s">
        <v>182</v>
      </c>
      <c r="K5" s="21">
        <v>1</v>
      </c>
      <c r="L5" s="21" t="s">
        <v>182</v>
      </c>
      <c r="M5" s="21">
        <v>5</v>
      </c>
      <c r="N5" s="21" t="s">
        <v>182</v>
      </c>
      <c r="O5" s="21">
        <v>5</v>
      </c>
      <c r="P5" s="21" t="s">
        <v>182</v>
      </c>
      <c r="Q5" s="21">
        <v>5</v>
      </c>
      <c r="R5" s="21" t="s">
        <v>182</v>
      </c>
      <c r="S5" s="21">
        <v>1</v>
      </c>
      <c r="T5" s="21" t="s">
        <v>189</v>
      </c>
      <c r="U5" s="21">
        <v>1</v>
      </c>
      <c r="V5" s="21" t="s">
        <v>182</v>
      </c>
      <c r="W5" s="21">
        <v>0</v>
      </c>
      <c r="X5" s="21" t="s">
        <v>182</v>
      </c>
      <c r="Y5" s="21">
        <v>3</v>
      </c>
      <c r="Z5" s="21" t="s">
        <v>182</v>
      </c>
      <c r="AA5" s="21">
        <v>5</v>
      </c>
      <c r="AB5" s="21" t="s">
        <v>182</v>
      </c>
      <c r="AC5" s="21">
        <v>5</v>
      </c>
      <c r="AD5" s="21" t="s">
        <v>182</v>
      </c>
      <c r="AE5" s="21">
        <v>0</v>
      </c>
      <c r="AF5" s="21" t="s">
        <v>182</v>
      </c>
      <c r="AG5" s="21">
        <v>5</v>
      </c>
      <c r="AH5" s="21" t="s">
        <v>196</v>
      </c>
      <c r="AI5" s="21">
        <v>1</v>
      </c>
      <c r="AJ5" s="21" t="s">
        <v>197</v>
      </c>
      <c r="AK5" s="21">
        <v>3</v>
      </c>
      <c r="AL5" s="21" t="s">
        <v>198</v>
      </c>
      <c r="AM5" s="21">
        <v>1</v>
      </c>
      <c r="AN5" s="21" t="s">
        <v>199</v>
      </c>
      <c r="AO5" s="21">
        <v>1</v>
      </c>
      <c r="AP5" s="21" t="s">
        <v>200</v>
      </c>
      <c r="AQ5" s="21">
        <v>3</v>
      </c>
      <c r="AR5" s="21" t="s">
        <v>201</v>
      </c>
      <c r="AS5" s="21">
        <v>3</v>
      </c>
      <c r="AT5" s="21" t="s">
        <v>202</v>
      </c>
      <c r="AU5" s="21">
        <v>3</v>
      </c>
      <c r="AV5" s="21" t="s">
        <v>182</v>
      </c>
      <c r="AW5" s="21">
        <v>0</v>
      </c>
      <c r="AX5" s="21" t="s">
        <v>182</v>
      </c>
      <c r="AY5" s="21">
        <v>3</v>
      </c>
      <c r="AZ5" s="21" t="s">
        <v>182</v>
      </c>
      <c r="BA5" s="21">
        <v>1</v>
      </c>
      <c r="BB5" s="21" t="s">
        <v>206</v>
      </c>
      <c r="BC5" s="21">
        <v>1</v>
      </c>
      <c r="BD5" s="21" t="s">
        <v>182</v>
      </c>
      <c r="BE5" s="21">
        <v>1</v>
      </c>
      <c r="BF5" s="21" t="s">
        <v>182</v>
      </c>
      <c r="BG5" s="21">
        <v>3</v>
      </c>
      <c r="BH5" s="21" t="s">
        <v>209</v>
      </c>
      <c r="BI5" s="21">
        <v>1</v>
      </c>
      <c r="BJ5" s="21" t="s">
        <v>210</v>
      </c>
      <c r="BK5" s="21">
        <v>1</v>
      </c>
      <c r="BL5" s="21" t="s">
        <v>182</v>
      </c>
      <c r="BM5" s="21">
        <v>5</v>
      </c>
      <c r="BN5" s="21" t="s">
        <v>182</v>
      </c>
      <c r="BO5" s="21">
        <v>1</v>
      </c>
      <c r="BP5" s="21" t="s">
        <v>182</v>
      </c>
      <c r="BQ5" s="21">
        <v>5</v>
      </c>
      <c r="BR5" s="21" t="s">
        <v>214</v>
      </c>
      <c r="BS5" s="21">
        <v>1</v>
      </c>
      <c r="BT5" s="21" t="s">
        <v>182</v>
      </c>
      <c r="BU5" s="21">
        <v>5</v>
      </c>
      <c r="BV5" s="21" t="s">
        <v>216</v>
      </c>
      <c r="BW5" s="21">
        <v>1</v>
      </c>
      <c r="BX5" s="21" t="s">
        <v>217</v>
      </c>
      <c r="BY5" s="21">
        <v>1</v>
      </c>
      <c r="BZ5" s="21" t="s">
        <v>182</v>
      </c>
      <c r="CA5" s="21">
        <v>1</v>
      </c>
      <c r="CB5" s="21" t="s">
        <v>182</v>
      </c>
      <c r="CC5" s="21">
        <v>5</v>
      </c>
      <c r="CD5" s="21" t="s">
        <v>220</v>
      </c>
      <c r="CE5" s="21">
        <v>3</v>
      </c>
      <c r="CF5" s="22">
        <f>I5+K5+M5+O5+Q5+S5+W5+Y5+AA5+AC5+AE5+AG5+AW5+AY5+BA5+BE5+BM5+BO5+BQ5+BU5+CA5+CC5</f>
        <v>65</v>
      </c>
      <c r="CG5" s="23"/>
    </row>
    <row r="6" spans="1:85">
      <c r="A6" s="19" t="s">
        <v>22</v>
      </c>
      <c r="B6" s="17" t="s">
        <v>183</v>
      </c>
      <c r="C6" s="24"/>
      <c r="D6" s="24"/>
      <c r="E6" s="24"/>
      <c r="F6" s="24"/>
      <c r="G6" s="24"/>
      <c r="H6" s="24"/>
      <c r="I6" s="24"/>
      <c r="J6" s="21" t="s">
        <v>183</v>
      </c>
      <c r="K6" s="21">
        <v>1</v>
      </c>
      <c r="L6" s="21" t="s">
        <v>183</v>
      </c>
      <c r="M6" s="21">
        <v>5</v>
      </c>
      <c r="N6" s="21" t="s">
        <v>183</v>
      </c>
      <c r="O6" s="21">
        <v>5</v>
      </c>
      <c r="P6" s="21" t="s">
        <v>183</v>
      </c>
      <c r="Q6" s="21">
        <v>5</v>
      </c>
      <c r="R6" s="21" t="s">
        <v>183</v>
      </c>
      <c r="S6" s="21">
        <v>0</v>
      </c>
      <c r="T6" s="21" t="s">
        <v>183</v>
      </c>
      <c r="U6" s="21">
        <v>1</v>
      </c>
      <c r="V6" s="21" t="s">
        <v>183</v>
      </c>
      <c r="W6" s="21">
        <v>3</v>
      </c>
      <c r="X6" s="21" t="s">
        <v>183</v>
      </c>
      <c r="Y6" s="21">
        <v>1</v>
      </c>
      <c r="Z6" s="21" t="s">
        <v>183</v>
      </c>
      <c r="AA6" s="21">
        <v>3</v>
      </c>
      <c r="AB6" s="21" t="s">
        <v>183</v>
      </c>
      <c r="AC6" s="21">
        <v>5</v>
      </c>
      <c r="AD6" s="21" t="s">
        <v>183</v>
      </c>
      <c r="AE6" s="21">
        <v>0</v>
      </c>
      <c r="AF6" s="21" t="s">
        <v>183</v>
      </c>
      <c r="AG6" s="21">
        <v>3</v>
      </c>
      <c r="AH6" s="21" t="s">
        <v>196</v>
      </c>
      <c r="AI6" s="21">
        <v>3</v>
      </c>
      <c r="AJ6" s="21" t="s">
        <v>197</v>
      </c>
      <c r="AK6" s="21">
        <v>3</v>
      </c>
      <c r="AL6" s="21" t="s">
        <v>198</v>
      </c>
      <c r="AM6" s="21">
        <v>3</v>
      </c>
      <c r="AN6" s="21" t="s">
        <v>183</v>
      </c>
      <c r="AO6" s="21">
        <v>1</v>
      </c>
      <c r="AP6" s="21" t="s">
        <v>200</v>
      </c>
      <c r="AQ6" s="21">
        <v>3</v>
      </c>
      <c r="AR6" s="21" t="s">
        <v>201</v>
      </c>
      <c r="AS6" s="21">
        <v>3</v>
      </c>
      <c r="AT6" s="21" t="s">
        <v>183</v>
      </c>
      <c r="AU6" s="21">
        <v>0</v>
      </c>
      <c r="AV6" s="21" t="s">
        <v>203</v>
      </c>
      <c r="AW6" s="21">
        <v>3</v>
      </c>
      <c r="AX6" s="21" t="s">
        <v>204</v>
      </c>
      <c r="AY6" s="21">
        <v>1</v>
      </c>
      <c r="AZ6" s="21" t="s">
        <v>183</v>
      </c>
      <c r="BA6" s="21">
        <v>1</v>
      </c>
      <c r="BB6" s="21" t="s">
        <v>183</v>
      </c>
      <c r="BC6" s="21">
        <v>1</v>
      </c>
      <c r="BD6" s="21" t="s">
        <v>183</v>
      </c>
      <c r="BE6" s="21">
        <v>0</v>
      </c>
      <c r="BF6" s="21" t="s">
        <v>183</v>
      </c>
      <c r="BG6" s="21">
        <v>3</v>
      </c>
      <c r="BH6" s="21" t="s">
        <v>209</v>
      </c>
      <c r="BI6" s="21">
        <v>1</v>
      </c>
      <c r="BJ6" s="21" t="s">
        <v>183</v>
      </c>
      <c r="BK6" s="21">
        <v>5</v>
      </c>
      <c r="BL6" s="21" t="s">
        <v>183</v>
      </c>
      <c r="BM6" s="21">
        <v>0</v>
      </c>
      <c r="BN6" s="21" t="s">
        <v>183</v>
      </c>
      <c r="BO6" s="21">
        <v>3</v>
      </c>
      <c r="BP6" s="21" t="s">
        <v>183</v>
      </c>
      <c r="BQ6" s="21">
        <v>0</v>
      </c>
      <c r="BR6" s="21" t="s">
        <v>183</v>
      </c>
      <c r="BS6" s="21">
        <v>1</v>
      </c>
      <c r="BT6" s="21" t="s">
        <v>183</v>
      </c>
      <c r="BU6" s="21">
        <v>1</v>
      </c>
      <c r="BV6" s="21" t="s">
        <v>183</v>
      </c>
      <c r="BW6" s="21">
        <v>3</v>
      </c>
      <c r="BX6" s="21" t="s">
        <v>217</v>
      </c>
      <c r="BY6" s="21">
        <v>3</v>
      </c>
      <c r="BZ6" s="21" t="s">
        <v>183</v>
      </c>
      <c r="CA6" s="21">
        <v>0</v>
      </c>
      <c r="CB6" s="21" t="s">
        <v>183</v>
      </c>
      <c r="CC6" s="21">
        <v>5</v>
      </c>
      <c r="CD6" s="21" t="s">
        <v>220</v>
      </c>
      <c r="CE6" s="21">
        <v>3</v>
      </c>
      <c r="CF6" s="22">
        <f>K6+M6+O6+Q6+S6+U6+W6+Y6+AA6+AC6+AE6+AG6+AO6+AU6+BA6+BC6+BE6+BG6+BK6+BM6+BO6+BQ6+BS6+BU6+BW6+CA6+CC6</f>
        <v>56</v>
      </c>
      <c r="CG6" s="23"/>
    </row>
    <row r="7" spans="1:85">
      <c r="A7" s="19" t="s">
        <v>26</v>
      </c>
      <c r="B7" s="17" t="s">
        <v>184</v>
      </c>
      <c r="C7" s="24"/>
      <c r="D7" s="24"/>
      <c r="E7" s="24"/>
      <c r="F7" s="24"/>
      <c r="G7" s="24"/>
      <c r="H7" s="24"/>
      <c r="I7" s="24"/>
      <c r="J7" s="24"/>
      <c r="K7" s="24"/>
      <c r="L7" s="21" t="s">
        <v>184</v>
      </c>
      <c r="M7" s="21">
        <v>3</v>
      </c>
      <c r="N7" s="21" t="s">
        <v>184</v>
      </c>
      <c r="O7" s="21">
        <v>5</v>
      </c>
      <c r="P7" s="21" t="s">
        <v>184</v>
      </c>
      <c r="Q7" s="21">
        <v>5</v>
      </c>
      <c r="R7" s="21" t="s">
        <v>184</v>
      </c>
      <c r="S7" s="21">
        <v>0</v>
      </c>
      <c r="T7" s="21" t="s">
        <v>189</v>
      </c>
      <c r="U7" s="21">
        <v>3</v>
      </c>
      <c r="V7" s="21" t="s">
        <v>184</v>
      </c>
      <c r="W7" s="21">
        <v>1</v>
      </c>
      <c r="X7" s="21" t="s">
        <v>184</v>
      </c>
      <c r="Y7" s="21">
        <v>1</v>
      </c>
      <c r="Z7" s="21" t="s">
        <v>184</v>
      </c>
      <c r="AA7" s="21">
        <v>3</v>
      </c>
      <c r="AB7" s="21" t="s">
        <v>184</v>
      </c>
      <c r="AC7" s="21">
        <v>5</v>
      </c>
      <c r="AD7" s="21" t="s">
        <v>184</v>
      </c>
      <c r="AE7" s="21">
        <v>1</v>
      </c>
      <c r="AF7" s="21" t="s">
        <v>184</v>
      </c>
      <c r="AG7" s="21">
        <v>3</v>
      </c>
      <c r="AH7" s="21" t="s">
        <v>196</v>
      </c>
      <c r="AI7" s="21">
        <v>5</v>
      </c>
      <c r="AJ7" s="21" t="s">
        <v>197</v>
      </c>
      <c r="AK7" s="21">
        <v>5</v>
      </c>
      <c r="AL7" s="21" t="s">
        <v>198</v>
      </c>
      <c r="AM7" s="21">
        <v>1</v>
      </c>
      <c r="AN7" s="21" t="s">
        <v>199</v>
      </c>
      <c r="AO7" s="21">
        <v>3</v>
      </c>
      <c r="AP7" s="21" t="s">
        <v>200</v>
      </c>
      <c r="AQ7" s="21">
        <v>3</v>
      </c>
      <c r="AR7" s="21" t="s">
        <v>201</v>
      </c>
      <c r="AS7" s="21">
        <v>5</v>
      </c>
      <c r="AT7" s="21" t="s">
        <v>202</v>
      </c>
      <c r="AU7" s="21">
        <v>1</v>
      </c>
      <c r="AV7" s="21" t="s">
        <v>203</v>
      </c>
      <c r="AW7" s="21">
        <v>3</v>
      </c>
      <c r="AX7" s="21" t="s">
        <v>184</v>
      </c>
      <c r="AY7" s="21">
        <v>1</v>
      </c>
      <c r="AZ7" s="21" t="s">
        <v>184</v>
      </c>
      <c r="BA7" s="21">
        <v>1</v>
      </c>
      <c r="BB7" s="21" t="s">
        <v>184</v>
      </c>
      <c r="BC7" s="21">
        <v>5</v>
      </c>
      <c r="BD7" s="21" t="s">
        <v>184</v>
      </c>
      <c r="BE7" s="21">
        <v>1</v>
      </c>
      <c r="BF7" s="21" t="s">
        <v>184</v>
      </c>
      <c r="BG7" s="21">
        <v>3</v>
      </c>
      <c r="BH7" s="21" t="s">
        <v>184</v>
      </c>
      <c r="BI7" s="21">
        <v>0</v>
      </c>
      <c r="BJ7" s="21" t="s">
        <v>184</v>
      </c>
      <c r="BK7" s="21">
        <v>5</v>
      </c>
      <c r="BL7" s="21" t="s">
        <v>211</v>
      </c>
      <c r="BM7" s="21">
        <v>3</v>
      </c>
      <c r="BN7" s="21" t="s">
        <v>184</v>
      </c>
      <c r="BO7" s="21">
        <v>3</v>
      </c>
      <c r="BP7" s="21" t="s">
        <v>184</v>
      </c>
      <c r="BQ7" s="21">
        <v>0</v>
      </c>
      <c r="BR7" s="21" t="s">
        <v>184</v>
      </c>
      <c r="BS7" s="21">
        <v>3</v>
      </c>
      <c r="BT7" s="21" t="s">
        <v>215</v>
      </c>
      <c r="BU7" s="21">
        <v>1</v>
      </c>
      <c r="BV7" s="21" t="s">
        <v>184</v>
      </c>
      <c r="BW7" s="21">
        <v>1</v>
      </c>
      <c r="BX7" s="21" t="s">
        <v>184</v>
      </c>
      <c r="BY7" s="21">
        <v>1</v>
      </c>
      <c r="BZ7" s="21" t="s">
        <v>184</v>
      </c>
      <c r="CA7" s="21">
        <v>3</v>
      </c>
      <c r="CB7" s="21" t="s">
        <v>184</v>
      </c>
      <c r="CC7" s="21">
        <v>1</v>
      </c>
      <c r="CD7" s="21" t="s">
        <v>220</v>
      </c>
      <c r="CE7" s="21">
        <v>5</v>
      </c>
      <c r="CF7" s="22">
        <f>M7+O7+Q7+S7+W7+Y7+AA7+AC7+AE7+AG7+AY7+BA7+BC7+BE7+BG7+BI7+BK7+BO7+BQ7+BS7+BW7+BY7+CA7+CC7</f>
        <v>55</v>
      </c>
      <c r="CG7" s="23"/>
    </row>
    <row r="8" spans="1:85">
      <c r="A8" s="19" t="s">
        <v>30</v>
      </c>
      <c r="B8" s="17" t="s">
        <v>185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1" t="s">
        <v>186</v>
      </c>
      <c r="O8" s="21">
        <v>1</v>
      </c>
      <c r="P8" s="21" t="s">
        <v>187</v>
      </c>
      <c r="Q8" s="21">
        <v>1</v>
      </c>
      <c r="R8" s="21" t="s">
        <v>188</v>
      </c>
      <c r="S8" s="21">
        <v>3</v>
      </c>
      <c r="T8" s="21" t="s">
        <v>189</v>
      </c>
      <c r="U8" s="21">
        <v>5</v>
      </c>
      <c r="V8" s="21" t="s">
        <v>190</v>
      </c>
      <c r="W8" s="21">
        <v>3</v>
      </c>
      <c r="X8" s="21" t="s">
        <v>191</v>
      </c>
      <c r="Y8" s="21">
        <v>3</v>
      </c>
      <c r="Z8" s="21" t="s">
        <v>192</v>
      </c>
      <c r="AA8" s="21">
        <v>1</v>
      </c>
      <c r="AB8" s="21" t="s">
        <v>185</v>
      </c>
      <c r="AC8" s="21">
        <v>0</v>
      </c>
      <c r="AD8" s="21" t="s">
        <v>194</v>
      </c>
      <c r="AE8" s="21">
        <v>5</v>
      </c>
      <c r="AF8" s="21" t="s">
        <v>195</v>
      </c>
      <c r="AG8" s="21">
        <v>3</v>
      </c>
      <c r="AH8" s="21" t="s">
        <v>196</v>
      </c>
      <c r="AI8" s="21">
        <v>5</v>
      </c>
      <c r="AJ8" s="21" t="s">
        <v>197</v>
      </c>
      <c r="AK8" s="21">
        <v>5</v>
      </c>
      <c r="AL8" s="21" t="s">
        <v>198</v>
      </c>
      <c r="AM8" s="21">
        <v>5</v>
      </c>
      <c r="AN8" s="21" t="s">
        <v>199</v>
      </c>
      <c r="AO8" s="21">
        <v>5</v>
      </c>
      <c r="AP8" s="21" t="s">
        <v>200</v>
      </c>
      <c r="AQ8" s="21">
        <v>5</v>
      </c>
      <c r="AR8" s="21" t="s">
        <v>201</v>
      </c>
      <c r="AS8" s="21">
        <v>5</v>
      </c>
      <c r="AT8" s="21" t="s">
        <v>202</v>
      </c>
      <c r="AU8" s="21">
        <v>5</v>
      </c>
      <c r="AV8" s="21" t="s">
        <v>203</v>
      </c>
      <c r="AW8" s="21">
        <v>5</v>
      </c>
      <c r="AX8" s="21" t="s">
        <v>204</v>
      </c>
      <c r="AY8" s="21">
        <v>5</v>
      </c>
      <c r="AZ8" s="21" t="s">
        <v>205</v>
      </c>
      <c r="BA8" s="21">
        <v>5</v>
      </c>
      <c r="BB8" s="21" t="s">
        <v>206</v>
      </c>
      <c r="BC8" s="21">
        <v>3</v>
      </c>
      <c r="BD8" s="21" t="s">
        <v>207</v>
      </c>
      <c r="BE8" s="21">
        <v>5</v>
      </c>
      <c r="BF8" s="21" t="s">
        <v>208</v>
      </c>
      <c r="BG8" s="21">
        <v>1</v>
      </c>
      <c r="BH8" s="21" t="s">
        <v>209</v>
      </c>
      <c r="BI8" s="21">
        <v>5</v>
      </c>
      <c r="BJ8" s="21" t="s">
        <v>210</v>
      </c>
      <c r="BK8" s="21">
        <v>0</v>
      </c>
      <c r="BL8" s="21" t="s">
        <v>211</v>
      </c>
      <c r="BM8" s="21">
        <v>5</v>
      </c>
      <c r="BN8" s="21" t="s">
        <v>212</v>
      </c>
      <c r="BO8" s="21">
        <v>5</v>
      </c>
      <c r="BP8" s="21" t="s">
        <v>213</v>
      </c>
      <c r="BQ8" s="21">
        <v>5</v>
      </c>
      <c r="BR8" s="21" t="s">
        <v>214</v>
      </c>
      <c r="BS8" s="21">
        <v>1</v>
      </c>
      <c r="BT8" s="21" t="s">
        <v>215</v>
      </c>
      <c r="BU8" s="21">
        <v>5</v>
      </c>
      <c r="BV8" s="21" t="s">
        <v>216</v>
      </c>
      <c r="BW8" s="21">
        <v>1</v>
      </c>
      <c r="BX8" s="21" t="s">
        <v>217</v>
      </c>
      <c r="BY8" s="21">
        <v>5</v>
      </c>
      <c r="BZ8" s="21" t="s">
        <v>218</v>
      </c>
      <c r="CA8" s="21">
        <v>3</v>
      </c>
      <c r="CB8" s="21" t="s">
        <v>219</v>
      </c>
      <c r="CC8" s="21">
        <v>1</v>
      </c>
      <c r="CD8" s="21" t="s">
        <v>220</v>
      </c>
      <c r="CE8" s="21">
        <v>5</v>
      </c>
      <c r="CF8" s="22">
        <f>AC8</f>
        <v>0</v>
      </c>
      <c r="CG8" s="23"/>
    </row>
    <row r="9" spans="1:85">
      <c r="A9" s="19" t="s">
        <v>33</v>
      </c>
      <c r="B9" s="17" t="s">
        <v>186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1" t="s">
        <v>186</v>
      </c>
      <c r="Q9" s="21">
        <v>0</v>
      </c>
      <c r="R9" s="21" t="s">
        <v>188</v>
      </c>
      <c r="S9" s="21">
        <v>5</v>
      </c>
      <c r="T9" s="21" t="s">
        <v>189</v>
      </c>
      <c r="U9" s="21">
        <v>5</v>
      </c>
      <c r="V9" s="21" t="s">
        <v>190</v>
      </c>
      <c r="W9" s="21">
        <v>3</v>
      </c>
      <c r="X9" s="21" t="s">
        <v>191</v>
      </c>
      <c r="Y9" s="21">
        <v>5</v>
      </c>
      <c r="Z9" s="21" t="s">
        <v>192</v>
      </c>
      <c r="AA9" s="21">
        <v>3</v>
      </c>
      <c r="AB9" s="21" t="s">
        <v>186</v>
      </c>
      <c r="AC9" s="21">
        <v>1</v>
      </c>
      <c r="AD9" s="21" t="s">
        <v>194</v>
      </c>
      <c r="AE9" s="21">
        <v>5</v>
      </c>
      <c r="AF9" s="21" t="s">
        <v>195</v>
      </c>
      <c r="AG9" s="21">
        <v>3</v>
      </c>
      <c r="AH9" s="21" t="s">
        <v>196</v>
      </c>
      <c r="AI9" s="21">
        <v>5</v>
      </c>
      <c r="AJ9" s="21" t="s">
        <v>197</v>
      </c>
      <c r="AK9" s="21">
        <v>5</v>
      </c>
      <c r="AL9" s="21" t="s">
        <v>198</v>
      </c>
      <c r="AM9" s="21">
        <v>5</v>
      </c>
      <c r="AN9" s="21" t="s">
        <v>199</v>
      </c>
      <c r="AO9" s="21">
        <v>5</v>
      </c>
      <c r="AP9" s="21" t="s">
        <v>200</v>
      </c>
      <c r="AQ9" s="21">
        <v>5</v>
      </c>
      <c r="AR9" s="21" t="s">
        <v>201</v>
      </c>
      <c r="AS9" s="21">
        <v>5</v>
      </c>
      <c r="AT9" s="21" t="s">
        <v>202</v>
      </c>
      <c r="AU9" s="21">
        <v>5</v>
      </c>
      <c r="AV9" s="21" t="s">
        <v>203</v>
      </c>
      <c r="AW9" s="21">
        <v>5</v>
      </c>
      <c r="AX9" s="21" t="s">
        <v>204</v>
      </c>
      <c r="AY9" s="21">
        <v>5</v>
      </c>
      <c r="AZ9" s="21" t="s">
        <v>205</v>
      </c>
      <c r="BA9" s="21">
        <v>5</v>
      </c>
      <c r="BB9" s="21" t="s">
        <v>206</v>
      </c>
      <c r="BC9" s="21">
        <v>3</v>
      </c>
      <c r="BD9" s="21" t="s">
        <v>207</v>
      </c>
      <c r="BE9" s="21">
        <v>5</v>
      </c>
      <c r="BF9" s="21" t="s">
        <v>208</v>
      </c>
      <c r="BG9" s="21">
        <v>1</v>
      </c>
      <c r="BH9" s="21" t="s">
        <v>209</v>
      </c>
      <c r="BI9" s="21">
        <v>5</v>
      </c>
      <c r="BJ9" s="21" t="s">
        <v>210</v>
      </c>
      <c r="BK9" s="21">
        <v>0</v>
      </c>
      <c r="BL9" s="21" t="s">
        <v>211</v>
      </c>
      <c r="BM9" s="21">
        <v>5</v>
      </c>
      <c r="BN9" s="21" t="s">
        <v>212</v>
      </c>
      <c r="BO9" s="21">
        <v>5</v>
      </c>
      <c r="BP9" s="21" t="s">
        <v>213</v>
      </c>
      <c r="BQ9" s="21">
        <v>5</v>
      </c>
      <c r="BR9" s="21" t="s">
        <v>214</v>
      </c>
      <c r="BS9" s="21">
        <v>1</v>
      </c>
      <c r="BT9" s="21" t="s">
        <v>215</v>
      </c>
      <c r="BU9" s="21">
        <v>5</v>
      </c>
      <c r="BV9" s="21" t="s">
        <v>216</v>
      </c>
      <c r="BW9" s="21">
        <v>1</v>
      </c>
      <c r="BX9" s="21" t="s">
        <v>217</v>
      </c>
      <c r="BY9" s="21">
        <v>5</v>
      </c>
      <c r="BZ9" s="21" t="s">
        <v>218</v>
      </c>
      <c r="CA9" s="21">
        <v>3</v>
      </c>
      <c r="CB9" s="21" t="s">
        <v>219</v>
      </c>
      <c r="CC9" s="21">
        <v>1</v>
      </c>
      <c r="CD9" s="21" t="s">
        <v>220</v>
      </c>
      <c r="CE9" s="21">
        <v>5</v>
      </c>
      <c r="CF9" s="22">
        <f>Q9+AC9</f>
        <v>1</v>
      </c>
      <c r="CG9" s="23"/>
    </row>
    <row r="10" spans="1:85">
      <c r="A10" s="19" t="s">
        <v>36</v>
      </c>
      <c r="B10" s="17" t="s">
        <v>187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1" t="s">
        <v>188</v>
      </c>
      <c r="S10" s="21">
        <v>5</v>
      </c>
      <c r="T10" s="21" t="s">
        <v>189</v>
      </c>
      <c r="U10" s="21">
        <v>5</v>
      </c>
      <c r="V10" s="21" t="s">
        <v>190</v>
      </c>
      <c r="W10" s="21">
        <v>5</v>
      </c>
      <c r="X10" s="21" t="s">
        <v>191</v>
      </c>
      <c r="Y10" s="21">
        <v>5</v>
      </c>
      <c r="Z10" s="21" t="s">
        <v>192</v>
      </c>
      <c r="AA10" s="21">
        <v>3</v>
      </c>
      <c r="AB10" s="21" t="s">
        <v>193</v>
      </c>
      <c r="AC10" s="21">
        <v>1</v>
      </c>
      <c r="AD10" s="21" t="s">
        <v>194</v>
      </c>
      <c r="AE10" s="21">
        <v>5</v>
      </c>
      <c r="AF10" s="21" t="s">
        <v>195</v>
      </c>
      <c r="AG10" s="21">
        <v>5</v>
      </c>
      <c r="AH10" s="21" t="s">
        <v>196</v>
      </c>
      <c r="AI10" s="21">
        <v>5</v>
      </c>
      <c r="AJ10" s="21" t="s">
        <v>197</v>
      </c>
      <c r="AK10" s="21">
        <v>5</v>
      </c>
      <c r="AL10" s="21" t="s">
        <v>198</v>
      </c>
      <c r="AM10" s="21">
        <v>5</v>
      </c>
      <c r="AN10" s="21" t="s">
        <v>199</v>
      </c>
      <c r="AO10" s="21">
        <v>5</v>
      </c>
      <c r="AP10" s="21" t="s">
        <v>200</v>
      </c>
      <c r="AQ10" s="21">
        <v>5</v>
      </c>
      <c r="AR10" s="21" t="s">
        <v>201</v>
      </c>
      <c r="AS10" s="21">
        <v>5</v>
      </c>
      <c r="AT10" s="21" t="s">
        <v>202</v>
      </c>
      <c r="AU10" s="21">
        <v>5</v>
      </c>
      <c r="AV10" s="21" t="s">
        <v>203</v>
      </c>
      <c r="AW10" s="21">
        <v>5</v>
      </c>
      <c r="AX10" s="21" t="s">
        <v>204</v>
      </c>
      <c r="AY10" s="21">
        <v>5</v>
      </c>
      <c r="AZ10" s="21" t="s">
        <v>205</v>
      </c>
      <c r="BA10" s="21">
        <v>5</v>
      </c>
      <c r="BB10" s="21" t="s">
        <v>206</v>
      </c>
      <c r="BC10" s="21">
        <v>5</v>
      </c>
      <c r="BD10" s="21" t="s">
        <v>207</v>
      </c>
      <c r="BE10" s="21">
        <v>5</v>
      </c>
      <c r="BF10" s="21" t="s">
        <v>208</v>
      </c>
      <c r="BG10" s="21">
        <v>1</v>
      </c>
      <c r="BH10" s="21" t="s">
        <v>209</v>
      </c>
      <c r="BI10" s="21">
        <v>5</v>
      </c>
      <c r="BJ10" s="21" t="s">
        <v>210</v>
      </c>
      <c r="BK10" s="21">
        <v>1</v>
      </c>
      <c r="BL10" s="21" t="s">
        <v>211</v>
      </c>
      <c r="BM10" s="21">
        <v>5</v>
      </c>
      <c r="BN10" s="21" t="s">
        <v>212</v>
      </c>
      <c r="BO10" s="21">
        <v>5</v>
      </c>
      <c r="BP10" s="21" t="s">
        <v>213</v>
      </c>
      <c r="BQ10" s="21">
        <v>5</v>
      </c>
      <c r="BR10" s="21" t="s">
        <v>214</v>
      </c>
      <c r="BS10" s="21">
        <v>1</v>
      </c>
      <c r="BT10" s="21" t="s">
        <v>215</v>
      </c>
      <c r="BU10" s="21">
        <v>5</v>
      </c>
      <c r="BV10" s="21" t="s">
        <v>216</v>
      </c>
      <c r="BW10" s="21">
        <v>1</v>
      </c>
      <c r="BX10" s="21" t="s">
        <v>217</v>
      </c>
      <c r="BY10" s="21">
        <v>5</v>
      </c>
      <c r="BZ10" s="21" t="s">
        <v>218</v>
      </c>
      <c r="CA10" s="21">
        <v>3</v>
      </c>
      <c r="CB10" s="21" t="s">
        <v>219</v>
      </c>
      <c r="CC10" s="21">
        <v>1</v>
      </c>
      <c r="CD10" s="21" t="s">
        <v>220</v>
      </c>
      <c r="CE10" s="21">
        <v>5</v>
      </c>
      <c r="CF10" s="22">
        <v>0</v>
      </c>
      <c r="CG10" s="23"/>
    </row>
    <row r="11" spans="1:85">
      <c r="A11" s="25" t="s">
        <v>39</v>
      </c>
      <c r="B11" s="16" t="s">
        <v>188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 t="s">
        <v>189</v>
      </c>
      <c r="U11" s="27">
        <v>5</v>
      </c>
      <c r="V11" s="27" t="s">
        <v>190</v>
      </c>
      <c r="W11" s="27">
        <v>3</v>
      </c>
      <c r="X11" s="27" t="s">
        <v>191</v>
      </c>
      <c r="Y11" s="27">
        <v>5</v>
      </c>
      <c r="Z11" s="27" t="s">
        <v>192</v>
      </c>
      <c r="AA11" s="27">
        <v>3</v>
      </c>
      <c r="AB11" s="27" t="s">
        <v>188</v>
      </c>
      <c r="AC11" s="27">
        <v>1</v>
      </c>
      <c r="AD11" s="27" t="s">
        <v>194</v>
      </c>
      <c r="AE11" s="27">
        <v>5</v>
      </c>
      <c r="AF11" s="27" t="s">
        <v>195</v>
      </c>
      <c r="AG11" s="27">
        <v>3</v>
      </c>
      <c r="AH11" s="27" t="s">
        <v>196</v>
      </c>
      <c r="AI11" s="27">
        <v>5</v>
      </c>
      <c r="AJ11" s="27" t="s">
        <v>197</v>
      </c>
      <c r="AK11" s="27">
        <v>5</v>
      </c>
      <c r="AL11" s="27" t="s">
        <v>198</v>
      </c>
      <c r="AM11" s="27">
        <v>5</v>
      </c>
      <c r="AN11" s="27" t="s">
        <v>199</v>
      </c>
      <c r="AO11" s="27">
        <v>5</v>
      </c>
      <c r="AP11" s="27" t="s">
        <v>200</v>
      </c>
      <c r="AQ11" s="27">
        <v>5</v>
      </c>
      <c r="AR11" s="27" t="s">
        <v>201</v>
      </c>
      <c r="AS11" s="27">
        <v>5</v>
      </c>
      <c r="AT11" s="27" t="s">
        <v>202</v>
      </c>
      <c r="AU11" s="27">
        <v>5</v>
      </c>
      <c r="AV11" s="27" t="s">
        <v>203</v>
      </c>
      <c r="AW11" s="27">
        <v>5</v>
      </c>
      <c r="AX11" s="27" t="s">
        <v>204</v>
      </c>
      <c r="AY11" s="27">
        <v>5</v>
      </c>
      <c r="AZ11" s="27" t="s">
        <v>205</v>
      </c>
      <c r="BA11" s="27">
        <v>5</v>
      </c>
      <c r="BB11" s="27" t="s">
        <v>206</v>
      </c>
      <c r="BC11" s="27">
        <v>3</v>
      </c>
      <c r="BD11" s="27" t="s">
        <v>207</v>
      </c>
      <c r="BE11" s="27">
        <v>5</v>
      </c>
      <c r="BF11" s="27" t="s">
        <v>208</v>
      </c>
      <c r="BG11" s="27">
        <v>1</v>
      </c>
      <c r="BH11" s="27" t="s">
        <v>209</v>
      </c>
      <c r="BI11" s="27">
        <v>5</v>
      </c>
      <c r="BJ11" s="27" t="s">
        <v>210</v>
      </c>
      <c r="BK11" s="27">
        <v>0</v>
      </c>
      <c r="BL11" s="27" t="s">
        <v>211</v>
      </c>
      <c r="BM11" s="27">
        <v>5</v>
      </c>
      <c r="BN11" s="27" t="s">
        <v>212</v>
      </c>
      <c r="BO11" s="27">
        <v>5</v>
      </c>
      <c r="BP11" s="27" t="s">
        <v>213</v>
      </c>
      <c r="BQ11" s="27">
        <v>5</v>
      </c>
      <c r="BR11" s="27" t="s">
        <v>214</v>
      </c>
      <c r="BS11" s="27">
        <v>1</v>
      </c>
      <c r="BT11" s="27" t="s">
        <v>215</v>
      </c>
      <c r="BU11" s="27">
        <v>5</v>
      </c>
      <c r="BV11" s="27" t="s">
        <v>216</v>
      </c>
      <c r="BW11" s="27">
        <v>1</v>
      </c>
      <c r="BX11" s="27" t="s">
        <v>217</v>
      </c>
      <c r="BY11" s="27">
        <v>5</v>
      </c>
      <c r="BZ11" s="27" t="s">
        <v>218</v>
      </c>
      <c r="CA11" s="27">
        <v>3</v>
      </c>
      <c r="CB11" s="27" t="s">
        <v>219</v>
      </c>
      <c r="CC11" s="27">
        <v>1</v>
      </c>
      <c r="CD11" s="27" t="s">
        <v>220</v>
      </c>
      <c r="CE11" s="27">
        <v>5</v>
      </c>
      <c r="CF11" s="28">
        <f>AC11</f>
        <v>1</v>
      </c>
      <c r="CG11" s="29"/>
    </row>
    <row r="12" spans="1:85">
      <c r="A12" s="19" t="s">
        <v>43</v>
      </c>
      <c r="B12" s="17" t="s">
        <v>189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1" t="s">
        <v>189</v>
      </c>
      <c r="W12" s="21">
        <v>3</v>
      </c>
      <c r="X12" s="21" t="s">
        <v>189</v>
      </c>
      <c r="Y12" s="21">
        <v>3</v>
      </c>
      <c r="Z12" s="21" t="s">
        <v>189</v>
      </c>
      <c r="AA12" s="21">
        <v>5</v>
      </c>
      <c r="AB12" s="21" t="s">
        <v>189</v>
      </c>
      <c r="AC12" s="21">
        <v>5</v>
      </c>
      <c r="AD12" s="21" t="s">
        <v>194</v>
      </c>
      <c r="AE12" s="21">
        <v>1</v>
      </c>
      <c r="AF12" s="21" t="s">
        <v>189</v>
      </c>
      <c r="AG12" s="21">
        <v>3</v>
      </c>
      <c r="AH12" s="21" t="s">
        <v>196</v>
      </c>
      <c r="AI12" s="21">
        <v>1</v>
      </c>
      <c r="AJ12" s="21" t="s">
        <v>197</v>
      </c>
      <c r="AK12" s="21">
        <v>3</v>
      </c>
      <c r="AL12" s="21" t="s">
        <v>198</v>
      </c>
      <c r="AM12" s="21">
        <v>1</v>
      </c>
      <c r="AN12" s="21" t="s">
        <v>189</v>
      </c>
      <c r="AO12" s="21">
        <v>1</v>
      </c>
      <c r="AP12" s="21" t="s">
        <v>200</v>
      </c>
      <c r="AQ12" s="21">
        <v>3</v>
      </c>
      <c r="AR12" s="21" t="s">
        <v>201</v>
      </c>
      <c r="AS12" s="21">
        <v>3</v>
      </c>
      <c r="AT12" s="21" t="s">
        <v>202</v>
      </c>
      <c r="AU12" s="21">
        <v>1</v>
      </c>
      <c r="AV12" s="21" t="s">
        <v>203</v>
      </c>
      <c r="AW12" s="21">
        <v>1</v>
      </c>
      <c r="AX12" s="21" t="s">
        <v>204</v>
      </c>
      <c r="AY12" s="21">
        <v>1</v>
      </c>
      <c r="AZ12" s="21" t="s">
        <v>205</v>
      </c>
      <c r="BA12" s="21">
        <v>1</v>
      </c>
      <c r="BB12" s="21" t="s">
        <v>206</v>
      </c>
      <c r="BC12" s="21">
        <v>1</v>
      </c>
      <c r="BD12" s="21" t="s">
        <v>189</v>
      </c>
      <c r="BE12" s="21">
        <v>0</v>
      </c>
      <c r="BF12" s="21" t="s">
        <v>189</v>
      </c>
      <c r="BG12" s="21">
        <v>3</v>
      </c>
      <c r="BH12" s="21" t="s">
        <v>189</v>
      </c>
      <c r="BI12" s="21">
        <v>0</v>
      </c>
      <c r="BJ12" s="21" t="s">
        <v>189</v>
      </c>
      <c r="BK12" s="21">
        <v>5</v>
      </c>
      <c r="BL12" s="21" t="s">
        <v>211</v>
      </c>
      <c r="BM12" s="21">
        <v>1</v>
      </c>
      <c r="BN12" s="21" t="s">
        <v>189</v>
      </c>
      <c r="BO12" s="21">
        <v>3</v>
      </c>
      <c r="BP12" s="21" t="s">
        <v>213</v>
      </c>
      <c r="BQ12" s="21">
        <v>1</v>
      </c>
      <c r="BR12" s="21" t="s">
        <v>189</v>
      </c>
      <c r="BS12" s="21">
        <v>3</v>
      </c>
      <c r="BT12" s="21" t="s">
        <v>189</v>
      </c>
      <c r="BU12" s="21">
        <v>5</v>
      </c>
      <c r="BV12" s="21" t="s">
        <v>189</v>
      </c>
      <c r="BW12" s="21">
        <v>5</v>
      </c>
      <c r="BX12" s="21" t="s">
        <v>217</v>
      </c>
      <c r="BY12" s="21">
        <v>1</v>
      </c>
      <c r="BZ12" s="21" t="s">
        <v>189</v>
      </c>
      <c r="CA12" s="21">
        <v>1</v>
      </c>
      <c r="CB12" s="21" t="s">
        <v>189</v>
      </c>
      <c r="CC12" s="21">
        <v>3</v>
      </c>
      <c r="CD12" s="21" t="s">
        <v>220</v>
      </c>
      <c r="CE12" s="21">
        <v>3</v>
      </c>
      <c r="CF12" s="30">
        <f>W12+Y12+AA12+AC12+AG12+AO12+BE12+BG12+BI12+BK12+BO12+BS12+BU12+BW12+CA12+CC12</f>
        <v>48</v>
      </c>
      <c r="CG12" s="31"/>
    </row>
    <row r="13" spans="1:85">
      <c r="A13" s="19" t="s">
        <v>47</v>
      </c>
      <c r="B13" s="17" t="s">
        <v>190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 t="s">
        <v>190</v>
      </c>
      <c r="Y13" s="33">
        <v>3</v>
      </c>
      <c r="Z13" s="33" t="s">
        <v>190</v>
      </c>
      <c r="AA13" s="33">
        <v>5</v>
      </c>
      <c r="AB13" s="33" t="s">
        <v>190</v>
      </c>
      <c r="AC13" s="33">
        <v>5</v>
      </c>
      <c r="AD13" s="33" t="s">
        <v>190</v>
      </c>
      <c r="AE13" s="33">
        <v>1</v>
      </c>
      <c r="AF13" s="33" t="s">
        <v>190</v>
      </c>
      <c r="AG13" s="33">
        <v>5</v>
      </c>
      <c r="AH13" s="33" t="s">
        <v>196</v>
      </c>
      <c r="AI13" s="33">
        <v>1</v>
      </c>
      <c r="AJ13" s="33" t="s">
        <v>197</v>
      </c>
      <c r="AK13" s="33">
        <v>5</v>
      </c>
      <c r="AL13" s="33" t="s">
        <v>190</v>
      </c>
      <c r="AM13" s="33">
        <v>1</v>
      </c>
      <c r="AN13" s="33" t="s">
        <v>199</v>
      </c>
      <c r="AO13" s="33">
        <v>3</v>
      </c>
      <c r="AP13" s="33" t="s">
        <v>200</v>
      </c>
      <c r="AQ13" s="33">
        <v>3</v>
      </c>
      <c r="AR13" s="33" t="s">
        <v>201</v>
      </c>
      <c r="AS13" s="33">
        <v>3</v>
      </c>
      <c r="AT13" s="33" t="s">
        <v>202</v>
      </c>
      <c r="AU13" s="33">
        <v>3</v>
      </c>
      <c r="AV13" s="33" t="s">
        <v>190</v>
      </c>
      <c r="AW13" s="33">
        <v>1</v>
      </c>
      <c r="AX13" s="33" t="s">
        <v>190</v>
      </c>
      <c r="AY13" s="33">
        <v>1</v>
      </c>
      <c r="AZ13" s="33" t="s">
        <v>190</v>
      </c>
      <c r="BA13" s="33">
        <v>0</v>
      </c>
      <c r="BB13" s="33" t="s">
        <v>190</v>
      </c>
      <c r="BC13" s="33">
        <v>3</v>
      </c>
      <c r="BD13" s="33" t="s">
        <v>207</v>
      </c>
      <c r="BE13" s="33">
        <v>1</v>
      </c>
      <c r="BF13" s="33" t="s">
        <v>190</v>
      </c>
      <c r="BG13" s="33">
        <v>3</v>
      </c>
      <c r="BH13" s="33" t="s">
        <v>190</v>
      </c>
      <c r="BI13" s="33">
        <v>0</v>
      </c>
      <c r="BJ13" s="33" t="s">
        <v>190</v>
      </c>
      <c r="BK13" s="33">
        <v>5</v>
      </c>
      <c r="BL13" s="33" t="s">
        <v>211</v>
      </c>
      <c r="BM13" s="33">
        <v>3</v>
      </c>
      <c r="BN13" s="33" t="s">
        <v>190</v>
      </c>
      <c r="BO13" s="33">
        <v>1</v>
      </c>
      <c r="BP13" s="33" t="s">
        <v>213</v>
      </c>
      <c r="BQ13" s="33">
        <v>1</v>
      </c>
      <c r="BR13" s="33" t="s">
        <v>190</v>
      </c>
      <c r="BS13" s="33">
        <v>3</v>
      </c>
      <c r="BT13" s="33" t="s">
        <v>190</v>
      </c>
      <c r="BU13" s="33">
        <v>1</v>
      </c>
      <c r="BV13" s="33" t="s">
        <v>190</v>
      </c>
      <c r="BW13" s="33">
        <v>1</v>
      </c>
      <c r="BX13" s="33" t="s">
        <v>217</v>
      </c>
      <c r="BY13" s="33">
        <v>1</v>
      </c>
      <c r="BZ13" s="33" t="s">
        <v>190</v>
      </c>
      <c r="CA13" s="33">
        <v>1</v>
      </c>
      <c r="CB13" s="33" t="s">
        <v>190</v>
      </c>
      <c r="CC13" s="33">
        <v>3</v>
      </c>
      <c r="CD13" s="33" t="s">
        <v>220</v>
      </c>
      <c r="CE13" s="33">
        <v>5</v>
      </c>
      <c r="CF13" s="34">
        <f>Y13+AA13+AC13+AE13+AG13+AM13+AW13+AY13+BA13+BC13+BG13+BI13+BK13+BO13+BS13+BU13+BW13+CA13+CC13</f>
        <v>43</v>
      </c>
      <c r="CG13" s="35"/>
    </row>
    <row r="14" spans="1:85">
      <c r="A14" s="19" t="s">
        <v>51</v>
      </c>
      <c r="B14" s="17" t="s">
        <v>191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1" t="s">
        <v>191</v>
      </c>
      <c r="AA14" s="21">
        <v>1</v>
      </c>
      <c r="AB14" s="21" t="s">
        <v>191</v>
      </c>
      <c r="AC14" s="21">
        <v>1</v>
      </c>
      <c r="AD14" s="21" t="s">
        <v>194</v>
      </c>
      <c r="AE14" s="21">
        <v>1</v>
      </c>
      <c r="AF14" s="21" t="s">
        <v>191</v>
      </c>
      <c r="AG14" s="21">
        <v>1</v>
      </c>
      <c r="AH14" s="21" t="s">
        <v>196</v>
      </c>
      <c r="AI14" s="21">
        <v>3</v>
      </c>
      <c r="AJ14" s="21" t="s">
        <v>197</v>
      </c>
      <c r="AK14" s="21">
        <v>5</v>
      </c>
      <c r="AL14" s="21" t="s">
        <v>198</v>
      </c>
      <c r="AM14" s="21">
        <v>1</v>
      </c>
      <c r="AN14" s="21" t="s">
        <v>199</v>
      </c>
      <c r="AO14" s="21">
        <v>5</v>
      </c>
      <c r="AP14" s="21" t="s">
        <v>200</v>
      </c>
      <c r="AQ14" s="21">
        <v>5</v>
      </c>
      <c r="AR14" s="21" t="s">
        <v>201</v>
      </c>
      <c r="AS14" s="21">
        <v>5</v>
      </c>
      <c r="AT14" s="21" t="s">
        <v>202</v>
      </c>
      <c r="AU14" s="21">
        <v>5</v>
      </c>
      <c r="AV14" s="21" t="s">
        <v>203</v>
      </c>
      <c r="AW14" s="21">
        <v>1</v>
      </c>
      <c r="AX14" s="21" t="s">
        <v>204</v>
      </c>
      <c r="AY14" s="21">
        <v>1</v>
      </c>
      <c r="AZ14" s="21" t="s">
        <v>205</v>
      </c>
      <c r="BA14" s="21">
        <v>3</v>
      </c>
      <c r="BB14" s="21" t="s">
        <v>191</v>
      </c>
      <c r="BC14" s="21">
        <v>0</v>
      </c>
      <c r="BD14" s="21" t="s">
        <v>207</v>
      </c>
      <c r="BE14" s="21">
        <v>3</v>
      </c>
      <c r="BF14" s="21" t="s">
        <v>191</v>
      </c>
      <c r="BG14" s="21">
        <v>0</v>
      </c>
      <c r="BH14" s="21" t="s">
        <v>209</v>
      </c>
      <c r="BI14" s="21">
        <v>3</v>
      </c>
      <c r="BJ14" s="21" t="s">
        <v>191</v>
      </c>
      <c r="BK14" s="21">
        <v>3</v>
      </c>
      <c r="BL14" s="21" t="s">
        <v>211</v>
      </c>
      <c r="BM14" s="21">
        <v>5</v>
      </c>
      <c r="BN14" s="21" t="s">
        <v>212</v>
      </c>
      <c r="BO14" s="21">
        <v>1</v>
      </c>
      <c r="BP14" s="21" t="s">
        <v>213</v>
      </c>
      <c r="BQ14" s="21">
        <v>3</v>
      </c>
      <c r="BR14" s="21" t="s">
        <v>191</v>
      </c>
      <c r="BS14" s="21">
        <v>1</v>
      </c>
      <c r="BT14" s="21" t="s">
        <v>215</v>
      </c>
      <c r="BU14" s="21">
        <v>1</v>
      </c>
      <c r="BV14" s="21" t="s">
        <v>216</v>
      </c>
      <c r="BW14" s="21">
        <v>1</v>
      </c>
      <c r="BX14" s="21" t="s">
        <v>217</v>
      </c>
      <c r="BY14" s="21">
        <v>3</v>
      </c>
      <c r="BZ14" s="21" t="s">
        <v>218</v>
      </c>
      <c r="CA14" s="21">
        <v>1</v>
      </c>
      <c r="CB14" s="21" t="s">
        <v>191</v>
      </c>
      <c r="CC14" s="21">
        <v>0</v>
      </c>
      <c r="CD14" s="21" t="s">
        <v>220</v>
      </c>
      <c r="CE14" s="21">
        <v>5</v>
      </c>
      <c r="CF14" s="22">
        <f>AA14+AC14+AG14+BC14+BG14+BK14+BS14+CC14</f>
        <v>7</v>
      </c>
      <c r="CG14" s="23"/>
    </row>
    <row r="15" spans="1:85">
      <c r="A15" s="19" t="s">
        <v>55</v>
      </c>
      <c r="B15" s="17" t="s">
        <v>192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1" t="s">
        <v>192</v>
      </c>
      <c r="AC15" s="21">
        <v>0</v>
      </c>
      <c r="AD15" s="21" t="s">
        <v>192</v>
      </c>
      <c r="AE15" s="21">
        <v>0</v>
      </c>
      <c r="AF15" s="21" t="s">
        <v>192</v>
      </c>
      <c r="AG15" s="21">
        <v>0</v>
      </c>
      <c r="AH15" s="21" t="s">
        <v>196</v>
      </c>
      <c r="AI15" s="21">
        <v>3</v>
      </c>
      <c r="AJ15" s="21" t="s">
        <v>197</v>
      </c>
      <c r="AK15" s="21">
        <v>5</v>
      </c>
      <c r="AL15" s="21" t="s">
        <v>192</v>
      </c>
      <c r="AM15" s="21">
        <v>0</v>
      </c>
      <c r="AN15" s="21" t="s">
        <v>199</v>
      </c>
      <c r="AO15" s="21">
        <v>5</v>
      </c>
      <c r="AP15" s="21" t="s">
        <v>200</v>
      </c>
      <c r="AQ15" s="21">
        <v>5</v>
      </c>
      <c r="AR15" s="21" t="s">
        <v>201</v>
      </c>
      <c r="AS15" s="21">
        <v>5</v>
      </c>
      <c r="AT15" s="21" t="s">
        <v>202</v>
      </c>
      <c r="AU15" s="21">
        <v>5</v>
      </c>
      <c r="AV15" s="21" t="s">
        <v>192</v>
      </c>
      <c r="AW15" s="21">
        <v>0</v>
      </c>
      <c r="AX15" s="21" t="s">
        <v>192</v>
      </c>
      <c r="AY15" s="21">
        <v>0</v>
      </c>
      <c r="AZ15" s="21" t="s">
        <v>205</v>
      </c>
      <c r="BA15" s="21">
        <v>3</v>
      </c>
      <c r="BB15" s="21" t="s">
        <v>206</v>
      </c>
      <c r="BC15" s="21">
        <v>1</v>
      </c>
      <c r="BD15" s="21" t="s">
        <v>207</v>
      </c>
      <c r="BE15" s="21">
        <v>3</v>
      </c>
      <c r="BF15" s="21" t="s">
        <v>208</v>
      </c>
      <c r="BG15" s="21">
        <v>1</v>
      </c>
      <c r="BH15" s="21" t="s">
        <v>209</v>
      </c>
      <c r="BI15" s="21">
        <v>3</v>
      </c>
      <c r="BJ15" s="21" t="s">
        <v>192</v>
      </c>
      <c r="BK15" s="21">
        <v>3</v>
      </c>
      <c r="BL15" s="21" t="s">
        <v>211</v>
      </c>
      <c r="BM15" s="21">
        <v>5</v>
      </c>
      <c r="BN15" s="21" t="s">
        <v>212</v>
      </c>
      <c r="BO15" s="21">
        <v>1</v>
      </c>
      <c r="BP15" s="21" t="s">
        <v>213</v>
      </c>
      <c r="BQ15" s="21">
        <v>3</v>
      </c>
      <c r="BR15" s="21" t="s">
        <v>192</v>
      </c>
      <c r="BS15" s="21">
        <v>1</v>
      </c>
      <c r="BT15" s="21" t="s">
        <v>192</v>
      </c>
      <c r="BU15" s="21">
        <v>1</v>
      </c>
      <c r="BV15" s="21" t="s">
        <v>192</v>
      </c>
      <c r="BW15" s="21">
        <v>1</v>
      </c>
      <c r="BX15" s="21" t="s">
        <v>217</v>
      </c>
      <c r="BY15" s="21">
        <v>3</v>
      </c>
      <c r="BZ15" s="21" t="s">
        <v>192</v>
      </c>
      <c r="CA15" s="21">
        <v>1</v>
      </c>
      <c r="CB15" s="21" t="s">
        <v>192</v>
      </c>
      <c r="CC15" s="21">
        <v>1</v>
      </c>
      <c r="CD15" s="21" t="s">
        <v>220</v>
      </c>
      <c r="CE15" s="21">
        <v>5</v>
      </c>
      <c r="CF15" s="22">
        <f>AC15+AE15+AG15+AM15+AW15+AY15+BK15+BS15+BU15+BW15+CA15+CC15</f>
        <v>8</v>
      </c>
      <c r="CG15" s="23"/>
    </row>
    <row r="16" spans="1:85">
      <c r="A16" s="19" t="s">
        <v>223</v>
      </c>
      <c r="B16" s="17" t="s">
        <v>193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1" t="s">
        <v>193</v>
      </c>
      <c r="AE16" s="21">
        <v>0</v>
      </c>
      <c r="AF16" s="21" t="s">
        <v>193</v>
      </c>
      <c r="AG16" s="21">
        <v>0</v>
      </c>
      <c r="AH16" s="21" t="s">
        <v>196</v>
      </c>
      <c r="AI16" s="21">
        <v>3</v>
      </c>
      <c r="AJ16" s="21" t="s">
        <v>197</v>
      </c>
      <c r="AK16" s="21">
        <v>5</v>
      </c>
      <c r="AL16" s="21" t="s">
        <v>193</v>
      </c>
      <c r="AM16" s="21">
        <v>0</v>
      </c>
      <c r="AN16" s="21" t="s">
        <v>199</v>
      </c>
      <c r="AO16" s="21">
        <v>5</v>
      </c>
      <c r="AP16" s="21" t="s">
        <v>200</v>
      </c>
      <c r="AQ16" s="21">
        <v>5</v>
      </c>
      <c r="AR16" s="21" t="s">
        <v>201</v>
      </c>
      <c r="AS16" s="21">
        <v>5</v>
      </c>
      <c r="AT16" s="21" t="s">
        <v>202</v>
      </c>
      <c r="AU16" s="21">
        <v>5</v>
      </c>
      <c r="AV16" s="21" t="s">
        <v>193</v>
      </c>
      <c r="AW16" s="21">
        <v>0</v>
      </c>
      <c r="AX16" s="21" t="s">
        <v>193</v>
      </c>
      <c r="AY16" s="21">
        <v>0</v>
      </c>
      <c r="AZ16" s="21" t="s">
        <v>205</v>
      </c>
      <c r="BA16" s="21">
        <v>3</v>
      </c>
      <c r="BB16" s="21" t="s">
        <v>206</v>
      </c>
      <c r="BC16" s="21">
        <v>1</v>
      </c>
      <c r="BD16" s="21" t="s">
        <v>207</v>
      </c>
      <c r="BE16" s="21">
        <v>3</v>
      </c>
      <c r="BF16" s="21" t="s">
        <v>208</v>
      </c>
      <c r="BG16" s="21">
        <v>1</v>
      </c>
      <c r="BH16" s="21" t="s">
        <v>209</v>
      </c>
      <c r="BI16" s="21">
        <v>3</v>
      </c>
      <c r="BJ16" s="21" t="s">
        <v>193</v>
      </c>
      <c r="BK16" s="21">
        <v>3</v>
      </c>
      <c r="BL16" s="21" t="s">
        <v>211</v>
      </c>
      <c r="BM16" s="21">
        <v>5</v>
      </c>
      <c r="BN16" s="21" t="s">
        <v>212</v>
      </c>
      <c r="BO16" s="21">
        <v>1</v>
      </c>
      <c r="BP16" s="21" t="s">
        <v>213</v>
      </c>
      <c r="BQ16" s="21">
        <v>3</v>
      </c>
      <c r="BR16" s="21" t="s">
        <v>193</v>
      </c>
      <c r="BS16" s="21">
        <v>1</v>
      </c>
      <c r="BT16" s="21" t="s">
        <v>193</v>
      </c>
      <c r="BU16" s="21">
        <v>1</v>
      </c>
      <c r="BV16" s="21" t="s">
        <v>193</v>
      </c>
      <c r="BW16" s="21">
        <v>1</v>
      </c>
      <c r="BX16" s="21" t="s">
        <v>217</v>
      </c>
      <c r="BY16" s="21">
        <v>3</v>
      </c>
      <c r="BZ16" s="21" t="s">
        <v>193</v>
      </c>
      <c r="CA16" s="21">
        <v>1</v>
      </c>
      <c r="CB16" s="21" t="s">
        <v>193</v>
      </c>
      <c r="CC16" s="21">
        <v>1</v>
      </c>
      <c r="CD16" s="21" t="s">
        <v>220</v>
      </c>
      <c r="CE16" s="21">
        <v>5</v>
      </c>
      <c r="CF16" s="22">
        <f t="shared" ref="CF16:CF18" si="0">AE16+AG16+AM16+AW16+AY16+BK16+BS16+BU16+BW16+CA16+CC16</f>
        <v>8</v>
      </c>
      <c r="CG16" s="23"/>
    </row>
    <row r="17" spans="1:85">
      <c r="A17" s="19" t="s">
        <v>65</v>
      </c>
      <c r="B17" s="17" t="s">
        <v>194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1" t="s">
        <v>194</v>
      </c>
      <c r="AG17" s="21">
        <v>0</v>
      </c>
      <c r="AH17" s="21" t="s">
        <v>196</v>
      </c>
      <c r="AI17" s="21">
        <v>3</v>
      </c>
      <c r="AJ17" s="21" t="s">
        <v>197</v>
      </c>
      <c r="AK17" s="21">
        <v>5</v>
      </c>
      <c r="AL17" s="21" t="s">
        <v>194</v>
      </c>
      <c r="AM17" s="21">
        <v>0</v>
      </c>
      <c r="AN17" s="21" t="s">
        <v>199</v>
      </c>
      <c r="AO17" s="21">
        <v>5</v>
      </c>
      <c r="AP17" s="21" t="s">
        <v>200</v>
      </c>
      <c r="AQ17" s="21">
        <v>5</v>
      </c>
      <c r="AR17" s="21" t="s">
        <v>201</v>
      </c>
      <c r="AS17" s="21">
        <v>5</v>
      </c>
      <c r="AT17" s="21" t="s">
        <v>202</v>
      </c>
      <c r="AU17" s="21">
        <v>5</v>
      </c>
      <c r="AV17" s="21" t="s">
        <v>194</v>
      </c>
      <c r="AW17" s="21">
        <v>0</v>
      </c>
      <c r="AX17" s="21" t="s">
        <v>194</v>
      </c>
      <c r="AY17" s="21">
        <v>0</v>
      </c>
      <c r="AZ17" s="21" t="s">
        <v>205</v>
      </c>
      <c r="BA17" s="21">
        <v>3</v>
      </c>
      <c r="BB17" s="21" t="s">
        <v>206</v>
      </c>
      <c r="BC17" s="21">
        <v>1</v>
      </c>
      <c r="BD17" s="21" t="s">
        <v>207</v>
      </c>
      <c r="BE17" s="21">
        <v>3</v>
      </c>
      <c r="BF17" s="21" t="s">
        <v>208</v>
      </c>
      <c r="BG17" s="21">
        <v>1</v>
      </c>
      <c r="BH17" s="21" t="s">
        <v>209</v>
      </c>
      <c r="BI17" s="21">
        <v>3</v>
      </c>
      <c r="BJ17" s="21" t="s">
        <v>194</v>
      </c>
      <c r="BK17" s="21">
        <v>3</v>
      </c>
      <c r="BL17" s="21" t="s">
        <v>211</v>
      </c>
      <c r="BM17" s="21">
        <v>5</v>
      </c>
      <c r="BN17" s="21" t="s">
        <v>212</v>
      </c>
      <c r="BO17" s="21">
        <v>1</v>
      </c>
      <c r="BP17" s="21" t="s">
        <v>213</v>
      </c>
      <c r="BQ17" s="21">
        <v>3</v>
      </c>
      <c r="BR17" s="21" t="s">
        <v>194</v>
      </c>
      <c r="BS17" s="21">
        <v>1</v>
      </c>
      <c r="BT17" s="21" t="s">
        <v>194</v>
      </c>
      <c r="BU17" s="21">
        <v>1</v>
      </c>
      <c r="BV17" s="21" t="s">
        <v>194</v>
      </c>
      <c r="BW17" s="21">
        <v>1</v>
      </c>
      <c r="BX17" s="21" t="s">
        <v>217</v>
      </c>
      <c r="BY17" s="21">
        <v>3</v>
      </c>
      <c r="BZ17" s="21" t="s">
        <v>194</v>
      </c>
      <c r="CA17" s="21">
        <v>1</v>
      </c>
      <c r="CB17" s="21" t="s">
        <v>194</v>
      </c>
      <c r="CC17" s="21">
        <v>1</v>
      </c>
      <c r="CD17" s="21" t="s">
        <v>220</v>
      </c>
      <c r="CE17" s="21">
        <v>5</v>
      </c>
      <c r="CF17" s="22">
        <f t="shared" si="0"/>
        <v>8</v>
      </c>
      <c r="CG17" s="23"/>
    </row>
    <row r="18" spans="1:85">
      <c r="A18" s="19" t="s">
        <v>68</v>
      </c>
      <c r="B18" s="17" t="s">
        <v>195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1" t="s">
        <v>196</v>
      </c>
      <c r="AI18" s="21">
        <v>3</v>
      </c>
      <c r="AJ18" s="21" t="s">
        <v>197</v>
      </c>
      <c r="AK18" s="21">
        <v>5</v>
      </c>
      <c r="AL18" s="21" t="s">
        <v>195</v>
      </c>
      <c r="AM18" s="21">
        <v>0</v>
      </c>
      <c r="AN18" s="21" t="s">
        <v>199</v>
      </c>
      <c r="AO18" s="21">
        <v>5</v>
      </c>
      <c r="AP18" s="21" t="s">
        <v>200</v>
      </c>
      <c r="AQ18" s="21">
        <v>5</v>
      </c>
      <c r="AR18" s="21" t="s">
        <v>201</v>
      </c>
      <c r="AS18" s="21">
        <v>5</v>
      </c>
      <c r="AT18" s="21" t="s">
        <v>202</v>
      </c>
      <c r="AU18" s="21">
        <v>5</v>
      </c>
      <c r="AV18" s="21" t="s">
        <v>195</v>
      </c>
      <c r="AW18" s="21">
        <v>0</v>
      </c>
      <c r="AX18" s="21" t="s">
        <v>195</v>
      </c>
      <c r="AY18" s="21">
        <v>0</v>
      </c>
      <c r="AZ18" s="21" t="s">
        <v>205</v>
      </c>
      <c r="BA18" s="21">
        <v>3</v>
      </c>
      <c r="BB18" s="21" t="s">
        <v>206</v>
      </c>
      <c r="BC18" s="21">
        <v>1</v>
      </c>
      <c r="BD18" s="21" t="s">
        <v>207</v>
      </c>
      <c r="BE18" s="21">
        <v>3</v>
      </c>
      <c r="BF18" s="21" t="s">
        <v>208</v>
      </c>
      <c r="BG18" s="21">
        <v>1</v>
      </c>
      <c r="BH18" s="21" t="s">
        <v>209</v>
      </c>
      <c r="BI18" s="21">
        <v>3</v>
      </c>
      <c r="BJ18" s="21" t="s">
        <v>195</v>
      </c>
      <c r="BK18" s="21">
        <v>3</v>
      </c>
      <c r="BL18" s="21" t="s">
        <v>211</v>
      </c>
      <c r="BM18" s="21">
        <v>5</v>
      </c>
      <c r="BN18" s="21" t="s">
        <v>212</v>
      </c>
      <c r="BO18" s="21">
        <v>1</v>
      </c>
      <c r="BP18" s="21" t="s">
        <v>213</v>
      </c>
      <c r="BQ18" s="21">
        <v>3</v>
      </c>
      <c r="BR18" s="21" t="s">
        <v>195</v>
      </c>
      <c r="BS18" s="21">
        <v>1</v>
      </c>
      <c r="BT18" s="21" t="s">
        <v>195</v>
      </c>
      <c r="BU18" s="21">
        <v>1</v>
      </c>
      <c r="BV18" s="21" t="s">
        <v>195</v>
      </c>
      <c r="BW18" s="21">
        <v>1</v>
      </c>
      <c r="BX18" s="21" t="s">
        <v>217</v>
      </c>
      <c r="BY18" s="21">
        <v>3</v>
      </c>
      <c r="BZ18" s="21" t="s">
        <v>195</v>
      </c>
      <c r="CA18" s="21">
        <v>1</v>
      </c>
      <c r="CB18" s="21" t="s">
        <v>195</v>
      </c>
      <c r="CC18" s="21">
        <v>1</v>
      </c>
      <c r="CD18" s="21" t="s">
        <v>220</v>
      </c>
      <c r="CE18" s="21">
        <v>5</v>
      </c>
      <c r="CF18" s="22">
        <f t="shared" si="0"/>
        <v>8</v>
      </c>
      <c r="CG18" s="23"/>
    </row>
    <row r="19" spans="1:85">
      <c r="A19" s="19" t="s">
        <v>72</v>
      </c>
      <c r="B19" s="17" t="s">
        <v>196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1" t="s">
        <v>197</v>
      </c>
      <c r="AK19" s="21">
        <v>3</v>
      </c>
      <c r="AL19" s="21" t="s">
        <v>196</v>
      </c>
      <c r="AM19" s="21">
        <v>3</v>
      </c>
      <c r="AN19" s="21" t="s">
        <v>199</v>
      </c>
      <c r="AO19" s="21">
        <v>3</v>
      </c>
      <c r="AP19" s="21" t="s">
        <v>200</v>
      </c>
      <c r="AQ19" s="21">
        <v>3</v>
      </c>
      <c r="AR19" s="21" t="s">
        <v>201</v>
      </c>
      <c r="AS19" s="21">
        <v>3</v>
      </c>
      <c r="AT19" s="21" t="s">
        <v>202</v>
      </c>
      <c r="AU19" s="21">
        <v>3</v>
      </c>
      <c r="AV19" s="21" t="s">
        <v>196</v>
      </c>
      <c r="AW19" s="21">
        <v>3</v>
      </c>
      <c r="AX19" s="21" t="s">
        <v>196</v>
      </c>
      <c r="AY19" s="21">
        <v>3</v>
      </c>
      <c r="AZ19" s="21" t="s">
        <v>196</v>
      </c>
      <c r="BA19" s="21">
        <v>0</v>
      </c>
      <c r="BB19" s="21" t="s">
        <v>196</v>
      </c>
      <c r="BC19" s="21">
        <v>1</v>
      </c>
      <c r="BD19" s="21" t="s">
        <v>196</v>
      </c>
      <c r="BE19" s="21">
        <v>0</v>
      </c>
      <c r="BF19" s="21" t="s">
        <v>196</v>
      </c>
      <c r="BG19" s="21">
        <v>1</v>
      </c>
      <c r="BH19" s="21" t="s">
        <v>196</v>
      </c>
      <c r="BI19" s="21">
        <v>0</v>
      </c>
      <c r="BJ19" s="21" t="s">
        <v>196</v>
      </c>
      <c r="BK19" s="21">
        <v>5</v>
      </c>
      <c r="BL19" s="21" t="s">
        <v>211</v>
      </c>
      <c r="BM19" s="21">
        <v>3</v>
      </c>
      <c r="BN19" s="21" t="s">
        <v>196</v>
      </c>
      <c r="BO19" s="21">
        <v>1</v>
      </c>
      <c r="BP19" s="21" t="s">
        <v>196</v>
      </c>
      <c r="BQ19" s="21">
        <v>0</v>
      </c>
      <c r="BR19" s="21" t="s">
        <v>196</v>
      </c>
      <c r="BS19" s="21">
        <v>3</v>
      </c>
      <c r="BT19" s="21" t="s">
        <v>196</v>
      </c>
      <c r="BU19" s="21">
        <v>3</v>
      </c>
      <c r="BV19" s="21" t="s">
        <v>196</v>
      </c>
      <c r="BW19" s="21">
        <v>3</v>
      </c>
      <c r="BX19" s="21" t="s">
        <v>196</v>
      </c>
      <c r="BY19" s="21">
        <v>0</v>
      </c>
      <c r="BZ19" s="21" t="s">
        <v>196</v>
      </c>
      <c r="CA19" s="21">
        <v>3</v>
      </c>
      <c r="CB19" s="21" t="s">
        <v>196</v>
      </c>
      <c r="CC19" s="21">
        <v>3</v>
      </c>
      <c r="CD19" s="21" t="s">
        <v>220</v>
      </c>
      <c r="CE19" s="21">
        <v>3</v>
      </c>
      <c r="CF19" s="22">
        <f>AE19+AG19+AM19+AW19+AY19+BK19+BS19+BU19+BW19+CA19+CC19+BA19+BC19+BE19+BG19+BI19+BO19+BY19</f>
        <v>32</v>
      </c>
      <c r="CG19" s="23"/>
    </row>
    <row r="20" spans="1:85">
      <c r="A20" s="19" t="s">
        <v>75</v>
      </c>
      <c r="B20" s="17" t="s">
        <v>197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1" t="s">
        <v>197</v>
      </c>
      <c r="AM20" s="21">
        <v>5</v>
      </c>
      <c r="AN20" s="21" t="s">
        <v>197</v>
      </c>
      <c r="AO20" s="21">
        <v>0</v>
      </c>
      <c r="AP20" s="21" t="s">
        <v>197</v>
      </c>
      <c r="AQ20" s="21">
        <v>0</v>
      </c>
      <c r="AR20" s="21" t="s">
        <v>197</v>
      </c>
      <c r="AS20" s="21">
        <v>0</v>
      </c>
      <c r="AT20" s="21" t="s">
        <v>197</v>
      </c>
      <c r="AU20" s="21">
        <v>0</v>
      </c>
      <c r="AV20" s="21" t="s">
        <v>197</v>
      </c>
      <c r="AW20" s="21">
        <v>5</v>
      </c>
      <c r="AX20" s="21" t="s">
        <v>197</v>
      </c>
      <c r="AY20" s="21">
        <v>5</v>
      </c>
      <c r="AZ20" s="21" t="s">
        <v>197</v>
      </c>
      <c r="BA20" s="21">
        <v>3</v>
      </c>
      <c r="BB20" s="21" t="s">
        <v>197</v>
      </c>
      <c r="BC20" s="21">
        <v>5</v>
      </c>
      <c r="BD20" s="21" t="s">
        <v>197</v>
      </c>
      <c r="BE20" s="21">
        <v>3</v>
      </c>
      <c r="BF20" s="21" t="s">
        <v>197</v>
      </c>
      <c r="BG20" s="21">
        <v>5</v>
      </c>
      <c r="BH20" s="21" t="s">
        <v>197</v>
      </c>
      <c r="BI20" s="21">
        <v>3</v>
      </c>
      <c r="BJ20" s="21" t="s">
        <v>197</v>
      </c>
      <c r="BK20" s="21">
        <v>5</v>
      </c>
      <c r="BL20" s="21" t="s">
        <v>197</v>
      </c>
      <c r="BM20" s="21">
        <v>0</v>
      </c>
      <c r="BN20" s="21" t="s">
        <v>197</v>
      </c>
      <c r="BO20" s="21">
        <v>5</v>
      </c>
      <c r="BP20" s="21" t="s">
        <v>197</v>
      </c>
      <c r="BQ20" s="21">
        <v>3</v>
      </c>
      <c r="BR20" s="21" t="s">
        <v>197</v>
      </c>
      <c r="BS20" s="21">
        <v>5</v>
      </c>
      <c r="BT20" s="21" t="s">
        <v>197</v>
      </c>
      <c r="BU20" s="21">
        <v>5</v>
      </c>
      <c r="BV20" s="21" t="s">
        <v>197</v>
      </c>
      <c r="BW20" s="21">
        <v>5</v>
      </c>
      <c r="BX20" s="21" t="s">
        <v>197</v>
      </c>
      <c r="BY20" s="21">
        <v>3</v>
      </c>
      <c r="BZ20" s="21" t="s">
        <v>197</v>
      </c>
      <c r="CA20" s="21">
        <v>5</v>
      </c>
      <c r="CB20" s="21" t="s">
        <v>197</v>
      </c>
      <c r="CC20" s="21">
        <v>5</v>
      </c>
      <c r="CD20" s="21" t="s">
        <v>197</v>
      </c>
      <c r="CE20" s="21">
        <v>0</v>
      </c>
      <c r="CF20" s="22">
        <f>AE20+AG20+AM20+AW20+AY20+BK20+BS20+BU20+BW20+CA20+CC20+BA20+BC20+BE20+BG20+BI20+BO20+BY20+AO20+AQ20+AS20+AU20+BM20+BQ20+CE20</f>
        <v>75</v>
      </c>
      <c r="CG20" s="23"/>
    </row>
    <row r="21" spans="1:85">
      <c r="A21" s="19" t="s">
        <v>78</v>
      </c>
      <c r="B21" s="17" t="s">
        <v>198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1" t="s">
        <v>199</v>
      </c>
      <c r="AO21" s="21">
        <v>5</v>
      </c>
      <c r="AP21" s="21" t="s">
        <v>200</v>
      </c>
      <c r="AQ21" s="21">
        <v>5</v>
      </c>
      <c r="AR21" s="21" t="s">
        <v>201</v>
      </c>
      <c r="AS21" s="21">
        <v>5</v>
      </c>
      <c r="AT21" s="21" t="s">
        <v>202</v>
      </c>
      <c r="AU21" s="21">
        <v>5</v>
      </c>
      <c r="AV21" s="21" t="s">
        <v>198</v>
      </c>
      <c r="AW21" s="21">
        <v>0</v>
      </c>
      <c r="AX21" s="21" t="s">
        <v>198</v>
      </c>
      <c r="AY21" s="21">
        <v>0</v>
      </c>
      <c r="AZ21" s="21" t="s">
        <v>205</v>
      </c>
      <c r="BA21" s="21">
        <v>3</v>
      </c>
      <c r="BB21" s="21" t="s">
        <v>206</v>
      </c>
      <c r="BC21" s="21">
        <v>1</v>
      </c>
      <c r="BD21" s="21" t="s">
        <v>207</v>
      </c>
      <c r="BE21" s="21">
        <v>3</v>
      </c>
      <c r="BF21" s="21" t="s">
        <v>208</v>
      </c>
      <c r="BG21" s="21">
        <v>1</v>
      </c>
      <c r="BH21" s="21" t="s">
        <v>209</v>
      </c>
      <c r="BI21" s="21">
        <v>3</v>
      </c>
      <c r="BJ21" s="21" t="s">
        <v>198</v>
      </c>
      <c r="BK21" s="21">
        <v>3</v>
      </c>
      <c r="BL21" s="21" t="s">
        <v>211</v>
      </c>
      <c r="BM21" s="21">
        <v>5</v>
      </c>
      <c r="BN21" s="21" t="s">
        <v>212</v>
      </c>
      <c r="BO21" s="21">
        <v>1</v>
      </c>
      <c r="BP21" s="21" t="s">
        <v>213</v>
      </c>
      <c r="BQ21" s="21">
        <v>3</v>
      </c>
      <c r="BR21" s="21" t="s">
        <v>198</v>
      </c>
      <c r="BS21" s="21">
        <v>1</v>
      </c>
      <c r="BT21" s="21" t="s">
        <v>198</v>
      </c>
      <c r="BU21" s="21">
        <v>1</v>
      </c>
      <c r="BV21" s="21" t="s">
        <v>198</v>
      </c>
      <c r="BW21" s="21">
        <v>1</v>
      </c>
      <c r="BX21" s="21" t="s">
        <v>217</v>
      </c>
      <c r="BY21" s="21">
        <v>3</v>
      </c>
      <c r="BZ21" s="21" t="s">
        <v>198</v>
      </c>
      <c r="CA21" s="21">
        <v>1</v>
      </c>
      <c r="CB21" s="21" t="s">
        <v>198</v>
      </c>
      <c r="CC21" s="21">
        <v>1</v>
      </c>
      <c r="CD21" s="21" t="s">
        <v>220</v>
      </c>
      <c r="CE21" s="21">
        <v>5</v>
      </c>
      <c r="CF21" s="22">
        <f>AW21+AY21+BK21+BS21+BU21+BW21+CA21+CC21</f>
        <v>8</v>
      </c>
      <c r="CG21" s="23"/>
    </row>
    <row r="22" spans="1:85">
      <c r="A22" s="36" t="s">
        <v>81</v>
      </c>
      <c r="B22" s="17" t="s">
        <v>199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21" t="s">
        <v>199</v>
      </c>
      <c r="AQ22" s="21">
        <v>0</v>
      </c>
      <c r="AR22" s="21" t="s">
        <v>199</v>
      </c>
      <c r="AS22" s="21">
        <v>0</v>
      </c>
      <c r="AT22" s="21" t="s">
        <v>199</v>
      </c>
      <c r="AU22" s="21">
        <v>0</v>
      </c>
      <c r="AV22" s="21" t="s">
        <v>199</v>
      </c>
      <c r="AW22" s="21">
        <v>5</v>
      </c>
      <c r="AX22" s="21" t="s">
        <v>199</v>
      </c>
      <c r="AY22" s="21">
        <v>5</v>
      </c>
      <c r="AZ22" s="21" t="s">
        <v>199</v>
      </c>
      <c r="BA22" s="21">
        <v>3</v>
      </c>
      <c r="BB22" s="21" t="s">
        <v>199</v>
      </c>
      <c r="BC22" s="21">
        <v>5</v>
      </c>
      <c r="BD22" s="21" t="s">
        <v>199</v>
      </c>
      <c r="BE22" s="21">
        <v>3</v>
      </c>
      <c r="BF22" s="21" t="s">
        <v>199</v>
      </c>
      <c r="BG22" s="21">
        <v>5</v>
      </c>
      <c r="BH22" s="21" t="s">
        <v>199</v>
      </c>
      <c r="BI22" s="21">
        <v>3</v>
      </c>
      <c r="BJ22" s="21" t="s">
        <v>199</v>
      </c>
      <c r="BK22" s="21">
        <v>5</v>
      </c>
      <c r="BL22" s="21" t="s">
        <v>199</v>
      </c>
      <c r="BM22" s="21">
        <v>0</v>
      </c>
      <c r="BN22" s="21" t="s">
        <v>199</v>
      </c>
      <c r="BO22" s="21">
        <v>5</v>
      </c>
      <c r="BP22" s="21" t="s">
        <v>199</v>
      </c>
      <c r="BQ22" s="21">
        <v>3</v>
      </c>
      <c r="BR22" s="21" t="s">
        <v>199</v>
      </c>
      <c r="BS22" s="21">
        <v>5</v>
      </c>
      <c r="BT22" s="21" t="s">
        <v>199</v>
      </c>
      <c r="BU22" s="21">
        <v>5</v>
      </c>
      <c r="BV22" s="21" t="s">
        <v>199</v>
      </c>
      <c r="BW22" s="21">
        <v>5</v>
      </c>
      <c r="BX22" s="21" t="s">
        <v>199</v>
      </c>
      <c r="BY22" s="21">
        <v>3</v>
      </c>
      <c r="BZ22" s="21" t="s">
        <v>199</v>
      </c>
      <c r="CA22" s="21">
        <v>5</v>
      </c>
      <c r="CB22" s="21" t="s">
        <v>199</v>
      </c>
      <c r="CC22" s="21">
        <v>5</v>
      </c>
      <c r="CD22" s="21" t="s">
        <v>199</v>
      </c>
      <c r="CE22" s="21">
        <v>0</v>
      </c>
      <c r="CF22" s="22">
        <f t="shared" ref="CF22:CF25" si="1">AQ22+AS22+AU22+AW22+AY22+BA22+BC22+BE22+BG22+BI22+BK22+BM22+BO22+BQ22+BS22+BU22+BW22+BY22+CA22+CC22+CE22</f>
        <v>70</v>
      </c>
      <c r="CG22" s="36"/>
    </row>
    <row r="23" spans="1:85">
      <c r="A23" s="36" t="s">
        <v>87</v>
      </c>
      <c r="B23" s="17" t="s">
        <v>200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21" t="s">
        <v>200</v>
      </c>
      <c r="AS23" s="21">
        <v>0</v>
      </c>
      <c r="AT23" s="21" t="s">
        <v>200</v>
      </c>
      <c r="AU23" s="21">
        <v>0</v>
      </c>
      <c r="AV23" s="21" t="s">
        <v>200</v>
      </c>
      <c r="AW23" s="21">
        <v>5</v>
      </c>
      <c r="AX23" s="21" t="s">
        <v>200</v>
      </c>
      <c r="AY23" s="21">
        <v>5</v>
      </c>
      <c r="AZ23" s="21" t="s">
        <v>200</v>
      </c>
      <c r="BA23" s="21">
        <v>3</v>
      </c>
      <c r="BB23" s="21" t="s">
        <v>200</v>
      </c>
      <c r="BC23" s="21">
        <v>5</v>
      </c>
      <c r="BD23" s="21" t="s">
        <v>200</v>
      </c>
      <c r="BE23" s="21">
        <v>3</v>
      </c>
      <c r="BF23" s="21" t="s">
        <v>200</v>
      </c>
      <c r="BG23" s="21">
        <v>5</v>
      </c>
      <c r="BH23" s="21" t="s">
        <v>200</v>
      </c>
      <c r="BI23" s="21">
        <v>3</v>
      </c>
      <c r="BJ23" s="21" t="s">
        <v>200</v>
      </c>
      <c r="BK23" s="21">
        <v>5</v>
      </c>
      <c r="BL23" s="21" t="s">
        <v>200</v>
      </c>
      <c r="BM23" s="21">
        <v>0</v>
      </c>
      <c r="BN23" s="21" t="s">
        <v>200</v>
      </c>
      <c r="BO23" s="21">
        <v>5</v>
      </c>
      <c r="BP23" s="21" t="s">
        <v>200</v>
      </c>
      <c r="BQ23" s="21">
        <v>3</v>
      </c>
      <c r="BR23" s="21" t="s">
        <v>200</v>
      </c>
      <c r="BS23" s="21">
        <v>5</v>
      </c>
      <c r="BT23" s="21" t="s">
        <v>200</v>
      </c>
      <c r="BU23" s="21">
        <v>5</v>
      </c>
      <c r="BV23" s="21" t="s">
        <v>200</v>
      </c>
      <c r="BW23" s="21">
        <v>5</v>
      </c>
      <c r="BX23" s="21" t="s">
        <v>200</v>
      </c>
      <c r="BY23" s="21">
        <v>3</v>
      </c>
      <c r="BZ23" s="21" t="s">
        <v>200</v>
      </c>
      <c r="CA23" s="21">
        <v>5</v>
      </c>
      <c r="CB23" s="21" t="s">
        <v>200</v>
      </c>
      <c r="CC23" s="21">
        <v>5</v>
      </c>
      <c r="CD23" s="21" t="s">
        <v>200</v>
      </c>
      <c r="CE23" s="21">
        <v>0</v>
      </c>
      <c r="CF23" s="22">
        <f t="shared" si="1"/>
        <v>70</v>
      </c>
      <c r="CG23" s="36"/>
    </row>
    <row r="24" spans="1:85">
      <c r="A24" s="36" t="s">
        <v>91</v>
      </c>
      <c r="B24" s="17" t="s">
        <v>201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21" t="s">
        <v>201</v>
      </c>
      <c r="AU24" s="21">
        <v>0</v>
      </c>
      <c r="AV24" s="21" t="s">
        <v>201</v>
      </c>
      <c r="AW24" s="21">
        <v>5</v>
      </c>
      <c r="AX24" s="21" t="s">
        <v>201</v>
      </c>
      <c r="AY24" s="21">
        <v>5</v>
      </c>
      <c r="AZ24" s="21" t="s">
        <v>201</v>
      </c>
      <c r="BA24" s="21">
        <v>3</v>
      </c>
      <c r="BB24" s="21" t="s">
        <v>201</v>
      </c>
      <c r="BC24" s="21">
        <v>5</v>
      </c>
      <c r="BD24" s="21" t="s">
        <v>201</v>
      </c>
      <c r="BE24" s="21">
        <v>3</v>
      </c>
      <c r="BF24" s="21" t="s">
        <v>201</v>
      </c>
      <c r="BG24" s="21">
        <v>5</v>
      </c>
      <c r="BH24" s="21" t="s">
        <v>201</v>
      </c>
      <c r="BI24" s="21">
        <v>3</v>
      </c>
      <c r="BJ24" s="21" t="s">
        <v>201</v>
      </c>
      <c r="BK24" s="21">
        <v>5</v>
      </c>
      <c r="BL24" s="21" t="s">
        <v>201</v>
      </c>
      <c r="BM24" s="21">
        <v>0</v>
      </c>
      <c r="BN24" s="21" t="s">
        <v>201</v>
      </c>
      <c r="BO24" s="21">
        <v>5</v>
      </c>
      <c r="BP24" s="21" t="s">
        <v>201</v>
      </c>
      <c r="BQ24" s="21">
        <v>3</v>
      </c>
      <c r="BR24" s="21" t="s">
        <v>201</v>
      </c>
      <c r="BS24" s="21">
        <v>5</v>
      </c>
      <c r="BT24" s="21" t="s">
        <v>201</v>
      </c>
      <c r="BU24" s="21">
        <v>5</v>
      </c>
      <c r="BV24" s="21" t="s">
        <v>201</v>
      </c>
      <c r="BW24" s="21">
        <v>5</v>
      </c>
      <c r="BX24" s="21" t="s">
        <v>201</v>
      </c>
      <c r="BY24" s="21">
        <v>3</v>
      </c>
      <c r="BZ24" s="21" t="s">
        <v>201</v>
      </c>
      <c r="CA24" s="21">
        <v>5</v>
      </c>
      <c r="CB24" s="21" t="s">
        <v>201</v>
      </c>
      <c r="CC24" s="21">
        <v>5</v>
      </c>
      <c r="CD24" s="21" t="s">
        <v>201</v>
      </c>
      <c r="CE24" s="21">
        <v>0</v>
      </c>
      <c r="CF24" s="22">
        <f t="shared" si="1"/>
        <v>70</v>
      </c>
      <c r="CG24" s="36"/>
    </row>
    <row r="25" spans="1:85">
      <c r="A25" s="36" t="s">
        <v>94</v>
      </c>
      <c r="B25" s="17" t="s">
        <v>202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21" t="s">
        <v>202</v>
      </c>
      <c r="AW25" s="21">
        <v>5</v>
      </c>
      <c r="AX25" s="21" t="s">
        <v>202</v>
      </c>
      <c r="AY25" s="21">
        <v>5</v>
      </c>
      <c r="AZ25" s="21" t="s">
        <v>202</v>
      </c>
      <c r="BA25" s="21">
        <v>3</v>
      </c>
      <c r="BB25" s="21" t="s">
        <v>202</v>
      </c>
      <c r="BC25" s="21">
        <v>5</v>
      </c>
      <c r="BD25" s="21" t="s">
        <v>202</v>
      </c>
      <c r="BE25" s="21">
        <v>3</v>
      </c>
      <c r="BF25" s="21" t="s">
        <v>202</v>
      </c>
      <c r="BG25" s="21">
        <v>5</v>
      </c>
      <c r="BH25" s="21" t="s">
        <v>202</v>
      </c>
      <c r="BI25" s="21">
        <v>3</v>
      </c>
      <c r="BJ25" s="21" t="s">
        <v>202</v>
      </c>
      <c r="BK25" s="21">
        <v>5</v>
      </c>
      <c r="BL25" s="21" t="s">
        <v>202</v>
      </c>
      <c r="BM25" s="21">
        <v>0</v>
      </c>
      <c r="BN25" s="21" t="s">
        <v>202</v>
      </c>
      <c r="BO25" s="21">
        <v>5</v>
      </c>
      <c r="BP25" s="21" t="s">
        <v>202</v>
      </c>
      <c r="BQ25" s="21">
        <v>3</v>
      </c>
      <c r="BR25" s="21" t="s">
        <v>202</v>
      </c>
      <c r="BS25" s="21">
        <v>5</v>
      </c>
      <c r="BT25" s="21" t="s">
        <v>202</v>
      </c>
      <c r="BU25" s="21">
        <v>5</v>
      </c>
      <c r="BV25" s="21" t="s">
        <v>202</v>
      </c>
      <c r="BW25" s="21">
        <v>5</v>
      </c>
      <c r="BX25" s="21" t="s">
        <v>202</v>
      </c>
      <c r="BY25" s="21">
        <v>3</v>
      </c>
      <c r="BZ25" s="21" t="s">
        <v>202</v>
      </c>
      <c r="CA25" s="21">
        <v>5</v>
      </c>
      <c r="CB25" s="21" t="s">
        <v>202</v>
      </c>
      <c r="CC25" s="21">
        <v>5</v>
      </c>
      <c r="CD25" s="21" t="s">
        <v>202</v>
      </c>
      <c r="CE25" s="21">
        <v>0</v>
      </c>
      <c r="CF25" s="22">
        <f t="shared" si="1"/>
        <v>70</v>
      </c>
      <c r="CG25" s="36"/>
    </row>
    <row r="26" spans="1:85">
      <c r="A26" s="36" t="s">
        <v>98</v>
      </c>
      <c r="B26" s="17" t="s">
        <v>203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21" t="s">
        <v>203</v>
      </c>
      <c r="AY26" s="21">
        <v>0</v>
      </c>
      <c r="AZ26" s="21" t="s">
        <v>205</v>
      </c>
      <c r="BA26" s="21">
        <v>3</v>
      </c>
      <c r="BB26" s="21" t="s">
        <v>206</v>
      </c>
      <c r="BC26" s="21">
        <v>1</v>
      </c>
      <c r="BD26" s="21" t="s">
        <v>207</v>
      </c>
      <c r="BE26" s="21">
        <v>3</v>
      </c>
      <c r="BF26" s="21" t="s">
        <v>208</v>
      </c>
      <c r="BG26" s="21">
        <v>1</v>
      </c>
      <c r="BH26" s="21" t="s">
        <v>209</v>
      </c>
      <c r="BI26" s="21">
        <v>3</v>
      </c>
      <c r="BJ26" s="21" t="s">
        <v>203</v>
      </c>
      <c r="BK26" s="21">
        <v>3</v>
      </c>
      <c r="BL26" s="21" t="s">
        <v>211</v>
      </c>
      <c r="BM26" s="21">
        <v>5</v>
      </c>
      <c r="BN26" s="21" t="s">
        <v>212</v>
      </c>
      <c r="BO26" s="21">
        <v>1</v>
      </c>
      <c r="BP26" s="21" t="s">
        <v>213</v>
      </c>
      <c r="BQ26" s="21">
        <v>3</v>
      </c>
      <c r="BR26" s="21" t="s">
        <v>203</v>
      </c>
      <c r="BS26" s="21">
        <v>1</v>
      </c>
      <c r="BT26" s="21" t="s">
        <v>203</v>
      </c>
      <c r="BU26" s="21">
        <v>1</v>
      </c>
      <c r="BV26" s="21" t="s">
        <v>203</v>
      </c>
      <c r="BW26" s="21">
        <v>1</v>
      </c>
      <c r="BX26" s="21" t="s">
        <v>217</v>
      </c>
      <c r="BY26" s="21">
        <v>3</v>
      </c>
      <c r="BZ26" s="21" t="s">
        <v>203</v>
      </c>
      <c r="CA26" s="21">
        <v>1</v>
      </c>
      <c r="CB26" s="21" t="s">
        <v>203</v>
      </c>
      <c r="CC26" s="21">
        <v>1</v>
      </c>
      <c r="CD26" s="21" t="s">
        <v>220</v>
      </c>
      <c r="CE26" s="21">
        <v>5</v>
      </c>
      <c r="CF26" s="38">
        <f>AY26+BK26+BS26+BU26+BW26+CA26+CC26</f>
        <v>8</v>
      </c>
      <c r="CG26" s="36"/>
    </row>
    <row r="27" spans="1:85">
      <c r="A27" s="36" t="s">
        <v>102</v>
      </c>
      <c r="B27" s="17" t="s">
        <v>204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21" t="s">
        <v>205</v>
      </c>
      <c r="BA27" s="21">
        <v>3</v>
      </c>
      <c r="BB27" s="21" t="s">
        <v>206</v>
      </c>
      <c r="BC27" s="21">
        <v>1</v>
      </c>
      <c r="BD27" s="21" t="s">
        <v>207</v>
      </c>
      <c r="BE27" s="21">
        <v>3</v>
      </c>
      <c r="BF27" s="21" t="s">
        <v>208</v>
      </c>
      <c r="BG27" s="21">
        <v>1</v>
      </c>
      <c r="BH27" s="21" t="s">
        <v>209</v>
      </c>
      <c r="BI27" s="21">
        <v>3</v>
      </c>
      <c r="BJ27" s="21" t="s">
        <v>204</v>
      </c>
      <c r="BK27" s="21">
        <v>3</v>
      </c>
      <c r="BL27" s="21" t="s">
        <v>211</v>
      </c>
      <c r="BM27" s="21">
        <v>5</v>
      </c>
      <c r="BN27" s="21" t="s">
        <v>212</v>
      </c>
      <c r="BO27" s="21">
        <v>1</v>
      </c>
      <c r="BP27" s="21" t="s">
        <v>213</v>
      </c>
      <c r="BQ27" s="21">
        <v>3</v>
      </c>
      <c r="BR27" s="21" t="s">
        <v>204</v>
      </c>
      <c r="BS27" s="21">
        <v>1</v>
      </c>
      <c r="BT27" s="21" t="s">
        <v>204</v>
      </c>
      <c r="BU27" s="21">
        <v>1</v>
      </c>
      <c r="BV27" s="21" t="s">
        <v>204</v>
      </c>
      <c r="BW27" s="21">
        <v>1</v>
      </c>
      <c r="BX27" s="21" t="s">
        <v>217</v>
      </c>
      <c r="BY27" s="21">
        <v>3</v>
      </c>
      <c r="BZ27" s="21" t="s">
        <v>204</v>
      </c>
      <c r="CA27" s="21">
        <v>1</v>
      </c>
      <c r="CB27" s="21" t="s">
        <v>204</v>
      </c>
      <c r="CC27" s="21">
        <v>1</v>
      </c>
      <c r="CD27" s="21" t="s">
        <v>220</v>
      </c>
      <c r="CE27" s="21">
        <v>5</v>
      </c>
      <c r="CF27" s="38">
        <f>BK27+BS27+BU27+BW27+CA27+CC27</f>
        <v>8</v>
      </c>
      <c r="CG27" s="36"/>
    </row>
    <row r="28" spans="1:85">
      <c r="A28" s="39" t="s">
        <v>107</v>
      </c>
      <c r="B28" s="17" t="s">
        <v>205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1" t="s">
        <v>205</v>
      </c>
      <c r="BC28" s="21">
        <v>1</v>
      </c>
      <c r="BD28" s="21" t="s">
        <v>205</v>
      </c>
      <c r="BE28" s="21">
        <v>0</v>
      </c>
      <c r="BF28" s="21" t="s">
        <v>205</v>
      </c>
      <c r="BG28" s="21">
        <v>1</v>
      </c>
      <c r="BH28" s="21" t="s">
        <v>205</v>
      </c>
      <c r="BI28" s="21">
        <v>0</v>
      </c>
      <c r="BJ28" s="21" t="s">
        <v>205</v>
      </c>
      <c r="BK28" s="21">
        <v>5</v>
      </c>
      <c r="BL28" s="21" t="s">
        <v>211</v>
      </c>
      <c r="BM28" s="21">
        <v>3</v>
      </c>
      <c r="BN28" s="21" t="s">
        <v>205</v>
      </c>
      <c r="BO28" s="21">
        <v>1</v>
      </c>
      <c r="BP28" s="21" t="s">
        <v>205</v>
      </c>
      <c r="BQ28" s="21">
        <v>0</v>
      </c>
      <c r="BR28" s="21" t="s">
        <v>205</v>
      </c>
      <c r="BS28" s="21">
        <v>3</v>
      </c>
      <c r="BT28" s="21" t="s">
        <v>205</v>
      </c>
      <c r="BU28" s="21">
        <v>3</v>
      </c>
      <c r="BV28" s="21" t="s">
        <v>205</v>
      </c>
      <c r="BW28" s="21">
        <v>3</v>
      </c>
      <c r="BX28" s="21" t="s">
        <v>205</v>
      </c>
      <c r="BY28" s="21">
        <v>0</v>
      </c>
      <c r="BZ28" s="21" t="s">
        <v>205</v>
      </c>
      <c r="CA28" s="21">
        <v>3</v>
      </c>
      <c r="CB28" s="21" t="s">
        <v>205</v>
      </c>
      <c r="CC28" s="21">
        <v>3</v>
      </c>
      <c r="CD28" s="21" t="s">
        <v>220</v>
      </c>
      <c r="CE28" s="21">
        <v>3</v>
      </c>
      <c r="CF28" s="38">
        <f>AY28+BK28+BS28+BU28+BW28+CA28+CC28</f>
        <v>20</v>
      </c>
      <c r="CG28" s="36"/>
    </row>
    <row r="29" spans="1:85">
      <c r="A29" s="36" t="s">
        <v>109</v>
      </c>
      <c r="B29" s="17" t="s">
        <v>206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21" t="s">
        <v>207</v>
      </c>
      <c r="BE29" s="21">
        <v>3</v>
      </c>
      <c r="BF29" s="21" t="s">
        <v>206</v>
      </c>
      <c r="BG29" s="21">
        <v>0</v>
      </c>
      <c r="BH29" s="21" t="s">
        <v>209</v>
      </c>
      <c r="BI29" s="21">
        <v>3</v>
      </c>
      <c r="BJ29" s="21" t="s">
        <v>206</v>
      </c>
      <c r="BK29" s="21">
        <v>3</v>
      </c>
      <c r="BL29" s="21" t="s">
        <v>211</v>
      </c>
      <c r="BM29" s="21">
        <v>5</v>
      </c>
      <c r="BN29" s="21" t="s">
        <v>212</v>
      </c>
      <c r="BO29" s="21">
        <v>1</v>
      </c>
      <c r="BP29" s="21" t="s">
        <v>213</v>
      </c>
      <c r="BQ29" s="21">
        <v>3</v>
      </c>
      <c r="BR29" s="21" t="s">
        <v>206</v>
      </c>
      <c r="BS29" s="21">
        <v>1</v>
      </c>
      <c r="BT29" s="21" t="s">
        <v>215</v>
      </c>
      <c r="BU29" s="21">
        <v>1</v>
      </c>
      <c r="BV29" s="21" t="s">
        <v>216</v>
      </c>
      <c r="BW29" s="21">
        <v>1</v>
      </c>
      <c r="BX29" s="21" t="s">
        <v>217</v>
      </c>
      <c r="BY29" s="21">
        <v>3</v>
      </c>
      <c r="BZ29" s="21" t="s">
        <v>218</v>
      </c>
      <c r="CA29" s="21">
        <v>1</v>
      </c>
      <c r="CB29" s="21" t="s">
        <v>206</v>
      </c>
      <c r="CC29" s="21">
        <v>0</v>
      </c>
      <c r="CD29" s="21" t="s">
        <v>220</v>
      </c>
      <c r="CE29" s="21">
        <v>5</v>
      </c>
      <c r="CF29" s="38">
        <f>BG29+BK29+BS29+CC29</f>
        <v>4</v>
      </c>
      <c r="CG29" s="36"/>
    </row>
    <row r="30" spans="1:85">
      <c r="A30" s="36" t="s">
        <v>113</v>
      </c>
      <c r="B30" s="17" t="s">
        <v>207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21" t="s">
        <v>207</v>
      </c>
      <c r="BG30" s="21">
        <v>1</v>
      </c>
      <c r="BH30" s="21" t="s">
        <v>207</v>
      </c>
      <c r="BI30" s="21">
        <v>0</v>
      </c>
      <c r="BJ30" s="21" t="s">
        <v>207</v>
      </c>
      <c r="BK30" s="21">
        <v>5</v>
      </c>
      <c r="BL30" s="21" t="s">
        <v>211</v>
      </c>
      <c r="BM30" s="21">
        <v>3</v>
      </c>
      <c r="BN30" s="21" t="s">
        <v>207</v>
      </c>
      <c r="BO30" s="21">
        <v>1</v>
      </c>
      <c r="BP30" s="21" t="s">
        <v>207</v>
      </c>
      <c r="BQ30" s="21">
        <v>0</v>
      </c>
      <c r="BR30" s="21" t="s">
        <v>207</v>
      </c>
      <c r="BS30" s="21">
        <v>3</v>
      </c>
      <c r="BT30" s="21" t="s">
        <v>207</v>
      </c>
      <c r="BU30" s="21">
        <v>3</v>
      </c>
      <c r="BV30" s="21" t="s">
        <v>207</v>
      </c>
      <c r="BW30" s="21">
        <v>3</v>
      </c>
      <c r="BX30" s="21" t="s">
        <v>207</v>
      </c>
      <c r="BY30" s="21">
        <v>0</v>
      </c>
      <c r="BZ30" s="21" t="s">
        <v>207</v>
      </c>
      <c r="CA30" s="21">
        <v>3</v>
      </c>
      <c r="CB30" s="21" t="s">
        <v>207</v>
      </c>
      <c r="CC30" s="21">
        <v>3</v>
      </c>
      <c r="CD30" s="21" t="s">
        <v>220</v>
      </c>
      <c r="CE30" s="21">
        <v>3</v>
      </c>
      <c r="CF30" s="38">
        <f>BG30+BI30+BK30+BO30+BQ30+BS30+BU30+BW30+BY30+CA30+CC30</f>
        <v>22</v>
      </c>
      <c r="CG30" s="36"/>
    </row>
    <row r="31" spans="1:85">
      <c r="A31" s="36" t="s">
        <v>111</v>
      </c>
      <c r="B31" s="17" t="s">
        <v>208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21" t="s">
        <v>208</v>
      </c>
      <c r="BI31" s="21">
        <v>0</v>
      </c>
      <c r="BJ31" s="21" t="s">
        <v>209</v>
      </c>
      <c r="BK31" s="21">
        <v>3</v>
      </c>
      <c r="BL31" s="21" t="s">
        <v>206</v>
      </c>
      <c r="BM31" s="21">
        <v>3</v>
      </c>
      <c r="BN31" s="21" t="s">
        <v>211</v>
      </c>
      <c r="BO31" s="21">
        <v>5</v>
      </c>
      <c r="BP31" s="21" t="s">
        <v>212</v>
      </c>
      <c r="BQ31" s="21">
        <v>1</v>
      </c>
      <c r="BR31" s="21" t="s">
        <v>213</v>
      </c>
      <c r="BS31" s="21">
        <v>3</v>
      </c>
      <c r="BT31" s="21" t="s">
        <v>206</v>
      </c>
      <c r="BU31" s="21">
        <v>1</v>
      </c>
      <c r="BV31" s="21" t="s">
        <v>215</v>
      </c>
      <c r="BW31" s="21">
        <v>1</v>
      </c>
      <c r="BX31" s="21" t="s">
        <v>216</v>
      </c>
      <c r="BY31" s="21">
        <v>1</v>
      </c>
      <c r="BZ31" s="21" t="s">
        <v>217</v>
      </c>
      <c r="CA31" s="21">
        <v>3</v>
      </c>
      <c r="CB31" s="21" t="s">
        <v>218</v>
      </c>
      <c r="CC31" s="21">
        <v>1</v>
      </c>
      <c r="CD31" s="21" t="s">
        <v>208</v>
      </c>
      <c r="CE31" s="21">
        <v>0</v>
      </c>
      <c r="CF31" s="21">
        <f>BI31+CE31</f>
        <v>0</v>
      </c>
      <c r="CG31" s="21">
        <v>5</v>
      </c>
    </row>
    <row r="32" spans="1:85">
      <c r="A32" s="36" t="s">
        <v>120</v>
      </c>
      <c r="B32" s="17" t="s">
        <v>209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21" t="s">
        <v>209</v>
      </c>
      <c r="BK32" s="21">
        <v>5</v>
      </c>
      <c r="BL32" s="21" t="s">
        <v>211</v>
      </c>
      <c r="BM32" s="21">
        <v>3</v>
      </c>
      <c r="BN32" s="21" t="s">
        <v>209</v>
      </c>
      <c r="BO32" s="21">
        <v>1</v>
      </c>
      <c r="BP32" s="21" t="s">
        <v>209</v>
      </c>
      <c r="BQ32" s="21">
        <v>0</v>
      </c>
      <c r="BR32" s="21" t="s">
        <v>209</v>
      </c>
      <c r="BS32" s="21">
        <v>3</v>
      </c>
      <c r="BT32" s="21" t="s">
        <v>209</v>
      </c>
      <c r="BU32" s="21">
        <v>3</v>
      </c>
      <c r="BV32" s="21" t="s">
        <v>209</v>
      </c>
      <c r="BW32" s="21">
        <v>3</v>
      </c>
      <c r="BX32" s="21" t="s">
        <v>209</v>
      </c>
      <c r="BY32" s="21">
        <v>0</v>
      </c>
      <c r="BZ32" s="21" t="s">
        <v>209</v>
      </c>
      <c r="CA32" s="21">
        <v>3</v>
      </c>
      <c r="CB32" s="21" t="s">
        <v>209</v>
      </c>
      <c r="CC32" s="21">
        <v>3</v>
      </c>
      <c r="CD32" s="21" t="s">
        <v>220</v>
      </c>
      <c r="CE32" s="21">
        <v>3</v>
      </c>
      <c r="CF32" s="38">
        <f>BK32+BO32+BQ32+BS32+BU32+BW32+BY32+CA32+CC32</f>
        <v>21</v>
      </c>
      <c r="CG32" s="36"/>
    </row>
    <row r="33" spans="1:85">
      <c r="A33" s="36" t="s">
        <v>123</v>
      </c>
      <c r="B33" s="17" t="s">
        <v>210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40" t="s">
        <v>211</v>
      </c>
      <c r="BM33" s="21">
        <v>1</v>
      </c>
      <c r="BN33" s="21" t="s">
        <v>209</v>
      </c>
      <c r="BO33" s="21">
        <v>3</v>
      </c>
      <c r="BP33" s="21" t="s">
        <v>209</v>
      </c>
      <c r="BQ33" s="21">
        <v>3</v>
      </c>
      <c r="BR33" s="21" t="s">
        <v>209</v>
      </c>
      <c r="BS33" s="21">
        <v>5</v>
      </c>
      <c r="BT33" s="21" t="s">
        <v>209</v>
      </c>
      <c r="BU33" s="21">
        <v>5</v>
      </c>
      <c r="BV33" s="21" t="s">
        <v>209</v>
      </c>
      <c r="BW33" s="21">
        <v>5</v>
      </c>
      <c r="BX33" s="21" t="s">
        <v>209</v>
      </c>
      <c r="BY33" s="21">
        <v>3</v>
      </c>
      <c r="BZ33" s="21" t="s">
        <v>209</v>
      </c>
      <c r="CA33" s="21">
        <v>5</v>
      </c>
      <c r="CB33" s="21" t="s">
        <v>209</v>
      </c>
      <c r="CC33" s="21">
        <v>5</v>
      </c>
      <c r="CD33" s="21" t="s">
        <v>220</v>
      </c>
      <c r="CE33" s="21">
        <v>1</v>
      </c>
      <c r="CF33" s="38">
        <f>BM33</f>
        <v>1</v>
      </c>
      <c r="CG33" s="36"/>
    </row>
    <row r="34" spans="1:85">
      <c r="A34" s="36" t="s">
        <v>125</v>
      </c>
      <c r="B34" s="17" t="s">
        <v>211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21" t="s">
        <v>211</v>
      </c>
      <c r="BO34" s="21">
        <v>5</v>
      </c>
      <c r="BP34" s="21" t="s">
        <v>211</v>
      </c>
      <c r="BQ34" s="21">
        <v>3</v>
      </c>
      <c r="BR34" s="21" t="s">
        <v>211</v>
      </c>
      <c r="BS34" s="21">
        <v>5</v>
      </c>
      <c r="BT34" s="21" t="s">
        <v>211</v>
      </c>
      <c r="BU34" s="21">
        <v>5</v>
      </c>
      <c r="BV34" s="21" t="s">
        <v>211</v>
      </c>
      <c r="BW34" s="21">
        <v>5</v>
      </c>
      <c r="BX34" s="21" t="s">
        <v>211</v>
      </c>
      <c r="BY34" s="21">
        <v>3</v>
      </c>
      <c r="BZ34" s="21" t="s">
        <v>211</v>
      </c>
      <c r="CA34" s="21">
        <v>5</v>
      </c>
      <c r="CB34" s="21" t="s">
        <v>211</v>
      </c>
      <c r="CC34" s="21">
        <v>5</v>
      </c>
      <c r="CD34" s="21" t="s">
        <v>211</v>
      </c>
      <c r="CE34" s="21">
        <v>0</v>
      </c>
      <c r="CF34" s="38">
        <f>BO34+BQ34+BS34+BU34+BW34+BY34+CA34+CC34+CE34</f>
        <v>36</v>
      </c>
      <c r="CG34" s="36"/>
    </row>
    <row r="35" spans="1:85">
      <c r="A35" s="36" t="s">
        <v>129</v>
      </c>
      <c r="B35" s="17" t="s">
        <v>212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21" t="s">
        <v>213</v>
      </c>
      <c r="BQ35" s="21">
        <v>1</v>
      </c>
      <c r="BR35" s="21" t="s">
        <v>212</v>
      </c>
      <c r="BS35" s="21">
        <v>0</v>
      </c>
      <c r="BT35" s="21" t="s">
        <v>212</v>
      </c>
      <c r="BU35" s="21">
        <v>0</v>
      </c>
      <c r="BV35" s="21" t="s">
        <v>212</v>
      </c>
      <c r="BW35" s="21">
        <v>0</v>
      </c>
      <c r="BX35" s="21" t="s">
        <v>217</v>
      </c>
      <c r="BY35" s="21">
        <v>1</v>
      </c>
      <c r="BZ35" s="21" t="s">
        <v>212</v>
      </c>
      <c r="CA35" s="21">
        <v>0</v>
      </c>
      <c r="CB35" s="21" t="s">
        <v>212</v>
      </c>
      <c r="CC35" s="21">
        <v>0</v>
      </c>
      <c r="CD35" s="21" t="s">
        <v>220</v>
      </c>
      <c r="CE35" s="21">
        <v>5</v>
      </c>
      <c r="CF35" s="38">
        <f>BS35+BU35+BW35+CA35+CC35</f>
        <v>0</v>
      </c>
      <c r="CG35" s="36"/>
    </row>
    <row r="36" spans="1:85">
      <c r="A36" s="36" t="s">
        <v>133</v>
      </c>
      <c r="B36" s="17" t="s">
        <v>213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21" t="s">
        <v>213</v>
      </c>
      <c r="BS36" s="21">
        <v>3</v>
      </c>
      <c r="BT36" s="21" t="s">
        <v>213</v>
      </c>
      <c r="BU36" s="21">
        <v>3</v>
      </c>
      <c r="BV36" s="21" t="s">
        <v>213</v>
      </c>
      <c r="BW36" s="21">
        <v>3</v>
      </c>
      <c r="BX36" s="21" t="s">
        <v>213</v>
      </c>
      <c r="BY36" s="21">
        <v>0</v>
      </c>
      <c r="BZ36" s="21" t="s">
        <v>213</v>
      </c>
      <c r="CA36" s="21">
        <v>3</v>
      </c>
      <c r="CB36" s="21" t="s">
        <v>213</v>
      </c>
      <c r="CC36" s="21">
        <v>3</v>
      </c>
      <c r="CD36" s="21" t="s">
        <v>220</v>
      </c>
      <c r="CE36" s="21">
        <v>3</v>
      </c>
      <c r="CF36" s="38">
        <f>BS36+BU36+BW36+BY36+CA36+CC36</f>
        <v>15</v>
      </c>
      <c r="CG36" s="36"/>
    </row>
    <row r="37" spans="1:85">
      <c r="A37" s="36" t="s">
        <v>137</v>
      </c>
      <c r="B37" s="17" t="s">
        <v>214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21" t="s">
        <v>214</v>
      </c>
      <c r="BU37" s="21">
        <v>0</v>
      </c>
      <c r="BV37" s="21" t="s">
        <v>214</v>
      </c>
      <c r="BW37" s="21">
        <v>0</v>
      </c>
      <c r="BX37" s="21" t="s">
        <v>217</v>
      </c>
      <c r="BY37" s="21">
        <v>1</v>
      </c>
      <c r="BZ37" s="21" t="s">
        <v>214</v>
      </c>
      <c r="CA37" s="21">
        <v>0</v>
      </c>
      <c r="CB37" s="21" t="s">
        <v>214</v>
      </c>
      <c r="CC37" s="21">
        <v>0</v>
      </c>
      <c r="CD37" s="21" t="s">
        <v>220</v>
      </c>
      <c r="CE37" s="21">
        <v>5</v>
      </c>
      <c r="CF37" s="38">
        <f>BU37+BW37+CA37+CC37</f>
        <v>0</v>
      </c>
      <c r="CG37" s="36"/>
    </row>
    <row r="38" spans="1:85">
      <c r="A38" s="36" t="s">
        <v>140</v>
      </c>
      <c r="B38" s="17" t="s">
        <v>215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21" t="s">
        <v>215</v>
      </c>
      <c r="BW38" s="21">
        <v>0</v>
      </c>
      <c r="BX38" s="21" t="s">
        <v>217</v>
      </c>
      <c r="BY38" s="21">
        <v>1</v>
      </c>
      <c r="BZ38" s="21" t="s">
        <v>215</v>
      </c>
      <c r="CA38" s="21">
        <v>0</v>
      </c>
      <c r="CB38" s="21" t="s">
        <v>215</v>
      </c>
      <c r="CC38" s="21">
        <v>0</v>
      </c>
      <c r="CD38" s="21" t="s">
        <v>220</v>
      </c>
      <c r="CE38" s="21">
        <v>5</v>
      </c>
      <c r="CF38" s="38">
        <f>BW38+CA38+CC38</f>
        <v>0</v>
      </c>
      <c r="CG38" s="36"/>
    </row>
    <row r="39" spans="1:85">
      <c r="A39" s="36" t="s">
        <v>144</v>
      </c>
      <c r="B39" s="17" t="s">
        <v>216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21" t="s">
        <v>217</v>
      </c>
      <c r="BY39" s="21">
        <v>1</v>
      </c>
      <c r="BZ39" s="21" t="s">
        <v>216</v>
      </c>
      <c r="CA39" s="21">
        <v>0</v>
      </c>
      <c r="CB39" s="21" t="s">
        <v>216</v>
      </c>
      <c r="CC39" s="21">
        <v>0</v>
      </c>
      <c r="CD39" s="21" t="s">
        <v>220</v>
      </c>
      <c r="CE39" s="21">
        <v>5</v>
      </c>
      <c r="CF39" s="38">
        <f t="shared" ref="CF39:CF40" si="2">CA39+CC39</f>
        <v>0</v>
      </c>
      <c r="CG39" s="36"/>
    </row>
    <row r="40" spans="1:85">
      <c r="A40" s="36" t="s">
        <v>148</v>
      </c>
      <c r="B40" s="17" t="s">
        <v>217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21" t="s">
        <v>217</v>
      </c>
      <c r="CA40" s="21">
        <v>3</v>
      </c>
      <c r="CB40" s="21" t="s">
        <v>217</v>
      </c>
      <c r="CC40" s="21">
        <v>3</v>
      </c>
      <c r="CD40" s="21" t="s">
        <v>220</v>
      </c>
      <c r="CE40" s="21">
        <v>3</v>
      </c>
      <c r="CF40" s="38">
        <f t="shared" si="2"/>
        <v>6</v>
      </c>
      <c r="CG40" s="36"/>
    </row>
    <row r="41" spans="1:85">
      <c r="A41" s="36" t="s">
        <v>152</v>
      </c>
      <c r="B41" s="17" t="s">
        <v>218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21" t="s">
        <v>218</v>
      </c>
      <c r="CC41" s="21">
        <v>0</v>
      </c>
      <c r="CD41" s="21" t="s">
        <v>220</v>
      </c>
      <c r="CE41" s="21">
        <v>5</v>
      </c>
      <c r="CF41" s="38">
        <f>CC41</f>
        <v>0</v>
      </c>
      <c r="CG41" s="36"/>
    </row>
    <row r="42" spans="1:85">
      <c r="A42" s="36" t="s">
        <v>157</v>
      </c>
      <c r="B42" s="17" t="s">
        <v>219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21" t="s">
        <v>220</v>
      </c>
      <c r="CE42" s="21">
        <v>5</v>
      </c>
      <c r="CF42" s="38">
        <f>0</f>
        <v>0</v>
      </c>
      <c r="CG42" s="36"/>
    </row>
    <row r="43" spans="1:85">
      <c r="A43" s="36" t="s">
        <v>159</v>
      </c>
      <c r="B43" s="17" t="s">
        <v>220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8"/>
      <c r="CG43" s="36"/>
    </row>
  </sheetData>
  <mergeCells count="40">
    <mergeCell ref="BZ2:CA2"/>
    <mergeCell ref="CB2:CC2"/>
    <mergeCell ref="CD2:CE2"/>
    <mergeCell ref="BH2:BI2"/>
    <mergeCell ref="BJ2:BK2"/>
    <mergeCell ref="BL2:BM2"/>
    <mergeCell ref="BN2:BO2"/>
    <mergeCell ref="BP2:BQ2"/>
    <mergeCell ref="BR2:BS2"/>
    <mergeCell ref="BT2:BU2"/>
    <mergeCell ref="BB2:BC2"/>
    <mergeCell ref="BD2:BE2"/>
    <mergeCell ref="BF2:BG2"/>
    <mergeCell ref="BV2:BW2"/>
    <mergeCell ref="BX2:BY2"/>
    <mergeCell ref="AR2:AS2"/>
    <mergeCell ref="AT2:AU2"/>
    <mergeCell ref="AV2:AW2"/>
    <mergeCell ref="AX2:AY2"/>
    <mergeCell ref="AZ2:BA2"/>
    <mergeCell ref="AH2:AI2"/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conditionalFormatting sqref="D3:CD3">
    <cfRule type="cellIs" dxfId="9" priority="1" operator="equal">
      <formula>"R01"</formula>
    </cfRule>
  </conditionalFormatting>
  <conditionalFormatting sqref="D4:CD4">
    <cfRule type="cellIs" dxfId="8" priority="2" operator="equal">
      <formula>"R02"</formula>
    </cfRule>
  </conditionalFormatting>
  <conditionalFormatting sqref="D5:CD5">
    <cfRule type="cellIs" dxfId="7" priority="3" operator="equal">
      <formula>"R03"</formula>
    </cfRule>
  </conditionalFormatting>
  <conditionalFormatting sqref="D6:CD6">
    <cfRule type="cellIs" dxfId="6" priority="4" operator="equal">
      <formula>"R04"</formula>
    </cfRule>
  </conditionalFormatting>
  <conditionalFormatting sqref="D7:CD7 V12:CD12">
    <cfRule type="cellIs" dxfId="5" priority="5" operator="equal">
      <formula>"R05"</formula>
    </cfRule>
  </conditionalFormatting>
  <conditionalFormatting sqref="D8:CD8">
    <cfRule type="cellIs" dxfId="4" priority="6" operator="equal">
      <formula>"R06"</formula>
    </cfRule>
  </conditionalFormatting>
  <conditionalFormatting sqref="AZ8:CD9 D9:AY9 T11:CD11">
    <cfRule type="cellIs" dxfId="3" priority="7" operator="equal">
      <formula>"R07"</formula>
    </cfRule>
  </conditionalFormatting>
  <conditionalFormatting sqref="AZ8:CD11 T9:AY11 D10:S10">
    <cfRule type="cellIs" dxfId="2" priority="8" operator="equal">
      <formula>"R08"</formula>
    </cfRule>
  </conditionalFormatting>
  <conditionalFormatting sqref="D11:CD11">
    <cfRule type="cellIs" dxfId="1" priority="9" operator="equal">
      <formula>"R09"</formula>
    </cfRule>
  </conditionalFormatting>
  <conditionalFormatting sqref="V12:CD12">
    <cfRule type="cellIs" dxfId="0" priority="10" operator="equal">
      <formula>"R10"</formula>
    </cfRule>
  </conditionalFormatting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G86"/>
  <sheetViews>
    <sheetView showGridLines="0" workbookViewId="0">
      <pane xSplit="2" ySplit="2" topLeftCell="C3" activePane="bottomRight" state="frozen"/>
      <selection pane="bottomRight" activeCell="C3" sqref="C3"/>
      <selection pane="bottomLeft" activeCell="A3" sqref="A3"/>
      <selection pane="topRight" activeCell="C1" sqref="C1"/>
    </sheetView>
  </sheetViews>
  <sheetFormatPr defaultColWidth="12.5703125" defaultRowHeight="15.75" customHeight="1"/>
  <cols>
    <col min="1" max="1" width="24" customWidth="1"/>
    <col min="2" max="2" width="6.85546875" customWidth="1"/>
    <col min="3" max="83" width="3.140625" customWidth="1"/>
    <col min="84" max="84" width="5.5703125" customWidth="1"/>
    <col min="85" max="85" width="3.140625" customWidth="1"/>
  </cols>
  <sheetData>
    <row r="2" spans="1:85">
      <c r="A2" s="14"/>
      <c r="C2" s="15" t="s">
        <v>180</v>
      </c>
      <c r="D2" s="118" t="s">
        <v>181</v>
      </c>
      <c r="E2" s="122"/>
      <c r="F2" s="118" t="s">
        <v>182</v>
      </c>
      <c r="G2" s="122"/>
      <c r="H2" s="118" t="s">
        <v>183</v>
      </c>
      <c r="I2" s="122"/>
      <c r="J2" s="118" t="s">
        <v>184</v>
      </c>
      <c r="K2" s="122"/>
      <c r="L2" s="118" t="s">
        <v>185</v>
      </c>
      <c r="M2" s="122"/>
      <c r="N2" s="118" t="s">
        <v>186</v>
      </c>
      <c r="O2" s="122"/>
      <c r="P2" s="118" t="s">
        <v>187</v>
      </c>
      <c r="Q2" s="122"/>
      <c r="R2" s="118" t="s">
        <v>188</v>
      </c>
      <c r="S2" s="122"/>
      <c r="T2" s="118" t="s">
        <v>189</v>
      </c>
      <c r="U2" s="122"/>
      <c r="V2" s="118" t="s">
        <v>190</v>
      </c>
      <c r="W2" s="122"/>
      <c r="X2" s="118" t="s">
        <v>191</v>
      </c>
      <c r="Y2" s="122"/>
      <c r="Z2" s="118" t="s">
        <v>192</v>
      </c>
      <c r="AA2" s="122"/>
      <c r="AB2" s="118" t="s">
        <v>193</v>
      </c>
      <c r="AC2" s="122"/>
      <c r="AD2" s="118" t="s">
        <v>194</v>
      </c>
      <c r="AE2" s="122"/>
      <c r="AF2" s="118" t="s">
        <v>195</v>
      </c>
      <c r="AG2" s="122"/>
      <c r="AH2" s="118" t="s">
        <v>196</v>
      </c>
      <c r="AI2" s="122"/>
      <c r="AJ2" s="118" t="s">
        <v>197</v>
      </c>
      <c r="AK2" s="122"/>
      <c r="AL2" s="118" t="s">
        <v>198</v>
      </c>
      <c r="AM2" s="122"/>
      <c r="AN2" s="118" t="s">
        <v>199</v>
      </c>
      <c r="AO2" s="122"/>
      <c r="AP2" s="118" t="s">
        <v>200</v>
      </c>
      <c r="AQ2" s="122"/>
      <c r="AR2" s="118" t="s">
        <v>201</v>
      </c>
      <c r="AS2" s="122"/>
      <c r="AT2" s="118" t="s">
        <v>202</v>
      </c>
      <c r="AU2" s="122"/>
      <c r="AV2" s="118" t="s">
        <v>203</v>
      </c>
      <c r="AW2" s="122"/>
      <c r="AX2" s="118" t="s">
        <v>204</v>
      </c>
      <c r="AY2" s="122"/>
      <c r="AZ2" s="118" t="s">
        <v>205</v>
      </c>
      <c r="BA2" s="122"/>
      <c r="BB2" s="118" t="s">
        <v>206</v>
      </c>
      <c r="BC2" s="122"/>
      <c r="BD2" s="118" t="s">
        <v>207</v>
      </c>
      <c r="BE2" s="122"/>
      <c r="BF2" s="118" t="s">
        <v>208</v>
      </c>
      <c r="BG2" s="122"/>
      <c r="BH2" s="118" t="s">
        <v>209</v>
      </c>
      <c r="BI2" s="122"/>
      <c r="BJ2" s="118" t="s">
        <v>210</v>
      </c>
      <c r="BK2" s="122"/>
      <c r="BL2" s="118" t="s">
        <v>211</v>
      </c>
      <c r="BM2" s="122"/>
      <c r="BN2" s="118" t="s">
        <v>212</v>
      </c>
      <c r="BO2" s="122"/>
      <c r="BP2" s="118" t="s">
        <v>213</v>
      </c>
      <c r="BQ2" s="122"/>
      <c r="BR2" s="118" t="s">
        <v>214</v>
      </c>
      <c r="BS2" s="122"/>
      <c r="BT2" s="118" t="s">
        <v>215</v>
      </c>
      <c r="BU2" s="122"/>
      <c r="BV2" s="118" t="s">
        <v>216</v>
      </c>
      <c r="BW2" s="122"/>
      <c r="BX2" s="118" t="s">
        <v>217</v>
      </c>
      <c r="BY2" s="122"/>
      <c r="BZ2" s="118" t="s">
        <v>218</v>
      </c>
      <c r="CA2" s="122"/>
      <c r="CB2" s="118" t="s">
        <v>219</v>
      </c>
      <c r="CC2" s="122"/>
      <c r="CD2" s="118" t="s">
        <v>220</v>
      </c>
      <c r="CE2" s="122"/>
      <c r="CF2" s="17" t="s">
        <v>221</v>
      </c>
      <c r="CG2" s="18" t="s">
        <v>222</v>
      </c>
    </row>
    <row r="3" spans="1:85">
      <c r="A3" s="19" t="s">
        <v>10</v>
      </c>
      <c r="B3" s="17" t="s">
        <v>180</v>
      </c>
      <c r="C3" s="20"/>
      <c r="D3" s="21" t="str">
        <f>B3</f>
        <v>R01</v>
      </c>
      <c r="E3" s="21">
        <v>1</v>
      </c>
      <c r="F3" s="21" t="s">
        <v>180</v>
      </c>
      <c r="G3" s="21">
        <v>1</v>
      </c>
      <c r="H3" s="21" t="s">
        <v>180</v>
      </c>
      <c r="I3" s="21">
        <v>1</v>
      </c>
      <c r="J3" s="21" t="s">
        <v>180</v>
      </c>
      <c r="K3" s="21">
        <v>3</v>
      </c>
      <c r="L3" s="21" t="s">
        <v>180</v>
      </c>
      <c r="M3" s="21">
        <v>5</v>
      </c>
      <c r="N3" s="21" t="s">
        <v>180</v>
      </c>
      <c r="O3" s="21">
        <v>5</v>
      </c>
      <c r="P3" s="21" t="s">
        <v>180</v>
      </c>
      <c r="Q3" s="21">
        <v>5</v>
      </c>
      <c r="R3" s="21" t="s">
        <v>180</v>
      </c>
      <c r="S3" s="21">
        <v>1</v>
      </c>
      <c r="T3" s="21" t="s">
        <v>180</v>
      </c>
      <c r="U3" s="21">
        <v>3</v>
      </c>
      <c r="V3" s="21" t="s">
        <v>180</v>
      </c>
      <c r="W3" s="21">
        <v>3</v>
      </c>
      <c r="X3" s="21" t="s">
        <v>180</v>
      </c>
      <c r="Y3" s="21">
        <v>5</v>
      </c>
      <c r="Z3" s="21" t="s">
        <v>180</v>
      </c>
      <c r="AA3" s="21">
        <v>5</v>
      </c>
      <c r="AB3" s="21" t="s">
        <v>180</v>
      </c>
      <c r="AC3" s="21">
        <v>5</v>
      </c>
      <c r="AD3" s="21" t="s">
        <v>180</v>
      </c>
      <c r="AE3" s="21">
        <v>1</v>
      </c>
      <c r="AF3" s="21" t="s">
        <v>180</v>
      </c>
      <c r="AG3" s="21">
        <v>5</v>
      </c>
      <c r="AH3" s="21" t="s">
        <v>180</v>
      </c>
      <c r="AI3" s="21">
        <v>0</v>
      </c>
      <c r="AJ3" s="21" t="s">
        <v>180</v>
      </c>
      <c r="AK3" s="21">
        <v>0</v>
      </c>
      <c r="AL3" s="21" t="s">
        <v>180</v>
      </c>
      <c r="AM3" s="21">
        <v>1</v>
      </c>
      <c r="AN3" s="21" t="s">
        <v>180</v>
      </c>
      <c r="AO3" s="21">
        <v>3</v>
      </c>
      <c r="AP3" s="21" t="s">
        <v>180</v>
      </c>
      <c r="AQ3" s="21">
        <v>1</v>
      </c>
      <c r="AR3" s="21" t="s">
        <v>180</v>
      </c>
      <c r="AS3" s="21">
        <v>1</v>
      </c>
      <c r="AT3" s="21" t="s">
        <v>180</v>
      </c>
      <c r="AU3" s="21">
        <v>1</v>
      </c>
      <c r="AV3" s="21" t="s">
        <v>180</v>
      </c>
      <c r="AW3" s="21">
        <v>1</v>
      </c>
      <c r="AX3" s="21" t="s">
        <v>180</v>
      </c>
      <c r="AY3" s="21">
        <v>3</v>
      </c>
      <c r="AZ3" s="21" t="s">
        <v>180</v>
      </c>
      <c r="BA3" s="21">
        <v>3</v>
      </c>
      <c r="BB3" s="21" t="s">
        <v>180</v>
      </c>
      <c r="BC3" s="21">
        <v>3</v>
      </c>
      <c r="BD3" s="21" t="s">
        <v>180</v>
      </c>
      <c r="BE3" s="21">
        <v>3</v>
      </c>
      <c r="BF3" s="21" t="s">
        <v>180</v>
      </c>
      <c r="BG3" s="21">
        <v>5</v>
      </c>
      <c r="BH3" s="21" t="s">
        <v>180</v>
      </c>
      <c r="BI3" s="21">
        <v>3</v>
      </c>
      <c r="BJ3" s="21" t="s">
        <v>180</v>
      </c>
      <c r="BK3" s="21">
        <v>5</v>
      </c>
      <c r="BL3" s="21" t="s">
        <v>180</v>
      </c>
      <c r="BM3" s="21">
        <v>1</v>
      </c>
      <c r="BN3" s="21" t="s">
        <v>180</v>
      </c>
      <c r="BO3" s="21">
        <v>5</v>
      </c>
      <c r="BP3" s="21" t="s">
        <v>180</v>
      </c>
      <c r="BQ3" s="21">
        <v>3</v>
      </c>
      <c r="BR3" s="21" t="s">
        <v>180</v>
      </c>
      <c r="BS3" s="21">
        <v>3</v>
      </c>
      <c r="BT3" s="21" t="s">
        <v>180</v>
      </c>
      <c r="BU3" s="21">
        <v>3</v>
      </c>
      <c r="BV3" s="21" t="s">
        <v>180</v>
      </c>
      <c r="BW3" s="21">
        <v>5</v>
      </c>
      <c r="BX3" s="21" t="s">
        <v>180</v>
      </c>
      <c r="BY3" s="21">
        <v>3</v>
      </c>
      <c r="BZ3" s="21" t="s">
        <v>180</v>
      </c>
      <c r="CA3" s="21">
        <v>3</v>
      </c>
      <c r="CB3" s="21" t="s">
        <v>180</v>
      </c>
      <c r="CC3" s="21">
        <v>5</v>
      </c>
      <c r="CD3" s="21" t="s">
        <v>220</v>
      </c>
      <c r="CE3" s="41">
        <v>1</v>
      </c>
      <c r="CF3" s="18">
        <f>E3+G3+I3+K3+M3+O3+Q3+S3+U3+W3+Y3+AA3+AC3+AE3+AG3+AI3+AK3+AM3+AO3+AQ3+AS3+AU3+AW3+AY3+BA3+BC3+BE3+BG3+BI3+BK3+BM3+BO3+BQ3+BS3+BU3+BW3+BY3+CA3+CC3</f>
        <v>113</v>
      </c>
      <c r="CG3" s="23"/>
    </row>
    <row r="4" spans="1:85">
      <c r="A4" s="19" t="s">
        <v>15</v>
      </c>
      <c r="B4" s="17" t="s">
        <v>181</v>
      </c>
      <c r="C4" s="24"/>
      <c r="D4" s="24"/>
      <c r="E4" s="24"/>
      <c r="F4" s="21" t="s">
        <v>182</v>
      </c>
      <c r="G4" s="21">
        <v>1</v>
      </c>
      <c r="H4" s="21" t="s">
        <v>181</v>
      </c>
      <c r="I4" s="21">
        <v>3</v>
      </c>
      <c r="J4" s="21" t="s">
        <v>184</v>
      </c>
      <c r="K4" s="21">
        <v>1</v>
      </c>
      <c r="L4" s="21" t="s">
        <v>181</v>
      </c>
      <c r="M4" s="21">
        <v>5</v>
      </c>
      <c r="N4" s="21" t="s">
        <v>181</v>
      </c>
      <c r="O4" s="21">
        <v>5</v>
      </c>
      <c r="P4" s="21" t="s">
        <v>181</v>
      </c>
      <c r="Q4" s="21">
        <v>5</v>
      </c>
      <c r="R4" s="21" t="s">
        <v>188</v>
      </c>
      <c r="S4" s="21">
        <v>3</v>
      </c>
      <c r="T4" s="21" t="s">
        <v>189</v>
      </c>
      <c r="U4" s="21">
        <v>1</v>
      </c>
      <c r="V4" s="21" t="s">
        <v>181</v>
      </c>
      <c r="W4" s="21">
        <v>1</v>
      </c>
      <c r="X4" s="21" t="s">
        <v>181</v>
      </c>
      <c r="Y4" s="21">
        <v>3</v>
      </c>
      <c r="Z4" s="21" t="s">
        <v>181</v>
      </c>
      <c r="AA4" s="21">
        <v>5</v>
      </c>
      <c r="AB4" s="21" t="s">
        <v>181</v>
      </c>
      <c r="AC4" s="21">
        <v>3</v>
      </c>
      <c r="AD4" s="21" t="s">
        <v>181</v>
      </c>
      <c r="AE4" s="21">
        <v>1</v>
      </c>
      <c r="AF4" s="21" t="s">
        <v>181</v>
      </c>
      <c r="AG4" s="21">
        <v>3</v>
      </c>
      <c r="AH4" s="21" t="s">
        <v>196</v>
      </c>
      <c r="AI4" s="21">
        <v>3</v>
      </c>
      <c r="AJ4" s="21" t="s">
        <v>197</v>
      </c>
      <c r="AK4" s="21">
        <v>3</v>
      </c>
      <c r="AL4" s="21" t="s">
        <v>198</v>
      </c>
      <c r="AM4" s="21">
        <v>1</v>
      </c>
      <c r="AN4" s="21" t="s">
        <v>181</v>
      </c>
      <c r="AO4" s="21">
        <v>0</v>
      </c>
      <c r="AP4" s="21" t="s">
        <v>200</v>
      </c>
      <c r="AQ4" s="21">
        <v>1</v>
      </c>
      <c r="AR4" s="21" t="s">
        <v>201</v>
      </c>
      <c r="AS4" s="21">
        <v>1</v>
      </c>
      <c r="AT4" s="21" t="s">
        <v>202</v>
      </c>
      <c r="AU4" s="21">
        <v>1</v>
      </c>
      <c r="AV4" s="21" t="s">
        <v>203</v>
      </c>
      <c r="AW4" s="21">
        <v>1</v>
      </c>
      <c r="AX4" s="21" t="s">
        <v>181</v>
      </c>
      <c r="AY4" s="21">
        <v>1</v>
      </c>
      <c r="AZ4" s="21" t="s">
        <v>181</v>
      </c>
      <c r="BA4" s="21">
        <v>1</v>
      </c>
      <c r="BB4" s="21" t="s">
        <v>181</v>
      </c>
      <c r="BC4" s="21">
        <v>1</v>
      </c>
      <c r="BD4" s="21" t="s">
        <v>181</v>
      </c>
      <c r="BE4" s="21">
        <v>1</v>
      </c>
      <c r="BF4" s="21" t="s">
        <v>181</v>
      </c>
      <c r="BG4" s="21">
        <v>5</v>
      </c>
      <c r="BH4" s="21" t="s">
        <v>181</v>
      </c>
      <c r="BI4" s="21">
        <v>1</v>
      </c>
      <c r="BJ4" s="21" t="s">
        <v>181</v>
      </c>
      <c r="BK4" s="21">
        <v>5</v>
      </c>
      <c r="BL4" s="21" t="s">
        <v>211</v>
      </c>
      <c r="BM4" s="21">
        <v>1</v>
      </c>
      <c r="BN4" s="21" t="s">
        <v>181</v>
      </c>
      <c r="BO4" s="21">
        <v>3</v>
      </c>
      <c r="BP4" s="21" t="s">
        <v>181</v>
      </c>
      <c r="BQ4" s="21">
        <v>1</v>
      </c>
      <c r="BR4" s="21" t="s">
        <v>181</v>
      </c>
      <c r="BS4" s="21">
        <v>5</v>
      </c>
      <c r="BT4" s="21" t="s">
        <v>181</v>
      </c>
      <c r="BU4" s="21">
        <v>3</v>
      </c>
      <c r="BV4" s="21" t="s">
        <v>181</v>
      </c>
      <c r="BW4" s="21">
        <v>5</v>
      </c>
      <c r="BX4" s="21" t="s">
        <v>181</v>
      </c>
      <c r="BY4" s="21">
        <v>3</v>
      </c>
      <c r="BZ4" s="21" t="s">
        <v>181</v>
      </c>
      <c r="CA4" s="21">
        <v>1</v>
      </c>
      <c r="CB4" s="21" t="s">
        <v>181</v>
      </c>
      <c r="CC4" s="21">
        <v>5</v>
      </c>
      <c r="CD4" s="21" t="s">
        <v>220</v>
      </c>
      <c r="CE4" s="41">
        <v>3</v>
      </c>
      <c r="CF4" s="18">
        <f>I4+M4+O4+Q4+W4+Y4+AA4+AC4+AE4+AG4+AO4+AY4+BA4+BC4+BE4+BG4+BI4+BK4+BO4+BQ4+BS4+BU4+BW4+BY4+CA4+CC4</f>
        <v>75</v>
      </c>
      <c r="CG4" s="23"/>
    </row>
    <row r="5" spans="1:85">
      <c r="A5" s="19" t="s">
        <v>18</v>
      </c>
      <c r="B5" s="17" t="s">
        <v>182</v>
      </c>
      <c r="C5" s="24"/>
      <c r="D5" s="24"/>
      <c r="E5" s="24"/>
      <c r="F5" s="24"/>
      <c r="G5" s="24"/>
      <c r="H5" s="21" t="s">
        <v>182</v>
      </c>
      <c r="I5" s="21">
        <v>3</v>
      </c>
      <c r="J5" s="21" t="s">
        <v>182</v>
      </c>
      <c r="K5" s="21">
        <v>1</v>
      </c>
      <c r="L5" s="21" t="s">
        <v>182</v>
      </c>
      <c r="M5" s="21">
        <v>5</v>
      </c>
      <c r="N5" s="21" t="s">
        <v>182</v>
      </c>
      <c r="O5" s="21">
        <v>5</v>
      </c>
      <c r="P5" s="21" t="s">
        <v>182</v>
      </c>
      <c r="Q5" s="21">
        <v>5</v>
      </c>
      <c r="R5" s="21" t="s">
        <v>182</v>
      </c>
      <c r="S5" s="21">
        <v>1</v>
      </c>
      <c r="T5" s="21" t="s">
        <v>189</v>
      </c>
      <c r="U5" s="21">
        <v>1</v>
      </c>
      <c r="V5" s="21" t="s">
        <v>182</v>
      </c>
      <c r="W5" s="21">
        <v>0</v>
      </c>
      <c r="X5" s="21" t="s">
        <v>182</v>
      </c>
      <c r="Y5" s="21">
        <v>3</v>
      </c>
      <c r="Z5" s="21" t="s">
        <v>182</v>
      </c>
      <c r="AA5" s="21">
        <v>5</v>
      </c>
      <c r="AB5" s="21" t="s">
        <v>182</v>
      </c>
      <c r="AC5" s="21">
        <v>5</v>
      </c>
      <c r="AD5" s="21" t="s">
        <v>182</v>
      </c>
      <c r="AE5" s="21">
        <v>0</v>
      </c>
      <c r="AF5" s="21" t="s">
        <v>182</v>
      </c>
      <c r="AG5" s="21">
        <v>5</v>
      </c>
      <c r="AH5" s="21" t="s">
        <v>196</v>
      </c>
      <c r="AI5" s="21">
        <v>1</v>
      </c>
      <c r="AJ5" s="21" t="s">
        <v>197</v>
      </c>
      <c r="AK5" s="21">
        <v>3</v>
      </c>
      <c r="AL5" s="21" t="s">
        <v>198</v>
      </c>
      <c r="AM5" s="21">
        <v>1</v>
      </c>
      <c r="AN5" s="21" t="s">
        <v>199</v>
      </c>
      <c r="AO5" s="21">
        <v>1</v>
      </c>
      <c r="AP5" s="21" t="s">
        <v>200</v>
      </c>
      <c r="AQ5" s="21">
        <v>3</v>
      </c>
      <c r="AR5" s="21" t="s">
        <v>201</v>
      </c>
      <c r="AS5" s="21">
        <v>3</v>
      </c>
      <c r="AT5" s="21" t="s">
        <v>202</v>
      </c>
      <c r="AU5" s="21">
        <v>3</v>
      </c>
      <c r="AV5" s="21" t="s">
        <v>182</v>
      </c>
      <c r="AW5" s="21">
        <v>0</v>
      </c>
      <c r="AX5" s="21" t="s">
        <v>182</v>
      </c>
      <c r="AY5" s="21">
        <v>3</v>
      </c>
      <c r="AZ5" s="21" t="s">
        <v>182</v>
      </c>
      <c r="BA5" s="21">
        <v>1</v>
      </c>
      <c r="BB5" s="21" t="s">
        <v>206</v>
      </c>
      <c r="BC5" s="21">
        <v>1</v>
      </c>
      <c r="BD5" s="21" t="s">
        <v>182</v>
      </c>
      <c r="BE5" s="21">
        <v>1</v>
      </c>
      <c r="BF5" s="21" t="s">
        <v>182</v>
      </c>
      <c r="BG5" s="21">
        <v>3</v>
      </c>
      <c r="BH5" s="21" t="s">
        <v>209</v>
      </c>
      <c r="BI5" s="21">
        <v>1</v>
      </c>
      <c r="BJ5" s="21" t="s">
        <v>210</v>
      </c>
      <c r="BK5" s="21">
        <v>1</v>
      </c>
      <c r="BL5" s="21" t="s">
        <v>182</v>
      </c>
      <c r="BM5" s="21">
        <v>5</v>
      </c>
      <c r="BN5" s="21" t="s">
        <v>182</v>
      </c>
      <c r="BO5" s="21">
        <v>1</v>
      </c>
      <c r="BP5" s="21" t="s">
        <v>182</v>
      </c>
      <c r="BQ5" s="21">
        <v>5</v>
      </c>
      <c r="BR5" s="21" t="s">
        <v>214</v>
      </c>
      <c r="BS5" s="21">
        <v>1</v>
      </c>
      <c r="BT5" s="21" t="s">
        <v>182</v>
      </c>
      <c r="BU5" s="21">
        <v>5</v>
      </c>
      <c r="BV5" s="21" t="s">
        <v>216</v>
      </c>
      <c r="BW5" s="21">
        <v>1</v>
      </c>
      <c r="BX5" s="21" t="s">
        <v>217</v>
      </c>
      <c r="BY5" s="21">
        <v>1</v>
      </c>
      <c r="BZ5" s="21" t="s">
        <v>182</v>
      </c>
      <c r="CA5" s="21">
        <v>1</v>
      </c>
      <c r="CB5" s="21" t="s">
        <v>182</v>
      </c>
      <c r="CC5" s="21">
        <v>5</v>
      </c>
      <c r="CD5" s="21" t="s">
        <v>220</v>
      </c>
      <c r="CE5" s="41">
        <v>3</v>
      </c>
      <c r="CF5" s="18">
        <f>I5+K5+M5+O5+Q5+S5+W5+Y5+AA5+AC5+AE5+AG5+AW5+AY5+BA5+BE5+BM5+BO5+BQ5+BU5+CA5+CC5</f>
        <v>65</v>
      </c>
      <c r="CG5" s="23"/>
    </row>
    <row r="6" spans="1:85">
      <c r="A6" s="19" t="s">
        <v>22</v>
      </c>
      <c r="B6" s="17" t="s">
        <v>183</v>
      </c>
      <c r="C6" s="24"/>
      <c r="D6" s="24"/>
      <c r="E6" s="24"/>
      <c r="F6" s="24"/>
      <c r="G6" s="24"/>
      <c r="H6" s="24"/>
      <c r="I6" s="24"/>
      <c r="J6" s="21" t="s">
        <v>183</v>
      </c>
      <c r="K6" s="21">
        <v>1</v>
      </c>
      <c r="L6" s="21" t="s">
        <v>183</v>
      </c>
      <c r="M6" s="21">
        <v>5</v>
      </c>
      <c r="N6" s="21" t="s">
        <v>183</v>
      </c>
      <c r="O6" s="21">
        <v>5</v>
      </c>
      <c r="P6" s="21" t="s">
        <v>183</v>
      </c>
      <c r="Q6" s="21">
        <v>5</v>
      </c>
      <c r="R6" s="21" t="s">
        <v>183</v>
      </c>
      <c r="S6" s="21">
        <v>0</v>
      </c>
      <c r="T6" s="21" t="s">
        <v>183</v>
      </c>
      <c r="U6" s="21">
        <v>1</v>
      </c>
      <c r="V6" s="21" t="s">
        <v>183</v>
      </c>
      <c r="W6" s="21">
        <v>3</v>
      </c>
      <c r="X6" s="21" t="s">
        <v>183</v>
      </c>
      <c r="Y6" s="21">
        <v>1</v>
      </c>
      <c r="Z6" s="21" t="s">
        <v>183</v>
      </c>
      <c r="AA6" s="21">
        <v>3</v>
      </c>
      <c r="AB6" s="21" t="s">
        <v>183</v>
      </c>
      <c r="AC6" s="21">
        <v>5</v>
      </c>
      <c r="AD6" s="21" t="s">
        <v>183</v>
      </c>
      <c r="AE6" s="21">
        <v>0</v>
      </c>
      <c r="AF6" s="21" t="s">
        <v>183</v>
      </c>
      <c r="AG6" s="21">
        <v>3</v>
      </c>
      <c r="AH6" s="21" t="s">
        <v>196</v>
      </c>
      <c r="AI6" s="21">
        <v>3</v>
      </c>
      <c r="AJ6" s="21" t="s">
        <v>197</v>
      </c>
      <c r="AK6" s="21">
        <v>3</v>
      </c>
      <c r="AL6" s="21" t="s">
        <v>198</v>
      </c>
      <c r="AM6" s="21">
        <v>3</v>
      </c>
      <c r="AN6" s="21" t="s">
        <v>183</v>
      </c>
      <c r="AO6" s="21">
        <v>1</v>
      </c>
      <c r="AP6" s="21" t="s">
        <v>200</v>
      </c>
      <c r="AQ6" s="21">
        <v>3</v>
      </c>
      <c r="AR6" s="21" t="s">
        <v>201</v>
      </c>
      <c r="AS6" s="21">
        <v>3</v>
      </c>
      <c r="AT6" s="21" t="s">
        <v>183</v>
      </c>
      <c r="AU6" s="21">
        <v>0</v>
      </c>
      <c r="AV6" s="21" t="s">
        <v>203</v>
      </c>
      <c r="AW6" s="21">
        <v>3</v>
      </c>
      <c r="AX6" s="21" t="s">
        <v>204</v>
      </c>
      <c r="AY6" s="21">
        <v>1</v>
      </c>
      <c r="AZ6" s="21" t="s">
        <v>183</v>
      </c>
      <c r="BA6" s="21">
        <v>1</v>
      </c>
      <c r="BB6" s="21" t="s">
        <v>183</v>
      </c>
      <c r="BC6" s="21">
        <v>1</v>
      </c>
      <c r="BD6" s="21" t="s">
        <v>183</v>
      </c>
      <c r="BE6" s="21">
        <v>0</v>
      </c>
      <c r="BF6" s="21" t="s">
        <v>183</v>
      </c>
      <c r="BG6" s="21">
        <v>3</v>
      </c>
      <c r="BH6" s="21" t="s">
        <v>209</v>
      </c>
      <c r="BI6" s="21">
        <v>1</v>
      </c>
      <c r="BJ6" s="21" t="s">
        <v>183</v>
      </c>
      <c r="BK6" s="21">
        <v>5</v>
      </c>
      <c r="BL6" s="21" t="s">
        <v>183</v>
      </c>
      <c r="BM6" s="21">
        <v>0</v>
      </c>
      <c r="BN6" s="21" t="s">
        <v>183</v>
      </c>
      <c r="BO6" s="21">
        <v>3</v>
      </c>
      <c r="BP6" s="21" t="s">
        <v>183</v>
      </c>
      <c r="BQ6" s="21">
        <v>0</v>
      </c>
      <c r="BR6" s="21" t="s">
        <v>183</v>
      </c>
      <c r="BS6" s="21">
        <v>1</v>
      </c>
      <c r="BT6" s="21" t="s">
        <v>183</v>
      </c>
      <c r="BU6" s="21">
        <v>1</v>
      </c>
      <c r="BV6" s="21" t="s">
        <v>183</v>
      </c>
      <c r="BW6" s="21">
        <v>3</v>
      </c>
      <c r="BX6" s="21" t="s">
        <v>217</v>
      </c>
      <c r="BY6" s="21">
        <v>3</v>
      </c>
      <c r="BZ6" s="21" t="s">
        <v>183</v>
      </c>
      <c r="CA6" s="21">
        <v>0</v>
      </c>
      <c r="CB6" s="21" t="s">
        <v>183</v>
      </c>
      <c r="CC6" s="21">
        <v>5</v>
      </c>
      <c r="CD6" s="21" t="s">
        <v>220</v>
      </c>
      <c r="CE6" s="41">
        <v>3</v>
      </c>
      <c r="CF6" s="18">
        <f>K6+M6+O6+Q6+S6+U6+W6+Y6+AA6+AC6+AE6+AG6+AO6+AU6+BA6+BC6+BE6+BG6+BK6+BM6+BO6+BQ6+BS6+BU6+BW6+CA6+CC6</f>
        <v>56</v>
      </c>
      <c r="CG6" s="23"/>
    </row>
    <row r="7" spans="1:85">
      <c r="A7" s="19" t="s">
        <v>26</v>
      </c>
      <c r="B7" s="17" t="s">
        <v>184</v>
      </c>
      <c r="C7" s="24"/>
      <c r="D7" s="24"/>
      <c r="E7" s="24"/>
      <c r="F7" s="24"/>
      <c r="G7" s="24"/>
      <c r="H7" s="24"/>
      <c r="I7" s="24"/>
      <c r="J7" s="24"/>
      <c r="K7" s="24"/>
      <c r="L7" s="21" t="s">
        <v>184</v>
      </c>
      <c r="M7" s="21">
        <v>3</v>
      </c>
      <c r="N7" s="21" t="s">
        <v>184</v>
      </c>
      <c r="O7" s="21">
        <v>5</v>
      </c>
      <c r="P7" s="21" t="s">
        <v>184</v>
      </c>
      <c r="Q7" s="21">
        <v>5</v>
      </c>
      <c r="R7" s="21" t="s">
        <v>184</v>
      </c>
      <c r="S7" s="21">
        <v>0</v>
      </c>
      <c r="T7" s="21" t="s">
        <v>189</v>
      </c>
      <c r="U7" s="21">
        <v>3</v>
      </c>
      <c r="V7" s="21" t="s">
        <v>184</v>
      </c>
      <c r="W7" s="21">
        <v>1</v>
      </c>
      <c r="X7" s="21" t="s">
        <v>184</v>
      </c>
      <c r="Y7" s="21">
        <v>1</v>
      </c>
      <c r="Z7" s="21" t="s">
        <v>184</v>
      </c>
      <c r="AA7" s="21">
        <v>3</v>
      </c>
      <c r="AB7" s="21" t="s">
        <v>184</v>
      </c>
      <c r="AC7" s="21">
        <v>5</v>
      </c>
      <c r="AD7" s="21" t="s">
        <v>184</v>
      </c>
      <c r="AE7" s="21">
        <v>1</v>
      </c>
      <c r="AF7" s="21" t="s">
        <v>184</v>
      </c>
      <c r="AG7" s="21">
        <v>3</v>
      </c>
      <c r="AH7" s="21" t="s">
        <v>196</v>
      </c>
      <c r="AI7" s="21">
        <v>5</v>
      </c>
      <c r="AJ7" s="21" t="s">
        <v>197</v>
      </c>
      <c r="AK7" s="21">
        <v>5</v>
      </c>
      <c r="AL7" s="21" t="s">
        <v>198</v>
      </c>
      <c r="AM7" s="21">
        <v>1</v>
      </c>
      <c r="AN7" s="21" t="s">
        <v>199</v>
      </c>
      <c r="AO7" s="21">
        <v>3</v>
      </c>
      <c r="AP7" s="21" t="s">
        <v>200</v>
      </c>
      <c r="AQ7" s="21">
        <v>3</v>
      </c>
      <c r="AR7" s="21" t="s">
        <v>201</v>
      </c>
      <c r="AS7" s="21">
        <v>5</v>
      </c>
      <c r="AT7" s="21" t="s">
        <v>202</v>
      </c>
      <c r="AU7" s="21">
        <v>1</v>
      </c>
      <c r="AV7" s="21" t="s">
        <v>203</v>
      </c>
      <c r="AW7" s="21">
        <v>3</v>
      </c>
      <c r="AX7" s="21" t="s">
        <v>184</v>
      </c>
      <c r="AY7" s="21">
        <v>1</v>
      </c>
      <c r="AZ7" s="21" t="s">
        <v>184</v>
      </c>
      <c r="BA7" s="21">
        <v>1</v>
      </c>
      <c r="BB7" s="21" t="s">
        <v>184</v>
      </c>
      <c r="BC7" s="21">
        <v>5</v>
      </c>
      <c r="BD7" s="21" t="s">
        <v>184</v>
      </c>
      <c r="BE7" s="21">
        <v>1</v>
      </c>
      <c r="BF7" s="21" t="s">
        <v>184</v>
      </c>
      <c r="BG7" s="21">
        <v>3</v>
      </c>
      <c r="BH7" s="21" t="s">
        <v>184</v>
      </c>
      <c r="BI7" s="21">
        <v>0</v>
      </c>
      <c r="BJ7" s="21" t="s">
        <v>184</v>
      </c>
      <c r="BK7" s="21">
        <v>5</v>
      </c>
      <c r="BL7" s="21" t="s">
        <v>211</v>
      </c>
      <c r="BM7" s="21">
        <v>3</v>
      </c>
      <c r="BN7" s="21" t="s">
        <v>184</v>
      </c>
      <c r="BO7" s="21">
        <v>3</v>
      </c>
      <c r="BP7" s="21" t="s">
        <v>184</v>
      </c>
      <c r="BQ7" s="21">
        <v>0</v>
      </c>
      <c r="BR7" s="21" t="s">
        <v>184</v>
      </c>
      <c r="BS7" s="21">
        <v>3</v>
      </c>
      <c r="BT7" s="21" t="s">
        <v>215</v>
      </c>
      <c r="BU7" s="21">
        <v>1</v>
      </c>
      <c r="BV7" s="21" t="s">
        <v>184</v>
      </c>
      <c r="BW7" s="21">
        <v>1</v>
      </c>
      <c r="BX7" s="21" t="s">
        <v>184</v>
      </c>
      <c r="BY7" s="21">
        <v>1</v>
      </c>
      <c r="BZ7" s="21" t="s">
        <v>184</v>
      </c>
      <c r="CA7" s="21">
        <v>3</v>
      </c>
      <c r="CB7" s="21" t="s">
        <v>184</v>
      </c>
      <c r="CC7" s="21">
        <v>1</v>
      </c>
      <c r="CD7" s="21" t="s">
        <v>220</v>
      </c>
      <c r="CE7" s="41">
        <v>5</v>
      </c>
      <c r="CF7" s="18">
        <f>M7+O7+Q7+S7+W7+Y7+AA7+AC7+AE7+AG7+AY7+BA7+BC7+BE7+BG7+BI7+BK7+BO7+BQ7+BS7+BW7+BY7+CA7+CC7</f>
        <v>55</v>
      </c>
      <c r="CG7" s="23"/>
    </row>
    <row r="8" spans="1:85">
      <c r="A8" s="19" t="s">
        <v>30</v>
      </c>
      <c r="B8" s="17" t="s">
        <v>185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1" t="s">
        <v>186</v>
      </c>
      <c r="O8" s="21">
        <v>1</v>
      </c>
      <c r="P8" s="21" t="s">
        <v>187</v>
      </c>
      <c r="Q8" s="21">
        <v>1</v>
      </c>
      <c r="R8" s="21" t="s">
        <v>188</v>
      </c>
      <c r="S8" s="21">
        <v>3</v>
      </c>
      <c r="T8" s="21" t="s">
        <v>189</v>
      </c>
      <c r="U8" s="21">
        <v>5</v>
      </c>
      <c r="V8" s="21" t="s">
        <v>190</v>
      </c>
      <c r="W8" s="21">
        <v>3</v>
      </c>
      <c r="X8" s="21" t="s">
        <v>191</v>
      </c>
      <c r="Y8" s="21">
        <v>3</v>
      </c>
      <c r="Z8" s="21" t="s">
        <v>192</v>
      </c>
      <c r="AA8" s="21">
        <v>1</v>
      </c>
      <c r="AB8" s="21" t="s">
        <v>185</v>
      </c>
      <c r="AC8" s="21">
        <v>0</v>
      </c>
      <c r="AD8" s="21" t="s">
        <v>194</v>
      </c>
      <c r="AE8" s="21">
        <v>5</v>
      </c>
      <c r="AF8" s="21" t="s">
        <v>195</v>
      </c>
      <c r="AG8" s="21">
        <v>3</v>
      </c>
      <c r="AH8" s="21" t="s">
        <v>196</v>
      </c>
      <c r="AI8" s="21">
        <v>5</v>
      </c>
      <c r="AJ8" s="21" t="s">
        <v>197</v>
      </c>
      <c r="AK8" s="21">
        <v>5</v>
      </c>
      <c r="AL8" s="21" t="s">
        <v>198</v>
      </c>
      <c r="AM8" s="21">
        <v>5</v>
      </c>
      <c r="AN8" s="21" t="s">
        <v>199</v>
      </c>
      <c r="AO8" s="21">
        <v>5</v>
      </c>
      <c r="AP8" s="21" t="s">
        <v>200</v>
      </c>
      <c r="AQ8" s="21">
        <v>5</v>
      </c>
      <c r="AR8" s="21" t="s">
        <v>201</v>
      </c>
      <c r="AS8" s="21">
        <v>5</v>
      </c>
      <c r="AT8" s="21" t="s">
        <v>202</v>
      </c>
      <c r="AU8" s="21">
        <v>5</v>
      </c>
      <c r="AV8" s="21" t="s">
        <v>203</v>
      </c>
      <c r="AW8" s="21">
        <v>5</v>
      </c>
      <c r="AX8" s="21" t="s">
        <v>204</v>
      </c>
      <c r="AY8" s="21">
        <v>5</v>
      </c>
      <c r="AZ8" s="21" t="s">
        <v>205</v>
      </c>
      <c r="BA8" s="21">
        <v>5</v>
      </c>
      <c r="BB8" s="21" t="s">
        <v>206</v>
      </c>
      <c r="BC8" s="21">
        <v>3</v>
      </c>
      <c r="BD8" s="21" t="s">
        <v>207</v>
      </c>
      <c r="BE8" s="21">
        <v>5</v>
      </c>
      <c r="BF8" s="21" t="s">
        <v>208</v>
      </c>
      <c r="BG8" s="21">
        <v>1</v>
      </c>
      <c r="BH8" s="21" t="s">
        <v>209</v>
      </c>
      <c r="BI8" s="21">
        <v>5</v>
      </c>
      <c r="BJ8" s="21" t="s">
        <v>210</v>
      </c>
      <c r="BK8" s="21">
        <v>0</v>
      </c>
      <c r="BL8" s="21" t="s">
        <v>211</v>
      </c>
      <c r="BM8" s="21">
        <v>5</v>
      </c>
      <c r="BN8" s="21" t="s">
        <v>212</v>
      </c>
      <c r="BO8" s="21">
        <v>5</v>
      </c>
      <c r="BP8" s="21" t="s">
        <v>213</v>
      </c>
      <c r="BQ8" s="21">
        <v>5</v>
      </c>
      <c r="BR8" s="21" t="s">
        <v>214</v>
      </c>
      <c r="BS8" s="21">
        <v>1</v>
      </c>
      <c r="BT8" s="21" t="s">
        <v>215</v>
      </c>
      <c r="BU8" s="21">
        <v>5</v>
      </c>
      <c r="BV8" s="21" t="s">
        <v>216</v>
      </c>
      <c r="BW8" s="21">
        <v>1</v>
      </c>
      <c r="BX8" s="21" t="s">
        <v>217</v>
      </c>
      <c r="BY8" s="21">
        <v>5</v>
      </c>
      <c r="BZ8" s="21" t="s">
        <v>218</v>
      </c>
      <c r="CA8" s="21">
        <v>3</v>
      </c>
      <c r="CB8" s="21" t="s">
        <v>219</v>
      </c>
      <c r="CC8" s="21">
        <v>1</v>
      </c>
      <c r="CD8" s="21" t="s">
        <v>220</v>
      </c>
      <c r="CE8" s="41">
        <v>5</v>
      </c>
      <c r="CF8" s="18">
        <f>AC8</f>
        <v>0</v>
      </c>
      <c r="CG8" s="23"/>
    </row>
    <row r="9" spans="1:85">
      <c r="A9" s="19" t="s">
        <v>33</v>
      </c>
      <c r="B9" s="17" t="s">
        <v>186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1" t="s">
        <v>186</v>
      </c>
      <c r="Q9" s="21">
        <v>0</v>
      </c>
      <c r="R9" s="21" t="s">
        <v>188</v>
      </c>
      <c r="S9" s="21">
        <v>5</v>
      </c>
      <c r="T9" s="21" t="s">
        <v>189</v>
      </c>
      <c r="U9" s="21">
        <v>5</v>
      </c>
      <c r="V9" s="21" t="s">
        <v>190</v>
      </c>
      <c r="W9" s="21">
        <v>3</v>
      </c>
      <c r="X9" s="21" t="s">
        <v>191</v>
      </c>
      <c r="Y9" s="21">
        <v>5</v>
      </c>
      <c r="Z9" s="21" t="s">
        <v>192</v>
      </c>
      <c r="AA9" s="21">
        <v>3</v>
      </c>
      <c r="AB9" s="21" t="s">
        <v>186</v>
      </c>
      <c r="AC9" s="21">
        <v>1</v>
      </c>
      <c r="AD9" s="21" t="s">
        <v>194</v>
      </c>
      <c r="AE9" s="21">
        <v>5</v>
      </c>
      <c r="AF9" s="21" t="s">
        <v>195</v>
      </c>
      <c r="AG9" s="21">
        <v>3</v>
      </c>
      <c r="AH9" s="21" t="s">
        <v>196</v>
      </c>
      <c r="AI9" s="21">
        <v>5</v>
      </c>
      <c r="AJ9" s="21" t="s">
        <v>197</v>
      </c>
      <c r="AK9" s="21">
        <v>5</v>
      </c>
      <c r="AL9" s="21" t="s">
        <v>198</v>
      </c>
      <c r="AM9" s="21">
        <v>5</v>
      </c>
      <c r="AN9" s="21" t="s">
        <v>199</v>
      </c>
      <c r="AO9" s="21">
        <v>5</v>
      </c>
      <c r="AP9" s="21" t="s">
        <v>200</v>
      </c>
      <c r="AQ9" s="21">
        <v>5</v>
      </c>
      <c r="AR9" s="21" t="s">
        <v>201</v>
      </c>
      <c r="AS9" s="21">
        <v>5</v>
      </c>
      <c r="AT9" s="21" t="s">
        <v>202</v>
      </c>
      <c r="AU9" s="21">
        <v>5</v>
      </c>
      <c r="AV9" s="21" t="s">
        <v>203</v>
      </c>
      <c r="AW9" s="21">
        <v>5</v>
      </c>
      <c r="AX9" s="21" t="s">
        <v>204</v>
      </c>
      <c r="AY9" s="21">
        <v>5</v>
      </c>
      <c r="AZ9" s="21" t="s">
        <v>205</v>
      </c>
      <c r="BA9" s="21">
        <v>5</v>
      </c>
      <c r="BB9" s="21" t="s">
        <v>206</v>
      </c>
      <c r="BC9" s="21">
        <v>3</v>
      </c>
      <c r="BD9" s="21" t="s">
        <v>207</v>
      </c>
      <c r="BE9" s="21">
        <v>5</v>
      </c>
      <c r="BF9" s="21" t="s">
        <v>208</v>
      </c>
      <c r="BG9" s="21">
        <v>1</v>
      </c>
      <c r="BH9" s="21" t="s">
        <v>209</v>
      </c>
      <c r="BI9" s="21">
        <v>5</v>
      </c>
      <c r="BJ9" s="21" t="s">
        <v>210</v>
      </c>
      <c r="BK9" s="21">
        <v>0</v>
      </c>
      <c r="BL9" s="21" t="s">
        <v>211</v>
      </c>
      <c r="BM9" s="21">
        <v>5</v>
      </c>
      <c r="BN9" s="21" t="s">
        <v>212</v>
      </c>
      <c r="BO9" s="21">
        <v>5</v>
      </c>
      <c r="BP9" s="21" t="s">
        <v>213</v>
      </c>
      <c r="BQ9" s="21">
        <v>5</v>
      </c>
      <c r="BR9" s="21" t="s">
        <v>214</v>
      </c>
      <c r="BS9" s="21">
        <v>1</v>
      </c>
      <c r="BT9" s="21" t="s">
        <v>215</v>
      </c>
      <c r="BU9" s="21">
        <v>5</v>
      </c>
      <c r="BV9" s="21" t="s">
        <v>216</v>
      </c>
      <c r="BW9" s="21">
        <v>1</v>
      </c>
      <c r="BX9" s="21" t="s">
        <v>217</v>
      </c>
      <c r="BY9" s="21">
        <v>5</v>
      </c>
      <c r="BZ9" s="21" t="s">
        <v>218</v>
      </c>
      <c r="CA9" s="21">
        <v>3</v>
      </c>
      <c r="CB9" s="21" t="s">
        <v>219</v>
      </c>
      <c r="CC9" s="21">
        <v>1</v>
      </c>
      <c r="CD9" s="21" t="s">
        <v>220</v>
      </c>
      <c r="CE9" s="41">
        <v>5</v>
      </c>
      <c r="CF9" s="18">
        <f>Q9+AC9</f>
        <v>1</v>
      </c>
      <c r="CG9" s="23"/>
    </row>
    <row r="10" spans="1:85">
      <c r="A10" s="19" t="s">
        <v>36</v>
      </c>
      <c r="B10" s="17" t="s">
        <v>187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1" t="s">
        <v>188</v>
      </c>
      <c r="S10" s="21">
        <v>5</v>
      </c>
      <c r="T10" s="21" t="s">
        <v>189</v>
      </c>
      <c r="U10" s="21">
        <v>5</v>
      </c>
      <c r="V10" s="21" t="s">
        <v>190</v>
      </c>
      <c r="W10" s="21">
        <v>5</v>
      </c>
      <c r="X10" s="21" t="s">
        <v>191</v>
      </c>
      <c r="Y10" s="21">
        <v>5</v>
      </c>
      <c r="Z10" s="21" t="s">
        <v>192</v>
      </c>
      <c r="AA10" s="21">
        <v>3</v>
      </c>
      <c r="AB10" s="21" t="s">
        <v>193</v>
      </c>
      <c r="AC10" s="21">
        <v>1</v>
      </c>
      <c r="AD10" s="21" t="s">
        <v>194</v>
      </c>
      <c r="AE10" s="21">
        <v>5</v>
      </c>
      <c r="AF10" s="21" t="s">
        <v>195</v>
      </c>
      <c r="AG10" s="21">
        <v>5</v>
      </c>
      <c r="AH10" s="21" t="s">
        <v>196</v>
      </c>
      <c r="AI10" s="21">
        <v>5</v>
      </c>
      <c r="AJ10" s="21" t="s">
        <v>197</v>
      </c>
      <c r="AK10" s="21">
        <v>5</v>
      </c>
      <c r="AL10" s="21" t="s">
        <v>198</v>
      </c>
      <c r="AM10" s="21">
        <v>5</v>
      </c>
      <c r="AN10" s="21" t="s">
        <v>199</v>
      </c>
      <c r="AO10" s="21">
        <v>5</v>
      </c>
      <c r="AP10" s="21" t="s">
        <v>200</v>
      </c>
      <c r="AQ10" s="21">
        <v>5</v>
      </c>
      <c r="AR10" s="21" t="s">
        <v>201</v>
      </c>
      <c r="AS10" s="21">
        <v>5</v>
      </c>
      <c r="AT10" s="21" t="s">
        <v>202</v>
      </c>
      <c r="AU10" s="21">
        <v>5</v>
      </c>
      <c r="AV10" s="21" t="s">
        <v>203</v>
      </c>
      <c r="AW10" s="21">
        <v>5</v>
      </c>
      <c r="AX10" s="21" t="s">
        <v>204</v>
      </c>
      <c r="AY10" s="21">
        <v>5</v>
      </c>
      <c r="AZ10" s="21" t="s">
        <v>205</v>
      </c>
      <c r="BA10" s="21">
        <v>5</v>
      </c>
      <c r="BB10" s="21" t="s">
        <v>206</v>
      </c>
      <c r="BC10" s="21">
        <v>5</v>
      </c>
      <c r="BD10" s="21" t="s">
        <v>207</v>
      </c>
      <c r="BE10" s="21">
        <v>5</v>
      </c>
      <c r="BF10" s="21" t="s">
        <v>208</v>
      </c>
      <c r="BG10" s="21">
        <v>1</v>
      </c>
      <c r="BH10" s="21" t="s">
        <v>209</v>
      </c>
      <c r="BI10" s="21">
        <v>5</v>
      </c>
      <c r="BJ10" s="21" t="s">
        <v>210</v>
      </c>
      <c r="BK10" s="21">
        <v>1</v>
      </c>
      <c r="BL10" s="21" t="s">
        <v>211</v>
      </c>
      <c r="BM10" s="21">
        <v>5</v>
      </c>
      <c r="BN10" s="21" t="s">
        <v>212</v>
      </c>
      <c r="BO10" s="21">
        <v>5</v>
      </c>
      <c r="BP10" s="21" t="s">
        <v>213</v>
      </c>
      <c r="BQ10" s="21">
        <v>5</v>
      </c>
      <c r="BR10" s="21" t="s">
        <v>214</v>
      </c>
      <c r="BS10" s="21">
        <v>1</v>
      </c>
      <c r="BT10" s="21" t="s">
        <v>215</v>
      </c>
      <c r="BU10" s="21">
        <v>5</v>
      </c>
      <c r="BV10" s="21" t="s">
        <v>216</v>
      </c>
      <c r="BW10" s="21">
        <v>1</v>
      </c>
      <c r="BX10" s="21" t="s">
        <v>217</v>
      </c>
      <c r="BY10" s="21">
        <v>5</v>
      </c>
      <c r="BZ10" s="21" t="s">
        <v>218</v>
      </c>
      <c r="CA10" s="21">
        <v>3</v>
      </c>
      <c r="CB10" s="21" t="s">
        <v>219</v>
      </c>
      <c r="CC10" s="21">
        <v>1</v>
      </c>
      <c r="CD10" s="21" t="s">
        <v>220</v>
      </c>
      <c r="CE10" s="41">
        <v>5</v>
      </c>
      <c r="CF10" s="18">
        <v>0</v>
      </c>
      <c r="CG10" s="23"/>
    </row>
    <row r="11" spans="1:85">
      <c r="A11" s="25" t="s">
        <v>39</v>
      </c>
      <c r="B11" s="16" t="s">
        <v>188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 t="s">
        <v>189</v>
      </c>
      <c r="U11" s="27">
        <v>5</v>
      </c>
      <c r="V11" s="27" t="s">
        <v>190</v>
      </c>
      <c r="W11" s="27">
        <v>3</v>
      </c>
      <c r="X11" s="27" t="s">
        <v>191</v>
      </c>
      <c r="Y11" s="27">
        <v>5</v>
      </c>
      <c r="Z11" s="27" t="s">
        <v>192</v>
      </c>
      <c r="AA11" s="27">
        <v>3</v>
      </c>
      <c r="AB11" s="27" t="s">
        <v>188</v>
      </c>
      <c r="AC11" s="27">
        <v>1</v>
      </c>
      <c r="AD11" s="27" t="s">
        <v>194</v>
      </c>
      <c r="AE11" s="27">
        <v>5</v>
      </c>
      <c r="AF11" s="27" t="s">
        <v>195</v>
      </c>
      <c r="AG11" s="27">
        <v>3</v>
      </c>
      <c r="AH11" s="27" t="s">
        <v>196</v>
      </c>
      <c r="AI11" s="27">
        <v>5</v>
      </c>
      <c r="AJ11" s="27" t="s">
        <v>197</v>
      </c>
      <c r="AK11" s="27">
        <v>5</v>
      </c>
      <c r="AL11" s="27" t="s">
        <v>198</v>
      </c>
      <c r="AM11" s="27">
        <v>5</v>
      </c>
      <c r="AN11" s="27" t="s">
        <v>199</v>
      </c>
      <c r="AO11" s="27">
        <v>5</v>
      </c>
      <c r="AP11" s="27" t="s">
        <v>200</v>
      </c>
      <c r="AQ11" s="27">
        <v>5</v>
      </c>
      <c r="AR11" s="27" t="s">
        <v>201</v>
      </c>
      <c r="AS11" s="27">
        <v>5</v>
      </c>
      <c r="AT11" s="27" t="s">
        <v>202</v>
      </c>
      <c r="AU11" s="27">
        <v>5</v>
      </c>
      <c r="AV11" s="27" t="s">
        <v>203</v>
      </c>
      <c r="AW11" s="27">
        <v>5</v>
      </c>
      <c r="AX11" s="27" t="s">
        <v>204</v>
      </c>
      <c r="AY11" s="27">
        <v>5</v>
      </c>
      <c r="AZ11" s="27" t="s">
        <v>205</v>
      </c>
      <c r="BA11" s="27">
        <v>5</v>
      </c>
      <c r="BB11" s="27" t="s">
        <v>206</v>
      </c>
      <c r="BC11" s="27">
        <v>3</v>
      </c>
      <c r="BD11" s="27" t="s">
        <v>207</v>
      </c>
      <c r="BE11" s="27">
        <v>5</v>
      </c>
      <c r="BF11" s="27" t="s">
        <v>208</v>
      </c>
      <c r="BG11" s="27">
        <v>1</v>
      </c>
      <c r="BH11" s="27" t="s">
        <v>209</v>
      </c>
      <c r="BI11" s="27">
        <v>5</v>
      </c>
      <c r="BJ11" s="27" t="s">
        <v>210</v>
      </c>
      <c r="BK11" s="27">
        <v>0</v>
      </c>
      <c r="BL11" s="27" t="s">
        <v>211</v>
      </c>
      <c r="BM11" s="27">
        <v>5</v>
      </c>
      <c r="BN11" s="27" t="s">
        <v>212</v>
      </c>
      <c r="BO11" s="27">
        <v>5</v>
      </c>
      <c r="BP11" s="27" t="s">
        <v>213</v>
      </c>
      <c r="BQ11" s="27">
        <v>5</v>
      </c>
      <c r="BR11" s="27" t="s">
        <v>214</v>
      </c>
      <c r="BS11" s="27">
        <v>1</v>
      </c>
      <c r="BT11" s="27" t="s">
        <v>215</v>
      </c>
      <c r="BU11" s="27">
        <v>5</v>
      </c>
      <c r="BV11" s="27" t="s">
        <v>216</v>
      </c>
      <c r="BW11" s="27">
        <v>1</v>
      </c>
      <c r="BX11" s="27" t="s">
        <v>217</v>
      </c>
      <c r="BY11" s="27">
        <v>5</v>
      </c>
      <c r="BZ11" s="27" t="s">
        <v>218</v>
      </c>
      <c r="CA11" s="27">
        <v>3</v>
      </c>
      <c r="CB11" s="27" t="s">
        <v>219</v>
      </c>
      <c r="CC11" s="27">
        <v>1</v>
      </c>
      <c r="CD11" s="27" t="s">
        <v>220</v>
      </c>
      <c r="CE11" s="42">
        <v>5</v>
      </c>
      <c r="CF11" s="18">
        <f>AC11</f>
        <v>1</v>
      </c>
      <c r="CG11" s="23"/>
    </row>
    <row r="12" spans="1:85">
      <c r="A12" s="19" t="s">
        <v>43</v>
      </c>
      <c r="B12" s="17" t="s">
        <v>189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1" t="s">
        <v>189</v>
      </c>
      <c r="W12" s="21">
        <v>3</v>
      </c>
      <c r="X12" s="21" t="s">
        <v>189</v>
      </c>
      <c r="Y12" s="21">
        <v>3</v>
      </c>
      <c r="Z12" s="21" t="s">
        <v>189</v>
      </c>
      <c r="AA12" s="21">
        <v>5</v>
      </c>
      <c r="AB12" s="21" t="s">
        <v>189</v>
      </c>
      <c r="AC12" s="21">
        <v>5</v>
      </c>
      <c r="AD12" s="21" t="s">
        <v>194</v>
      </c>
      <c r="AE12" s="21">
        <v>1</v>
      </c>
      <c r="AF12" s="21" t="s">
        <v>189</v>
      </c>
      <c r="AG12" s="21">
        <v>3</v>
      </c>
      <c r="AH12" s="21" t="s">
        <v>196</v>
      </c>
      <c r="AI12" s="21">
        <v>1</v>
      </c>
      <c r="AJ12" s="21" t="s">
        <v>197</v>
      </c>
      <c r="AK12" s="21">
        <v>3</v>
      </c>
      <c r="AL12" s="21" t="s">
        <v>198</v>
      </c>
      <c r="AM12" s="21">
        <v>1</v>
      </c>
      <c r="AN12" s="21" t="s">
        <v>189</v>
      </c>
      <c r="AO12" s="21">
        <v>1</v>
      </c>
      <c r="AP12" s="21" t="s">
        <v>200</v>
      </c>
      <c r="AQ12" s="21">
        <v>3</v>
      </c>
      <c r="AR12" s="21" t="s">
        <v>201</v>
      </c>
      <c r="AS12" s="21">
        <v>3</v>
      </c>
      <c r="AT12" s="21" t="s">
        <v>202</v>
      </c>
      <c r="AU12" s="21">
        <v>1</v>
      </c>
      <c r="AV12" s="21" t="s">
        <v>203</v>
      </c>
      <c r="AW12" s="21">
        <v>1</v>
      </c>
      <c r="AX12" s="21" t="s">
        <v>204</v>
      </c>
      <c r="AY12" s="21">
        <v>1</v>
      </c>
      <c r="AZ12" s="21" t="s">
        <v>205</v>
      </c>
      <c r="BA12" s="21">
        <v>1</v>
      </c>
      <c r="BB12" s="21" t="s">
        <v>206</v>
      </c>
      <c r="BC12" s="21">
        <v>1</v>
      </c>
      <c r="BD12" s="21" t="s">
        <v>189</v>
      </c>
      <c r="BE12" s="21">
        <v>0</v>
      </c>
      <c r="BF12" s="21" t="s">
        <v>189</v>
      </c>
      <c r="BG12" s="21">
        <v>3</v>
      </c>
      <c r="BH12" s="21" t="s">
        <v>189</v>
      </c>
      <c r="BI12" s="21">
        <v>0</v>
      </c>
      <c r="BJ12" s="21" t="s">
        <v>189</v>
      </c>
      <c r="BK12" s="21">
        <v>5</v>
      </c>
      <c r="BL12" s="21" t="s">
        <v>211</v>
      </c>
      <c r="BM12" s="21">
        <v>1</v>
      </c>
      <c r="BN12" s="21" t="s">
        <v>189</v>
      </c>
      <c r="BO12" s="21">
        <v>3</v>
      </c>
      <c r="BP12" s="21" t="s">
        <v>213</v>
      </c>
      <c r="BQ12" s="21">
        <v>1</v>
      </c>
      <c r="BR12" s="21" t="s">
        <v>189</v>
      </c>
      <c r="BS12" s="21">
        <v>3</v>
      </c>
      <c r="BT12" s="21" t="s">
        <v>189</v>
      </c>
      <c r="BU12" s="21">
        <v>5</v>
      </c>
      <c r="BV12" s="21" t="s">
        <v>189</v>
      </c>
      <c r="BW12" s="21">
        <v>5</v>
      </c>
      <c r="BX12" s="21" t="s">
        <v>217</v>
      </c>
      <c r="BY12" s="21">
        <v>1</v>
      </c>
      <c r="BZ12" s="21" t="s">
        <v>189</v>
      </c>
      <c r="CA12" s="21">
        <v>1</v>
      </c>
      <c r="CB12" s="21" t="s">
        <v>189</v>
      </c>
      <c r="CC12" s="21">
        <v>3</v>
      </c>
      <c r="CD12" s="21" t="s">
        <v>220</v>
      </c>
      <c r="CE12" s="41">
        <v>3</v>
      </c>
      <c r="CF12" s="18">
        <f>W12+Y12+AA12+AC12+AG12+AO12+BE12+BG12+BI12+BK12+BO12+BS12+BU12+BW12+CA12+CC12</f>
        <v>48</v>
      </c>
      <c r="CG12" s="23"/>
    </row>
    <row r="13" spans="1:85">
      <c r="A13" s="19" t="s">
        <v>47</v>
      </c>
      <c r="B13" s="17" t="s">
        <v>190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 t="s">
        <v>190</v>
      </c>
      <c r="Y13" s="33">
        <v>3</v>
      </c>
      <c r="Z13" s="33" t="s">
        <v>190</v>
      </c>
      <c r="AA13" s="33">
        <v>5</v>
      </c>
      <c r="AB13" s="33" t="s">
        <v>190</v>
      </c>
      <c r="AC13" s="33">
        <v>5</v>
      </c>
      <c r="AD13" s="33" t="s">
        <v>190</v>
      </c>
      <c r="AE13" s="33">
        <v>1</v>
      </c>
      <c r="AF13" s="33" t="s">
        <v>190</v>
      </c>
      <c r="AG13" s="33">
        <v>5</v>
      </c>
      <c r="AH13" s="33" t="s">
        <v>196</v>
      </c>
      <c r="AI13" s="33">
        <v>1</v>
      </c>
      <c r="AJ13" s="33" t="s">
        <v>197</v>
      </c>
      <c r="AK13" s="33">
        <v>5</v>
      </c>
      <c r="AL13" s="33" t="s">
        <v>190</v>
      </c>
      <c r="AM13" s="33">
        <v>1</v>
      </c>
      <c r="AN13" s="33" t="s">
        <v>199</v>
      </c>
      <c r="AO13" s="33">
        <v>3</v>
      </c>
      <c r="AP13" s="33" t="s">
        <v>200</v>
      </c>
      <c r="AQ13" s="33">
        <v>3</v>
      </c>
      <c r="AR13" s="33" t="s">
        <v>201</v>
      </c>
      <c r="AS13" s="33">
        <v>3</v>
      </c>
      <c r="AT13" s="33" t="s">
        <v>202</v>
      </c>
      <c r="AU13" s="33">
        <v>3</v>
      </c>
      <c r="AV13" s="33" t="s">
        <v>190</v>
      </c>
      <c r="AW13" s="33">
        <v>1</v>
      </c>
      <c r="AX13" s="33" t="s">
        <v>190</v>
      </c>
      <c r="AY13" s="33">
        <v>1</v>
      </c>
      <c r="AZ13" s="33" t="s">
        <v>190</v>
      </c>
      <c r="BA13" s="33">
        <v>0</v>
      </c>
      <c r="BB13" s="33" t="s">
        <v>190</v>
      </c>
      <c r="BC13" s="33">
        <v>3</v>
      </c>
      <c r="BD13" s="33" t="s">
        <v>207</v>
      </c>
      <c r="BE13" s="33">
        <v>1</v>
      </c>
      <c r="BF13" s="33" t="s">
        <v>190</v>
      </c>
      <c r="BG13" s="33">
        <v>3</v>
      </c>
      <c r="BH13" s="33" t="s">
        <v>190</v>
      </c>
      <c r="BI13" s="33">
        <v>0</v>
      </c>
      <c r="BJ13" s="33" t="s">
        <v>190</v>
      </c>
      <c r="BK13" s="33">
        <v>5</v>
      </c>
      <c r="BL13" s="33" t="s">
        <v>211</v>
      </c>
      <c r="BM13" s="33">
        <v>3</v>
      </c>
      <c r="BN13" s="33" t="s">
        <v>190</v>
      </c>
      <c r="BO13" s="33">
        <v>1</v>
      </c>
      <c r="BP13" s="33" t="s">
        <v>213</v>
      </c>
      <c r="BQ13" s="33">
        <v>1</v>
      </c>
      <c r="BR13" s="33" t="s">
        <v>190</v>
      </c>
      <c r="BS13" s="33">
        <v>3</v>
      </c>
      <c r="BT13" s="33" t="s">
        <v>190</v>
      </c>
      <c r="BU13" s="33">
        <v>1</v>
      </c>
      <c r="BV13" s="33" t="s">
        <v>190</v>
      </c>
      <c r="BW13" s="33">
        <v>1</v>
      </c>
      <c r="BX13" s="33" t="s">
        <v>217</v>
      </c>
      <c r="BY13" s="33">
        <v>1</v>
      </c>
      <c r="BZ13" s="33" t="s">
        <v>190</v>
      </c>
      <c r="CA13" s="33">
        <v>1</v>
      </c>
      <c r="CB13" s="33" t="s">
        <v>190</v>
      </c>
      <c r="CC13" s="33">
        <v>3</v>
      </c>
      <c r="CD13" s="33" t="s">
        <v>220</v>
      </c>
      <c r="CE13" s="43">
        <v>5</v>
      </c>
      <c r="CF13" s="18">
        <f>Y13+AA13+AC13+AE13+AG13+AM13+AW13+AY13+BA13+BC13+BG13+BI13+BK13+BO13+BS13+BU13+BW13+CA13+CC13</f>
        <v>43</v>
      </c>
      <c r="CG13" s="23"/>
    </row>
    <row r="14" spans="1:85">
      <c r="A14" s="19" t="s">
        <v>51</v>
      </c>
      <c r="B14" s="17" t="s">
        <v>191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1" t="s">
        <v>191</v>
      </c>
      <c r="AA14" s="21">
        <v>1</v>
      </c>
      <c r="AB14" s="21" t="s">
        <v>191</v>
      </c>
      <c r="AC14" s="21">
        <v>1</v>
      </c>
      <c r="AD14" s="21" t="s">
        <v>194</v>
      </c>
      <c r="AE14" s="21">
        <v>1</v>
      </c>
      <c r="AF14" s="21" t="s">
        <v>191</v>
      </c>
      <c r="AG14" s="21">
        <v>1</v>
      </c>
      <c r="AH14" s="21" t="s">
        <v>196</v>
      </c>
      <c r="AI14" s="21">
        <v>3</v>
      </c>
      <c r="AJ14" s="21" t="s">
        <v>197</v>
      </c>
      <c r="AK14" s="21">
        <v>5</v>
      </c>
      <c r="AL14" s="21" t="s">
        <v>198</v>
      </c>
      <c r="AM14" s="21">
        <v>1</v>
      </c>
      <c r="AN14" s="21" t="s">
        <v>199</v>
      </c>
      <c r="AO14" s="21">
        <v>5</v>
      </c>
      <c r="AP14" s="21" t="s">
        <v>200</v>
      </c>
      <c r="AQ14" s="21">
        <v>5</v>
      </c>
      <c r="AR14" s="21" t="s">
        <v>201</v>
      </c>
      <c r="AS14" s="21">
        <v>5</v>
      </c>
      <c r="AT14" s="21" t="s">
        <v>202</v>
      </c>
      <c r="AU14" s="21">
        <v>5</v>
      </c>
      <c r="AV14" s="21" t="s">
        <v>203</v>
      </c>
      <c r="AW14" s="21">
        <v>1</v>
      </c>
      <c r="AX14" s="21" t="s">
        <v>204</v>
      </c>
      <c r="AY14" s="21">
        <v>1</v>
      </c>
      <c r="AZ14" s="21" t="s">
        <v>205</v>
      </c>
      <c r="BA14" s="21">
        <v>3</v>
      </c>
      <c r="BB14" s="21" t="s">
        <v>191</v>
      </c>
      <c r="BC14" s="21">
        <v>0</v>
      </c>
      <c r="BD14" s="21" t="s">
        <v>207</v>
      </c>
      <c r="BE14" s="21">
        <v>3</v>
      </c>
      <c r="BF14" s="21" t="s">
        <v>191</v>
      </c>
      <c r="BG14" s="21">
        <v>0</v>
      </c>
      <c r="BH14" s="21" t="s">
        <v>209</v>
      </c>
      <c r="BI14" s="21">
        <v>3</v>
      </c>
      <c r="BJ14" s="21" t="s">
        <v>191</v>
      </c>
      <c r="BK14" s="21">
        <v>3</v>
      </c>
      <c r="BL14" s="21" t="s">
        <v>211</v>
      </c>
      <c r="BM14" s="21">
        <v>5</v>
      </c>
      <c r="BN14" s="21" t="s">
        <v>212</v>
      </c>
      <c r="BO14" s="21">
        <v>1</v>
      </c>
      <c r="BP14" s="21" t="s">
        <v>213</v>
      </c>
      <c r="BQ14" s="21">
        <v>3</v>
      </c>
      <c r="BR14" s="21" t="s">
        <v>191</v>
      </c>
      <c r="BS14" s="21">
        <v>1</v>
      </c>
      <c r="BT14" s="21" t="s">
        <v>215</v>
      </c>
      <c r="BU14" s="21">
        <v>1</v>
      </c>
      <c r="BV14" s="21" t="s">
        <v>216</v>
      </c>
      <c r="BW14" s="21">
        <v>1</v>
      </c>
      <c r="BX14" s="21" t="s">
        <v>217</v>
      </c>
      <c r="BY14" s="21">
        <v>3</v>
      </c>
      <c r="BZ14" s="21" t="s">
        <v>218</v>
      </c>
      <c r="CA14" s="21">
        <v>1</v>
      </c>
      <c r="CB14" s="21" t="s">
        <v>191</v>
      </c>
      <c r="CC14" s="21">
        <v>0</v>
      </c>
      <c r="CD14" s="21" t="s">
        <v>220</v>
      </c>
      <c r="CE14" s="41">
        <v>5</v>
      </c>
      <c r="CF14" s="18">
        <f>AA14+AC14+AG14+BC14+BG14+BK14+BS14+CC14</f>
        <v>7</v>
      </c>
      <c r="CG14" s="23"/>
    </row>
    <row r="15" spans="1:85">
      <c r="A15" s="19" t="s">
        <v>55</v>
      </c>
      <c r="B15" s="17" t="s">
        <v>192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1" t="s">
        <v>192</v>
      </c>
      <c r="AC15" s="21">
        <v>0</v>
      </c>
      <c r="AD15" s="21" t="s">
        <v>192</v>
      </c>
      <c r="AE15" s="21">
        <v>0</v>
      </c>
      <c r="AF15" s="21" t="s">
        <v>192</v>
      </c>
      <c r="AG15" s="21">
        <v>0</v>
      </c>
      <c r="AH15" s="21" t="s">
        <v>196</v>
      </c>
      <c r="AI15" s="21">
        <v>3</v>
      </c>
      <c r="AJ15" s="21" t="s">
        <v>197</v>
      </c>
      <c r="AK15" s="21">
        <v>5</v>
      </c>
      <c r="AL15" s="21" t="s">
        <v>192</v>
      </c>
      <c r="AM15" s="21">
        <v>0</v>
      </c>
      <c r="AN15" s="21" t="s">
        <v>199</v>
      </c>
      <c r="AO15" s="21">
        <v>5</v>
      </c>
      <c r="AP15" s="21" t="s">
        <v>200</v>
      </c>
      <c r="AQ15" s="21">
        <v>5</v>
      </c>
      <c r="AR15" s="21" t="s">
        <v>201</v>
      </c>
      <c r="AS15" s="21">
        <v>5</v>
      </c>
      <c r="AT15" s="21" t="s">
        <v>202</v>
      </c>
      <c r="AU15" s="21">
        <v>5</v>
      </c>
      <c r="AV15" s="21" t="s">
        <v>192</v>
      </c>
      <c r="AW15" s="21">
        <v>0</v>
      </c>
      <c r="AX15" s="21" t="s">
        <v>192</v>
      </c>
      <c r="AY15" s="21">
        <v>0</v>
      </c>
      <c r="AZ15" s="21" t="s">
        <v>205</v>
      </c>
      <c r="BA15" s="21">
        <v>3</v>
      </c>
      <c r="BB15" s="21" t="s">
        <v>206</v>
      </c>
      <c r="BC15" s="21">
        <v>1</v>
      </c>
      <c r="BD15" s="21" t="s">
        <v>207</v>
      </c>
      <c r="BE15" s="21">
        <v>3</v>
      </c>
      <c r="BF15" s="21" t="s">
        <v>208</v>
      </c>
      <c r="BG15" s="21">
        <v>1</v>
      </c>
      <c r="BH15" s="21" t="s">
        <v>209</v>
      </c>
      <c r="BI15" s="21">
        <v>3</v>
      </c>
      <c r="BJ15" s="21" t="s">
        <v>192</v>
      </c>
      <c r="BK15" s="21">
        <v>3</v>
      </c>
      <c r="BL15" s="21" t="s">
        <v>211</v>
      </c>
      <c r="BM15" s="21">
        <v>5</v>
      </c>
      <c r="BN15" s="21" t="s">
        <v>212</v>
      </c>
      <c r="BO15" s="21">
        <v>1</v>
      </c>
      <c r="BP15" s="21" t="s">
        <v>213</v>
      </c>
      <c r="BQ15" s="21">
        <v>3</v>
      </c>
      <c r="BR15" s="21" t="s">
        <v>192</v>
      </c>
      <c r="BS15" s="21">
        <v>1</v>
      </c>
      <c r="BT15" s="21" t="s">
        <v>192</v>
      </c>
      <c r="BU15" s="21">
        <v>1</v>
      </c>
      <c r="BV15" s="21" t="s">
        <v>192</v>
      </c>
      <c r="BW15" s="21">
        <v>1</v>
      </c>
      <c r="BX15" s="21" t="s">
        <v>217</v>
      </c>
      <c r="BY15" s="21">
        <v>3</v>
      </c>
      <c r="BZ15" s="21" t="s">
        <v>192</v>
      </c>
      <c r="CA15" s="21">
        <v>1</v>
      </c>
      <c r="CB15" s="21" t="s">
        <v>192</v>
      </c>
      <c r="CC15" s="21">
        <v>1</v>
      </c>
      <c r="CD15" s="21" t="s">
        <v>220</v>
      </c>
      <c r="CE15" s="41">
        <v>5</v>
      </c>
      <c r="CF15" s="18">
        <f>AC15+AE15+AG15+AM15+AW15+AY15+BK15+BS15+BU15+BW15+CA15+CC15</f>
        <v>8</v>
      </c>
      <c r="CG15" s="23"/>
    </row>
    <row r="16" spans="1:85">
      <c r="A16" s="19" t="s">
        <v>223</v>
      </c>
      <c r="B16" s="17" t="s">
        <v>193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1" t="s">
        <v>193</v>
      </c>
      <c r="AE16" s="21">
        <v>0</v>
      </c>
      <c r="AF16" s="21" t="s">
        <v>193</v>
      </c>
      <c r="AG16" s="21">
        <v>0</v>
      </c>
      <c r="AH16" s="21" t="s">
        <v>196</v>
      </c>
      <c r="AI16" s="21">
        <v>3</v>
      </c>
      <c r="AJ16" s="21" t="s">
        <v>197</v>
      </c>
      <c r="AK16" s="21">
        <v>5</v>
      </c>
      <c r="AL16" s="21" t="s">
        <v>193</v>
      </c>
      <c r="AM16" s="21">
        <v>0</v>
      </c>
      <c r="AN16" s="21" t="s">
        <v>199</v>
      </c>
      <c r="AO16" s="21">
        <v>5</v>
      </c>
      <c r="AP16" s="21" t="s">
        <v>200</v>
      </c>
      <c r="AQ16" s="21">
        <v>5</v>
      </c>
      <c r="AR16" s="21" t="s">
        <v>201</v>
      </c>
      <c r="AS16" s="21">
        <v>5</v>
      </c>
      <c r="AT16" s="21" t="s">
        <v>202</v>
      </c>
      <c r="AU16" s="21">
        <v>5</v>
      </c>
      <c r="AV16" s="21" t="s">
        <v>193</v>
      </c>
      <c r="AW16" s="21">
        <v>0</v>
      </c>
      <c r="AX16" s="21" t="s">
        <v>193</v>
      </c>
      <c r="AY16" s="21">
        <v>0</v>
      </c>
      <c r="AZ16" s="21" t="s">
        <v>205</v>
      </c>
      <c r="BA16" s="21">
        <v>3</v>
      </c>
      <c r="BB16" s="21" t="s">
        <v>206</v>
      </c>
      <c r="BC16" s="21">
        <v>1</v>
      </c>
      <c r="BD16" s="21" t="s">
        <v>207</v>
      </c>
      <c r="BE16" s="21">
        <v>3</v>
      </c>
      <c r="BF16" s="21" t="s">
        <v>208</v>
      </c>
      <c r="BG16" s="21">
        <v>1</v>
      </c>
      <c r="BH16" s="21" t="s">
        <v>209</v>
      </c>
      <c r="BI16" s="21">
        <v>3</v>
      </c>
      <c r="BJ16" s="21" t="s">
        <v>193</v>
      </c>
      <c r="BK16" s="21">
        <v>3</v>
      </c>
      <c r="BL16" s="21" t="s">
        <v>211</v>
      </c>
      <c r="BM16" s="21">
        <v>5</v>
      </c>
      <c r="BN16" s="21" t="s">
        <v>212</v>
      </c>
      <c r="BO16" s="21">
        <v>1</v>
      </c>
      <c r="BP16" s="21" t="s">
        <v>213</v>
      </c>
      <c r="BQ16" s="21">
        <v>3</v>
      </c>
      <c r="BR16" s="21" t="s">
        <v>193</v>
      </c>
      <c r="BS16" s="21">
        <v>1</v>
      </c>
      <c r="BT16" s="21" t="s">
        <v>193</v>
      </c>
      <c r="BU16" s="21">
        <v>1</v>
      </c>
      <c r="BV16" s="21" t="s">
        <v>193</v>
      </c>
      <c r="BW16" s="21">
        <v>1</v>
      </c>
      <c r="BX16" s="21" t="s">
        <v>217</v>
      </c>
      <c r="BY16" s="21">
        <v>3</v>
      </c>
      <c r="BZ16" s="21" t="s">
        <v>193</v>
      </c>
      <c r="CA16" s="21">
        <v>1</v>
      </c>
      <c r="CB16" s="21" t="s">
        <v>193</v>
      </c>
      <c r="CC16" s="21">
        <v>1</v>
      </c>
      <c r="CD16" s="21" t="s">
        <v>220</v>
      </c>
      <c r="CE16" s="41">
        <v>5</v>
      </c>
      <c r="CF16" s="18">
        <f t="shared" ref="CF16:CF18" si="0">AE16+AG16+AM16+AW16+AY16+BK16+BS16+BU16+BW16+CA16+CC16</f>
        <v>8</v>
      </c>
      <c r="CG16" s="23"/>
    </row>
    <row r="17" spans="1:85">
      <c r="A17" s="19" t="s">
        <v>65</v>
      </c>
      <c r="B17" s="17" t="s">
        <v>194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1" t="s">
        <v>194</v>
      </c>
      <c r="AG17" s="21">
        <v>0</v>
      </c>
      <c r="AH17" s="21" t="s">
        <v>196</v>
      </c>
      <c r="AI17" s="21">
        <v>3</v>
      </c>
      <c r="AJ17" s="21" t="s">
        <v>197</v>
      </c>
      <c r="AK17" s="21">
        <v>5</v>
      </c>
      <c r="AL17" s="21" t="s">
        <v>194</v>
      </c>
      <c r="AM17" s="21">
        <v>0</v>
      </c>
      <c r="AN17" s="21" t="s">
        <v>199</v>
      </c>
      <c r="AO17" s="21">
        <v>5</v>
      </c>
      <c r="AP17" s="21" t="s">
        <v>200</v>
      </c>
      <c r="AQ17" s="21">
        <v>5</v>
      </c>
      <c r="AR17" s="21" t="s">
        <v>201</v>
      </c>
      <c r="AS17" s="21">
        <v>5</v>
      </c>
      <c r="AT17" s="21" t="s">
        <v>202</v>
      </c>
      <c r="AU17" s="21">
        <v>5</v>
      </c>
      <c r="AV17" s="21" t="s">
        <v>194</v>
      </c>
      <c r="AW17" s="21">
        <v>0</v>
      </c>
      <c r="AX17" s="21" t="s">
        <v>194</v>
      </c>
      <c r="AY17" s="21">
        <v>0</v>
      </c>
      <c r="AZ17" s="21" t="s">
        <v>205</v>
      </c>
      <c r="BA17" s="21">
        <v>3</v>
      </c>
      <c r="BB17" s="21" t="s">
        <v>206</v>
      </c>
      <c r="BC17" s="21">
        <v>1</v>
      </c>
      <c r="BD17" s="21" t="s">
        <v>207</v>
      </c>
      <c r="BE17" s="21">
        <v>3</v>
      </c>
      <c r="BF17" s="21" t="s">
        <v>208</v>
      </c>
      <c r="BG17" s="21">
        <v>1</v>
      </c>
      <c r="BH17" s="21" t="s">
        <v>209</v>
      </c>
      <c r="BI17" s="21">
        <v>3</v>
      </c>
      <c r="BJ17" s="21" t="s">
        <v>194</v>
      </c>
      <c r="BK17" s="21">
        <v>3</v>
      </c>
      <c r="BL17" s="21" t="s">
        <v>211</v>
      </c>
      <c r="BM17" s="21">
        <v>5</v>
      </c>
      <c r="BN17" s="21" t="s">
        <v>212</v>
      </c>
      <c r="BO17" s="21">
        <v>1</v>
      </c>
      <c r="BP17" s="21" t="s">
        <v>213</v>
      </c>
      <c r="BQ17" s="21">
        <v>3</v>
      </c>
      <c r="BR17" s="21" t="s">
        <v>194</v>
      </c>
      <c r="BS17" s="21">
        <v>1</v>
      </c>
      <c r="BT17" s="21" t="s">
        <v>194</v>
      </c>
      <c r="BU17" s="21">
        <v>1</v>
      </c>
      <c r="BV17" s="21" t="s">
        <v>194</v>
      </c>
      <c r="BW17" s="21">
        <v>1</v>
      </c>
      <c r="BX17" s="21" t="s">
        <v>217</v>
      </c>
      <c r="BY17" s="21">
        <v>3</v>
      </c>
      <c r="BZ17" s="21" t="s">
        <v>194</v>
      </c>
      <c r="CA17" s="21">
        <v>1</v>
      </c>
      <c r="CB17" s="21" t="s">
        <v>194</v>
      </c>
      <c r="CC17" s="21">
        <v>1</v>
      </c>
      <c r="CD17" s="21" t="s">
        <v>220</v>
      </c>
      <c r="CE17" s="41">
        <v>5</v>
      </c>
      <c r="CF17" s="18">
        <f t="shared" si="0"/>
        <v>8</v>
      </c>
      <c r="CG17" s="23"/>
    </row>
    <row r="18" spans="1:85">
      <c r="A18" s="19" t="s">
        <v>68</v>
      </c>
      <c r="B18" s="17" t="s">
        <v>195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1" t="s">
        <v>196</v>
      </c>
      <c r="AI18" s="21">
        <v>3</v>
      </c>
      <c r="AJ18" s="21" t="s">
        <v>197</v>
      </c>
      <c r="AK18" s="21">
        <v>5</v>
      </c>
      <c r="AL18" s="21" t="s">
        <v>195</v>
      </c>
      <c r="AM18" s="21">
        <v>0</v>
      </c>
      <c r="AN18" s="21" t="s">
        <v>199</v>
      </c>
      <c r="AO18" s="21">
        <v>5</v>
      </c>
      <c r="AP18" s="21" t="s">
        <v>200</v>
      </c>
      <c r="AQ18" s="21">
        <v>5</v>
      </c>
      <c r="AR18" s="21" t="s">
        <v>201</v>
      </c>
      <c r="AS18" s="21">
        <v>5</v>
      </c>
      <c r="AT18" s="21" t="s">
        <v>202</v>
      </c>
      <c r="AU18" s="21">
        <v>5</v>
      </c>
      <c r="AV18" s="21" t="s">
        <v>195</v>
      </c>
      <c r="AW18" s="21">
        <v>0</v>
      </c>
      <c r="AX18" s="21" t="s">
        <v>195</v>
      </c>
      <c r="AY18" s="21">
        <v>0</v>
      </c>
      <c r="AZ18" s="21" t="s">
        <v>205</v>
      </c>
      <c r="BA18" s="21">
        <v>3</v>
      </c>
      <c r="BB18" s="21" t="s">
        <v>206</v>
      </c>
      <c r="BC18" s="21">
        <v>1</v>
      </c>
      <c r="BD18" s="21" t="s">
        <v>207</v>
      </c>
      <c r="BE18" s="21">
        <v>3</v>
      </c>
      <c r="BF18" s="21" t="s">
        <v>208</v>
      </c>
      <c r="BG18" s="21">
        <v>1</v>
      </c>
      <c r="BH18" s="21" t="s">
        <v>209</v>
      </c>
      <c r="BI18" s="21">
        <v>3</v>
      </c>
      <c r="BJ18" s="21" t="s">
        <v>195</v>
      </c>
      <c r="BK18" s="21">
        <v>3</v>
      </c>
      <c r="BL18" s="21" t="s">
        <v>211</v>
      </c>
      <c r="BM18" s="21">
        <v>5</v>
      </c>
      <c r="BN18" s="21" t="s">
        <v>212</v>
      </c>
      <c r="BO18" s="21">
        <v>1</v>
      </c>
      <c r="BP18" s="21" t="s">
        <v>213</v>
      </c>
      <c r="BQ18" s="21">
        <v>3</v>
      </c>
      <c r="BR18" s="21" t="s">
        <v>195</v>
      </c>
      <c r="BS18" s="21">
        <v>1</v>
      </c>
      <c r="BT18" s="21" t="s">
        <v>195</v>
      </c>
      <c r="BU18" s="21">
        <v>1</v>
      </c>
      <c r="BV18" s="21" t="s">
        <v>195</v>
      </c>
      <c r="BW18" s="21">
        <v>1</v>
      </c>
      <c r="BX18" s="21" t="s">
        <v>217</v>
      </c>
      <c r="BY18" s="21">
        <v>3</v>
      </c>
      <c r="BZ18" s="21" t="s">
        <v>195</v>
      </c>
      <c r="CA18" s="21">
        <v>1</v>
      </c>
      <c r="CB18" s="21" t="s">
        <v>195</v>
      </c>
      <c r="CC18" s="21">
        <v>1</v>
      </c>
      <c r="CD18" s="21" t="s">
        <v>220</v>
      </c>
      <c r="CE18" s="41">
        <v>5</v>
      </c>
      <c r="CF18" s="18">
        <f t="shared" si="0"/>
        <v>8</v>
      </c>
      <c r="CG18" s="23"/>
    </row>
    <row r="19" spans="1:85">
      <c r="A19" s="19" t="s">
        <v>72</v>
      </c>
      <c r="B19" s="17" t="s">
        <v>196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1" t="s">
        <v>197</v>
      </c>
      <c r="AK19" s="21">
        <v>3</v>
      </c>
      <c r="AL19" s="21" t="s">
        <v>196</v>
      </c>
      <c r="AM19" s="21">
        <v>3</v>
      </c>
      <c r="AN19" s="21" t="s">
        <v>199</v>
      </c>
      <c r="AO19" s="21">
        <v>3</v>
      </c>
      <c r="AP19" s="21" t="s">
        <v>200</v>
      </c>
      <c r="AQ19" s="21">
        <v>3</v>
      </c>
      <c r="AR19" s="21" t="s">
        <v>201</v>
      </c>
      <c r="AS19" s="21">
        <v>3</v>
      </c>
      <c r="AT19" s="21" t="s">
        <v>202</v>
      </c>
      <c r="AU19" s="21">
        <v>3</v>
      </c>
      <c r="AV19" s="21" t="s">
        <v>196</v>
      </c>
      <c r="AW19" s="21">
        <v>3</v>
      </c>
      <c r="AX19" s="21" t="s">
        <v>196</v>
      </c>
      <c r="AY19" s="21">
        <v>3</v>
      </c>
      <c r="AZ19" s="21" t="s">
        <v>196</v>
      </c>
      <c r="BA19" s="21">
        <v>0</v>
      </c>
      <c r="BB19" s="21" t="s">
        <v>196</v>
      </c>
      <c r="BC19" s="21">
        <v>1</v>
      </c>
      <c r="BD19" s="21" t="s">
        <v>196</v>
      </c>
      <c r="BE19" s="21">
        <v>0</v>
      </c>
      <c r="BF19" s="21" t="s">
        <v>196</v>
      </c>
      <c r="BG19" s="21">
        <v>1</v>
      </c>
      <c r="BH19" s="21" t="s">
        <v>196</v>
      </c>
      <c r="BI19" s="21">
        <v>0</v>
      </c>
      <c r="BJ19" s="21" t="s">
        <v>196</v>
      </c>
      <c r="BK19" s="21">
        <v>5</v>
      </c>
      <c r="BL19" s="21" t="s">
        <v>211</v>
      </c>
      <c r="BM19" s="21">
        <v>3</v>
      </c>
      <c r="BN19" s="21" t="s">
        <v>196</v>
      </c>
      <c r="BO19" s="21">
        <v>1</v>
      </c>
      <c r="BP19" s="21" t="s">
        <v>196</v>
      </c>
      <c r="BQ19" s="21">
        <v>0</v>
      </c>
      <c r="BR19" s="21" t="s">
        <v>196</v>
      </c>
      <c r="BS19" s="21">
        <v>3</v>
      </c>
      <c r="BT19" s="21" t="s">
        <v>196</v>
      </c>
      <c r="BU19" s="21">
        <v>3</v>
      </c>
      <c r="BV19" s="21" t="s">
        <v>196</v>
      </c>
      <c r="BW19" s="21">
        <v>3</v>
      </c>
      <c r="BX19" s="21" t="s">
        <v>196</v>
      </c>
      <c r="BY19" s="21">
        <v>0</v>
      </c>
      <c r="BZ19" s="21" t="s">
        <v>196</v>
      </c>
      <c r="CA19" s="21">
        <v>3</v>
      </c>
      <c r="CB19" s="21" t="s">
        <v>196</v>
      </c>
      <c r="CC19" s="21">
        <v>3</v>
      </c>
      <c r="CD19" s="21" t="s">
        <v>220</v>
      </c>
      <c r="CE19" s="41">
        <v>3</v>
      </c>
      <c r="CF19" s="18">
        <f>AE19+AG19+AM19+AW19+AY19+BK19+BS19+BU19+BW19+CA19+CC19+BA19+BC19+BE19+BG19+BI19+BO19+BY19</f>
        <v>32</v>
      </c>
      <c r="CG19" s="23"/>
    </row>
    <row r="20" spans="1:85">
      <c r="A20" s="19" t="s">
        <v>75</v>
      </c>
      <c r="B20" s="17" t="s">
        <v>197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1" t="s">
        <v>197</v>
      </c>
      <c r="AM20" s="21">
        <v>5</v>
      </c>
      <c r="AN20" s="21" t="s">
        <v>197</v>
      </c>
      <c r="AO20" s="21">
        <v>0</v>
      </c>
      <c r="AP20" s="21" t="s">
        <v>197</v>
      </c>
      <c r="AQ20" s="21">
        <v>0</v>
      </c>
      <c r="AR20" s="21" t="s">
        <v>197</v>
      </c>
      <c r="AS20" s="21">
        <v>0</v>
      </c>
      <c r="AT20" s="21" t="s">
        <v>197</v>
      </c>
      <c r="AU20" s="21">
        <v>0</v>
      </c>
      <c r="AV20" s="21" t="s">
        <v>197</v>
      </c>
      <c r="AW20" s="21">
        <v>5</v>
      </c>
      <c r="AX20" s="21" t="s">
        <v>197</v>
      </c>
      <c r="AY20" s="21">
        <v>5</v>
      </c>
      <c r="AZ20" s="21" t="s">
        <v>197</v>
      </c>
      <c r="BA20" s="21">
        <v>3</v>
      </c>
      <c r="BB20" s="21" t="s">
        <v>197</v>
      </c>
      <c r="BC20" s="21">
        <v>5</v>
      </c>
      <c r="BD20" s="21" t="s">
        <v>197</v>
      </c>
      <c r="BE20" s="21">
        <v>3</v>
      </c>
      <c r="BF20" s="21" t="s">
        <v>197</v>
      </c>
      <c r="BG20" s="21">
        <v>5</v>
      </c>
      <c r="BH20" s="21" t="s">
        <v>197</v>
      </c>
      <c r="BI20" s="21">
        <v>3</v>
      </c>
      <c r="BJ20" s="21" t="s">
        <v>197</v>
      </c>
      <c r="BK20" s="21">
        <v>5</v>
      </c>
      <c r="BL20" s="21" t="s">
        <v>197</v>
      </c>
      <c r="BM20" s="21">
        <v>0</v>
      </c>
      <c r="BN20" s="21" t="s">
        <v>197</v>
      </c>
      <c r="BO20" s="21">
        <v>5</v>
      </c>
      <c r="BP20" s="21" t="s">
        <v>197</v>
      </c>
      <c r="BQ20" s="21">
        <v>3</v>
      </c>
      <c r="BR20" s="21" t="s">
        <v>197</v>
      </c>
      <c r="BS20" s="21">
        <v>5</v>
      </c>
      <c r="BT20" s="21" t="s">
        <v>197</v>
      </c>
      <c r="BU20" s="21">
        <v>5</v>
      </c>
      <c r="BV20" s="21" t="s">
        <v>197</v>
      </c>
      <c r="BW20" s="21">
        <v>5</v>
      </c>
      <c r="BX20" s="21" t="s">
        <v>197</v>
      </c>
      <c r="BY20" s="21">
        <v>3</v>
      </c>
      <c r="BZ20" s="21" t="s">
        <v>197</v>
      </c>
      <c r="CA20" s="21">
        <v>5</v>
      </c>
      <c r="CB20" s="21" t="s">
        <v>197</v>
      </c>
      <c r="CC20" s="21">
        <v>5</v>
      </c>
      <c r="CD20" s="21" t="s">
        <v>197</v>
      </c>
      <c r="CE20" s="41">
        <v>0</v>
      </c>
      <c r="CF20" s="18">
        <f>AE20+AG20+AM20+AW20+AY20+BK20+BS20+BU20+BW20+CA20+CC20+BA20+BC20+BE20+BG20+BI20+BO20+BY20+AO20+AQ20+AS20+AU20+BM20+BQ20+CE20</f>
        <v>75</v>
      </c>
      <c r="CG20" s="23"/>
    </row>
    <row r="21" spans="1:85">
      <c r="A21" s="19" t="s">
        <v>78</v>
      </c>
      <c r="B21" s="44" t="s">
        <v>198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1" t="s">
        <v>199</v>
      </c>
      <c r="AO21" s="21">
        <v>5</v>
      </c>
      <c r="AP21" s="21" t="s">
        <v>200</v>
      </c>
      <c r="AQ21" s="21">
        <v>5</v>
      </c>
      <c r="AR21" s="21" t="s">
        <v>201</v>
      </c>
      <c r="AS21" s="21">
        <v>5</v>
      </c>
      <c r="AT21" s="21" t="s">
        <v>202</v>
      </c>
      <c r="AU21" s="21">
        <v>5</v>
      </c>
      <c r="AV21" s="21" t="s">
        <v>198</v>
      </c>
      <c r="AW21" s="21">
        <v>0</v>
      </c>
      <c r="AX21" s="21" t="s">
        <v>198</v>
      </c>
      <c r="AY21" s="21">
        <v>0</v>
      </c>
      <c r="AZ21" s="21" t="s">
        <v>205</v>
      </c>
      <c r="BA21" s="21">
        <v>3</v>
      </c>
      <c r="BB21" s="21" t="s">
        <v>206</v>
      </c>
      <c r="BC21" s="21">
        <v>1</v>
      </c>
      <c r="BD21" s="21" t="s">
        <v>207</v>
      </c>
      <c r="BE21" s="21">
        <v>3</v>
      </c>
      <c r="BF21" s="21" t="s">
        <v>208</v>
      </c>
      <c r="BG21" s="21">
        <v>1</v>
      </c>
      <c r="BH21" s="21" t="s">
        <v>209</v>
      </c>
      <c r="BI21" s="21">
        <v>3</v>
      </c>
      <c r="BJ21" s="21" t="s">
        <v>198</v>
      </c>
      <c r="BK21" s="21">
        <v>3</v>
      </c>
      <c r="BL21" s="21" t="s">
        <v>211</v>
      </c>
      <c r="BM21" s="21">
        <v>5</v>
      </c>
      <c r="BN21" s="21" t="s">
        <v>212</v>
      </c>
      <c r="BO21" s="21">
        <v>1</v>
      </c>
      <c r="BP21" s="21" t="s">
        <v>213</v>
      </c>
      <c r="BQ21" s="21">
        <v>3</v>
      </c>
      <c r="BR21" s="21" t="s">
        <v>198</v>
      </c>
      <c r="BS21" s="21">
        <v>1</v>
      </c>
      <c r="BT21" s="21" t="s">
        <v>198</v>
      </c>
      <c r="BU21" s="21">
        <v>1</v>
      </c>
      <c r="BV21" s="21" t="s">
        <v>198</v>
      </c>
      <c r="BW21" s="21">
        <v>1</v>
      </c>
      <c r="BX21" s="21" t="s">
        <v>217</v>
      </c>
      <c r="BY21" s="21">
        <v>3</v>
      </c>
      <c r="BZ21" s="21" t="s">
        <v>198</v>
      </c>
      <c r="CA21" s="21">
        <v>1</v>
      </c>
      <c r="CB21" s="21" t="s">
        <v>198</v>
      </c>
      <c r="CC21" s="21">
        <v>1</v>
      </c>
      <c r="CD21" s="21" t="s">
        <v>220</v>
      </c>
      <c r="CE21" s="41">
        <v>5</v>
      </c>
      <c r="CF21" s="18">
        <f>AW21+AY21+BK21+BS21+BU21+BW21+CA21+CC21</f>
        <v>8</v>
      </c>
      <c r="CG21" s="23"/>
    </row>
    <row r="22" spans="1:85">
      <c r="A22" s="36" t="s">
        <v>81</v>
      </c>
      <c r="B22" s="17" t="s">
        <v>199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21" t="s">
        <v>199</v>
      </c>
      <c r="AQ22" s="21">
        <v>0</v>
      </c>
      <c r="AR22" s="21" t="s">
        <v>199</v>
      </c>
      <c r="AS22" s="21">
        <v>0</v>
      </c>
      <c r="AT22" s="21" t="s">
        <v>199</v>
      </c>
      <c r="AU22" s="21">
        <v>0</v>
      </c>
      <c r="AV22" s="21" t="s">
        <v>199</v>
      </c>
      <c r="AW22" s="21">
        <v>5</v>
      </c>
      <c r="AX22" s="21" t="s">
        <v>199</v>
      </c>
      <c r="AY22" s="21">
        <v>5</v>
      </c>
      <c r="AZ22" s="21" t="s">
        <v>199</v>
      </c>
      <c r="BA22" s="21">
        <v>3</v>
      </c>
      <c r="BB22" s="21" t="s">
        <v>199</v>
      </c>
      <c r="BC22" s="21">
        <v>5</v>
      </c>
      <c r="BD22" s="21" t="s">
        <v>199</v>
      </c>
      <c r="BE22" s="21">
        <v>3</v>
      </c>
      <c r="BF22" s="21" t="s">
        <v>199</v>
      </c>
      <c r="BG22" s="21">
        <v>5</v>
      </c>
      <c r="BH22" s="21" t="s">
        <v>199</v>
      </c>
      <c r="BI22" s="21">
        <v>3</v>
      </c>
      <c r="BJ22" s="21" t="s">
        <v>199</v>
      </c>
      <c r="BK22" s="21">
        <v>5</v>
      </c>
      <c r="BL22" s="21" t="s">
        <v>199</v>
      </c>
      <c r="BM22" s="21">
        <v>0</v>
      </c>
      <c r="BN22" s="21" t="s">
        <v>199</v>
      </c>
      <c r="BO22" s="21">
        <v>5</v>
      </c>
      <c r="BP22" s="21" t="s">
        <v>199</v>
      </c>
      <c r="BQ22" s="21">
        <v>3</v>
      </c>
      <c r="BR22" s="21" t="s">
        <v>199</v>
      </c>
      <c r="BS22" s="21">
        <v>5</v>
      </c>
      <c r="BT22" s="21" t="s">
        <v>199</v>
      </c>
      <c r="BU22" s="21">
        <v>5</v>
      </c>
      <c r="BV22" s="21" t="s">
        <v>199</v>
      </c>
      <c r="BW22" s="21">
        <v>5</v>
      </c>
      <c r="BX22" s="21" t="s">
        <v>199</v>
      </c>
      <c r="BY22" s="21">
        <v>3</v>
      </c>
      <c r="BZ22" s="21" t="s">
        <v>199</v>
      </c>
      <c r="CA22" s="21">
        <v>5</v>
      </c>
      <c r="CB22" s="21" t="s">
        <v>199</v>
      </c>
      <c r="CC22" s="21">
        <v>5</v>
      </c>
      <c r="CD22" s="21" t="s">
        <v>199</v>
      </c>
      <c r="CE22" s="41">
        <v>0</v>
      </c>
      <c r="CF22" s="18">
        <f t="shared" ref="CF22:CF25" si="1">AQ22+AS22+AU22+AW22+AY22+BA22+BC22+BE22+BG22+BI22+BK22+BM22+BO22+BQ22+BS22+BU22+BW22+BY22+CA22+CC22+CE22</f>
        <v>70</v>
      </c>
      <c r="CG22" s="36"/>
    </row>
    <row r="23" spans="1:85">
      <c r="A23" s="36" t="s">
        <v>87</v>
      </c>
      <c r="B23" s="17" t="s">
        <v>200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21" t="s">
        <v>200</v>
      </c>
      <c r="AS23" s="21">
        <v>0</v>
      </c>
      <c r="AT23" s="21" t="s">
        <v>200</v>
      </c>
      <c r="AU23" s="21">
        <v>0</v>
      </c>
      <c r="AV23" s="21" t="s">
        <v>200</v>
      </c>
      <c r="AW23" s="21">
        <v>5</v>
      </c>
      <c r="AX23" s="21" t="s">
        <v>200</v>
      </c>
      <c r="AY23" s="21">
        <v>5</v>
      </c>
      <c r="AZ23" s="21" t="s">
        <v>200</v>
      </c>
      <c r="BA23" s="21">
        <v>3</v>
      </c>
      <c r="BB23" s="21" t="s">
        <v>200</v>
      </c>
      <c r="BC23" s="21">
        <v>5</v>
      </c>
      <c r="BD23" s="21" t="s">
        <v>200</v>
      </c>
      <c r="BE23" s="21">
        <v>3</v>
      </c>
      <c r="BF23" s="21" t="s">
        <v>200</v>
      </c>
      <c r="BG23" s="21">
        <v>5</v>
      </c>
      <c r="BH23" s="21" t="s">
        <v>200</v>
      </c>
      <c r="BI23" s="21">
        <v>3</v>
      </c>
      <c r="BJ23" s="21" t="s">
        <v>200</v>
      </c>
      <c r="BK23" s="21">
        <v>5</v>
      </c>
      <c r="BL23" s="21" t="s">
        <v>200</v>
      </c>
      <c r="BM23" s="21">
        <v>0</v>
      </c>
      <c r="BN23" s="21" t="s">
        <v>200</v>
      </c>
      <c r="BO23" s="21">
        <v>5</v>
      </c>
      <c r="BP23" s="21" t="s">
        <v>200</v>
      </c>
      <c r="BQ23" s="21">
        <v>3</v>
      </c>
      <c r="BR23" s="21" t="s">
        <v>200</v>
      </c>
      <c r="BS23" s="21">
        <v>5</v>
      </c>
      <c r="BT23" s="21" t="s">
        <v>200</v>
      </c>
      <c r="BU23" s="21">
        <v>5</v>
      </c>
      <c r="BV23" s="21" t="s">
        <v>200</v>
      </c>
      <c r="BW23" s="21">
        <v>5</v>
      </c>
      <c r="BX23" s="21" t="s">
        <v>200</v>
      </c>
      <c r="BY23" s="21">
        <v>3</v>
      </c>
      <c r="BZ23" s="21" t="s">
        <v>200</v>
      </c>
      <c r="CA23" s="21">
        <v>5</v>
      </c>
      <c r="CB23" s="21" t="s">
        <v>200</v>
      </c>
      <c r="CC23" s="21">
        <v>5</v>
      </c>
      <c r="CD23" s="21" t="s">
        <v>200</v>
      </c>
      <c r="CE23" s="41">
        <v>0</v>
      </c>
      <c r="CF23" s="18">
        <f t="shared" si="1"/>
        <v>70</v>
      </c>
      <c r="CG23" s="36"/>
    </row>
    <row r="24" spans="1:85">
      <c r="A24" s="36" t="s">
        <v>91</v>
      </c>
      <c r="B24" s="17" t="s">
        <v>201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21" t="s">
        <v>201</v>
      </c>
      <c r="AU24" s="21">
        <v>0</v>
      </c>
      <c r="AV24" s="21" t="s">
        <v>201</v>
      </c>
      <c r="AW24" s="21">
        <v>5</v>
      </c>
      <c r="AX24" s="21" t="s">
        <v>201</v>
      </c>
      <c r="AY24" s="21">
        <v>5</v>
      </c>
      <c r="AZ24" s="21" t="s">
        <v>201</v>
      </c>
      <c r="BA24" s="21">
        <v>3</v>
      </c>
      <c r="BB24" s="21" t="s">
        <v>201</v>
      </c>
      <c r="BC24" s="21">
        <v>5</v>
      </c>
      <c r="BD24" s="21" t="s">
        <v>201</v>
      </c>
      <c r="BE24" s="21">
        <v>3</v>
      </c>
      <c r="BF24" s="21" t="s">
        <v>201</v>
      </c>
      <c r="BG24" s="21">
        <v>5</v>
      </c>
      <c r="BH24" s="21" t="s">
        <v>201</v>
      </c>
      <c r="BI24" s="21">
        <v>3</v>
      </c>
      <c r="BJ24" s="21" t="s">
        <v>201</v>
      </c>
      <c r="BK24" s="21">
        <v>5</v>
      </c>
      <c r="BL24" s="21" t="s">
        <v>201</v>
      </c>
      <c r="BM24" s="21">
        <v>0</v>
      </c>
      <c r="BN24" s="21" t="s">
        <v>201</v>
      </c>
      <c r="BO24" s="21">
        <v>5</v>
      </c>
      <c r="BP24" s="21" t="s">
        <v>201</v>
      </c>
      <c r="BQ24" s="21">
        <v>3</v>
      </c>
      <c r="BR24" s="21" t="s">
        <v>201</v>
      </c>
      <c r="BS24" s="21">
        <v>5</v>
      </c>
      <c r="BT24" s="21" t="s">
        <v>201</v>
      </c>
      <c r="BU24" s="21">
        <v>5</v>
      </c>
      <c r="BV24" s="21" t="s">
        <v>201</v>
      </c>
      <c r="BW24" s="21">
        <v>5</v>
      </c>
      <c r="BX24" s="21" t="s">
        <v>201</v>
      </c>
      <c r="BY24" s="21">
        <v>3</v>
      </c>
      <c r="BZ24" s="21" t="s">
        <v>201</v>
      </c>
      <c r="CA24" s="21">
        <v>5</v>
      </c>
      <c r="CB24" s="21" t="s">
        <v>201</v>
      </c>
      <c r="CC24" s="21">
        <v>5</v>
      </c>
      <c r="CD24" s="21" t="s">
        <v>201</v>
      </c>
      <c r="CE24" s="41">
        <v>0</v>
      </c>
      <c r="CF24" s="18">
        <f t="shared" si="1"/>
        <v>70</v>
      </c>
      <c r="CG24" s="36"/>
    </row>
    <row r="25" spans="1:85">
      <c r="A25" s="36" t="s">
        <v>94</v>
      </c>
      <c r="B25" s="17" t="s">
        <v>202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21" t="s">
        <v>202</v>
      </c>
      <c r="AW25" s="21">
        <v>5</v>
      </c>
      <c r="AX25" s="21" t="s">
        <v>202</v>
      </c>
      <c r="AY25" s="21">
        <v>5</v>
      </c>
      <c r="AZ25" s="21" t="s">
        <v>202</v>
      </c>
      <c r="BA25" s="21">
        <v>3</v>
      </c>
      <c r="BB25" s="21" t="s">
        <v>202</v>
      </c>
      <c r="BC25" s="21">
        <v>5</v>
      </c>
      <c r="BD25" s="21" t="s">
        <v>202</v>
      </c>
      <c r="BE25" s="21">
        <v>3</v>
      </c>
      <c r="BF25" s="21" t="s">
        <v>202</v>
      </c>
      <c r="BG25" s="21">
        <v>5</v>
      </c>
      <c r="BH25" s="21" t="s">
        <v>202</v>
      </c>
      <c r="BI25" s="21">
        <v>3</v>
      </c>
      <c r="BJ25" s="21" t="s">
        <v>202</v>
      </c>
      <c r="BK25" s="21">
        <v>5</v>
      </c>
      <c r="BL25" s="21" t="s">
        <v>202</v>
      </c>
      <c r="BM25" s="21">
        <v>0</v>
      </c>
      <c r="BN25" s="21" t="s">
        <v>202</v>
      </c>
      <c r="BO25" s="21">
        <v>5</v>
      </c>
      <c r="BP25" s="21" t="s">
        <v>202</v>
      </c>
      <c r="BQ25" s="21">
        <v>3</v>
      </c>
      <c r="BR25" s="21" t="s">
        <v>202</v>
      </c>
      <c r="BS25" s="21">
        <v>5</v>
      </c>
      <c r="BT25" s="21" t="s">
        <v>202</v>
      </c>
      <c r="BU25" s="21">
        <v>5</v>
      </c>
      <c r="BV25" s="21" t="s">
        <v>202</v>
      </c>
      <c r="BW25" s="21">
        <v>5</v>
      </c>
      <c r="BX25" s="21" t="s">
        <v>202</v>
      </c>
      <c r="BY25" s="21">
        <v>3</v>
      </c>
      <c r="BZ25" s="21" t="s">
        <v>202</v>
      </c>
      <c r="CA25" s="21">
        <v>5</v>
      </c>
      <c r="CB25" s="21" t="s">
        <v>202</v>
      </c>
      <c r="CC25" s="21">
        <v>5</v>
      </c>
      <c r="CD25" s="21" t="s">
        <v>202</v>
      </c>
      <c r="CE25" s="41">
        <v>0</v>
      </c>
      <c r="CF25" s="18">
        <f t="shared" si="1"/>
        <v>70</v>
      </c>
      <c r="CG25" s="36"/>
    </row>
    <row r="26" spans="1:85">
      <c r="A26" s="36" t="s">
        <v>98</v>
      </c>
      <c r="B26" s="44" t="s">
        <v>203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21" t="s">
        <v>203</v>
      </c>
      <c r="AY26" s="21">
        <v>0</v>
      </c>
      <c r="AZ26" s="21" t="s">
        <v>205</v>
      </c>
      <c r="BA26" s="21">
        <v>3</v>
      </c>
      <c r="BB26" s="21" t="s">
        <v>206</v>
      </c>
      <c r="BC26" s="21">
        <v>1</v>
      </c>
      <c r="BD26" s="21" t="s">
        <v>207</v>
      </c>
      <c r="BE26" s="21">
        <v>3</v>
      </c>
      <c r="BF26" s="21" t="s">
        <v>208</v>
      </c>
      <c r="BG26" s="21">
        <v>1</v>
      </c>
      <c r="BH26" s="21" t="s">
        <v>209</v>
      </c>
      <c r="BI26" s="21">
        <v>3</v>
      </c>
      <c r="BJ26" s="21" t="s">
        <v>203</v>
      </c>
      <c r="BK26" s="21">
        <v>3</v>
      </c>
      <c r="BL26" s="21" t="s">
        <v>211</v>
      </c>
      <c r="BM26" s="21">
        <v>5</v>
      </c>
      <c r="BN26" s="21" t="s">
        <v>212</v>
      </c>
      <c r="BO26" s="21">
        <v>1</v>
      </c>
      <c r="BP26" s="21" t="s">
        <v>213</v>
      </c>
      <c r="BQ26" s="21">
        <v>3</v>
      </c>
      <c r="BR26" s="21" t="s">
        <v>203</v>
      </c>
      <c r="BS26" s="21">
        <v>1</v>
      </c>
      <c r="BT26" s="21" t="s">
        <v>203</v>
      </c>
      <c r="BU26" s="21">
        <v>1</v>
      </c>
      <c r="BV26" s="21" t="s">
        <v>203</v>
      </c>
      <c r="BW26" s="21">
        <v>1</v>
      </c>
      <c r="BX26" s="21" t="s">
        <v>217</v>
      </c>
      <c r="BY26" s="21">
        <v>3</v>
      </c>
      <c r="BZ26" s="21" t="s">
        <v>203</v>
      </c>
      <c r="CA26" s="21">
        <v>1</v>
      </c>
      <c r="CB26" s="21" t="s">
        <v>203</v>
      </c>
      <c r="CC26" s="21">
        <v>1</v>
      </c>
      <c r="CD26" s="21" t="s">
        <v>220</v>
      </c>
      <c r="CE26" s="41">
        <v>5</v>
      </c>
      <c r="CF26" s="45">
        <f>AY26+BK26+BS26+BU26+BW26+CA26+CC26</f>
        <v>8</v>
      </c>
      <c r="CG26" s="36"/>
    </row>
    <row r="27" spans="1:85">
      <c r="A27" s="36" t="s">
        <v>102</v>
      </c>
      <c r="B27" s="44" t="s">
        <v>204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21" t="s">
        <v>205</v>
      </c>
      <c r="BA27" s="21">
        <v>3</v>
      </c>
      <c r="BB27" s="21" t="s">
        <v>206</v>
      </c>
      <c r="BC27" s="21">
        <v>1</v>
      </c>
      <c r="BD27" s="21" t="s">
        <v>207</v>
      </c>
      <c r="BE27" s="21">
        <v>3</v>
      </c>
      <c r="BF27" s="21" t="s">
        <v>208</v>
      </c>
      <c r="BG27" s="21">
        <v>1</v>
      </c>
      <c r="BH27" s="21" t="s">
        <v>209</v>
      </c>
      <c r="BI27" s="21">
        <v>3</v>
      </c>
      <c r="BJ27" s="21" t="s">
        <v>204</v>
      </c>
      <c r="BK27" s="21">
        <v>3</v>
      </c>
      <c r="BL27" s="21" t="s">
        <v>211</v>
      </c>
      <c r="BM27" s="21">
        <v>5</v>
      </c>
      <c r="BN27" s="21" t="s">
        <v>212</v>
      </c>
      <c r="BO27" s="21">
        <v>1</v>
      </c>
      <c r="BP27" s="21" t="s">
        <v>213</v>
      </c>
      <c r="BQ27" s="21">
        <v>3</v>
      </c>
      <c r="BR27" s="21" t="s">
        <v>204</v>
      </c>
      <c r="BS27" s="21">
        <v>1</v>
      </c>
      <c r="BT27" s="21" t="s">
        <v>204</v>
      </c>
      <c r="BU27" s="21">
        <v>1</v>
      </c>
      <c r="BV27" s="21" t="s">
        <v>204</v>
      </c>
      <c r="BW27" s="21">
        <v>1</v>
      </c>
      <c r="BX27" s="21" t="s">
        <v>217</v>
      </c>
      <c r="BY27" s="21">
        <v>3</v>
      </c>
      <c r="BZ27" s="21" t="s">
        <v>204</v>
      </c>
      <c r="CA27" s="21">
        <v>1</v>
      </c>
      <c r="CB27" s="21" t="s">
        <v>204</v>
      </c>
      <c r="CC27" s="21">
        <v>1</v>
      </c>
      <c r="CD27" s="21" t="s">
        <v>220</v>
      </c>
      <c r="CE27" s="41">
        <v>5</v>
      </c>
      <c r="CF27" s="45">
        <f>BK27+BS27+BU27+BW27+CA27+CC27</f>
        <v>8</v>
      </c>
      <c r="CG27" s="36"/>
    </row>
    <row r="28" spans="1:85">
      <c r="A28" s="39" t="s">
        <v>107</v>
      </c>
      <c r="B28" s="17" t="s">
        <v>205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1" t="s">
        <v>205</v>
      </c>
      <c r="BC28" s="21">
        <v>1</v>
      </c>
      <c r="BD28" s="21" t="s">
        <v>205</v>
      </c>
      <c r="BE28" s="21">
        <v>0</v>
      </c>
      <c r="BF28" s="21" t="s">
        <v>205</v>
      </c>
      <c r="BG28" s="21">
        <v>1</v>
      </c>
      <c r="BH28" s="21" t="s">
        <v>205</v>
      </c>
      <c r="BI28" s="21">
        <v>0</v>
      </c>
      <c r="BJ28" s="21" t="s">
        <v>205</v>
      </c>
      <c r="BK28" s="21">
        <v>5</v>
      </c>
      <c r="BL28" s="21" t="s">
        <v>211</v>
      </c>
      <c r="BM28" s="21">
        <v>3</v>
      </c>
      <c r="BN28" s="21" t="s">
        <v>205</v>
      </c>
      <c r="BO28" s="21">
        <v>1</v>
      </c>
      <c r="BP28" s="21" t="s">
        <v>205</v>
      </c>
      <c r="BQ28" s="21">
        <v>0</v>
      </c>
      <c r="BR28" s="21" t="s">
        <v>205</v>
      </c>
      <c r="BS28" s="21">
        <v>3</v>
      </c>
      <c r="BT28" s="21" t="s">
        <v>205</v>
      </c>
      <c r="BU28" s="21">
        <v>3</v>
      </c>
      <c r="BV28" s="21" t="s">
        <v>205</v>
      </c>
      <c r="BW28" s="21">
        <v>3</v>
      </c>
      <c r="BX28" s="21" t="s">
        <v>205</v>
      </c>
      <c r="BY28" s="21">
        <v>0</v>
      </c>
      <c r="BZ28" s="21" t="s">
        <v>205</v>
      </c>
      <c r="CA28" s="21">
        <v>3</v>
      </c>
      <c r="CB28" s="21" t="s">
        <v>205</v>
      </c>
      <c r="CC28" s="21">
        <v>3</v>
      </c>
      <c r="CD28" s="21" t="s">
        <v>220</v>
      </c>
      <c r="CE28" s="41">
        <v>3</v>
      </c>
      <c r="CF28" s="45">
        <f>AY28+BK28+BS28+BU28+BW28+CA28+CC28</f>
        <v>20</v>
      </c>
      <c r="CG28" s="36"/>
    </row>
    <row r="29" spans="1:85">
      <c r="A29" s="36" t="s">
        <v>109</v>
      </c>
      <c r="B29" s="44" t="s">
        <v>206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21" t="s">
        <v>207</v>
      </c>
      <c r="BE29" s="21">
        <v>3</v>
      </c>
      <c r="BF29" s="21" t="s">
        <v>206</v>
      </c>
      <c r="BG29" s="21">
        <v>0</v>
      </c>
      <c r="BH29" s="21" t="s">
        <v>209</v>
      </c>
      <c r="BI29" s="21">
        <v>3</v>
      </c>
      <c r="BJ29" s="21" t="s">
        <v>206</v>
      </c>
      <c r="BK29" s="21">
        <v>3</v>
      </c>
      <c r="BL29" s="21" t="s">
        <v>211</v>
      </c>
      <c r="BM29" s="21">
        <v>5</v>
      </c>
      <c r="BN29" s="21" t="s">
        <v>212</v>
      </c>
      <c r="BO29" s="21">
        <v>1</v>
      </c>
      <c r="BP29" s="21" t="s">
        <v>213</v>
      </c>
      <c r="BQ29" s="21">
        <v>3</v>
      </c>
      <c r="BR29" s="21" t="s">
        <v>206</v>
      </c>
      <c r="BS29" s="21">
        <v>1</v>
      </c>
      <c r="BT29" s="21" t="s">
        <v>215</v>
      </c>
      <c r="BU29" s="21">
        <v>1</v>
      </c>
      <c r="BV29" s="21" t="s">
        <v>216</v>
      </c>
      <c r="BW29" s="21">
        <v>1</v>
      </c>
      <c r="BX29" s="21" t="s">
        <v>217</v>
      </c>
      <c r="BY29" s="21">
        <v>3</v>
      </c>
      <c r="BZ29" s="21" t="s">
        <v>218</v>
      </c>
      <c r="CA29" s="21">
        <v>1</v>
      </c>
      <c r="CB29" s="21" t="s">
        <v>206</v>
      </c>
      <c r="CC29" s="21">
        <v>0</v>
      </c>
      <c r="CD29" s="21" t="s">
        <v>220</v>
      </c>
      <c r="CE29" s="41">
        <v>5</v>
      </c>
      <c r="CF29" s="45">
        <f>BG29+BK29+BS29+CC29</f>
        <v>4</v>
      </c>
      <c r="CG29" s="36"/>
    </row>
    <row r="30" spans="1:85">
      <c r="A30" s="36" t="s">
        <v>113</v>
      </c>
      <c r="B30" s="17" t="s">
        <v>207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21" t="s">
        <v>207</v>
      </c>
      <c r="BG30" s="21">
        <v>1</v>
      </c>
      <c r="BH30" s="21" t="s">
        <v>207</v>
      </c>
      <c r="BI30" s="21">
        <v>0</v>
      </c>
      <c r="BJ30" s="21" t="s">
        <v>207</v>
      </c>
      <c r="BK30" s="21">
        <v>5</v>
      </c>
      <c r="BL30" s="21" t="s">
        <v>211</v>
      </c>
      <c r="BM30" s="21">
        <v>3</v>
      </c>
      <c r="BN30" s="21" t="s">
        <v>207</v>
      </c>
      <c r="BO30" s="21">
        <v>1</v>
      </c>
      <c r="BP30" s="21" t="s">
        <v>207</v>
      </c>
      <c r="BQ30" s="21">
        <v>0</v>
      </c>
      <c r="BR30" s="21" t="s">
        <v>207</v>
      </c>
      <c r="BS30" s="21">
        <v>3</v>
      </c>
      <c r="BT30" s="21" t="s">
        <v>207</v>
      </c>
      <c r="BU30" s="21">
        <v>3</v>
      </c>
      <c r="BV30" s="21" t="s">
        <v>207</v>
      </c>
      <c r="BW30" s="21">
        <v>3</v>
      </c>
      <c r="BX30" s="21" t="s">
        <v>207</v>
      </c>
      <c r="BY30" s="21">
        <v>0</v>
      </c>
      <c r="BZ30" s="21" t="s">
        <v>207</v>
      </c>
      <c r="CA30" s="21">
        <v>3</v>
      </c>
      <c r="CB30" s="21" t="s">
        <v>207</v>
      </c>
      <c r="CC30" s="21">
        <v>3</v>
      </c>
      <c r="CD30" s="21" t="s">
        <v>220</v>
      </c>
      <c r="CE30" s="41">
        <v>3</v>
      </c>
      <c r="CF30" s="45">
        <f>BG30+BI30+BK30+BO30+BQ30+BS30+BU30+BW30+BY30+CA30+CC30</f>
        <v>22</v>
      </c>
      <c r="CG30" s="36"/>
    </row>
    <row r="31" spans="1:85">
      <c r="A31" s="36" t="s">
        <v>111</v>
      </c>
      <c r="B31" s="17" t="s">
        <v>208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21" t="s">
        <v>208</v>
      </c>
      <c r="BI31" s="21">
        <v>0</v>
      </c>
      <c r="BJ31" s="21" t="s">
        <v>209</v>
      </c>
      <c r="BK31" s="21">
        <v>3</v>
      </c>
      <c r="BL31" s="21" t="s">
        <v>206</v>
      </c>
      <c r="BM31" s="21">
        <v>3</v>
      </c>
      <c r="BN31" s="21" t="s">
        <v>211</v>
      </c>
      <c r="BO31" s="21">
        <v>5</v>
      </c>
      <c r="BP31" s="21" t="s">
        <v>212</v>
      </c>
      <c r="BQ31" s="21">
        <v>1</v>
      </c>
      <c r="BR31" s="21" t="s">
        <v>213</v>
      </c>
      <c r="BS31" s="21">
        <v>3</v>
      </c>
      <c r="BT31" s="21" t="s">
        <v>206</v>
      </c>
      <c r="BU31" s="21">
        <v>1</v>
      </c>
      <c r="BV31" s="21" t="s">
        <v>215</v>
      </c>
      <c r="BW31" s="21">
        <v>1</v>
      </c>
      <c r="BX31" s="21" t="s">
        <v>216</v>
      </c>
      <c r="BY31" s="21">
        <v>1</v>
      </c>
      <c r="BZ31" s="21" t="s">
        <v>217</v>
      </c>
      <c r="CA31" s="21">
        <v>3</v>
      </c>
      <c r="CB31" s="21" t="s">
        <v>218</v>
      </c>
      <c r="CC31" s="21">
        <v>1</v>
      </c>
      <c r="CD31" s="21" t="s">
        <v>208</v>
      </c>
      <c r="CE31" s="41">
        <v>0</v>
      </c>
      <c r="CF31" s="18">
        <f>BI31+CE31</f>
        <v>0</v>
      </c>
      <c r="CG31" s="18">
        <v>5</v>
      </c>
    </row>
    <row r="32" spans="1:85">
      <c r="A32" s="36" t="s">
        <v>120</v>
      </c>
      <c r="B32" s="17" t="s">
        <v>209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21" t="s">
        <v>209</v>
      </c>
      <c r="BK32" s="21">
        <v>5</v>
      </c>
      <c r="BL32" s="21" t="s">
        <v>211</v>
      </c>
      <c r="BM32" s="21">
        <v>3</v>
      </c>
      <c r="BN32" s="21" t="s">
        <v>209</v>
      </c>
      <c r="BO32" s="21">
        <v>1</v>
      </c>
      <c r="BP32" s="21" t="s">
        <v>209</v>
      </c>
      <c r="BQ32" s="21">
        <v>0</v>
      </c>
      <c r="BR32" s="21" t="s">
        <v>209</v>
      </c>
      <c r="BS32" s="21">
        <v>3</v>
      </c>
      <c r="BT32" s="21" t="s">
        <v>209</v>
      </c>
      <c r="BU32" s="21">
        <v>3</v>
      </c>
      <c r="BV32" s="21" t="s">
        <v>209</v>
      </c>
      <c r="BW32" s="21">
        <v>3</v>
      </c>
      <c r="BX32" s="21" t="s">
        <v>209</v>
      </c>
      <c r="BY32" s="21">
        <v>0</v>
      </c>
      <c r="BZ32" s="21" t="s">
        <v>209</v>
      </c>
      <c r="CA32" s="21">
        <v>3</v>
      </c>
      <c r="CB32" s="21" t="s">
        <v>209</v>
      </c>
      <c r="CC32" s="21">
        <v>3</v>
      </c>
      <c r="CD32" s="21" t="s">
        <v>220</v>
      </c>
      <c r="CE32" s="41">
        <v>3</v>
      </c>
      <c r="CF32" s="45">
        <f>BK32+BO32+BQ32+BS32+BU32+BW32+BY32+CA32+CC32</f>
        <v>21</v>
      </c>
      <c r="CG32" s="36"/>
    </row>
    <row r="33" spans="1:85">
      <c r="A33" s="36" t="s">
        <v>123</v>
      </c>
      <c r="B33" s="17" t="s">
        <v>210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40" t="s">
        <v>211</v>
      </c>
      <c r="BM33" s="21">
        <v>1</v>
      </c>
      <c r="BN33" s="21" t="s">
        <v>209</v>
      </c>
      <c r="BO33" s="21">
        <v>3</v>
      </c>
      <c r="BP33" s="21" t="s">
        <v>209</v>
      </c>
      <c r="BQ33" s="21">
        <v>3</v>
      </c>
      <c r="BR33" s="21" t="s">
        <v>209</v>
      </c>
      <c r="BS33" s="21">
        <v>5</v>
      </c>
      <c r="BT33" s="21" t="s">
        <v>209</v>
      </c>
      <c r="BU33" s="21">
        <v>5</v>
      </c>
      <c r="BV33" s="21" t="s">
        <v>209</v>
      </c>
      <c r="BW33" s="21">
        <v>5</v>
      </c>
      <c r="BX33" s="21" t="s">
        <v>209</v>
      </c>
      <c r="BY33" s="21">
        <v>3</v>
      </c>
      <c r="BZ33" s="21" t="s">
        <v>209</v>
      </c>
      <c r="CA33" s="21">
        <v>5</v>
      </c>
      <c r="CB33" s="21" t="s">
        <v>209</v>
      </c>
      <c r="CC33" s="21">
        <v>5</v>
      </c>
      <c r="CD33" s="21" t="s">
        <v>220</v>
      </c>
      <c r="CE33" s="41">
        <v>1</v>
      </c>
      <c r="CF33" s="45">
        <f>BM33</f>
        <v>1</v>
      </c>
      <c r="CG33" s="36"/>
    </row>
    <row r="34" spans="1:85">
      <c r="A34" s="36" t="s">
        <v>125</v>
      </c>
      <c r="B34" s="17" t="s">
        <v>211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21" t="s">
        <v>211</v>
      </c>
      <c r="BO34" s="21">
        <v>5</v>
      </c>
      <c r="BP34" s="21" t="s">
        <v>211</v>
      </c>
      <c r="BQ34" s="21">
        <v>3</v>
      </c>
      <c r="BR34" s="21" t="s">
        <v>211</v>
      </c>
      <c r="BS34" s="21">
        <v>5</v>
      </c>
      <c r="BT34" s="21" t="s">
        <v>211</v>
      </c>
      <c r="BU34" s="21">
        <v>5</v>
      </c>
      <c r="BV34" s="21" t="s">
        <v>211</v>
      </c>
      <c r="BW34" s="21">
        <v>5</v>
      </c>
      <c r="BX34" s="21" t="s">
        <v>211</v>
      </c>
      <c r="BY34" s="21">
        <v>3</v>
      </c>
      <c r="BZ34" s="21" t="s">
        <v>211</v>
      </c>
      <c r="CA34" s="21">
        <v>5</v>
      </c>
      <c r="CB34" s="21" t="s">
        <v>211</v>
      </c>
      <c r="CC34" s="21">
        <v>5</v>
      </c>
      <c r="CD34" s="21" t="s">
        <v>211</v>
      </c>
      <c r="CE34" s="41">
        <v>0</v>
      </c>
      <c r="CF34" s="45">
        <f>BO34+BQ34+BS34+BU34+BW34+BY34+CA34+CC34+CE34</f>
        <v>36</v>
      </c>
      <c r="CG34" s="36"/>
    </row>
    <row r="35" spans="1:85">
      <c r="A35" s="36" t="s">
        <v>129</v>
      </c>
      <c r="B35" s="17" t="s">
        <v>212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21" t="s">
        <v>213</v>
      </c>
      <c r="BQ35" s="21">
        <v>1</v>
      </c>
      <c r="BR35" s="21" t="s">
        <v>212</v>
      </c>
      <c r="BS35" s="21">
        <v>0</v>
      </c>
      <c r="BT35" s="21" t="s">
        <v>212</v>
      </c>
      <c r="BU35" s="21">
        <v>0</v>
      </c>
      <c r="BV35" s="21" t="s">
        <v>212</v>
      </c>
      <c r="BW35" s="21">
        <v>0</v>
      </c>
      <c r="BX35" s="21" t="s">
        <v>217</v>
      </c>
      <c r="BY35" s="21">
        <v>1</v>
      </c>
      <c r="BZ35" s="21" t="s">
        <v>212</v>
      </c>
      <c r="CA35" s="21">
        <v>0</v>
      </c>
      <c r="CB35" s="21" t="s">
        <v>212</v>
      </c>
      <c r="CC35" s="21">
        <v>0</v>
      </c>
      <c r="CD35" s="21" t="s">
        <v>220</v>
      </c>
      <c r="CE35" s="41">
        <v>5</v>
      </c>
      <c r="CF35" s="45">
        <f>BS35+BU35+BW35+CA35+CC35</f>
        <v>0</v>
      </c>
      <c r="CG35" s="36"/>
    </row>
    <row r="36" spans="1:85">
      <c r="A36" s="36" t="s">
        <v>133</v>
      </c>
      <c r="B36" s="17" t="s">
        <v>213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21" t="s">
        <v>213</v>
      </c>
      <c r="BS36" s="21">
        <v>3</v>
      </c>
      <c r="BT36" s="21" t="s">
        <v>213</v>
      </c>
      <c r="BU36" s="21">
        <v>3</v>
      </c>
      <c r="BV36" s="21" t="s">
        <v>213</v>
      </c>
      <c r="BW36" s="21">
        <v>3</v>
      </c>
      <c r="BX36" s="21" t="s">
        <v>213</v>
      </c>
      <c r="BY36" s="21">
        <v>0</v>
      </c>
      <c r="BZ36" s="21" t="s">
        <v>213</v>
      </c>
      <c r="CA36" s="21">
        <v>3</v>
      </c>
      <c r="CB36" s="21" t="s">
        <v>213</v>
      </c>
      <c r="CC36" s="21">
        <v>3</v>
      </c>
      <c r="CD36" s="21" t="s">
        <v>220</v>
      </c>
      <c r="CE36" s="41">
        <v>3</v>
      </c>
      <c r="CF36" s="45">
        <f>BS36+BU36+BW36+BY36+CA36+CC36</f>
        <v>15</v>
      </c>
      <c r="CG36" s="36"/>
    </row>
    <row r="37" spans="1:85">
      <c r="A37" s="36" t="s">
        <v>137</v>
      </c>
      <c r="B37" s="17" t="s">
        <v>214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21" t="s">
        <v>214</v>
      </c>
      <c r="BU37" s="21">
        <v>0</v>
      </c>
      <c r="BV37" s="21" t="s">
        <v>214</v>
      </c>
      <c r="BW37" s="21">
        <v>0</v>
      </c>
      <c r="BX37" s="21" t="s">
        <v>217</v>
      </c>
      <c r="BY37" s="21">
        <v>1</v>
      </c>
      <c r="BZ37" s="21" t="s">
        <v>214</v>
      </c>
      <c r="CA37" s="21">
        <v>0</v>
      </c>
      <c r="CB37" s="21" t="s">
        <v>214</v>
      </c>
      <c r="CC37" s="21">
        <v>0</v>
      </c>
      <c r="CD37" s="21" t="s">
        <v>220</v>
      </c>
      <c r="CE37" s="41">
        <v>5</v>
      </c>
      <c r="CF37" s="45">
        <f>BU37+BW37+CA37+CC37</f>
        <v>0</v>
      </c>
      <c r="CG37" s="36"/>
    </row>
    <row r="38" spans="1:85">
      <c r="A38" s="36" t="s">
        <v>140</v>
      </c>
      <c r="B38" s="17" t="s">
        <v>215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21" t="s">
        <v>215</v>
      </c>
      <c r="BW38" s="21">
        <v>0</v>
      </c>
      <c r="BX38" s="21" t="s">
        <v>217</v>
      </c>
      <c r="BY38" s="21">
        <v>1</v>
      </c>
      <c r="BZ38" s="21" t="s">
        <v>215</v>
      </c>
      <c r="CA38" s="21">
        <v>0</v>
      </c>
      <c r="CB38" s="21" t="s">
        <v>215</v>
      </c>
      <c r="CC38" s="21">
        <v>0</v>
      </c>
      <c r="CD38" s="21" t="s">
        <v>220</v>
      </c>
      <c r="CE38" s="41">
        <v>5</v>
      </c>
      <c r="CF38" s="45">
        <f>BW38+CA38+CC38</f>
        <v>0</v>
      </c>
      <c r="CG38" s="36"/>
    </row>
    <row r="39" spans="1:85">
      <c r="A39" s="36" t="s">
        <v>144</v>
      </c>
      <c r="B39" s="17" t="s">
        <v>216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21" t="s">
        <v>217</v>
      </c>
      <c r="BY39" s="21">
        <v>1</v>
      </c>
      <c r="BZ39" s="21" t="s">
        <v>216</v>
      </c>
      <c r="CA39" s="21">
        <v>0</v>
      </c>
      <c r="CB39" s="21" t="s">
        <v>216</v>
      </c>
      <c r="CC39" s="21">
        <v>0</v>
      </c>
      <c r="CD39" s="21" t="s">
        <v>220</v>
      </c>
      <c r="CE39" s="41">
        <v>5</v>
      </c>
      <c r="CF39" s="45">
        <f t="shared" ref="CF39:CF40" si="2">CA39+CC39</f>
        <v>0</v>
      </c>
      <c r="CG39" s="36"/>
    </row>
    <row r="40" spans="1:85">
      <c r="A40" s="36" t="s">
        <v>148</v>
      </c>
      <c r="B40" s="17" t="s">
        <v>217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21" t="s">
        <v>217</v>
      </c>
      <c r="CA40" s="21">
        <v>3</v>
      </c>
      <c r="CB40" s="21" t="s">
        <v>217</v>
      </c>
      <c r="CC40" s="21">
        <v>3</v>
      </c>
      <c r="CD40" s="21" t="s">
        <v>220</v>
      </c>
      <c r="CE40" s="41">
        <v>3</v>
      </c>
      <c r="CF40" s="45">
        <f t="shared" si="2"/>
        <v>6</v>
      </c>
      <c r="CG40" s="36"/>
    </row>
    <row r="41" spans="1:85">
      <c r="A41" s="36" t="s">
        <v>152</v>
      </c>
      <c r="B41" s="17" t="s">
        <v>218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21" t="s">
        <v>218</v>
      </c>
      <c r="CC41" s="21">
        <v>0</v>
      </c>
      <c r="CD41" s="21" t="s">
        <v>220</v>
      </c>
      <c r="CE41" s="41">
        <v>5</v>
      </c>
      <c r="CF41" s="45">
        <f>CC41</f>
        <v>0</v>
      </c>
      <c r="CG41" s="36"/>
    </row>
    <row r="42" spans="1:85">
      <c r="A42" s="36" t="s">
        <v>157</v>
      </c>
      <c r="B42" s="17" t="s">
        <v>219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21" t="s">
        <v>220</v>
      </c>
      <c r="CE42" s="41">
        <v>5</v>
      </c>
      <c r="CF42" s="45">
        <f>0</f>
        <v>0</v>
      </c>
      <c r="CG42" s="36"/>
    </row>
    <row r="43" spans="1:85">
      <c r="A43" s="36" t="s">
        <v>159</v>
      </c>
      <c r="B43" s="17" t="s">
        <v>220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8"/>
      <c r="CG43" s="36"/>
    </row>
    <row r="45" spans="1:85">
      <c r="B45" s="17" t="s">
        <v>180</v>
      </c>
      <c r="E45" s="46">
        <f t="shared" ref="E45:E85" si="3">SUMIF(D$3:D$43,$B45,E$3:E$43)</f>
        <v>1</v>
      </c>
      <c r="G45" s="46">
        <f t="shared" ref="G45:G85" si="4">SUMIF(F$3:F$43,$B45,G$3:G$43)</f>
        <v>1</v>
      </c>
      <c r="I45" s="46">
        <f t="shared" ref="I45:I85" si="5">SUMIF(H$3:H$43,$B45,I$3:I$43)</f>
        <v>1</v>
      </c>
      <c r="K45" s="46">
        <f t="shared" ref="K45:K85" si="6">SUMIF(J$3:J$43,$B45,K$3:K$43)</f>
        <v>3</v>
      </c>
      <c r="M45" s="46">
        <f t="shared" ref="M45:M85" si="7">SUMIF(L$3:L$43,$B45,M$3:M$43)</f>
        <v>5</v>
      </c>
      <c r="O45" s="46">
        <f t="shared" ref="O45:O85" si="8">SUMIF(N$3:N$43,$B45,O$3:O$43)</f>
        <v>5</v>
      </c>
      <c r="Q45" s="46">
        <f t="shared" ref="Q45:Q85" si="9">SUMIF(P$3:P$43,$B45,Q$3:Q$43)</f>
        <v>5</v>
      </c>
      <c r="S45" s="46">
        <f t="shared" ref="S45:S85" si="10">SUMIF(R$3:R$43,$B45,S$3:S$43)</f>
        <v>1</v>
      </c>
      <c r="U45" s="46">
        <f t="shared" ref="U45:U85" si="11">SUMIF(T$3:T$43,$B45,U$3:U$43)</f>
        <v>3</v>
      </c>
      <c r="W45" s="46">
        <f t="shared" ref="W45:W85" si="12">SUMIF(V$3:V$43,$B45,W$3:W$43)</f>
        <v>3</v>
      </c>
      <c r="Y45" s="46">
        <f t="shared" ref="Y45:Y85" si="13">SUMIF(X$3:X$43,$B45,Y$3:Y$43)</f>
        <v>5</v>
      </c>
      <c r="AA45" s="46">
        <f t="shared" ref="AA45:AA85" si="14">SUMIF(Z$3:Z$43,$B45,AA$3:AA$43)</f>
        <v>5</v>
      </c>
      <c r="AC45" s="46">
        <f t="shared" ref="AC45:AC85" si="15">SUMIF(AB$3:AB$43,$B45,AC$3:AC$43)</f>
        <v>5</v>
      </c>
      <c r="AE45" s="46">
        <f t="shared" ref="AE45:AE85" si="16">SUMIF(AD$3:AD$43,$B45,AE$3:AE$43)</f>
        <v>1</v>
      </c>
      <c r="AG45" s="46">
        <f t="shared" ref="AG45:AG85" si="17">SUMIF(AF$3:AF$43,$B45,AG$3:AG$43)</f>
        <v>5</v>
      </c>
      <c r="AI45" s="46">
        <f t="shared" ref="AI45:AI85" si="18">SUMIF(AH$3:AH$43,$B45,AI$3:AI$43)</f>
        <v>0</v>
      </c>
      <c r="AK45" s="46">
        <f t="shared" ref="AK45:AK85" si="19">SUMIF(AJ$3:AJ$43,$B45,AK$3:AK$43)</f>
        <v>0</v>
      </c>
      <c r="AM45" s="46">
        <f t="shared" ref="AM45:AM85" si="20">SUMIF(AL$3:AL$43,$B45,AM$3:AM$43)</f>
        <v>1</v>
      </c>
      <c r="AO45" s="46">
        <f t="shared" ref="AO45:AO85" si="21">SUMIF(AN$3:AN$43,$B45,AO$3:AO$43)</f>
        <v>3</v>
      </c>
      <c r="AQ45" s="46">
        <f t="shared" ref="AQ45:AQ85" si="22">SUMIF(AP$3:AP$43,$B45,AQ$3:AQ$43)</f>
        <v>1</v>
      </c>
      <c r="AS45" s="46">
        <f t="shared" ref="AS45:AS85" si="23">SUMIF(AR$3:AR$43,$B45,AS$3:AS$43)</f>
        <v>1</v>
      </c>
      <c r="AU45" s="46">
        <f t="shared" ref="AU45:AU85" si="24">SUMIF(AT$3:AT$43,$B45,AU$3:AU$43)</f>
        <v>1</v>
      </c>
      <c r="AW45" s="46">
        <f t="shared" ref="AW45:AW85" si="25">SUMIF(AV$3:AV$43,$B45,AW$3:AW$43)</f>
        <v>1</v>
      </c>
      <c r="AY45" s="46">
        <f t="shared" ref="AY45:AY85" si="26">SUMIF(AX$3:AX$43,$B45,AY$3:AY$43)</f>
        <v>3</v>
      </c>
      <c r="BA45" s="46">
        <f t="shared" ref="BA45:BA85" si="27">SUMIF(AZ$3:AZ$43,$B45,BA$3:BA$43)</f>
        <v>3</v>
      </c>
      <c r="BC45" s="46">
        <f t="shared" ref="BC45:BC85" si="28">SUMIF(BB$3:BB$43,$B45,BC$3:BC$43)</f>
        <v>3</v>
      </c>
      <c r="BE45" s="46">
        <f t="shared" ref="BE45:BE85" si="29">SUMIF(BD$3:BD$43,$B45,BE$3:BE$43)</f>
        <v>3</v>
      </c>
      <c r="BG45" s="46">
        <f t="shared" ref="BG45:BG85" si="30">SUMIF(BF$3:BF$43,$B45,BG$3:BG$43)</f>
        <v>5</v>
      </c>
      <c r="BI45" s="46">
        <f t="shared" ref="BI45:BI85" si="31">SUMIF(BH$3:BH$43,$B45,BI$3:BI$43)</f>
        <v>3</v>
      </c>
      <c r="BK45" s="46">
        <f t="shared" ref="BK45:BK85" si="32">SUMIF(BJ$3:BJ$43,$B45,BK$3:BK$43)</f>
        <v>5</v>
      </c>
      <c r="BM45" s="46">
        <f t="shared" ref="BM45:BM85" si="33">SUMIF(BL$3:BL$43,$B45,BM$3:BM$43)</f>
        <v>1</v>
      </c>
      <c r="BO45" s="46">
        <f t="shared" ref="BO45:BO85" si="34">SUMIF(BN$3:BN$43,$B45,BO$3:BO$43)</f>
        <v>5</v>
      </c>
      <c r="BQ45" s="46">
        <f t="shared" ref="BQ45:BQ85" si="35">SUMIF(BP$3:BP$43,$B45,BQ$3:BQ$43)</f>
        <v>3</v>
      </c>
      <c r="BS45" s="46">
        <f t="shared" ref="BS45:BS85" si="36">SUMIF(BR$3:BR$43,$B45,BS$3:BS$43)</f>
        <v>3</v>
      </c>
      <c r="BU45" s="46">
        <f t="shared" ref="BU45:BU85" si="37">SUMIF(BT$3:BT$43,$B45,BU$3:BU$43)</f>
        <v>3</v>
      </c>
      <c r="BW45" s="46">
        <f t="shared" ref="BW45:BW85" si="38">SUMIF(BV$3:BV$43,$B45,BW$3:BW$43)</f>
        <v>5</v>
      </c>
      <c r="BY45" s="46">
        <f t="shared" ref="BY45:BY85" si="39">SUMIF(BX$3:BX$43,$B45,BY$3:BY$43)</f>
        <v>3</v>
      </c>
      <c r="CA45" s="46">
        <f t="shared" ref="CA45:CA85" si="40">SUMIF(BZ$3:BZ$43,$B45,CA$3:CA$43)</f>
        <v>3</v>
      </c>
      <c r="CC45" s="46">
        <f t="shared" ref="CC45:CC85" si="41">SUMIF(CB$3:CB$43,$B45,CC$3:CC$43)</f>
        <v>5</v>
      </c>
      <c r="CE45" s="46">
        <f t="shared" ref="CE45:CE85" si="42">SUMIF(CD$3:CD$43,$B45,CE$3:CE$43)</f>
        <v>0</v>
      </c>
      <c r="CF45" s="45">
        <f t="shared" ref="CF45:CF85" si="43">SUM(E45:CE45)</f>
        <v>113</v>
      </c>
      <c r="CG45" s="47">
        <f t="shared" ref="CG45:CG85" si="44">CF45/$CF$86</f>
        <v>4.9823633156966488E-2</v>
      </c>
    </row>
    <row r="46" spans="1:85">
      <c r="B46" s="17" t="s">
        <v>181</v>
      </c>
      <c r="E46" s="46">
        <f t="shared" si="3"/>
        <v>0</v>
      </c>
      <c r="G46" s="46">
        <f t="shared" si="4"/>
        <v>0</v>
      </c>
      <c r="I46" s="46">
        <f t="shared" si="5"/>
        <v>3</v>
      </c>
      <c r="K46" s="46">
        <f t="shared" si="6"/>
        <v>0</v>
      </c>
      <c r="M46" s="46">
        <f t="shared" si="7"/>
        <v>5</v>
      </c>
      <c r="O46" s="46">
        <f t="shared" si="8"/>
        <v>5</v>
      </c>
      <c r="Q46" s="46">
        <f t="shared" si="9"/>
        <v>5</v>
      </c>
      <c r="S46" s="46">
        <f t="shared" si="10"/>
        <v>0</v>
      </c>
      <c r="U46" s="46">
        <f t="shared" si="11"/>
        <v>0</v>
      </c>
      <c r="W46" s="46">
        <f t="shared" si="12"/>
        <v>1</v>
      </c>
      <c r="Y46" s="46">
        <f t="shared" si="13"/>
        <v>3</v>
      </c>
      <c r="AA46" s="46">
        <f t="shared" si="14"/>
        <v>5</v>
      </c>
      <c r="AC46" s="46">
        <f t="shared" si="15"/>
        <v>3</v>
      </c>
      <c r="AE46" s="46">
        <f t="shared" si="16"/>
        <v>1</v>
      </c>
      <c r="AG46" s="46">
        <f t="shared" si="17"/>
        <v>3</v>
      </c>
      <c r="AI46" s="46">
        <f t="shared" si="18"/>
        <v>0</v>
      </c>
      <c r="AK46" s="46">
        <f t="shared" si="19"/>
        <v>0</v>
      </c>
      <c r="AM46" s="46">
        <f t="shared" si="20"/>
        <v>0</v>
      </c>
      <c r="AO46" s="46">
        <f t="shared" si="21"/>
        <v>0</v>
      </c>
      <c r="AQ46" s="46">
        <f t="shared" si="22"/>
        <v>0</v>
      </c>
      <c r="AS46" s="46">
        <f t="shared" si="23"/>
        <v>0</v>
      </c>
      <c r="AU46" s="46">
        <f t="shared" si="24"/>
        <v>0</v>
      </c>
      <c r="AW46" s="46">
        <f t="shared" si="25"/>
        <v>0</v>
      </c>
      <c r="AY46" s="46">
        <f t="shared" si="26"/>
        <v>1</v>
      </c>
      <c r="BA46" s="46">
        <f t="shared" si="27"/>
        <v>1</v>
      </c>
      <c r="BC46" s="46">
        <f t="shared" si="28"/>
        <v>1</v>
      </c>
      <c r="BE46" s="46">
        <f t="shared" si="29"/>
        <v>1</v>
      </c>
      <c r="BG46" s="46">
        <f t="shared" si="30"/>
        <v>5</v>
      </c>
      <c r="BI46" s="46">
        <f t="shared" si="31"/>
        <v>1</v>
      </c>
      <c r="BK46" s="46">
        <f t="shared" si="32"/>
        <v>5</v>
      </c>
      <c r="BM46" s="46">
        <f t="shared" si="33"/>
        <v>0</v>
      </c>
      <c r="BO46" s="46">
        <f t="shared" si="34"/>
        <v>3</v>
      </c>
      <c r="BQ46" s="46">
        <f t="shared" si="35"/>
        <v>1</v>
      </c>
      <c r="BS46" s="46">
        <f t="shared" si="36"/>
        <v>5</v>
      </c>
      <c r="BU46" s="46">
        <f t="shared" si="37"/>
        <v>3</v>
      </c>
      <c r="BW46" s="46">
        <f t="shared" si="38"/>
        <v>5</v>
      </c>
      <c r="BY46" s="46">
        <f t="shared" si="39"/>
        <v>3</v>
      </c>
      <c r="CA46" s="46">
        <f t="shared" si="40"/>
        <v>1</v>
      </c>
      <c r="CC46" s="46">
        <f t="shared" si="41"/>
        <v>5</v>
      </c>
      <c r="CE46" s="46">
        <f t="shared" si="42"/>
        <v>0</v>
      </c>
      <c r="CF46" s="45">
        <f t="shared" si="43"/>
        <v>75</v>
      </c>
      <c r="CG46" s="47">
        <f t="shared" si="44"/>
        <v>3.3068783068783067E-2</v>
      </c>
    </row>
    <row r="47" spans="1:85">
      <c r="B47" s="17" t="s">
        <v>182</v>
      </c>
      <c r="E47" s="46">
        <f t="shared" si="3"/>
        <v>0</v>
      </c>
      <c r="G47" s="46">
        <f t="shared" si="4"/>
        <v>1</v>
      </c>
      <c r="I47" s="46">
        <f t="shared" si="5"/>
        <v>3</v>
      </c>
      <c r="K47" s="46">
        <f t="shared" si="6"/>
        <v>1</v>
      </c>
      <c r="M47" s="46">
        <f t="shared" si="7"/>
        <v>5</v>
      </c>
      <c r="O47" s="46">
        <f t="shared" si="8"/>
        <v>5</v>
      </c>
      <c r="Q47" s="46">
        <f t="shared" si="9"/>
        <v>5</v>
      </c>
      <c r="S47" s="46">
        <f t="shared" si="10"/>
        <v>1</v>
      </c>
      <c r="U47" s="46">
        <f t="shared" si="11"/>
        <v>0</v>
      </c>
      <c r="W47" s="46">
        <f t="shared" si="12"/>
        <v>0</v>
      </c>
      <c r="Y47" s="46">
        <f t="shared" si="13"/>
        <v>3</v>
      </c>
      <c r="AA47" s="46">
        <f t="shared" si="14"/>
        <v>5</v>
      </c>
      <c r="AC47" s="46">
        <f t="shared" si="15"/>
        <v>5</v>
      </c>
      <c r="AE47" s="46">
        <f t="shared" si="16"/>
        <v>0</v>
      </c>
      <c r="AG47" s="46">
        <f t="shared" si="17"/>
        <v>5</v>
      </c>
      <c r="AI47" s="46">
        <f t="shared" si="18"/>
        <v>0</v>
      </c>
      <c r="AK47" s="46">
        <f t="shared" si="19"/>
        <v>0</v>
      </c>
      <c r="AM47" s="46">
        <f t="shared" si="20"/>
        <v>0</v>
      </c>
      <c r="AO47" s="46">
        <f t="shared" si="21"/>
        <v>0</v>
      </c>
      <c r="AQ47" s="46">
        <f t="shared" si="22"/>
        <v>0</v>
      </c>
      <c r="AS47" s="46">
        <f t="shared" si="23"/>
        <v>0</v>
      </c>
      <c r="AU47" s="46">
        <f t="shared" si="24"/>
        <v>0</v>
      </c>
      <c r="AW47" s="46">
        <f t="shared" si="25"/>
        <v>0</v>
      </c>
      <c r="AY47" s="46">
        <f t="shared" si="26"/>
        <v>3</v>
      </c>
      <c r="BA47" s="46">
        <f t="shared" si="27"/>
        <v>1</v>
      </c>
      <c r="BC47" s="46">
        <f t="shared" si="28"/>
        <v>0</v>
      </c>
      <c r="BE47" s="46">
        <f t="shared" si="29"/>
        <v>1</v>
      </c>
      <c r="BG47" s="46">
        <f t="shared" si="30"/>
        <v>3</v>
      </c>
      <c r="BI47" s="46">
        <f t="shared" si="31"/>
        <v>0</v>
      </c>
      <c r="BK47" s="46">
        <f t="shared" si="32"/>
        <v>0</v>
      </c>
      <c r="BM47" s="46">
        <f t="shared" si="33"/>
        <v>5</v>
      </c>
      <c r="BO47" s="46">
        <f t="shared" si="34"/>
        <v>1</v>
      </c>
      <c r="BQ47" s="46">
        <f t="shared" si="35"/>
        <v>5</v>
      </c>
      <c r="BS47" s="46">
        <f t="shared" si="36"/>
        <v>0</v>
      </c>
      <c r="BU47" s="46">
        <f t="shared" si="37"/>
        <v>5</v>
      </c>
      <c r="BW47" s="46">
        <f t="shared" si="38"/>
        <v>0</v>
      </c>
      <c r="BY47" s="46">
        <f t="shared" si="39"/>
        <v>0</v>
      </c>
      <c r="CA47" s="46">
        <f t="shared" si="40"/>
        <v>1</v>
      </c>
      <c r="CC47" s="46">
        <f t="shared" si="41"/>
        <v>5</v>
      </c>
      <c r="CE47" s="46">
        <f t="shared" si="42"/>
        <v>0</v>
      </c>
      <c r="CF47" s="45">
        <f t="shared" si="43"/>
        <v>69</v>
      </c>
      <c r="CG47" s="47">
        <f t="shared" si="44"/>
        <v>3.0423280423280422E-2</v>
      </c>
    </row>
    <row r="48" spans="1:85">
      <c r="B48" s="17" t="s">
        <v>183</v>
      </c>
      <c r="E48" s="46">
        <f t="shared" si="3"/>
        <v>0</v>
      </c>
      <c r="G48" s="46">
        <f t="shared" si="4"/>
        <v>0</v>
      </c>
      <c r="I48" s="46">
        <f t="shared" si="5"/>
        <v>0</v>
      </c>
      <c r="K48" s="46">
        <f t="shared" si="6"/>
        <v>1</v>
      </c>
      <c r="M48" s="46">
        <f t="shared" si="7"/>
        <v>5</v>
      </c>
      <c r="O48" s="46">
        <f t="shared" si="8"/>
        <v>5</v>
      </c>
      <c r="Q48" s="46">
        <f t="shared" si="9"/>
        <v>5</v>
      </c>
      <c r="S48" s="46">
        <f t="shared" si="10"/>
        <v>0</v>
      </c>
      <c r="U48" s="46">
        <f t="shared" si="11"/>
        <v>1</v>
      </c>
      <c r="W48" s="46">
        <f t="shared" si="12"/>
        <v>3</v>
      </c>
      <c r="Y48" s="46">
        <f t="shared" si="13"/>
        <v>1</v>
      </c>
      <c r="AA48" s="46">
        <f t="shared" si="14"/>
        <v>3</v>
      </c>
      <c r="AC48" s="46">
        <f t="shared" si="15"/>
        <v>5</v>
      </c>
      <c r="AE48" s="46">
        <f t="shared" si="16"/>
        <v>0</v>
      </c>
      <c r="AG48" s="46">
        <f t="shared" si="17"/>
        <v>3</v>
      </c>
      <c r="AI48" s="46">
        <f t="shared" si="18"/>
        <v>0</v>
      </c>
      <c r="AK48" s="46">
        <f t="shared" si="19"/>
        <v>0</v>
      </c>
      <c r="AM48" s="46">
        <f t="shared" si="20"/>
        <v>0</v>
      </c>
      <c r="AO48" s="46">
        <f t="shared" si="21"/>
        <v>1</v>
      </c>
      <c r="AQ48" s="46">
        <f t="shared" si="22"/>
        <v>0</v>
      </c>
      <c r="AS48" s="46">
        <f t="shared" si="23"/>
        <v>0</v>
      </c>
      <c r="AU48" s="46">
        <f t="shared" si="24"/>
        <v>0</v>
      </c>
      <c r="AW48" s="46">
        <f t="shared" si="25"/>
        <v>0</v>
      </c>
      <c r="AY48" s="46">
        <f t="shared" si="26"/>
        <v>0</v>
      </c>
      <c r="BA48" s="46">
        <f t="shared" si="27"/>
        <v>1</v>
      </c>
      <c r="BC48" s="46">
        <f t="shared" si="28"/>
        <v>1</v>
      </c>
      <c r="BE48" s="46">
        <f t="shared" si="29"/>
        <v>0</v>
      </c>
      <c r="BG48" s="46">
        <f t="shared" si="30"/>
        <v>3</v>
      </c>
      <c r="BI48" s="46">
        <f t="shared" si="31"/>
        <v>0</v>
      </c>
      <c r="BK48" s="46">
        <f t="shared" si="32"/>
        <v>5</v>
      </c>
      <c r="BM48" s="46">
        <f t="shared" si="33"/>
        <v>0</v>
      </c>
      <c r="BO48" s="46">
        <f t="shared" si="34"/>
        <v>3</v>
      </c>
      <c r="BQ48" s="46">
        <f t="shared" si="35"/>
        <v>0</v>
      </c>
      <c r="BS48" s="46">
        <f t="shared" si="36"/>
        <v>1</v>
      </c>
      <c r="BU48" s="46">
        <f t="shared" si="37"/>
        <v>1</v>
      </c>
      <c r="BW48" s="46">
        <f t="shared" si="38"/>
        <v>3</v>
      </c>
      <c r="BY48" s="46">
        <f t="shared" si="39"/>
        <v>0</v>
      </c>
      <c r="CA48" s="46">
        <f t="shared" si="40"/>
        <v>0</v>
      </c>
      <c r="CC48" s="46">
        <f t="shared" si="41"/>
        <v>5</v>
      </c>
      <c r="CE48" s="46">
        <f t="shared" si="42"/>
        <v>0</v>
      </c>
      <c r="CF48" s="45">
        <f t="shared" si="43"/>
        <v>56</v>
      </c>
      <c r="CG48" s="47">
        <f t="shared" si="44"/>
        <v>2.4691358024691357E-2</v>
      </c>
    </row>
    <row r="49" spans="2:85">
      <c r="B49" s="17" t="s">
        <v>184</v>
      </c>
      <c r="E49" s="46">
        <f t="shared" si="3"/>
        <v>0</v>
      </c>
      <c r="G49" s="46">
        <f t="shared" si="4"/>
        <v>0</v>
      </c>
      <c r="I49" s="46">
        <f t="shared" si="5"/>
        <v>0</v>
      </c>
      <c r="K49" s="46">
        <f t="shared" si="6"/>
        <v>1</v>
      </c>
      <c r="M49" s="46">
        <f t="shared" si="7"/>
        <v>3</v>
      </c>
      <c r="O49" s="46">
        <f t="shared" si="8"/>
        <v>5</v>
      </c>
      <c r="Q49" s="46">
        <f t="shared" si="9"/>
        <v>5</v>
      </c>
      <c r="S49" s="46">
        <f t="shared" si="10"/>
        <v>0</v>
      </c>
      <c r="U49" s="46">
        <f t="shared" si="11"/>
        <v>0</v>
      </c>
      <c r="W49" s="46">
        <f t="shared" si="12"/>
        <v>1</v>
      </c>
      <c r="Y49" s="46">
        <f t="shared" si="13"/>
        <v>1</v>
      </c>
      <c r="AA49" s="46">
        <f t="shared" si="14"/>
        <v>3</v>
      </c>
      <c r="AC49" s="46">
        <f t="shared" si="15"/>
        <v>5</v>
      </c>
      <c r="AE49" s="46">
        <f t="shared" si="16"/>
        <v>1</v>
      </c>
      <c r="AG49" s="46">
        <f t="shared" si="17"/>
        <v>3</v>
      </c>
      <c r="AI49" s="46">
        <f t="shared" si="18"/>
        <v>0</v>
      </c>
      <c r="AK49" s="46">
        <f t="shared" si="19"/>
        <v>0</v>
      </c>
      <c r="AM49" s="46">
        <f t="shared" si="20"/>
        <v>0</v>
      </c>
      <c r="AO49" s="46">
        <f t="shared" si="21"/>
        <v>0</v>
      </c>
      <c r="AQ49" s="46">
        <f t="shared" si="22"/>
        <v>0</v>
      </c>
      <c r="AS49" s="46">
        <f t="shared" si="23"/>
        <v>0</v>
      </c>
      <c r="AU49" s="46">
        <f t="shared" si="24"/>
        <v>0</v>
      </c>
      <c r="AW49" s="46">
        <f t="shared" si="25"/>
        <v>0</v>
      </c>
      <c r="AY49" s="46">
        <f t="shared" si="26"/>
        <v>1</v>
      </c>
      <c r="BA49" s="46">
        <f t="shared" si="27"/>
        <v>1</v>
      </c>
      <c r="BC49" s="46">
        <f t="shared" si="28"/>
        <v>5</v>
      </c>
      <c r="BE49" s="46">
        <f t="shared" si="29"/>
        <v>1</v>
      </c>
      <c r="BG49" s="46">
        <f t="shared" si="30"/>
        <v>3</v>
      </c>
      <c r="BI49" s="46">
        <f t="shared" si="31"/>
        <v>0</v>
      </c>
      <c r="BK49" s="46">
        <f t="shared" si="32"/>
        <v>5</v>
      </c>
      <c r="BM49" s="46">
        <f t="shared" si="33"/>
        <v>0</v>
      </c>
      <c r="BO49" s="46">
        <f t="shared" si="34"/>
        <v>3</v>
      </c>
      <c r="BQ49" s="46">
        <f t="shared" si="35"/>
        <v>0</v>
      </c>
      <c r="BS49" s="46">
        <f t="shared" si="36"/>
        <v>3</v>
      </c>
      <c r="BU49" s="46">
        <f t="shared" si="37"/>
        <v>0</v>
      </c>
      <c r="BW49" s="46">
        <f t="shared" si="38"/>
        <v>1</v>
      </c>
      <c r="BY49" s="46">
        <f t="shared" si="39"/>
        <v>1</v>
      </c>
      <c r="CA49" s="46">
        <f t="shared" si="40"/>
        <v>3</v>
      </c>
      <c r="CC49" s="46">
        <f t="shared" si="41"/>
        <v>1</v>
      </c>
      <c r="CE49" s="46">
        <f t="shared" si="42"/>
        <v>0</v>
      </c>
      <c r="CF49" s="45">
        <f t="shared" si="43"/>
        <v>56</v>
      </c>
      <c r="CG49" s="47">
        <f t="shared" si="44"/>
        <v>2.4691358024691357E-2</v>
      </c>
    </row>
    <row r="50" spans="2:85">
      <c r="B50" s="17" t="s">
        <v>185</v>
      </c>
      <c r="E50" s="46">
        <f t="shared" si="3"/>
        <v>0</v>
      </c>
      <c r="G50" s="46">
        <f t="shared" si="4"/>
        <v>0</v>
      </c>
      <c r="I50" s="46">
        <f t="shared" si="5"/>
        <v>0</v>
      </c>
      <c r="K50" s="46">
        <f t="shared" si="6"/>
        <v>0</v>
      </c>
      <c r="M50" s="46">
        <f t="shared" si="7"/>
        <v>0</v>
      </c>
      <c r="O50" s="46">
        <f t="shared" si="8"/>
        <v>0</v>
      </c>
      <c r="Q50" s="46">
        <f t="shared" si="9"/>
        <v>0</v>
      </c>
      <c r="S50" s="46">
        <f t="shared" si="10"/>
        <v>0</v>
      </c>
      <c r="U50" s="46">
        <f t="shared" si="11"/>
        <v>0</v>
      </c>
      <c r="W50" s="46">
        <f t="shared" si="12"/>
        <v>0</v>
      </c>
      <c r="Y50" s="46">
        <f t="shared" si="13"/>
        <v>0</v>
      </c>
      <c r="AA50" s="46">
        <f t="shared" si="14"/>
        <v>0</v>
      </c>
      <c r="AC50" s="46">
        <f t="shared" si="15"/>
        <v>0</v>
      </c>
      <c r="AE50" s="46">
        <f t="shared" si="16"/>
        <v>0</v>
      </c>
      <c r="AG50" s="46">
        <f t="shared" si="17"/>
        <v>0</v>
      </c>
      <c r="AI50" s="46">
        <f t="shared" si="18"/>
        <v>0</v>
      </c>
      <c r="AK50" s="46">
        <f t="shared" si="19"/>
        <v>0</v>
      </c>
      <c r="AM50" s="46">
        <f t="shared" si="20"/>
        <v>0</v>
      </c>
      <c r="AO50" s="46">
        <f t="shared" si="21"/>
        <v>0</v>
      </c>
      <c r="AQ50" s="46">
        <f t="shared" si="22"/>
        <v>0</v>
      </c>
      <c r="AS50" s="46">
        <f t="shared" si="23"/>
        <v>0</v>
      </c>
      <c r="AU50" s="46">
        <f t="shared" si="24"/>
        <v>0</v>
      </c>
      <c r="AW50" s="46">
        <f t="shared" si="25"/>
        <v>0</v>
      </c>
      <c r="AY50" s="46">
        <f t="shared" si="26"/>
        <v>0</v>
      </c>
      <c r="BA50" s="46">
        <f t="shared" si="27"/>
        <v>0</v>
      </c>
      <c r="BC50" s="46">
        <f t="shared" si="28"/>
        <v>0</v>
      </c>
      <c r="BE50" s="46">
        <f t="shared" si="29"/>
        <v>0</v>
      </c>
      <c r="BG50" s="46">
        <f t="shared" si="30"/>
        <v>0</v>
      </c>
      <c r="BI50" s="46">
        <f t="shared" si="31"/>
        <v>0</v>
      </c>
      <c r="BK50" s="46">
        <f t="shared" si="32"/>
        <v>0</v>
      </c>
      <c r="BM50" s="46">
        <f t="shared" si="33"/>
        <v>0</v>
      </c>
      <c r="BO50" s="46">
        <f t="shared" si="34"/>
        <v>0</v>
      </c>
      <c r="BQ50" s="46">
        <f t="shared" si="35"/>
        <v>0</v>
      </c>
      <c r="BS50" s="46">
        <f t="shared" si="36"/>
        <v>0</v>
      </c>
      <c r="BU50" s="46">
        <f t="shared" si="37"/>
        <v>0</v>
      </c>
      <c r="BW50" s="46">
        <f t="shared" si="38"/>
        <v>0</v>
      </c>
      <c r="BY50" s="46">
        <f t="shared" si="39"/>
        <v>0</v>
      </c>
      <c r="CA50" s="46">
        <f t="shared" si="40"/>
        <v>0</v>
      </c>
      <c r="CC50" s="46">
        <f t="shared" si="41"/>
        <v>0</v>
      </c>
      <c r="CE50" s="46">
        <f t="shared" si="42"/>
        <v>0</v>
      </c>
      <c r="CF50" s="45">
        <f t="shared" si="43"/>
        <v>0</v>
      </c>
      <c r="CG50" s="47">
        <f t="shared" si="44"/>
        <v>0</v>
      </c>
    </row>
    <row r="51" spans="2:85">
      <c r="B51" s="17" t="s">
        <v>186</v>
      </c>
      <c r="E51" s="46">
        <f t="shared" si="3"/>
        <v>0</v>
      </c>
      <c r="G51" s="46">
        <f t="shared" si="4"/>
        <v>0</v>
      </c>
      <c r="I51" s="46">
        <f t="shared" si="5"/>
        <v>0</v>
      </c>
      <c r="K51" s="46">
        <f t="shared" si="6"/>
        <v>0</v>
      </c>
      <c r="M51" s="46">
        <f t="shared" si="7"/>
        <v>0</v>
      </c>
      <c r="O51" s="46">
        <f t="shared" si="8"/>
        <v>1</v>
      </c>
      <c r="Q51" s="46">
        <f t="shared" si="9"/>
        <v>0</v>
      </c>
      <c r="S51" s="46">
        <f t="shared" si="10"/>
        <v>0</v>
      </c>
      <c r="U51" s="46">
        <f t="shared" si="11"/>
        <v>0</v>
      </c>
      <c r="W51" s="46">
        <f t="shared" si="12"/>
        <v>0</v>
      </c>
      <c r="Y51" s="46">
        <f t="shared" si="13"/>
        <v>0</v>
      </c>
      <c r="AA51" s="46">
        <f t="shared" si="14"/>
        <v>0</v>
      </c>
      <c r="AC51" s="46">
        <f t="shared" si="15"/>
        <v>1</v>
      </c>
      <c r="AE51" s="46">
        <f t="shared" si="16"/>
        <v>0</v>
      </c>
      <c r="AG51" s="46">
        <f t="shared" si="17"/>
        <v>0</v>
      </c>
      <c r="AI51" s="46">
        <f t="shared" si="18"/>
        <v>0</v>
      </c>
      <c r="AK51" s="46">
        <f t="shared" si="19"/>
        <v>0</v>
      </c>
      <c r="AM51" s="46">
        <f t="shared" si="20"/>
        <v>0</v>
      </c>
      <c r="AO51" s="46">
        <f t="shared" si="21"/>
        <v>0</v>
      </c>
      <c r="AQ51" s="46">
        <f t="shared" si="22"/>
        <v>0</v>
      </c>
      <c r="AS51" s="46">
        <f t="shared" si="23"/>
        <v>0</v>
      </c>
      <c r="AU51" s="46">
        <f t="shared" si="24"/>
        <v>0</v>
      </c>
      <c r="AW51" s="46">
        <f t="shared" si="25"/>
        <v>0</v>
      </c>
      <c r="AY51" s="46">
        <f t="shared" si="26"/>
        <v>0</v>
      </c>
      <c r="BA51" s="46">
        <f t="shared" si="27"/>
        <v>0</v>
      </c>
      <c r="BC51" s="46">
        <f t="shared" si="28"/>
        <v>0</v>
      </c>
      <c r="BE51" s="46">
        <f t="shared" si="29"/>
        <v>0</v>
      </c>
      <c r="BG51" s="46">
        <f t="shared" si="30"/>
        <v>0</v>
      </c>
      <c r="BI51" s="46">
        <f t="shared" si="31"/>
        <v>0</v>
      </c>
      <c r="BK51" s="46">
        <f t="shared" si="32"/>
        <v>0</v>
      </c>
      <c r="BM51" s="46">
        <f t="shared" si="33"/>
        <v>0</v>
      </c>
      <c r="BO51" s="46">
        <f t="shared" si="34"/>
        <v>0</v>
      </c>
      <c r="BQ51" s="46">
        <f t="shared" si="35"/>
        <v>0</v>
      </c>
      <c r="BS51" s="46">
        <f t="shared" si="36"/>
        <v>0</v>
      </c>
      <c r="BU51" s="46">
        <f t="shared" si="37"/>
        <v>0</v>
      </c>
      <c r="BW51" s="46">
        <f t="shared" si="38"/>
        <v>0</v>
      </c>
      <c r="BY51" s="46">
        <f t="shared" si="39"/>
        <v>0</v>
      </c>
      <c r="CA51" s="46">
        <f t="shared" si="40"/>
        <v>0</v>
      </c>
      <c r="CC51" s="46">
        <f t="shared" si="41"/>
        <v>0</v>
      </c>
      <c r="CE51" s="46">
        <f t="shared" si="42"/>
        <v>0</v>
      </c>
      <c r="CF51" s="45">
        <f t="shared" si="43"/>
        <v>2</v>
      </c>
      <c r="CG51" s="47">
        <f t="shared" si="44"/>
        <v>8.8183421516754845E-4</v>
      </c>
    </row>
    <row r="52" spans="2:85">
      <c r="B52" s="17" t="s">
        <v>187</v>
      </c>
      <c r="E52" s="46">
        <f t="shared" si="3"/>
        <v>0</v>
      </c>
      <c r="G52" s="46">
        <f t="shared" si="4"/>
        <v>0</v>
      </c>
      <c r="I52" s="46">
        <f t="shared" si="5"/>
        <v>0</v>
      </c>
      <c r="K52" s="46">
        <f t="shared" si="6"/>
        <v>0</v>
      </c>
      <c r="M52" s="46">
        <f t="shared" si="7"/>
        <v>0</v>
      </c>
      <c r="O52" s="46">
        <f t="shared" si="8"/>
        <v>0</v>
      </c>
      <c r="Q52" s="46">
        <f t="shared" si="9"/>
        <v>1</v>
      </c>
      <c r="S52" s="46">
        <f t="shared" si="10"/>
        <v>0</v>
      </c>
      <c r="U52" s="46">
        <f t="shared" si="11"/>
        <v>0</v>
      </c>
      <c r="W52" s="46">
        <f t="shared" si="12"/>
        <v>0</v>
      </c>
      <c r="Y52" s="46">
        <f t="shared" si="13"/>
        <v>0</v>
      </c>
      <c r="AA52" s="46">
        <f t="shared" si="14"/>
        <v>0</v>
      </c>
      <c r="AC52" s="46">
        <f t="shared" si="15"/>
        <v>0</v>
      </c>
      <c r="AE52" s="46">
        <f t="shared" si="16"/>
        <v>0</v>
      </c>
      <c r="AG52" s="46">
        <f t="shared" si="17"/>
        <v>0</v>
      </c>
      <c r="AI52" s="46">
        <f t="shared" si="18"/>
        <v>0</v>
      </c>
      <c r="AK52" s="46">
        <f t="shared" si="19"/>
        <v>0</v>
      </c>
      <c r="AM52" s="46">
        <f t="shared" si="20"/>
        <v>0</v>
      </c>
      <c r="AO52" s="46">
        <f t="shared" si="21"/>
        <v>0</v>
      </c>
      <c r="AQ52" s="46">
        <f t="shared" si="22"/>
        <v>0</v>
      </c>
      <c r="AS52" s="46">
        <f t="shared" si="23"/>
        <v>0</v>
      </c>
      <c r="AU52" s="46">
        <f t="shared" si="24"/>
        <v>0</v>
      </c>
      <c r="AW52" s="46">
        <f t="shared" si="25"/>
        <v>0</v>
      </c>
      <c r="AY52" s="46">
        <f t="shared" si="26"/>
        <v>0</v>
      </c>
      <c r="BA52" s="46">
        <f t="shared" si="27"/>
        <v>0</v>
      </c>
      <c r="BC52" s="46">
        <f t="shared" si="28"/>
        <v>0</v>
      </c>
      <c r="BE52" s="46">
        <f t="shared" si="29"/>
        <v>0</v>
      </c>
      <c r="BG52" s="46">
        <f t="shared" si="30"/>
        <v>0</v>
      </c>
      <c r="BI52" s="46">
        <f t="shared" si="31"/>
        <v>0</v>
      </c>
      <c r="BK52" s="46">
        <f t="shared" si="32"/>
        <v>0</v>
      </c>
      <c r="BM52" s="46">
        <f t="shared" si="33"/>
        <v>0</v>
      </c>
      <c r="BO52" s="46">
        <f t="shared" si="34"/>
        <v>0</v>
      </c>
      <c r="BQ52" s="46">
        <f t="shared" si="35"/>
        <v>0</v>
      </c>
      <c r="BS52" s="46">
        <f t="shared" si="36"/>
        <v>0</v>
      </c>
      <c r="BU52" s="46">
        <f t="shared" si="37"/>
        <v>0</v>
      </c>
      <c r="BW52" s="46">
        <f t="shared" si="38"/>
        <v>0</v>
      </c>
      <c r="BY52" s="46">
        <f t="shared" si="39"/>
        <v>0</v>
      </c>
      <c r="CA52" s="46">
        <f t="shared" si="40"/>
        <v>0</v>
      </c>
      <c r="CC52" s="46">
        <f t="shared" si="41"/>
        <v>0</v>
      </c>
      <c r="CE52" s="46">
        <f t="shared" si="42"/>
        <v>0</v>
      </c>
      <c r="CF52" s="45">
        <f t="shared" si="43"/>
        <v>1</v>
      </c>
      <c r="CG52" s="47">
        <f t="shared" si="44"/>
        <v>4.4091710758377423E-4</v>
      </c>
    </row>
    <row r="53" spans="2:85">
      <c r="B53" s="16" t="s">
        <v>188</v>
      </c>
      <c r="E53" s="46">
        <f t="shared" si="3"/>
        <v>0</v>
      </c>
      <c r="G53" s="46">
        <f t="shared" si="4"/>
        <v>0</v>
      </c>
      <c r="I53" s="46">
        <f t="shared" si="5"/>
        <v>0</v>
      </c>
      <c r="K53" s="46">
        <f t="shared" si="6"/>
        <v>0</v>
      </c>
      <c r="M53" s="46">
        <f t="shared" si="7"/>
        <v>0</v>
      </c>
      <c r="O53" s="46">
        <f t="shared" si="8"/>
        <v>0</v>
      </c>
      <c r="Q53" s="46">
        <f t="shared" si="9"/>
        <v>0</v>
      </c>
      <c r="S53" s="46">
        <f t="shared" si="10"/>
        <v>16</v>
      </c>
      <c r="U53" s="46">
        <f t="shared" si="11"/>
        <v>0</v>
      </c>
      <c r="W53" s="46">
        <f t="shared" si="12"/>
        <v>0</v>
      </c>
      <c r="Y53" s="46">
        <f t="shared" si="13"/>
        <v>0</v>
      </c>
      <c r="AA53" s="46">
        <f t="shared" si="14"/>
        <v>0</v>
      </c>
      <c r="AC53" s="46">
        <f t="shared" si="15"/>
        <v>1</v>
      </c>
      <c r="AE53" s="46">
        <f t="shared" si="16"/>
        <v>0</v>
      </c>
      <c r="AG53" s="46">
        <f t="shared" si="17"/>
        <v>0</v>
      </c>
      <c r="AI53" s="46">
        <f t="shared" si="18"/>
        <v>0</v>
      </c>
      <c r="AK53" s="46">
        <f t="shared" si="19"/>
        <v>0</v>
      </c>
      <c r="AM53" s="46">
        <f t="shared" si="20"/>
        <v>0</v>
      </c>
      <c r="AO53" s="46">
        <f t="shared" si="21"/>
        <v>0</v>
      </c>
      <c r="AQ53" s="46">
        <f t="shared" si="22"/>
        <v>0</v>
      </c>
      <c r="AS53" s="46">
        <f t="shared" si="23"/>
        <v>0</v>
      </c>
      <c r="AU53" s="46">
        <f t="shared" si="24"/>
        <v>0</v>
      </c>
      <c r="AW53" s="46">
        <f t="shared" si="25"/>
        <v>0</v>
      </c>
      <c r="AY53" s="46">
        <f t="shared" si="26"/>
        <v>0</v>
      </c>
      <c r="BA53" s="46">
        <f t="shared" si="27"/>
        <v>0</v>
      </c>
      <c r="BC53" s="46">
        <f t="shared" si="28"/>
        <v>0</v>
      </c>
      <c r="BE53" s="46">
        <f t="shared" si="29"/>
        <v>0</v>
      </c>
      <c r="BG53" s="46">
        <f t="shared" si="30"/>
        <v>0</v>
      </c>
      <c r="BI53" s="46">
        <f t="shared" si="31"/>
        <v>0</v>
      </c>
      <c r="BK53" s="46">
        <f t="shared" si="32"/>
        <v>0</v>
      </c>
      <c r="BM53" s="46">
        <f t="shared" si="33"/>
        <v>0</v>
      </c>
      <c r="BO53" s="46">
        <f t="shared" si="34"/>
        <v>0</v>
      </c>
      <c r="BQ53" s="46">
        <f t="shared" si="35"/>
        <v>0</v>
      </c>
      <c r="BS53" s="46">
        <f t="shared" si="36"/>
        <v>0</v>
      </c>
      <c r="BU53" s="46">
        <f t="shared" si="37"/>
        <v>0</v>
      </c>
      <c r="BW53" s="46">
        <f t="shared" si="38"/>
        <v>0</v>
      </c>
      <c r="BY53" s="46">
        <f t="shared" si="39"/>
        <v>0</v>
      </c>
      <c r="CA53" s="46">
        <f t="shared" si="40"/>
        <v>0</v>
      </c>
      <c r="CC53" s="46">
        <f t="shared" si="41"/>
        <v>0</v>
      </c>
      <c r="CE53" s="46">
        <f t="shared" si="42"/>
        <v>0</v>
      </c>
      <c r="CF53" s="45">
        <f t="shared" si="43"/>
        <v>17</v>
      </c>
      <c r="CG53" s="47">
        <f t="shared" si="44"/>
        <v>7.4955908289241618E-3</v>
      </c>
    </row>
    <row r="54" spans="2:85">
      <c r="B54" s="17" t="s">
        <v>189</v>
      </c>
      <c r="E54" s="46">
        <f t="shared" si="3"/>
        <v>0</v>
      </c>
      <c r="G54" s="46">
        <f t="shared" si="4"/>
        <v>0</v>
      </c>
      <c r="I54" s="46">
        <f t="shared" si="5"/>
        <v>0</v>
      </c>
      <c r="K54" s="46">
        <f t="shared" si="6"/>
        <v>0</v>
      </c>
      <c r="M54" s="46">
        <f t="shared" si="7"/>
        <v>0</v>
      </c>
      <c r="O54" s="46">
        <f t="shared" si="8"/>
        <v>0</v>
      </c>
      <c r="Q54" s="46">
        <f t="shared" si="9"/>
        <v>0</v>
      </c>
      <c r="S54" s="46">
        <f t="shared" si="10"/>
        <v>0</v>
      </c>
      <c r="U54" s="46">
        <f t="shared" si="11"/>
        <v>25</v>
      </c>
      <c r="W54" s="46">
        <f t="shared" si="12"/>
        <v>3</v>
      </c>
      <c r="Y54" s="46">
        <f t="shared" si="13"/>
        <v>3</v>
      </c>
      <c r="AA54" s="46">
        <f t="shared" si="14"/>
        <v>5</v>
      </c>
      <c r="AC54" s="46">
        <f t="shared" si="15"/>
        <v>5</v>
      </c>
      <c r="AE54" s="46">
        <f t="shared" si="16"/>
        <v>0</v>
      </c>
      <c r="AG54" s="46">
        <f t="shared" si="17"/>
        <v>3</v>
      </c>
      <c r="AI54" s="46">
        <f t="shared" si="18"/>
        <v>0</v>
      </c>
      <c r="AK54" s="46">
        <f t="shared" si="19"/>
        <v>0</v>
      </c>
      <c r="AM54" s="46">
        <f t="shared" si="20"/>
        <v>0</v>
      </c>
      <c r="AO54" s="46">
        <f t="shared" si="21"/>
        <v>1</v>
      </c>
      <c r="AQ54" s="46">
        <f t="shared" si="22"/>
        <v>0</v>
      </c>
      <c r="AS54" s="46">
        <f t="shared" si="23"/>
        <v>0</v>
      </c>
      <c r="AU54" s="46">
        <f t="shared" si="24"/>
        <v>0</v>
      </c>
      <c r="AW54" s="46">
        <f t="shared" si="25"/>
        <v>0</v>
      </c>
      <c r="AY54" s="46">
        <f t="shared" si="26"/>
        <v>0</v>
      </c>
      <c r="BA54" s="46">
        <f t="shared" si="27"/>
        <v>0</v>
      </c>
      <c r="BC54" s="46">
        <f t="shared" si="28"/>
        <v>0</v>
      </c>
      <c r="BE54" s="46">
        <f t="shared" si="29"/>
        <v>0</v>
      </c>
      <c r="BG54" s="46">
        <f t="shared" si="30"/>
        <v>3</v>
      </c>
      <c r="BI54" s="46">
        <f t="shared" si="31"/>
        <v>0</v>
      </c>
      <c r="BK54" s="46">
        <f t="shared" si="32"/>
        <v>5</v>
      </c>
      <c r="BM54" s="46">
        <f t="shared" si="33"/>
        <v>0</v>
      </c>
      <c r="BO54" s="46">
        <f t="shared" si="34"/>
        <v>3</v>
      </c>
      <c r="BQ54" s="46">
        <f t="shared" si="35"/>
        <v>0</v>
      </c>
      <c r="BS54" s="46">
        <f t="shared" si="36"/>
        <v>3</v>
      </c>
      <c r="BU54" s="46">
        <f t="shared" si="37"/>
        <v>5</v>
      </c>
      <c r="BW54" s="46">
        <f t="shared" si="38"/>
        <v>5</v>
      </c>
      <c r="BY54" s="46">
        <f t="shared" si="39"/>
        <v>0</v>
      </c>
      <c r="CA54" s="46">
        <f t="shared" si="40"/>
        <v>1</v>
      </c>
      <c r="CC54" s="46">
        <f t="shared" si="41"/>
        <v>3</v>
      </c>
      <c r="CE54" s="46">
        <f t="shared" si="42"/>
        <v>0</v>
      </c>
      <c r="CF54" s="45">
        <f t="shared" si="43"/>
        <v>73</v>
      </c>
      <c r="CG54" s="47">
        <f t="shared" si="44"/>
        <v>3.2186948853615518E-2</v>
      </c>
    </row>
    <row r="55" spans="2:85">
      <c r="B55" s="17" t="s">
        <v>190</v>
      </c>
      <c r="E55" s="46">
        <f t="shared" si="3"/>
        <v>0</v>
      </c>
      <c r="G55" s="46">
        <f t="shared" si="4"/>
        <v>0</v>
      </c>
      <c r="I55" s="46">
        <f t="shared" si="5"/>
        <v>0</v>
      </c>
      <c r="K55" s="46">
        <f t="shared" si="6"/>
        <v>0</v>
      </c>
      <c r="M55" s="46">
        <f t="shared" si="7"/>
        <v>0</v>
      </c>
      <c r="O55" s="46">
        <f t="shared" si="8"/>
        <v>0</v>
      </c>
      <c r="Q55" s="46">
        <f t="shared" si="9"/>
        <v>0</v>
      </c>
      <c r="S55" s="46">
        <f t="shared" si="10"/>
        <v>0</v>
      </c>
      <c r="U55" s="46">
        <f t="shared" si="11"/>
        <v>0</v>
      </c>
      <c r="W55" s="46">
        <f t="shared" si="12"/>
        <v>14</v>
      </c>
      <c r="Y55" s="46">
        <f t="shared" si="13"/>
        <v>3</v>
      </c>
      <c r="AA55" s="46">
        <f t="shared" si="14"/>
        <v>5</v>
      </c>
      <c r="AC55" s="46">
        <f t="shared" si="15"/>
        <v>5</v>
      </c>
      <c r="AE55" s="46">
        <f t="shared" si="16"/>
        <v>1</v>
      </c>
      <c r="AG55" s="46">
        <f t="shared" si="17"/>
        <v>5</v>
      </c>
      <c r="AI55" s="46">
        <f t="shared" si="18"/>
        <v>0</v>
      </c>
      <c r="AK55" s="46">
        <f t="shared" si="19"/>
        <v>0</v>
      </c>
      <c r="AM55" s="46">
        <f t="shared" si="20"/>
        <v>1</v>
      </c>
      <c r="AO55" s="46">
        <f t="shared" si="21"/>
        <v>0</v>
      </c>
      <c r="AQ55" s="46">
        <f t="shared" si="22"/>
        <v>0</v>
      </c>
      <c r="AS55" s="46">
        <f t="shared" si="23"/>
        <v>0</v>
      </c>
      <c r="AU55" s="46">
        <f t="shared" si="24"/>
        <v>0</v>
      </c>
      <c r="AW55" s="46">
        <f t="shared" si="25"/>
        <v>1</v>
      </c>
      <c r="AY55" s="46">
        <f t="shared" si="26"/>
        <v>1</v>
      </c>
      <c r="BA55" s="46">
        <f t="shared" si="27"/>
        <v>0</v>
      </c>
      <c r="BC55" s="46">
        <f t="shared" si="28"/>
        <v>3</v>
      </c>
      <c r="BE55" s="46">
        <f t="shared" si="29"/>
        <v>0</v>
      </c>
      <c r="BG55" s="46">
        <f t="shared" si="30"/>
        <v>3</v>
      </c>
      <c r="BI55" s="46">
        <f t="shared" si="31"/>
        <v>0</v>
      </c>
      <c r="BK55" s="46">
        <f t="shared" si="32"/>
        <v>5</v>
      </c>
      <c r="BM55" s="46">
        <f t="shared" si="33"/>
        <v>0</v>
      </c>
      <c r="BO55" s="46">
        <f t="shared" si="34"/>
        <v>1</v>
      </c>
      <c r="BQ55" s="46">
        <f t="shared" si="35"/>
        <v>0</v>
      </c>
      <c r="BS55" s="46">
        <f t="shared" si="36"/>
        <v>3</v>
      </c>
      <c r="BU55" s="46">
        <f t="shared" si="37"/>
        <v>1</v>
      </c>
      <c r="BW55" s="46">
        <f t="shared" si="38"/>
        <v>1</v>
      </c>
      <c r="BY55" s="46">
        <f t="shared" si="39"/>
        <v>0</v>
      </c>
      <c r="CA55" s="46">
        <f t="shared" si="40"/>
        <v>1</v>
      </c>
      <c r="CC55" s="46">
        <f t="shared" si="41"/>
        <v>3</v>
      </c>
      <c r="CE55" s="46">
        <f t="shared" si="42"/>
        <v>0</v>
      </c>
      <c r="CF55" s="45">
        <f t="shared" si="43"/>
        <v>57</v>
      </c>
      <c r="CG55" s="47">
        <f t="shared" si="44"/>
        <v>2.5132275132275131E-2</v>
      </c>
    </row>
    <row r="56" spans="2:85">
      <c r="B56" s="17" t="s">
        <v>191</v>
      </c>
      <c r="E56" s="46">
        <f t="shared" si="3"/>
        <v>0</v>
      </c>
      <c r="G56" s="46">
        <f t="shared" si="4"/>
        <v>0</v>
      </c>
      <c r="I56" s="46">
        <f t="shared" si="5"/>
        <v>0</v>
      </c>
      <c r="K56" s="46">
        <f t="shared" si="6"/>
        <v>0</v>
      </c>
      <c r="M56" s="46">
        <f t="shared" si="7"/>
        <v>0</v>
      </c>
      <c r="O56" s="46">
        <f t="shared" si="8"/>
        <v>0</v>
      </c>
      <c r="Q56" s="46">
        <f t="shared" si="9"/>
        <v>0</v>
      </c>
      <c r="S56" s="46">
        <f t="shared" si="10"/>
        <v>0</v>
      </c>
      <c r="U56" s="46">
        <f t="shared" si="11"/>
        <v>0</v>
      </c>
      <c r="W56" s="46">
        <f t="shared" si="12"/>
        <v>0</v>
      </c>
      <c r="Y56" s="46">
        <f t="shared" si="13"/>
        <v>18</v>
      </c>
      <c r="AA56" s="46">
        <f t="shared" si="14"/>
        <v>1</v>
      </c>
      <c r="AC56" s="46">
        <f t="shared" si="15"/>
        <v>1</v>
      </c>
      <c r="AE56" s="46">
        <f t="shared" si="16"/>
        <v>0</v>
      </c>
      <c r="AG56" s="46">
        <f t="shared" si="17"/>
        <v>1</v>
      </c>
      <c r="AI56" s="46">
        <f t="shared" si="18"/>
        <v>0</v>
      </c>
      <c r="AK56" s="46">
        <f t="shared" si="19"/>
        <v>0</v>
      </c>
      <c r="AM56" s="46">
        <f t="shared" si="20"/>
        <v>0</v>
      </c>
      <c r="AO56" s="46">
        <f t="shared" si="21"/>
        <v>0</v>
      </c>
      <c r="AQ56" s="46">
        <f t="shared" si="22"/>
        <v>0</v>
      </c>
      <c r="AS56" s="46">
        <f t="shared" si="23"/>
        <v>0</v>
      </c>
      <c r="AU56" s="46">
        <f t="shared" si="24"/>
        <v>0</v>
      </c>
      <c r="AW56" s="46">
        <f t="shared" si="25"/>
        <v>0</v>
      </c>
      <c r="AY56" s="46">
        <f t="shared" si="26"/>
        <v>0</v>
      </c>
      <c r="BA56" s="46">
        <f t="shared" si="27"/>
        <v>0</v>
      </c>
      <c r="BC56" s="46">
        <f t="shared" si="28"/>
        <v>0</v>
      </c>
      <c r="BE56" s="46">
        <f t="shared" si="29"/>
        <v>0</v>
      </c>
      <c r="BG56" s="46">
        <f t="shared" si="30"/>
        <v>0</v>
      </c>
      <c r="BI56" s="46">
        <f t="shared" si="31"/>
        <v>0</v>
      </c>
      <c r="BK56" s="46">
        <f t="shared" si="32"/>
        <v>3</v>
      </c>
      <c r="BM56" s="46">
        <f t="shared" si="33"/>
        <v>0</v>
      </c>
      <c r="BO56" s="46">
        <f t="shared" si="34"/>
        <v>0</v>
      </c>
      <c r="BQ56" s="46">
        <f t="shared" si="35"/>
        <v>0</v>
      </c>
      <c r="BS56" s="46">
        <f t="shared" si="36"/>
        <v>1</v>
      </c>
      <c r="BU56" s="46">
        <f t="shared" si="37"/>
        <v>0</v>
      </c>
      <c r="BW56" s="46">
        <f t="shared" si="38"/>
        <v>0</v>
      </c>
      <c r="BY56" s="46">
        <f t="shared" si="39"/>
        <v>0</v>
      </c>
      <c r="CA56" s="46">
        <f t="shared" si="40"/>
        <v>0</v>
      </c>
      <c r="CC56" s="46">
        <f t="shared" si="41"/>
        <v>0</v>
      </c>
      <c r="CE56" s="46">
        <f t="shared" si="42"/>
        <v>0</v>
      </c>
      <c r="CF56" s="45">
        <f t="shared" si="43"/>
        <v>25</v>
      </c>
      <c r="CG56" s="47">
        <f t="shared" si="44"/>
        <v>1.1022927689594356E-2</v>
      </c>
    </row>
    <row r="57" spans="2:85">
      <c r="B57" s="17" t="s">
        <v>192</v>
      </c>
      <c r="E57" s="46">
        <f t="shared" si="3"/>
        <v>0</v>
      </c>
      <c r="G57" s="46">
        <f t="shared" si="4"/>
        <v>0</v>
      </c>
      <c r="I57" s="46">
        <f t="shared" si="5"/>
        <v>0</v>
      </c>
      <c r="K57" s="46">
        <f t="shared" si="6"/>
        <v>0</v>
      </c>
      <c r="M57" s="46">
        <f t="shared" si="7"/>
        <v>0</v>
      </c>
      <c r="O57" s="46">
        <f t="shared" si="8"/>
        <v>0</v>
      </c>
      <c r="Q57" s="46">
        <f t="shared" si="9"/>
        <v>0</v>
      </c>
      <c r="S57" s="46">
        <f t="shared" si="10"/>
        <v>0</v>
      </c>
      <c r="U57" s="46">
        <f t="shared" si="11"/>
        <v>0</v>
      </c>
      <c r="W57" s="46">
        <f t="shared" si="12"/>
        <v>0</v>
      </c>
      <c r="Y57" s="46">
        <f t="shared" si="13"/>
        <v>0</v>
      </c>
      <c r="AA57" s="46">
        <f t="shared" si="14"/>
        <v>10</v>
      </c>
      <c r="AC57" s="46">
        <f t="shared" si="15"/>
        <v>0</v>
      </c>
      <c r="AE57" s="46">
        <f t="shared" si="16"/>
        <v>0</v>
      </c>
      <c r="AG57" s="46">
        <f t="shared" si="17"/>
        <v>0</v>
      </c>
      <c r="AI57" s="46">
        <f t="shared" si="18"/>
        <v>0</v>
      </c>
      <c r="AK57" s="46">
        <f t="shared" si="19"/>
        <v>0</v>
      </c>
      <c r="AM57" s="46">
        <f t="shared" si="20"/>
        <v>0</v>
      </c>
      <c r="AO57" s="46">
        <f t="shared" si="21"/>
        <v>0</v>
      </c>
      <c r="AQ57" s="46">
        <f t="shared" si="22"/>
        <v>0</v>
      </c>
      <c r="AS57" s="46">
        <f t="shared" si="23"/>
        <v>0</v>
      </c>
      <c r="AU57" s="46">
        <f t="shared" si="24"/>
        <v>0</v>
      </c>
      <c r="AW57" s="46">
        <f t="shared" si="25"/>
        <v>0</v>
      </c>
      <c r="AY57" s="46">
        <f t="shared" si="26"/>
        <v>0</v>
      </c>
      <c r="BA57" s="46">
        <f t="shared" si="27"/>
        <v>0</v>
      </c>
      <c r="BC57" s="46">
        <f t="shared" si="28"/>
        <v>0</v>
      </c>
      <c r="BE57" s="46">
        <f t="shared" si="29"/>
        <v>0</v>
      </c>
      <c r="BG57" s="46">
        <f t="shared" si="30"/>
        <v>0</v>
      </c>
      <c r="BI57" s="46">
        <f t="shared" si="31"/>
        <v>0</v>
      </c>
      <c r="BK57" s="46">
        <f t="shared" si="32"/>
        <v>3</v>
      </c>
      <c r="BM57" s="46">
        <f t="shared" si="33"/>
        <v>0</v>
      </c>
      <c r="BO57" s="46">
        <f t="shared" si="34"/>
        <v>0</v>
      </c>
      <c r="BQ57" s="46">
        <f t="shared" si="35"/>
        <v>0</v>
      </c>
      <c r="BS57" s="46">
        <f t="shared" si="36"/>
        <v>1</v>
      </c>
      <c r="BU57" s="46">
        <f t="shared" si="37"/>
        <v>1</v>
      </c>
      <c r="BW57" s="46">
        <f t="shared" si="38"/>
        <v>1</v>
      </c>
      <c r="BY57" s="46">
        <f t="shared" si="39"/>
        <v>0</v>
      </c>
      <c r="CA57" s="46">
        <f t="shared" si="40"/>
        <v>1</v>
      </c>
      <c r="CC57" s="46">
        <f t="shared" si="41"/>
        <v>1</v>
      </c>
      <c r="CE57" s="46">
        <f t="shared" si="42"/>
        <v>0</v>
      </c>
      <c r="CF57" s="45">
        <f t="shared" si="43"/>
        <v>18</v>
      </c>
      <c r="CG57" s="47">
        <f t="shared" si="44"/>
        <v>7.9365079365079361E-3</v>
      </c>
    </row>
    <row r="58" spans="2:85">
      <c r="B58" s="17" t="s">
        <v>193</v>
      </c>
      <c r="E58" s="46">
        <f t="shared" si="3"/>
        <v>0</v>
      </c>
      <c r="G58" s="46">
        <f t="shared" si="4"/>
        <v>0</v>
      </c>
      <c r="I58" s="46">
        <f t="shared" si="5"/>
        <v>0</v>
      </c>
      <c r="K58" s="46">
        <f t="shared" si="6"/>
        <v>0</v>
      </c>
      <c r="M58" s="46">
        <f t="shared" si="7"/>
        <v>0</v>
      </c>
      <c r="O58" s="46">
        <f t="shared" si="8"/>
        <v>0</v>
      </c>
      <c r="Q58" s="46">
        <f t="shared" si="9"/>
        <v>0</v>
      </c>
      <c r="S58" s="46">
        <f t="shared" si="10"/>
        <v>0</v>
      </c>
      <c r="U58" s="46">
        <f t="shared" si="11"/>
        <v>0</v>
      </c>
      <c r="W58" s="46">
        <f t="shared" si="12"/>
        <v>0</v>
      </c>
      <c r="Y58" s="46">
        <f t="shared" si="13"/>
        <v>0</v>
      </c>
      <c r="AA58" s="46">
        <f t="shared" si="14"/>
        <v>0</v>
      </c>
      <c r="AC58" s="46">
        <f t="shared" si="15"/>
        <v>1</v>
      </c>
      <c r="AE58" s="46">
        <f t="shared" si="16"/>
        <v>0</v>
      </c>
      <c r="AG58" s="46">
        <f t="shared" si="17"/>
        <v>0</v>
      </c>
      <c r="AI58" s="46">
        <f t="shared" si="18"/>
        <v>0</v>
      </c>
      <c r="AK58" s="46">
        <f t="shared" si="19"/>
        <v>0</v>
      </c>
      <c r="AM58" s="46">
        <f t="shared" si="20"/>
        <v>0</v>
      </c>
      <c r="AO58" s="46">
        <f t="shared" si="21"/>
        <v>0</v>
      </c>
      <c r="AQ58" s="46">
        <f t="shared" si="22"/>
        <v>0</v>
      </c>
      <c r="AS58" s="46">
        <f t="shared" si="23"/>
        <v>0</v>
      </c>
      <c r="AU58" s="46">
        <f t="shared" si="24"/>
        <v>0</v>
      </c>
      <c r="AW58" s="46">
        <f t="shared" si="25"/>
        <v>0</v>
      </c>
      <c r="AY58" s="46">
        <f t="shared" si="26"/>
        <v>0</v>
      </c>
      <c r="BA58" s="46">
        <f t="shared" si="27"/>
        <v>0</v>
      </c>
      <c r="BC58" s="46">
        <f t="shared" si="28"/>
        <v>0</v>
      </c>
      <c r="BE58" s="46">
        <f t="shared" si="29"/>
        <v>0</v>
      </c>
      <c r="BG58" s="46">
        <f t="shared" si="30"/>
        <v>0</v>
      </c>
      <c r="BI58" s="46">
        <f t="shared" si="31"/>
        <v>0</v>
      </c>
      <c r="BK58" s="46">
        <f t="shared" si="32"/>
        <v>3</v>
      </c>
      <c r="BM58" s="46">
        <f t="shared" si="33"/>
        <v>0</v>
      </c>
      <c r="BO58" s="46">
        <f t="shared" si="34"/>
        <v>0</v>
      </c>
      <c r="BQ58" s="46">
        <f t="shared" si="35"/>
        <v>0</v>
      </c>
      <c r="BS58" s="46">
        <f t="shared" si="36"/>
        <v>1</v>
      </c>
      <c r="BU58" s="46">
        <f t="shared" si="37"/>
        <v>1</v>
      </c>
      <c r="BW58" s="46">
        <f t="shared" si="38"/>
        <v>1</v>
      </c>
      <c r="BY58" s="46">
        <f t="shared" si="39"/>
        <v>0</v>
      </c>
      <c r="CA58" s="46">
        <f t="shared" si="40"/>
        <v>1</v>
      </c>
      <c r="CC58" s="46">
        <f t="shared" si="41"/>
        <v>1</v>
      </c>
      <c r="CE58" s="46">
        <f t="shared" si="42"/>
        <v>0</v>
      </c>
      <c r="CF58" s="45">
        <f t="shared" si="43"/>
        <v>9</v>
      </c>
      <c r="CG58" s="47">
        <f t="shared" si="44"/>
        <v>3.968253968253968E-3</v>
      </c>
    </row>
    <row r="59" spans="2:85">
      <c r="B59" s="17" t="s">
        <v>194</v>
      </c>
      <c r="E59" s="46">
        <f t="shared" si="3"/>
        <v>0</v>
      </c>
      <c r="G59" s="46">
        <f t="shared" si="4"/>
        <v>0</v>
      </c>
      <c r="I59" s="46">
        <f t="shared" si="5"/>
        <v>0</v>
      </c>
      <c r="K59" s="46">
        <f t="shared" si="6"/>
        <v>0</v>
      </c>
      <c r="M59" s="46">
        <f t="shared" si="7"/>
        <v>0</v>
      </c>
      <c r="O59" s="46">
        <f t="shared" si="8"/>
        <v>0</v>
      </c>
      <c r="Q59" s="46">
        <f t="shared" si="9"/>
        <v>0</v>
      </c>
      <c r="S59" s="46">
        <f t="shared" si="10"/>
        <v>0</v>
      </c>
      <c r="U59" s="46">
        <f t="shared" si="11"/>
        <v>0</v>
      </c>
      <c r="W59" s="46">
        <f t="shared" si="12"/>
        <v>0</v>
      </c>
      <c r="Y59" s="46">
        <f t="shared" si="13"/>
        <v>0</v>
      </c>
      <c r="AA59" s="46">
        <f t="shared" si="14"/>
        <v>0</v>
      </c>
      <c r="AC59" s="46">
        <f t="shared" si="15"/>
        <v>0</v>
      </c>
      <c r="AE59" s="46">
        <f t="shared" si="16"/>
        <v>22</v>
      </c>
      <c r="AG59" s="46">
        <f t="shared" si="17"/>
        <v>0</v>
      </c>
      <c r="AI59" s="46">
        <f t="shared" si="18"/>
        <v>0</v>
      </c>
      <c r="AK59" s="46">
        <f t="shared" si="19"/>
        <v>0</v>
      </c>
      <c r="AM59" s="46">
        <f t="shared" si="20"/>
        <v>0</v>
      </c>
      <c r="AO59" s="46">
        <f t="shared" si="21"/>
        <v>0</v>
      </c>
      <c r="AQ59" s="46">
        <f t="shared" si="22"/>
        <v>0</v>
      </c>
      <c r="AS59" s="46">
        <f t="shared" si="23"/>
        <v>0</v>
      </c>
      <c r="AU59" s="46">
        <f t="shared" si="24"/>
        <v>0</v>
      </c>
      <c r="AW59" s="46">
        <f t="shared" si="25"/>
        <v>0</v>
      </c>
      <c r="AY59" s="46">
        <f t="shared" si="26"/>
        <v>0</v>
      </c>
      <c r="BA59" s="46">
        <f t="shared" si="27"/>
        <v>0</v>
      </c>
      <c r="BC59" s="46">
        <f t="shared" si="28"/>
        <v>0</v>
      </c>
      <c r="BE59" s="46">
        <f t="shared" si="29"/>
        <v>0</v>
      </c>
      <c r="BG59" s="46">
        <f t="shared" si="30"/>
        <v>0</v>
      </c>
      <c r="BI59" s="46">
        <f t="shared" si="31"/>
        <v>0</v>
      </c>
      <c r="BK59" s="46">
        <f t="shared" si="32"/>
        <v>3</v>
      </c>
      <c r="BM59" s="46">
        <f t="shared" si="33"/>
        <v>0</v>
      </c>
      <c r="BO59" s="46">
        <f t="shared" si="34"/>
        <v>0</v>
      </c>
      <c r="BQ59" s="46">
        <f t="shared" si="35"/>
        <v>0</v>
      </c>
      <c r="BS59" s="46">
        <f t="shared" si="36"/>
        <v>1</v>
      </c>
      <c r="BU59" s="46">
        <f t="shared" si="37"/>
        <v>1</v>
      </c>
      <c r="BW59" s="46">
        <f t="shared" si="38"/>
        <v>1</v>
      </c>
      <c r="BY59" s="46">
        <f t="shared" si="39"/>
        <v>0</v>
      </c>
      <c r="CA59" s="46">
        <f t="shared" si="40"/>
        <v>1</v>
      </c>
      <c r="CC59" s="46">
        <f t="shared" si="41"/>
        <v>1</v>
      </c>
      <c r="CE59" s="46">
        <f t="shared" si="42"/>
        <v>0</v>
      </c>
      <c r="CF59" s="45">
        <f t="shared" si="43"/>
        <v>30</v>
      </c>
      <c r="CG59" s="47">
        <f t="shared" si="44"/>
        <v>1.3227513227513227E-2</v>
      </c>
    </row>
    <row r="60" spans="2:85">
      <c r="B60" s="17" t="s">
        <v>195</v>
      </c>
      <c r="E60" s="46">
        <f t="shared" si="3"/>
        <v>0</v>
      </c>
      <c r="G60" s="46">
        <f t="shared" si="4"/>
        <v>0</v>
      </c>
      <c r="I60" s="46">
        <f t="shared" si="5"/>
        <v>0</v>
      </c>
      <c r="K60" s="46">
        <f t="shared" si="6"/>
        <v>0</v>
      </c>
      <c r="M60" s="46">
        <f t="shared" si="7"/>
        <v>0</v>
      </c>
      <c r="O60" s="46">
        <f t="shared" si="8"/>
        <v>0</v>
      </c>
      <c r="Q60" s="46">
        <f t="shared" si="9"/>
        <v>0</v>
      </c>
      <c r="S60" s="46">
        <f t="shared" si="10"/>
        <v>0</v>
      </c>
      <c r="U60" s="46">
        <f t="shared" si="11"/>
        <v>0</v>
      </c>
      <c r="W60" s="46">
        <f t="shared" si="12"/>
        <v>0</v>
      </c>
      <c r="Y60" s="46">
        <f t="shared" si="13"/>
        <v>0</v>
      </c>
      <c r="AA60" s="46">
        <f t="shared" si="14"/>
        <v>0</v>
      </c>
      <c r="AC60" s="46">
        <f t="shared" si="15"/>
        <v>0</v>
      </c>
      <c r="AE60" s="46">
        <f t="shared" si="16"/>
        <v>0</v>
      </c>
      <c r="AG60" s="46">
        <f t="shared" si="17"/>
        <v>14</v>
      </c>
      <c r="AI60" s="46">
        <f t="shared" si="18"/>
        <v>0</v>
      </c>
      <c r="AK60" s="46">
        <f t="shared" si="19"/>
        <v>0</v>
      </c>
      <c r="AM60" s="46">
        <f t="shared" si="20"/>
        <v>0</v>
      </c>
      <c r="AO60" s="46">
        <f t="shared" si="21"/>
        <v>0</v>
      </c>
      <c r="AQ60" s="46">
        <f t="shared" si="22"/>
        <v>0</v>
      </c>
      <c r="AS60" s="46">
        <f t="shared" si="23"/>
        <v>0</v>
      </c>
      <c r="AU60" s="46">
        <f t="shared" si="24"/>
        <v>0</v>
      </c>
      <c r="AW60" s="46">
        <f t="shared" si="25"/>
        <v>0</v>
      </c>
      <c r="AY60" s="46">
        <f t="shared" si="26"/>
        <v>0</v>
      </c>
      <c r="BA60" s="46">
        <f t="shared" si="27"/>
        <v>0</v>
      </c>
      <c r="BC60" s="46">
        <f t="shared" si="28"/>
        <v>0</v>
      </c>
      <c r="BE60" s="46">
        <f t="shared" si="29"/>
        <v>0</v>
      </c>
      <c r="BG60" s="46">
        <f t="shared" si="30"/>
        <v>0</v>
      </c>
      <c r="BI60" s="46">
        <f t="shared" si="31"/>
        <v>0</v>
      </c>
      <c r="BK60" s="46">
        <f t="shared" si="32"/>
        <v>3</v>
      </c>
      <c r="BM60" s="46">
        <f t="shared" si="33"/>
        <v>0</v>
      </c>
      <c r="BO60" s="46">
        <f t="shared" si="34"/>
        <v>0</v>
      </c>
      <c r="BQ60" s="46">
        <f t="shared" si="35"/>
        <v>0</v>
      </c>
      <c r="BS60" s="46">
        <f t="shared" si="36"/>
        <v>1</v>
      </c>
      <c r="BU60" s="46">
        <f t="shared" si="37"/>
        <v>1</v>
      </c>
      <c r="BW60" s="46">
        <f t="shared" si="38"/>
        <v>1</v>
      </c>
      <c r="BY60" s="46">
        <f t="shared" si="39"/>
        <v>0</v>
      </c>
      <c r="CA60" s="46">
        <f t="shared" si="40"/>
        <v>1</v>
      </c>
      <c r="CC60" s="46">
        <f t="shared" si="41"/>
        <v>1</v>
      </c>
      <c r="CE60" s="46">
        <f t="shared" si="42"/>
        <v>0</v>
      </c>
      <c r="CF60" s="45">
        <f t="shared" si="43"/>
        <v>22</v>
      </c>
      <c r="CG60" s="47">
        <f t="shared" si="44"/>
        <v>9.700176366843033E-3</v>
      </c>
    </row>
    <row r="61" spans="2:85">
      <c r="B61" s="17" t="s">
        <v>196</v>
      </c>
      <c r="E61" s="46">
        <f t="shared" si="3"/>
        <v>0</v>
      </c>
      <c r="G61" s="46">
        <f t="shared" si="4"/>
        <v>0</v>
      </c>
      <c r="I61" s="46">
        <f t="shared" si="5"/>
        <v>0</v>
      </c>
      <c r="K61" s="46">
        <f t="shared" si="6"/>
        <v>0</v>
      </c>
      <c r="M61" s="46">
        <f t="shared" si="7"/>
        <v>0</v>
      </c>
      <c r="O61" s="46">
        <f t="shared" si="8"/>
        <v>0</v>
      </c>
      <c r="Q61" s="46">
        <f t="shared" si="9"/>
        <v>0</v>
      </c>
      <c r="S61" s="46">
        <f t="shared" si="10"/>
        <v>0</v>
      </c>
      <c r="U61" s="46">
        <f t="shared" si="11"/>
        <v>0</v>
      </c>
      <c r="W61" s="46">
        <f t="shared" si="12"/>
        <v>0</v>
      </c>
      <c r="Y61" s="46">
        <f t="shared" si="13"/>
        <v>0</v>
      </c>
      <c r="AA61" s="46">
        <f t="shared" si="14"/>
        <v>0</v>
      </c>
      <c r="AC61" s="46">
        <f t="shared" si="15"/>
        <v>0</v>
      </c>
      <c r="AE61" s="46">
        <f t="shared" si="16"/>
        <v>0</v>
      </c>
      <c r="AG61" s="46">
        <f t="shared" si="17"/>
        <v>0</v>
      </c>
      <c r="AI61" s="46">
        <f t="shared" si="18"/>
        <v>49</v>
      </c>
      <c r="AK61" s="46">
        <f t="shared" si="19"/>
        <v>0</v>
      </c>
      <c r="AM61" s="46">
        <f t="shared" si="20"/>
        <v>3</v>
      </c>
      <c r="AO61" s="46">
        <f t="shared" si="21"/>
        <v>0</v>
      </c>
      <c r="AQ61" s="46">
        <f t="shared" si="22"/>
        <v>0</v>
      </c>
      <c r="AS61" s="46">
        <f t="shared" si="23"/>
        <v>0</v>
      </c>
      <c r="AU61" s="46">
        <f t="shared" si="24"/>
        <v>0</v>
      </c>
      <c r="AW61" s="46">
        <f t="shared" si="25"/>
        <v>3</v>
      </c>
      <c r="AY61" s="46">
        <f t="shared" si="26"/>
        <v>3</v>
      </c>
      <c r="BA61" s="46">
        <f t="shared" si="27"/>
        <v>0</v>
      </c>
      <c r="BC61" s="46">
        <f t="shared" si="28"/>
        <v>1</v>
      </c>
      <c r="BE61" s="46">
        <f t="shared" si="29"/>
        <v>0</v>
      </c>
      <c r="BG61" s="46">
        <f t="shared" si="30"/>
        <v>1</v>
      </c>
      <c r="BI61" s="46">
        <f t="shared" si="31"/>
        <v>0</v>
      </c>
      <c r="BK61" s="46">
        <f t="shared" si="32"/>
        <v>5</v>
      </c>
      <c r="BM61" s="46">
        <f t="shared" si="33"/>
        <v>0</v>
      </c>
      <c r="BO61" s="46">
        <f t="shared" si="34"/>
        <v>1</v>
      </c>
      <c r="BQ61" s="46">
        <f t="shared" si="35"/>
        <v>0</v>
      </c>
      <c r="BS61" s="46">
        <f t="shared" si="36"/>
        <v>3</v>
      </c>
      <c r="BU61" s="46">
        <f t="shared" si="37"/>
        <v>3</v>
      </c>
      <c r="BW61" s="46">
        <f t="shared" si="38"/>
        <v>3</v>
      </c>
      <c r="BY61" s="46">
        <f t="shared" si="39"/>
        <v>0</v>
      </c>
      <c r="CA61" s="46">
        <f t="shared" si="40"/>
        <v>3</v>
      </c>
      <c r="CC61" s="46">
        <f t="shared" si="41"/>
        <v>3</v>
      </c>
      <c r="CE61" s="46">
        <f t="shared" si="42"/>
        <v>0</v>
      </c>
      <c r="CF61" s="45">
        <f t="shared" si="43"/>
        <v>81</v>
      </c>
      <c r="CG61" s="47">
        <f t="shared" si="44"/>
        <v>3.5714285714285712E-2</v>
      </c>
    </row>
    <row r="62" spans="2:85">
      <c r="B62" s="17" t="s">
        <v>197</v>
      </c>
      <c r="E62" s="46">
        <f t="shared" si="3"/>
        <v>0</v>
      </c>
      <c r="G62" s="46">
        <f t="shared" si="4"/>
        <v>0</v>
      </c>
      <c r="I62" s="46">
        <f t="shared" si="5"/>
        <v>0</v>
      </c>
      <c r="K62" s="46">
        <f t="shared" si="6"/>
        <v>0</v>
      </c>
      <c r="M62" s="46">
        <f t="shared" si="7"/>
        <v>0</v>
      </c>
      <c r="O62" s="46">
        <f t="shared" si="8"/>
        <v>0</v>
      </c>
      <c r="Q62" s="46">
        <f t="shared" si="9"/>
        <v>0</v>
      </c>
      <c r="S62" s="46">
        <f t="shared" si="10"/>
        <v>0</v>
      </c>
      <c r="U62" s="46">
        <f t="shared" si="11"/>
        <v>0</v>
      </c>
      <c r="W62" s="46">
        <f t="shared" si="12"/>
        <v>0</v>
      </c>
      <c r="Y62" s="46">
        <f t="shared" si="13"/>
        <v>0</v>
      </c>
      <c r="AA62" s="46">
        <f t="shared" si="14"/>
        <v>0</v>
      </c>
      <c r="AC62" s="46">
        <f t="shared" si="15"/>
        <v>0</v>
      </c>
      <c r="AE62" s="46">
        <f t="shared" si="16"/>
        <v>0</v>
      </c>
      <c r="AG62" s="46">
        <f t="shared" si="17"/>
        <v>0</v>
      </c>
      <c r="AI62" s="46">
        <f t="shared" si="18"/>
        <v>0</v>
      </c>
      <c r="AK62" s="46">
        <f t="shared" si="19"/>
        <v>70</v>
      </c>
      <c r="AM62" s="46">
        <f t="shared" si="20"/>
        <v>5</v>
      </c>
      <c r="AO62" s="46">
        <f t="shared" si="21"/>
        <v>0</v>
      </c>
      <c r="AQ62" s="46">
        <f t="shared" si="22"/>
        <v>0</v>
      </c>
      <c r="AS62" s="46">
        <f t="shared" si="23"/>
        <v>0</v>
      </c>
      <c r="AU62" s="46">
        <f t="shared" si="24"/>
        <v>0</v>
      </c>
      <c r="AW62" s="46">
        <f t="shared" si="25"/>
        <v>5</v>
      </c>
      <c r="AY62" s="46">
        <f t="shared" si="26"/>
        <v>5</v>
      </c>
      <c r="BA62" s="46">
        <f t="shared" si="27"/>
        <v>3</v>
      </c>
      <c r="BC62" s="46">
        <f t="shared" si="28"/>
        <v>5</v>
      </c>
      <c r="BE62" s="46">
        <f t="shared" si="29"/>
        <v>3</v>
      </c>
      <c r="BG62" s="46">
        <f t="shared" si="30"/>
        <v>5</v>
      </c>
      <c r="BI62" s="46">
        <f t="shared" si="31"/>
        <v>3</v>
      </c>
      <c r="BK62" s="46">
        <f t="shared" si="32"/>
        <v>5</v>
      </c>
      <c r="BM62" s="46">
        <f t="shared" si="33"/>
        <v>0</v>
      </c>
      <c r="BO62" s="46">
        <f t="shared" si="34"/>
        <v>5</v>
      </c>
      <c r="BQ62" s="46">
        <f t="shared" si="35"/>
        <v>3</v>
      </c>
      <c r="BS62" s="46">
        <f t="shared" si="36"/>
        <v>5</v>
      </c>
      <c r="BU62" s="46">
        <f t="shared" si="37"/>
        <v>5</v>
      </c>
      <c r="BW62" s="46">
        <f t="shared" si="38"/>
        <v>5</v>
      </c>
      <c r="BY62" s="46">
        <f t="shared" si="39"/>
        <v>3</v>
      </c>
      <c r="CA62" s="46">
        <f t="shared" si="40"/>
        <v>5</v>
      </c>
      <c r="CC62" s="46">
        <f t="shared" si="41"/>
        <v>5</v>
      </c>
      <c r="CE62" s="46">
        <f t="shared" si="42"/>
        <v>0</v>
      </c>
      <c r="CF62" s="45">
        <f t="shared" si="43"/>
        <v>145</v>
      </c>
      <c r="CG62" s="47">
        <f t="shared" si="44"/>
        <v>6.3932980599647263E-2</v>
      </c>
    </row>
    <row r="63" spans="2:85">
      <c r="B63" s="17" t="s">
        <v>198</v>
      </c>
      <c r="E63" s="46">
        <f t="shared" si="3"/>
        <v>0</v>
      </c>
      <c r="G63" s="46">
        <f t="shared" si="4"/>
        <v>0</v>
      </c>
      <c r="I63" s="46">
        <f t="shared" si="5"/>
        <v>0</v>
      </c>
      <c r="K63" s="46">
        <f t="shared" si="6"/>
        <v>0</v>
      </c>
      <c r="M63" s="46">
        <f t="shared" si="7"/>
        <v>0</v>
      </c>
      <c r="O63" s="46">
        <f t="shared" si="8"/>
        <v>0</v>
      </c>
      <c r="Q63" s="46">
        <f t="shared" si="9"/>
        <v>0</v>
      </c>
      <c r="S63" s="46">
        <f t="shared" si="10"/>
        <v>0</v>
      </c>
      <c r="U63" s="46">
        <f t="shared" si="11"/>
        <v>0</v>
      </c>
      <c r="W63" s="46">
        <f t="shared" si="12"/>
        <v>0</v>
      </c>
      <c r="Y63" s="46">
        <f t="shared" si="13"/>
        <v>0</v>
      </c>
      <c r="AA63" s="46">
        <f t="shared" si="14"/>
        <v>0</v>
      </c>
      <c r="AC63" s="46">
        <f t="shared" si="15"/>
        <v>0</v>
      </c>
      <c r="AE63" s="46">
        <f t="shared" si="16"/>
        <v>0</v>
      </c>
      <c r="AG63" s="46">
        <f t="shared" si="17"/>
        <v>0</v>
      </c>
      <c r="AI63" s="46">
        <f t="shared" si="18"/>
        <v>0</v>
      </c>
      <c r="AK63" s="46">
        <f t="shared" si="19"/>
        <v>0</v>
      </c>
      <c r="AM63" s="46">
        <f t="shared" si="20"/>
        <v>28</v>
      </c>
      <c r="AO63" s="46">
        <f t="shared" si="21"/>
        <v>0</v>
      </c>
      <c r="AQ63" s="46">
        <f t="shared" si="22"/>
        <v>0</v>
      </c>
      <c r="AS63" s="46">
        <f t="shared" si="23"/>
        <v>0</v>
      </c>
      <c r="AU63" s="46">
        <f t="shared" si="24"/>
        <v>0</v>
      </c>
      <c r="AW63" s="46">
        <f t="shared" si="25"/>
        <v>0</v>
      </c>
      <c r="AY63" s="46">
        <f t="shared" si="26"/>
        <v>0</v>
      </c>
      <c r="BA63" s="46">
        <f t="shared" si="27"/>
        <v>0</v>
      </c>
      <c r="BC63" s="46">
        <f t="shared" si="28"/>
        <v>0</v>
      </c>
      <c r="BE63" s="46">
        <f t="shared" si="29"/>
        <v>0</v>
      </c>
      <c r="BG63" s="46">
        <f t="shared" si="30"/>
        <v>0</v>
      </c>
      <c r="BI63" s="46">
        <f t="shared" si="31"/>
        <v>0</v>
      </c>
      <c r="BK63" s="46">
        <f t="shared" si="32"/>
        <v>3</v>
      </c>
      <c r="BM63" s="46">
        <f t="shared" si="33"/>
        <v>0</v>
      </c>
      <c r="BO63" s="46">
        <f t="shared" si="34"/>
        <v>0</v>
      </c>
      <c r="BQ63" s="46">
        <f t="shared" si="35"/>
        <v>0</v>
      </c>
      <c r="BS63" s="46">
        <f t="shared" si="36"/>
        <v>1</v>
      </c>
      <c r="BU63" s="46">
        <f t="shared" si="37"/>
        <v>1</v>
      </c>
      <c r="BW63" s="46">
        <f t="shared" si="38"/>
        <v>1</v>
      </c>
      <c r="BY63" s="46">
        <f t="shared" si="39"/>
        <v>0</v>
      </c>
      <c r="CA63" s="46">
        <f t="shared" si="40"/>
        <v>1</v>
      </c>
      <c r="CC63" s="46">
        <f t="shared" si="41"/>
        <v>1</v>
      </c>
      <c r="CE63" s="46">
        <f t="shared" si="42"/>
        <v>0</v>
      </c>
      <c r="CF63" s="45">
        <f t="shared" si="43"/>
        <v>36</v>
      </c>
      <c r="CG63" s="47">
        <f t="shared" si="44"/>
        <v>1.5873015873015872E-2</v>
      </c>
    </row>
    <row r="64" spans="2:85">
      <c r="B64" s="17" t="s">
        <v>199</v>
      </c>
      <c r="E64" s="46">
        <f t="shared" si="3"/>
        <v>0</v>
      </c>
      <c r="G64" s="46">
        <f t="shared" si="4"/>
        <v>0</v>
      </c>
      <c r="I64" s="46">
        <f t="shared" si="5"/>
        <v>0</v>
      </c>
      <c r="K64" s="46">
        <f t="shared" si="6"/>
        <v>0</v>
      </c>
      <c r="M64" s="46">
        <f t="shared" si="7"/>
        <v>0</v>
      </c>
      <c r="O64" s="46">
        <f t="shared" si="8"/>
        <v>0</v>
      </c>
      <c r="Q64" s="46">
        <f t="shared" si="9"/>
        <v>0</v>
      </c>
      <c r="S64" s="46">
        <f t="shared" si="10"/>
        <v>0</v>
      </c>
      <c r="U64" s="46">
        <f t="shared" si="11"/>
        <v>0</v>
      </c>
      <c r="W64" s="46">
        <f t="shared" si="12"/>
        <v>0</v>
      </c>
      <c r="Y64" s="46">
        <f t="shared" si="13"/>
        <v>0</v>
      </c>
      <c r="AA64" s="46">
        <f t="shared" si="14"/>
        <v>0</v>
      </c>
      <c r="AC64" s="46">
        <f t="shared" si="15"/>
        <v>0</v>
      </c>
      <c r="AE64" s="46">
        <f t="shared" si="16"/>
        <v>0</v>
      </c>
      <c r="AG64" s="46">
        <f t="shared" si="17"/>
        <v>0</v>
      </c>
      <c r="AI64" s="46">
        <f t="shared" si="18"/>
        <v>0</v>
      </c>
      <c r="AK64" s="46">
        <f t="shared" si="19"/>
        <v>0</v>
      </c>
      <c r="AM64" s="46">
        <f t="shared" si="20"/>
        <v>0</v>
      </c>
      <c r="AO64" s="46">
        <f t="shared" si="21"/>
        <v>60</v>
      </c>
      <c r="AQ64" s="46">
        <f t="shared" si="22"/>
        <v>0</v>
      </c>
      <c r="AS64" s="46">
        <f t="shared" si="23"/>
        <v>0</v>
      </c>
      <c r="AU64" s="46">
        <f t="shared" si="24"/>
        <v>0</v>
      </c>
      <c r="AW64" s="46">
        <f t="shared" si="25"/>
        <v>5</v>
      </c>
      <c r="AY64" s="46">
        <f t="shared" si="26"/>
        <v>5</v>
      </c>
      <c r="BA64" s="46">
        <f t="shared" si="27"/>
        <v>3</v>
      </c>
      <c r="BC64" s="46">
        <f t="shared" si="28"/>
        <v>5</v>
      </c>
      <c r="BE64" s="46">
        <f t="shared" si="29"/>
        <v>3</v>
      </c>
      <c r="BG64" s="46">
        <f t="shared" si="30"/>
        <v>5</v>
      </c>
      <c r="BI64" s="46">
        <f t="shared" si="31"/>
        <v>3</v>
      </c>
      <c r="BK64" s="46">
        <f t="shared" si="32"/>
        <v>5</v>
      </c>
      <c r="BM64" s="46">
        <f t="shared" si="33"/>
        <v>0</v>
      </c>
      <c r="BO64" s="46">
        <f t="shared" si="34"/>
        <v>5</v>
      </c>
      <c r="BQ64" s="46">
        <f t="shared" si="35"/>
        <v>3</v>
      </c>
      <c r="BS64" s="46">
        <f t="shared" si="36"/>
        <v>5</v>
      </c>
      <c r="BU64" s="46">
        <f t="shared" si="37"/>
        <v>5</v>
      </c>
      <c r="BW64" s="46">
        <f t="shared" si="38"/>
        <v>5</v>
      </c>
      <c r="BY64" s="46">
        <f t="shared" si="39"/>
        <v>3</v>
      </c>
      <c r="CA64" s="46">
        <f t="shared" si="40"/>
        <v>5</v>
      </c>
      <c r="CC64" s="46">
        <f t="shared" si="41"/>
        <v>5</v>
      </c>
      <c r="CE64" s="46">
        <f t="shared" si="42"/>
        <v>0</v>
      </c>
      <c r="CF64" s="45">
        <f t="shared" si="43"/>
        <v>130</v>
      </c>
      <c r="CG64" s="47">
        <f t="shared" si="44"/>
        <v>5.7319223985890649E-2</v>
      </c>
    </row>
    <row r="65" spans="2:85">
      <c r="B65" s="17" t="s">
        <v>200</v>
      </c>
      <c r="E65" s="46">
        <f t="shared" si="3"/>
        <v>0</v>
      </c>
      <c r="G65" s="46">
        <f t="shared" si="4"/>
        <v>0</v>
      </c>
      <c r="I65" s="46">
        <f t="shared" si="5"/>
        <v>0</v>
      </c>
      <c r="K65" s="46">
        <f t="shared" si="6"/>
        <v>0</v>
      </c>
      <c r="M65" s="46">
        <f t="shared" si="7"/>
        <v>0</v>
      </c>
      <c r="O65" s="46">
        <f t="shared" si="8"/>
        <v>0</v>
      </c>
      <c r="Q65" s="46">
        <f t="shared" si="9"/>
        <v>0</v>
      </c>
      <c r="S65" s="46">
        <f t="shared" si="10"/>
        <v>0</v>
      </c>
      <c r="U65" s="46">
        <f t="shared" si="11"/>
        <v>0</v>
      </c>
      <c r="W65" s="46">
        <f t="shared" si="12"/>
        <v>0</v>
      </c>
      <c r="Y65" s="46">
        <f t="shared" si="13"/>
        <v>0</v>
      </c>
      <c r="AA65" s="46">
        <f t="shared" si="14"/>
        <v>0</v>
      </c>
      <c r="AC65" s="46">
        <f t="shared" si="15"/>
        <v>0</v>
      </c>
      <c r="AE65" s="46">
        <f t="shared" si="16"/>
        <v>0</v>
      </c>
      <c r="AG65" s="46">
        <f t="shared" si="17"/>
        <v>0</v>
      </c>
      <c r="AI65" s="46">
        <f t="shared" si="18"/>
        <v>0</v>
      </c>
      <c r="AK65" s="46">
        <f t="shared" si="19"/>
        <v>0</v>
      </c>
      <c r="AM65" s="46">
        <f t="shared" si="20"/>
        <v>0</v>
      </c>
      <c r="AO65" s="46">
        <f t="shared" si="21"/>
        <v>0</v>
      </c>
      <c r="AQ65" s="46">
        <f t="shared" si="22"/>
        <v>69</v>
      </c>
      <c r="AS65" s="46">
        <f t="shared" si="23"/>
        <v>0</v>
      </c>
      <c r="AU65" s="46">
        <f t="shared" si="24"/>
        <v>0</v>
      </c>
      <c r="AW65" s="46">
        <f t="shared" si="25"/>
        <v>5</v>
      </c>
      <c r="AY65" s="46">
        <f t="shared" si="26"/>
        <v>5</v>
      </c>
      <c r="BA65" s="46">
        <f t="shared" si="27"/>
        <v>3</v>
      </c>
      <c r="BC65" s="46">
        <f t="shared" si="28"/>
        <v>5</v>
      </c>
      <c r="BE65" s="46">
        <f t="shared" si="29"/>
        <v>3</v>
      </c>
      <c r="BG65" s="46">
        <f t="shared" si="30"/>
        <v>5</v>
      </c>
      <c r="BI65" s="46">
        <f t="shared" si="31"/>
        <v>3</v>
      </c>
      <c r="BK65" s="46">
        <f t="shared" si="32"/>
        <v>5</v>
      </c>
      <c r="BM65" s="46">
        <f t="shared" si="33"/>
        <v>0</v>
      </c>
      <c r="BO65" s="46">
        <f t="shared" si="34"/>
        <v>5</v>
      </c>
      <c r="BQ65" s="46">
        <f t="shared" si="35"/>
        <v>3</v>
      </c>
      <c r="BS65" s="46">
        <f t="shared" si="36"/>
        <v>5</v>
      </c>
      <c r="BU65" s="46">
        <f t="shared" si="37"/>
        <v>5</v>
      </c>
      <c r="BW65" s="46">
        <f t="shared" si="38"/>
        <v>5</v>
      </c>
      <c r="BY65" s="46">
        <f t="shared" si="39"/>
        <v>3</v>
      </c>
      <c r="CA65" s="46">
        <f t="shared" si="40"/>
        <v>5</v>
      </c>
      <c r="CC65" s="46">
        <f t="shared" si="41"/>
        <v>5</v>
      </c>
      <c r="CE65" s="46">
        <f t="shared" si="42"/>
        <v>0</v>
      </c>
      <c r="CF65" s="45">
        <f t="shared" si="43"/>
        <v>139</v>
      </c>
      <c r="CG65" s="47">
        <f t="shared" si="44"/>
        <v>6.1287477954144617E-2</v>
      </c>
    </row>
    <row r="66" spans="2:85">
      <c r="B66" s="17" t="s">
        <v>201</v>
      </c>
      <c r="E66" s="46">
        <f t="shared" si="3"/>
        <v>0</v>
      </c>
      <c r="G66" s="46">
        <f t="shared" si="4"/>
        <v>0</v>
      </c>
      <c r="I66" s="46">
        <f t="shared" si="5"/>
        <v>0</v>
      </c>
      <c r="K66" s="46">
        <f t="shared" si="6"/>
        <v>0</v>
      </c>
      <c r="M66" s="46">
        <f t="shared" si="7"/>
        <v>0</v>
      </c>
      <c r="O66" s="46">
        <f t="shared" si="8"/>
        <v>0</v>
      </c>
      <c r="Q66" s="46">
        <f t="shared" si="9"/>
        <v>0</v>
      </c>
      <c r="S66" s="46">
        <f t="shared" si="10"/>
        <v>0</v>
      </c>
      <c r="U66" s="46">
        <f t="shared" si="11"/>
        <v>0</v>
      </c>
      <c r="W66" s="46">
        <f t="shared" si="12"/>
        <v>0</v>
      </c>
      <c r="Y66" s="46">
        <f t="shared" si="13"/>
        <v>0</v>
      </c>
      <c r="AA66" s="46">
        <f t="shared" si="14"/>
        <v>0</v>
      </c>
      <c r="AC66" s="46">
        <f t="shared" si="15"/>
        <v>0</v>
      </c>
      <c r="AE66" s="46">
        <f t="shared" si="16"/>
        <v>0</v>
      </c>
      <c r="AG66" s="46">
        <f t="shared" si="17"/>
        <v>0</v>
      </c>
      <c r="AI66" s="46">
        <f t="shared" si="18"/>
        <v>0</v>
      </c>
      <c r="AK66" s="46">
        <f t="shared" si="19"/>
        <v>0</v>
      </c>
      <c r="AM66" s="46">
        <f t="shared" si="20"/>
        <v>0</v>
      </c>
      <c r="AO66" s="46">
        <f t="shared" si="21"/>
        <v>0</v>
      </c>
      <c r="AQ66" s="46">
        <f t="shared" si="22"/>
        <v>0</v>
      </c>
      <c r="AS66" s="46">
        <f t="shared" si="23"/>
        <v>71</v>
      </c>
      <c r="AU66" s="46">
        <f t="shared" si="24"/>
        <v>0</v>
      </c>
      <c r="AW66" s="46">
        <f t="shared" si="25"/>
        <v>5</v>
      </c>
      <c r="AY66" s="46">
        <f t="shared" si="26"/>
        <v>5</v>
      </c>
      <c r="BA66" s="46">
        <f t="shared" si="27"/>
        <v>3</v>
      </c>
      <c r="BC66" s="46">
        <f t="shared" si="28"/>
        <v>5</v>
      </c>
      <c r="BE66" s="46">
        <f t="shared" si="29"/>
        <v>3</v>
      </c>
      <c r="BG66" s="46">
        <f t="shared" si="30"/>
        <v>5</v>
      </c>
      <c r="BI66" s="46">
        <f t="shared" si="31"/>
        <v>3</v>
      </c>
      <c r="BK66" s="46">
        <f t="shared" si="32"/>
        <v>5</v>
      </c>
      <c r="BM66" s="46">
        <f t="shared" si="33"/>
        <v>0</v>
      </c>
      <c r="BO66" s="46">
        <f t="shared" si="34"/>
        <v>5</v>
      </c>
      <c r="BQ66" s="46">
        <f t="shared" si="35"/>
        <v>3</v>
      </c>
      <c r="BS66" s="46">
        <f t="shared" si="36"/>
        <v>5</v>
      </c>
      <c r="BU66" s="46">
        <f t="shared" si="37"/>
        <v>5</v>
      </c>
      <c r="BW66" s="46">
        <f t="shared" si="38"/>
        <v>5</v>
      </c>
      <c r="BY66" s="46">
        <f t="shared" si="39"/>
        <v>3</v>
      </c>
      <c r="CA66" s="46">
        <f t="shared" si="40"/>
        <v>5</v>
      </c>
      <c r="CC66" s="46">
        <f t="shared" si="41"/>
        <v>5</v>
      </c>
      <c r="CE66" s="46">
        <f t="shared" si="42"/>
        <v>0</v>
      </c>
      <c r="CF66" s="45">
        <f t="shared" si="43"/>
        <v>141</v>
      </c>
      <c r="CG66" s="47">
        <f t="shared" si="44"/>
        <v>6.2169312169312166E-2</v>
      </c>
    </row>
    <row r="67" spans="2:85">
      <c r="B67" s="17" t="s">
        <v>202</v>
      </c>
      <c r="E67" s="46">
        <f t="shared" si="3"/>
        <v>0</v>
      </c>
      <c r="G67" s="46">
        <f t="shared" si="4"/>
        <v>0</v>
      </c>
      <c r="I67" s="46">
        <f t="shared" si="5"/>
        <v>0</v>
      </c>
      <c r="K67" s="46">
        <f t="shared" si="6"/>
        <v>0</v>
      </c>
      <c r="M67" s="46">
        <f t="shared" si="7"/>
        <v>0</v>
      </c>
      <c r="O67" s="46">
        <f t="shared" si="8"/>
        <v>0</v>
      </c>
      <c r="Q67" s="46">
        <f t="shared" si="9"/>
        <v>0</v>
      </c>
      <c r="S67" s="46">
        <f t="shared" si="10"/>
        <v>0</v>
      </c>
      <c r="U67" s="46">
        <f t="shared" si="11"/>
        <v>0</v>
      </c>
      <c r="W67" s="46">
        <f t="shared" si="12"/>
        <v>0</v>
      </c>
      <c r="Y67" s="46">
        <f t="shared" si="13"/>
        <v>0</v>
      </c>
      <c r="AA67" s="46">
        <f t="shared" si="14"/>
        <v>0</v>
      </c>
      <c r="AC67" s="46">
        <f t="shared" si="15"/>
        <v>0</v>
      </c>
      <c r="AE67" s="46">
        <f t="shared" si="16"/>
        <v>0</v>
      </c>
      <c r="AG67" s="46">
        <f t="shared" si="17"/>
        <v>0</v>
      </c>
      <c r="AI67" s="46">
        <f t="shared" si="18"/>
        <v>0</v>
      </c>
      <c r="AK67" s="46">
        <f t="shared" si="19"/>
        <v>0</v>
      </c>
      <c r="AM67" s="46">
        <f t="shared" si="20"/>
        <v>0</v>
      </c>
      <c r="AO67" s="46">
        <f t="shared" si="21"/>
        <v>0</v>
      </c>
      <c r="AQ67" s="46">
        <f t="shared" si="22"/>
        <v>0</v>
      </c>
      <c r="AS67" s="46">
        <f t="shared" si="23"/>
        <v>0</v>
      </c>
      <c r="AU67" s="46">
        <f t="shared" si="24"/>
        <v>62</v>
      </c>
      <c r="AW67" s="46">
        <f t="shared" si="25"/>
        <v>5</v>
      </c>
      <c r="AY67" s="46">
        <f t="shared" si="26"/>
        <v>5</v>
      </c>
      <c r="BA67" s="46">
        <f t="shared" si="27"/>
        <v>3</v>
      </c>
      <c r="BC67" s="46">
        <f t="shared" si="28"/>
        <v>5</v>
      </c>
      <c r="BE67" s="46">
        <f t="shared" si="29"/>
        <v>3</v>
      </c>
      <c r="BG67" s="46">
        <f t="shared" si="30"/>
        <v>5</v>
      </c>
      <c r="BI67" s="46">
        <f t="shared" si="31"/>
        <v>3</v>
      </c>
      <c r="BK67" s="46">
        <f t="shared" si="32"/>
        <v>5</v>
      </c>
      <c r="BM67" s="46">
        <f t="shared" si="33"/>
        <v>0</v>
      </c>
      <c r="BO67" s="46">
        <f t="shared" si="34"/>
        <v>5</v>
      </c>
      <c r="BQ67" s="46">
        <f t="shared" si="35"/>
        <v>3</v>
      </c>
      <c r="BS67" s="46">
        <f t="shared" si="36"/>
        <v>5</v>
      </c>
      <c r="BU67" s="46">
        <f t="shared" si="37"/>
        <v>5</v>
      </c>
      <c r="BW67" s="46">
        <f t="shared" si="38"/>
        <v>5</v>
      </c>
      <c r="BY67" s="46">
        <f t="shared" si="39"/>
        <v>3</v>
      </c>
      <c r="CA67" s="46">
        <f t="shared" si="40"/>
        <v>5</v>
      </c>
      <c r="CC67" s="46">
        <f t="shared" si="41"/>
        <v>5</v>
      </c>
      <c r="CE67" s="46">
        <f t="shared" si="42"/>
        <v>0</v>
      </c>
      <c r="CF67" s="45">
        <f t="shared" si="43"/>
        <v>132</v>
      </c>
      <c r="CG67" s="47">
        <f t="shared" si="44"/>
        <v>5.8201058201058198E-2</v>
      </c>
    </row>
    <row r="68" spans="2:85">
      <c r="B68" s="17" t="s">
        <v>203</v>
      </c>
      <c r="E68" s="46">
        <f t="shared" si="3"/>
        <v>0</v>
      </c>
      <c r="G68" s="46">
        <f t="shared" si="4"/>
        <v>0</v>
      </c>
      <c r="I68" s="46">
        <f t="shared" si="5"/>
        <v>0</v>
      </c>
      <c r="K68" s="46">
        <f t="shared" si="6"/>
        <v>0</v>
      </c>
      <c r="M68" s="46">
        <f t="shared" si="7"/>
        <v>0</v>
      </c>
      <c r="O68" s="46">
        <f t="shared" si="8"/>
        <v>0</v>
      </c>
      <c r="Q68" s="46">
        <f t="shared" si="9"/>
        <v>0</v>
      </c>
      <c r="S68" s="46">
        <f t="shared" si="10"/>
        <v>0</v>
      </c>
      <c r="U68" s="46">
        <f t="shared" si="11"/>
        <v>0</v>
      </c>
      <c r="W68" s="46">
        <f t="shared" si="12"/>
        <v>0</v>
      </c>
      <c r="Y68" s="46">
        <f t="shared" si="13"/>
        <v>0</v>
      </c>
      <c r="AA68" s="46">
        <f t="shared" si="14"/>
        <v>0</v>
      </c>
      <c r="AC68" s="46">
        <f t="shared" si="15"/>
        <v>0</v>
      </c>
      <c r="AE68" s="46">
        <f t="shared" si="16"/>
        <v>0</v>
      </c>
      <c r="AG68" s="46">
        <f t="shared" si="17"/>
        <v>0</v>
      </c>
      <c r="AI68" s="46">
        <f t="shared" si="18"/>
        <v>0</v>
      </c>
      <c r="AK68" s="46">
        <f t="shared" si="19"/>
        <v>0</v>
      </c>
      <c r="AM68" s="46">
        <f t="shared" si="20"/>
        <v>0</v>
      </c>
      <c r="AO68" s="46">
        <f t="shared" si="21"/>
        <v>0</v>
      </c>
      <c r="AQ68" s="46">
        <f t="shared" si="22"/>
        <v>0</v>
      </c>
      <c r="AS68" s="46">
        <f t="shared" si="23"/>
        <v>0</v>
      </c>
      <c r="AU68" s="46">
        <f t="shared" si="24"/>
        <v>0</v>
      </c>
      <c r="AW68" s="46">
        <f t="shared" si="25"/>
        <v>29</v>
      </c>
      <c r="AY68" s="46">
        <f t="shared" si="26"/>
        <v>0</v>
      </c>
      <c r="BA68" s="46">
        <f t="shared" si="27"/>
        <v>0</v>
      </c>
      <c r="BC68" s="46">
        <f t="shared" si="28"/>
        <v>0</v>
      </c>
      <c r="BE68" s="46">
        <f t="shared" si="29"/>
        <v>0</v>
      </c>
      <c r="BG68" s="46">
        <f t="shared" si="30"/>
        <v>0</v>
      </c>
      <c r="BI68" s="46">
        <f t="shared" si="31"/>
        <v>0</v>
      </c>
      <c r="BK68" s="46">
        <f t="shared" si="32"/>
        <v>3</v>
      </c>
      <c r="BM68" s="46">
        <f t="shared" si="33"/>
        <v>0</v>
      </c>
      <c r="BO68" s="46">
        <f t="shared" si="34"/>
        <v>0</v>
      </c>
      <c r="BQ68" s="46">
        <f t="shared" si="35"/>
        <v>0</v>
      </c>
      <c r="BS68" s="46">
        <f t="shared" si="36"/>
        <v>1</v>
      </c>
      <c r="BU68" s="46">
        <f t="shared" si="37"/>
        <v>1</v>
      </c>
      <c r="BW68" s="46">
        <f t="shared" si="38"/>
        <v>1</v>
      </c>
      <c r="BY68" s="46">
        <f t="shared" si="39"/>
        <v>0</v>
      </c>
      <c r="CA68" s="46">
        <f t="shared" si="40"/>
        <v>1</v>
      </c>
      <c r="CC68" s="46">
        <f t="shared" si="41"/>
        <v>1</v>
      </c>
      <c r="CE68" s="46">
        <f t="shared" si="42"/>
        <v>0</v>
      </c>
      <c r="CF68" s="45">
        <f t="shared" si="43"/>
        <v>37</v>
      </c>
      <c r="CG68" s="47">
        <f t="shared" si="44"/>
        <v>1.6313932980599646E-2</v>
      </c>
    </row>
    <row r="69" spans="2:85">
      <c r="B69" s="17" t="s">
        <v>204</v>
      </c>
      <c r="E69" s="46">
        <f t="shared" si="3"/>
        <v>0</v>
      </c>
      <c r="G69" s="46">
        <f t="shared" si="4"/>
        <v>0</v>
      </c>
      <c r="I69" s="46">
        <f t="shared" si="5"/>
        <v>0</v>
      </c>
      <c r="K69" s="46">
        <f t="shared" si="6"/>
        <v>0</v>
      </c>
      <c r="M69" s="46">
        <f t="shared" si="7"/>
        <v>0</v>
      </c>
      <c r="O69" s="46">
        <f t="shared" si="8"/>
        <v>0</v>
      </c>
      <c r="Q69" s="46">
        <f t="shared" si="9"/>
        <v>0</v>
      </c>
      <c r="S69" s="46">
        <f t="shared" si="10"/>
        <v>0</v>
      </c>
      <c r="U69" s="46">
        <f t="shared" si="11"/>
        <v>0</v>
      </c>
      <c r="W69" s="46">
        <f t="shared" si="12"/>
        <v>0</v>
      </c>
      <c r="Y69" s="46">
        <f t="shared" si="13"/>
        <v>0</v>
      </c>
      <c r="AA69" s="46">
        <f t="shared" si="14"/>
        <v>0</v>
      </c>
      <c r="AC69" s="46">
        <f t="shared" si="15"/>
        <v>0</v>
      </c>
      <c r="AE69" s="46">
        <f t="shared" si="16"/>
        <v>0</v>
      </c>
      <c r="AG69" s="46">
        <f t="shared" si="17"/>
        <v>0</v>
      </c>
      <c r="AI69" s="46">
        <f t="shared" si="18"/>
        <v>0</v>
      </c>
      <c r="AK69" s="46">
        <f t="shared" si="19"/>
        <v>0</v>
      </c>
      <c r="AM69" s="46">
        <f t="shared" si="20"/>
        <v>0</v>
      </c>
      <c r="AO69" s="46">
        <f t="shared" si="21"/>
        <v>0</v>
      </c>
      <c r="AQ69" s="46">
        <f t="shared" si="22"/>
        <v>0</v>
      </c>
      <c r="AS69" s="46">
        <f t="shared" si="23"/>
        <v>0</v>
      </c>
      <c r="AU69" s="46">
        <f t="shared" si="24"/>
        <v>0</v>
      </c>
      <c r="AW69" s="46">
        <f t="shared" si="25"/>
        <v>0</v>
      </c>
      <c r="AY69" s="46">
        <f t="shared" si="26"/>
        <v>23</v>
      </c>
      <c r="BA69" s="46">
        <f t="shared" si="27"/>
        <v>0</v>
      </c>
      <c r="BC69" s="46">
        <f t="shared" si="28"/>
        <v>0</v>
      </c>
      <c r="BE69" s="46">
        <f t="shared" si="29"/>
        <v>0</v>
      </c>
      <c r="BG69" s="46">
        <f t="shared" si="30"/>
        <v>0</v>
      </c>
      <c r="BI69" s="46">
        <f t="shared" si="31"/>
        <v>0</v>
      </c>
      <c r="BK69" s="46">
        <f t="shared" si="32"/>
        <v>3</v>
      </c>
      <c r="BM69" s="46">
        <f t="shared" si="33"/>
        <v>0</v>
      </c>
      <c r="BO69" s="46">
        <f t="shared" si="34"/>
        <v>0</v>
      </c>
      <c r="BQ69" s="46">
        <f t="shared" si="35"/>
        <v>0</v>
      </c>
      <c r="BS69" s="46">
        <f t="shared" si="36"/>
        <v>1</v>
      </c>
      <c r="BU69" s="46">
        <f t="shared" si="37"/>
        <v>1</v>
      </c>
      <c r="BW69" s="46">
        <f t="shared" si="38"/>
        <v>1</v>
      </c>
      <c r="BY69" s="46">
        <f t="shared" si="39"/>
        <v>0</v>
      </c>
      <c r="CA69" s="46">
        <f t="shared" si="40"/>
        <v>1</v>
      </c>
      <c r="CC69" s="46">
        <f t="shared" si="41"/>
        <v>1</v>
      </c>
      <c r="CE69" s="46">
        <f t="shared" si="42"/>
        <v>0</v>
      </c>
      <c r="CF69" s="45">
        <f t="shared" si="43"/>
        <v>31</v>
      </c>
      <c r="CG69" s="47">
        <f t="shared" si="44"/>
        <v>1.3668430335097001E-2</v>
      </c>
    </row>
    <row r="70" spans="2:85">
      <c r="B70" s="17" t="s">
        <v>205</v>
      </c>
      <c r="E70" s="46">
        <f t="shared" si="3"/>
        <v>0</v>
      </c>
      <c r="G70" s="46">
        <f t="shared" si="4"/>
        <v>0</v>
      </c>
      <c r="I70" s="46">
        <f t="shared" si="5"/>
        <v>0</v>
      </c>
      <c r="K70" s="46">
        <f t="shared" si="6"/>
        <v>0</v>
      </c>
      <c r="M70" s="46">
        <f t="shared" si="7"/>
        <v>0</v>
      </c>
      <c r="O70" s="46">
        <f t="shared" si="8"/>
        <v>0</v>
      </c>
      <c r="Q70" s="46">
        <f t="shared" si="9"/>
        <v>0</v>
      </c>
      <c r="S70" s="46">
        <f t="shared" si="10"/>
        <v>0</v>
      </c>
      <c r="U70" s="46">
        <f t="shared" si="11"/>
        <v>0</v>
      </c>
      <c r="W70" s="46">
        <f t="shared" si="12"/>
        <v>0</v>
      </c>
      <c r="Y70" s="46">
        <f t="shared" si="13"/>
        <v>0</v>
      </c>
      <c r="AA70" s="46">
        <f t="shared" si="14"/>
        <v>0</v>
      </c>
      <c r="AC70" s="46">
        <f t="shared" si="15"/>
        <v>0</v>
      </c>
      <c r="AE70" s="46">
        <f t="shared" si="16"/>
        <v>0</v>
      </c>
      <c r="AG70" s="46">
        <f t="shared" si="17"/>
        <v>0</v>
      </c>
      <c r="AI70" s="46">
        <f t="shared" si="18"/>
        <v>0</v>
      </c>
      <c r="AK70" s="46">
        <f t="shared" si="19"/>
        <v>0</v>
      </c>
      <c r="AM70" s="46">
        <f t="shared" si="20"/>
        <v>0</v>
      </c>
      <c r="AO70" s="46">
        <f t="shared" si="21"/>
        <v>0</v>
      </c>
      <c r="AQ70" s="46">
        <f t="shared" si="22"/>
        <v>0</v>
      </c>
      <c r="AS70" s="46">
        <f t="shared" si="23"/>
        <v>0</v>
      </c>
      <c r="AU70" s="46">
        <f t="shared" si="24"/>
        <v>0</v>
      </c>
      <c r="AW70" s="46">
        <f t="shared" si="25"/>
        <v>0</v>
      </c>
      <c r="AY70" s="46">
        <f t="shared" si="26"/>
        <v>0</v>
      </c>
      <c r="BA70" s="46">
        <f t="shared" si="27"/>
        <v>45</v>
      </c>
      <c r="BC70" s="46">
        <f t="shared" si="28"/>
        <v>1</v>
      </c>
      <c r="BE70" s="46">
        <f t="shared" si="29"/>
        <v>0</v>
      </c>
      <c r="BG70" s="46">
        <f t="shared" si="30"/>
        <v>1</v>
      </c>
      <c r="BI70" s="46">
        <f t="shared" si="31"/>
        <v>0</v>
      </c>
      <c r="BK70" s="46">
        <f t="shared" si="32"/>
        <v>5</v>
      </c>
      <c r="BM70" s="46">
        <f t="shared" si="33"/>
        <v>0</v>
      </c>
      <c r="BO70" s="46">
        <f t="shared" si="34"/>
        <v>1</v>
      </c>
      <c r="BQ70" s="46">
        <f t="shared" si="35"/>
        <v>0</v>
      </c>
      <c r="BS70" s="46">
        <f t="shared" si="36"/>
        <v>3</v>
      </c>
      <c r="BU70" s="46">
        <f t="shared" si="37"/>
        <v>3</v>
      </c>
      <c r="BW70" s="46">
        <f t="shared" si="38"/>
        <v>3</v>
      </c>
      <c r="BY70" s="46">
        <f t="shared" si="39"/>
        <v>0</v>
      </c>
      <c r="CA70" s="46">
        <f t="shared" si="40"/>
        <v>3</v>
      </c>
      <c r="CC70" s="46">
        <f t="shared" si="41"/>
        <v>3</v>
      </c>
      <c r="CE70" s="46">
        <f t="shared" si="42"/>
        <v>0</v>
      </c>
      <c r="CF70" s="45">
        <f t="shared" si="43"/>
        <v>68</v>
      </c>
      <c r="CG70" s="47">
        <f t="shared" si="44"/>
        <v>2.9982363315696647E-2</v>
      </c>
    </row>
    <row r="71" spans="2:85">
      <c r="B71" s="17" t="s">
        <v>206</v>
      </c>
      <c r="E71" s="46">
        <f t="shared" si="3"/>
        <v>0</v>
      </c>
      <c r="G71" s="46">
        <f t="shared" si="4"/>
        <v>0</v>
      </c>
      <c r="I71" s="46">
        <f t="shared" si="5"/>
        <v>0</v>
      </c>
      <c r="K71" s="46">
        <f t="shared" si="6"/>
        <v>0</v>
      </c>
      <c r="M71" s="46">
        <f t="shared" si="7"/>
        <v>0</v>
      </c>
      <c r="O71" s="46">
        <f t="shared" si="8"/>
        <v>0</v>
      </c>
      <c r="Q71" s="46">
        <f t="shared" si="9"/>
        <v>0</v>
      </c>
      <c r="S71" s="46">
        <f t="shared" si="10"/>
        <v>0</v>
      </c>
      <c r="U71" s="46">
        <f t="shared" si="11"/>
        <v>0</v>
      </c>
      <c r="W71" s="46">
        <f t="shared" si="12"/>
        <v>0</v>
      </c>
      <c r="Y71" s="46">
        <f t="shared" si="13"/>
        <v>0</v>
      </c>
      <c r="AA71" s="46">
        <f t="shared" si="14"/>
        <v>0</v>
      </c>
      <c r="AC71" s="46">
        <f t="shared" si="15"/>
        <v>0</v>
      </c>
      <c r="AE71" s="46">
        <f t="shared" si="16"/>
        <v>0</v>
      </c>
      <c r="AG71" s="46">
        <f t="shared" si="17"/>
        <v>0</v>
      </c>
      <c r="AI71" s="46">
        <f t="shared" si="18"/>
        <v>0</v>
      </c>
      <c r="AK71" s="46">
        <f t="shared" si="19"/>
        <v>0</v>
      </c>
      <c r="AM71" s="46">
        <f t="shared" si="20"/>
        <v>0</v>
      </c>
      <c r="AO71" s="46">
        <f t="shared" si="21"/>
        <v>0</v>
      </c>
      <c r="AQ71" s="46">
        <f t="shared" si="22"/>
        <v>0</v>
      </c>
      <c r="AS71" s="46">
        <f t="shared" si="23"/>
        <v>0</v>
      </c>
      <c r="AU71" s="46">
        <f t="shared" si="24"/>
        <v>0</v>
      </c>
      <c r="AW71" s="46">
        <f t="shared" si="25"/>
        <v>0</v>
      </c>
      <c r="AY71" s="46">
        <f t="shared" si="26"/>
        <v>0</v>
      </c>
      <c r="BA71" s="46">
        <f t="shared" si="27"/>
        <v>0</v>
      </c>
      <c r="BC71" s="46">
        <f t="shared" si="28"/>
        <v>23</v>
      </c>
      <c r="BE71" s="46">
        <f t="shared" si="29"/>
        <v>0</v>
      </c>
      <c r="BG71" s="46">
        <f t="shared" si="30"/>
        <v>0</v>
      </c>
      <c r="BI71" s="46">
        <f t="shared" si="31"/>
        <v>0</v>
      </c>
      <c r="BK71" s="46">
        <f t="shared" si="32"/>
        <v>3</v>
      </c>
      <c r="BM71" s="46">
        <f t="shared" si="33"/>
        <v>3</v>
      </c>
      <c r="BO71" s="46">
        <f t="shared" si="34"/>
        <v>0</v>
      </c>
      <c r="BQ71" s="46">
        <f t="shared" si="35"/>
        <v>0</v>
      </c>
      <c r="BS71" s="46">
        <f t="shared" si="36"/>
        <v>1</v>
      </c>
      <c r="BU71" s="46">
        <f t="shared" si="37"/>
        <v>1</v>
      </c>
      <c r="BW71" s="46">
        <f t="shared" si="38"/>
        <v>0</v>
      </c>
      <c r="BY71" s="46">
        <f t="shared" si="39"/>
        <v>0</v>
      </c>
      <c r="CA71" s="46">
        <f t="shared" si="40"/>
        <v>0</v>
      </c>
      <c r="CC71" s="46">
        <f t="shared" si="41"/>
        <v>0</v>
      </c>
      <c r="CE71" s="46">
        <f t="shared" si="42"/>
        <v>0</v>
      </c>
      <c r="CF71" s="45">
        <f t="shared" si="43"/>
        <v>31</v>
      </c>
      <c r="CG71" s="47">
        <f t="shared" si="44"/>
        <v>1.3668430335097001E-2</v>
      </c>
    </row>
    <row r="72" spans="2:85">
      <c r="B72" s="17" t="s">
        <v>207</v>
      </c>
      <c r="E72" s="46">
        <f t="shared" si="3"/>
        <v>0</v>
      </c>
      <c r="G72" s="46">
        <f t="shared" si="4"/>
        <v>0</v>
      </c>
      <c r="I72" s="46">
        <f t="shared" si="5"/>
        <v>0</v>
      </c>
      <c r="K72" s="46">
        <f t="shared" si="6"/>
        <v>0</v>
      </c>
      <c r="M72" s="46">
        <f t="shared" si="7"/>
        <v>0</v>
      </c>
      <c r="O72" s="46">
        <f t="shared" si="8"/>
        <v>0</v>
      </c>
      <c r="Q72" s="46">
        <f t="shared" si="9"/>
        <v>0</v>
      </c>
      <c r="S72" s="46">
        <f t="shared" si="10"/>
        <v>0</v>
      </c>
      <c r="U72" s="46">
        <f t="shared" si="11"/>
        <v>0</v>
      </c>
      <c r="W72" s="46">
        <f t="shared" si="12"/>
        <v>0</v>
      </c>
      <c r="Y72" s="46">
        <f t="shared" si="13"/>
        <v>0</v>
      </c>
      <c r="AA72" s="46">
        <f t="shared" si="14"/>
        <v>0</v>
      </c>
      <c r="AC72" s="46">
        <f t="shared" si="15"/>
        <v>0</v>
      </c>
      <c r="AE72" s="46">
        <f t="shared" si="16"/>
        <v>0</v>
      </c>
      <c r="AG72" s="46">
        <f t="shared" si="17"/>
        <v>0</v>
      </c>
      <c r="AI72" s="46">
        <f t="shared" si="18"/>
        <v>0</v>
      </c>
      <c r="AK72" s="46">
        <f t="shared" si="19"/>
        <v>0</v>
      </c>
      <c r="AM72" s="46">
        <f t="shared" si="20"/>
        <v>0</v>
      </c>
      <c r="AO72" s="46">
        <f t="shared" si="21"/>
        <v>0</v>
      </c>
      <c r="AQ72" s="46">
        <f t="shared" si="22"/>
        <v>0</v>
      </c>
      <c r="AS72" s="46">
        <f t="shared" si="23"/>
        <v>0</v>
      </c>
      <c r="AU72" s="46">
        <f t="shared" si="24"/>
        <v>0</v>
      </c>
      <c r="AW72" s="46">
        <f t="shared" si="25"/>
        <v>0</v>
      </c>
      <c r="AY72" s="46">
        <f t="shared" si="26"/>
        <v>0</v>
      </c>
      <c r="BA72" s="46">
        <f t="shared" si="27"/>
        <v>0</v>
      </c>
      <c r="BC72" s="46">
        <f t="shared" si="28"/>
        <v>0</v>
      </c>
      <c r="BE72" s="46">
        <f t="shared" si="29"/>
        <v>48</v>
      </c>
      <c r="BG72" s="46">
        <f t="shared" si="30"/>
        <v>1</v>
      </c>
      <c r="BI72" s="46">
        <f t="shared" si="31"/>
        <v>0</v>
      </c>
      <c r="BK72" s="46">
        <f t="shared" si="32"/>
        <v>5</v>
      </c>
      <c r="BM72" s="46">
        <f t="shared" si="33"/>
        <v>0</v>
      </c>
      <c r="BO72" s="46">
        <f t="shared" si="34"/>
        <v>1</v>
      </c>
      <c r="BQ72" s="46">
        <f t="shared" si="35"/>
        <v>0</v>
      </c>
      <c r="BS72" s="46">
        <f t="shared" si="36"/>
        <v>3</v>
      </c>
      <c r="BU72" s="46">
        <f t="shared" si="37"/>
        <v>3</v>
      </c>
      <c r="BW72" s="46">
        <f t="shared" si="38"/>
        <v>3</v>
      </c>
      <c r="BY72" s="46">
        <f t="shared" si="39"/>
        <v>0</v>
      </c>
      <c r="CA72" s="46">
        <f t="shared" si="40"/>
        <v>3</v>
      </c>
      <c r="CC72" s="46">
        <f t="shared" si="41"/>
        <v>3</v>
      </c>
      <c r="CE72" s="46">
        <f t="shared" si="42"/>
        <v>0</v>
      </c>
      <c r="CF72" s="45">
        <f t="shared" si="43"/>
        <v>70</v>
      </c>
      <c r="CG72" s="47">
        <f t="shared" si="44"/>
        <v>3.0864197530864196E-2</v>
      </c>
    </row>
    <row r="73" spans="2:85">
      <c r="B73" s="17" t="s">
        <v>208</v>
      </c>
      <c r="E73" s="46">
        <f t="shared" si="3"/>
        <v>0</v>
      </c>
      <c r="G73" s="46">
        <f t="shared" si="4"/>
        <v>0</v>
      </c>
      <c r="I73" s="46">
        <f t="shared" si="5"/>
        <v>0</v>
      </c>
      <c r="K73" s="46">
        <f t="shared" si="6"/>
        <v>0</v>
      </c>
      <c r="M73" s="46">
        <f t="shared" si="7"/>
        <v>0</v>
      </c>
      <c r="O73" s="46">
        <f t="shared" si="8"/>
        <v>0</v>
      </c>
      <c r="Q73" s="46">
        <f t="shared" si="9"/>
        <v>0</v>
      </c>
      <c r="S73" s="46">
        <f t="shared" si="10"/>
        <v>0</v>
      </c>
      <c r="U73" s="46">
        <f t="shared" si="11"/>
        <v>0</v>
      </c>
      <c r="W73" s="46">
        <f t="shared" si="12"/>
        <v>0</v>
      </c>
      <c r="Y73" s="46">
        <f t="shared" si="13"/>
        <v>0</v>
      </c>
      <c r="AA73" s="46">
        <f t="shared" si="14"/>
        <v>0</v>
      </c>
      <c r="AC73" s="46">
        <f t="shared" si="15"/>
        <v>0</v>
      </c>
      <c r="AE73" s="46">
        <f t="shared" si="16"/>
        <v>0</v>
      </c>
      <c r="AG73" s="46">
        <f t="shared" si="17"/>
        <v>0</v>
      </c>
      <c r="AI73" s="46">
        <f t="shared" si="18"/>
        <v>0</v>
      </c>
      <c r="AK73" s="46">
        <f t="shared" si="19"/>
        <v>0</v>
      </c>
      <c r="AM73" s="46">
        <f t="shared" si="20"/>
        <v>0</v>
      </c>
      <c r="AO73" s="46">
        <f t="shared" si="21"/>
        <v>0</v>
      </c>
      <c r="AQ73" s="46">
        <f t="shared" si="22"/>
        <v>0</v>
      </c>
      <c r="AS73" s="46">
        <f t="shared" si="23"/>
        <v>0</v>
      </c>
      <c r="AU73" s="46">
        <f t="shared" si="24"/>
        <v>0</v>
      </c>
      <c r="AW73" s="46">
        <f t="shared" si="25"/>
        <v>0</v>
      </c>
      <c r="AY73" s="46">
        <f t="shared" si="26"/>
        <v>0</v>
      </c>
      <c r="BA73" s="46">
        <f t="shared" si="27"/>
        <v>0</v>
      </c>
      <c r="BC73" s="46">
        <f t="shared" si="28"/>
        <v>0</v>
      </c>
      <c r="BE73" s="46">
        <f t="shared" si="29"/>
        <v>0</v>
      </c>
      <c r="BG73" s="46">
        <f t="shared" si="30"/>
        <v>11</v>
      </c>
      <c r="BI73" s="46">
        <f t="shared" si="31"/>
        <v>0</v>
      </c>
      <c r="BK73" s="46">
        <f t="shared" si="32"/>
        <v>0</v>
      </c>
      <c r="BM73" s="46">
        <f t="shared" si="33"/>
        <v>0</v>
      </c>
      <c r="BO73" s="46">
        <f t="shared" si="34"/>
        <v>0</v>
      </c>
      <c r="BQ73" s="46">
        <f t="shared" si="35"/>
        <v>0</v>
      </c>
      <c r="BS73" s="46">
        <f t="shared" si="36"/>
        <v>0</v>
      </c>
      <c r="BU73" s="46">
        <f t="shared" si="37"/>
        <v>0</v>
      </c>
      <c r="BW73" s="46">
        <f t="shared" si="38"/>
        <v>0</v>
      </c>
      <c r="BY73" s="46">
        <f t="shared" si="39"/>
        <v>0</v>
      </c>
      <c r="CA73" s="46">
        <f t="shared" si="40"/>
        <v>0</v>
      </c>
      <c r="CC73" s="46">
        <f t="shared" si="41"/>
        <v>0</v>
      </c>
      <c r="CE73" s="46">
        <f t="shared" si="42"/>
        <v>0</v>
      </c>
      <c r="CF73" s="45">
        <f t="shared" si="43"/>
        <v>11</v>
      </c>
      <c r="CG73" s="47">
        <f t="shared" si="44"/>
        <v>4.8500881834215165E-3</v>
      </c>
    </row>
    <row r="74" spans="2:85">
      <c r="B74" s="17" t="s">
        <v>209</v>
      </c>
      <c r="E74" s="46">
        <f t="shared" si="3"/>
        <v>0</v>
      </c>
      <c r="G74" s="46">
        <f t="shared" si="4"/>
        <v>0</v>
      </c>
      <c r="I74" s="46">
        <f t="shared" si="5"/>
        <v>0</v>
      </c>
      <c r="K74" s="46">
        <f t="shared" si="6"/>
        <v>0</v>
      </c>
      <c r="M74" s="46">
        <f t="shared" si="7"/>
        <v>0</v>
      </c>
      <c r="O74" s="46">
        <f t="shared" si="8"/>
        <v>0</v>
      </c>
      <c r="Q74" s="46">
        <f t="shared" si="9"/>
        <v>0</v>
      </c>
      <c r="S74" s="46">
        <f t="shared" si="10"/>
        <v>0</v>
      </c>
      <c r="U74" s="46">
        <f t="shared" si="11"/>
        <v>0</v>
      </c>
      <c r="W74" s="46">
        <f t="shared" si="12"/>
        <v>0</v>
      </c>
      <c r="Y74" s="46">
        <f t="shared" si="13"/>
        <v>0</v>
      </c>
      <c r="AA74" s="46">
        <f t="shared" si="14"/>
        <v>0</v>
      </c>
      <c r="AC74" s="46">
        <f t="shared" si="15"/>
        <v>0</v>
      </c>
      <c r="AE74" s="46">
        <f t="shared" si="16"/>
        <v>0</v>
      </c>
      <c r="AG74" s="46">
        <f t="shared" si="17"/>
        <v>0</v>
      </c>
      <c r="AI74" s="46">
        <f t="shared" si="18"/>
        <v>0</v>
      </c>
      <c r="AK74" s="46">
        <f t="shared" si="19"/>
        <v>0</v>
      </c>
      <c r="AM74" s="46">
        <f t="shared" si="20"/>
        <v>0</v>
      </c>
      <c r="AO74" s="46">
        <f t="shared" si="21"/>
        <v>0</v>
      </c>
      <c r="AQ74" s="46">
        <f t="shared" si="22"/>
        <v>0</v>
      </c>
      <c r="AS74" s="46">
        <f t="shared" si="23"/>
        <v>0</v>
      </c>
      <c r="AU74" s="46">
        <f t="shared" si="24"/>
        <v>0</v>
      </c>
      <c r="AW74" s="46">
        <f t="shared" si="25"/>
        <v>0</v>
      </c>
      <c r="AY74" s="46">
        <f t="shared" si="26"/>
        <v>0</v>
      </c>
      <c r="BA74" s="46">
        <f t="shared" si="27"/>
        <v>0</v>
      </c>
      <c r="BC74" s="46">
        <f t="shared" si="28"/>
        <v>0</v>
      </c>
      <c r="BE74" s="46">
        <f t="shared" si="29"/>
        <v>0</v>
      </c>
      <c r="BG74" s="46">
        <f t="shared" si="30"/>
        <v>0</v>
      </c>
      <c r="BI74" s="46">
        <f t="shared" si="31"/>
        <v>49</v>
      </c>
      <c r="BK74" s="46">
        <f t="shared" si="32"/>
        <v>8</v>
      </c>
      <c r="BM74" s="46">
        <f t="shared" si="33"/>
        <v>0</v>
      </c>
      <c r="BO74" s="46">
        <f t="shared" si="34"/>
        <v>4</v>
      </c>
      <c r="BQ74" s="46">
        <f t="shared" si="35"/>
        <v>3</v>
      </c>
      <c r="BS74" s="46">
        <f t="shared" si="36"/>
        <v>8</v>
      </c>
      <c r="BU74" s="46">
        <f t="shared" si="37"/>
        <v>8</v>
      </c>
      <c r="BW74" s="46">
        <f t="shared" si="38"/>
        <v>8</v>
      </c>
      <c r="BY74" s="46">
        <f t="shared" si="39"/>
        <v>3</v>
      </c>
      <c r="CA74" s="46">
        <f t="shared" si="40"/>
        <v>8</v>
      </c>
      <c r="CC74" s="46">
        <f t="shared" si="41"/>
        <v>8</v>
      </c>
      <c r="CE74" s="46">
        <f t="shared" si="42"/>
        <v>0</v>
      </c>
      <c r="CF74" s="45">
        <f t="shared" si="43"/>
        <v>107</v>
      </c>
      <c r="CG74" s="47">
        <f t="shared" si="44"/>
        <v>4.7178130511463842E-2</v>
      </c>
    </row>
    <row r="75" spans="2:85">
      <c r="B75" s="17" t="s">
        <v>210</v>
      </c>
      <c r="E75" s="46">
        <f t="shared" si="3"/>
        <v>0</v>
      </c>
      <c r="G75" s="46">
        <f t="shared" si="4"/>
        <v>0</v>
      </c>
      <c r="I75" s="46">
        <f t="shared" si="5"/>
        <v>0</v>
      </c>
      <c r="K75" s="46">
        <f t="shared" si="6"/>
        <v>0</v>
      </c>
      <c r="M75" s="46">
        <f t="shared" si="7"/>
        <v>0</v>
      </c>
      <c r="O75" s="46">
        <f t="shared" si="8"/>
        <v>0</v>
      </c>
      <c r="Q75" s="46">
        <f t="shared" si="9"/>
        <v>0</v>
      </c>
      <c r="S75" s="46">
        <f t="shared" si="10"/>
        <v>0</v>
      </c>
      <c r="U75" s="46">
        <f t="shared" si="11"/>
        <v>0</v>
      </c>
      <c r="W75" s="46">
        <f t="shared" si="12"/>
        <v>0</v>
      </c>
      <c r="Y75" s="46">
        <f t="shared" si="13"/>
        <v>0</v>
      </c>
      <c r="AA75" s="46">
        <f t="shared" si="14"/>
        <v>0</v>
      </c>
      <c r="AC75" s="46">
        <f t="shared" si="15"/>
        <v>0</v>
      </c>
      <c r="AE75" s="46">
        <f t="shared" si="16"/>
        <v>0</v>
      </c>
      <c r="AG75" s="46">
        <f t="shared" si="17"/>
        <v>0</v>
      </c>
      <c r="AI75" s="46">
        <f t="shared" si="18"/>
        <v>0</v>
      </c>
      <c r="AK75" s="46">
        <f t="shared" si="19"/>
        <v>0</v>
      </c>
      <c r="AM75" s="46">
        <f t="shared" si="20"/>
        <v>0</v>
      </c>
      <c r="AO75" s="46">
        <f t="shared" si="21"/>
        <v>0</v>
      </c>
      <c r="AQ75" s="46">
        <f t="shared" si="22"/>
        <v>0</v>
      </c>
      <c r="AS75" s="46">
        <f t="shared" si="23"/>
        <v>0</v>
      </c>
      <c r="AU75" s="46">
        <f t="shared" si="24"/>
        <v>0</v>
      </c>
      <c r="AW75" s="46">
        <f t="shared" si="25"/>
        <v>0</v>
      </c>
      <c r="AY75" s="46">
        <f t="shared" si="26"/>
        <v>0</v>
      </c>
      <c r="BA75" s="46">
        <f t="shared" si="27"/>
        <v>0</v>
      </c>
      <c r="BC75" s="46">
        <f t="shared" si="28"/>
        <v>0</v>
      </c>
      <c r="BE75" s="46">
        <f t="shared" si="29"/>
        <v>0</v>
      </c>
      <c r="BG75" s="46">
        <f t="shared" si="30"/>
        <v>0</v>
      </c>
      <c r="BI75" s="46">
        <f t="shared" si="31"/>
        <v>0</v>
      </c>
      <c r="BK75" s="46">
        <f t="shared" si="32"/>
        <v>2</v>
      </c>
      <c r="BM75" s="46">
        <f t="shared" si="33"/>
        <v>0</v>
      </c>
      <c r="BO75" s="46">
        <f t="shared" si="34"/>
        <v>0</v>
      </c>
      <c r="BQ75" s="46">
        <f t="shared" si="35"/>
        <v>0</v>
      </c>
      <c r="BS75" s="46">
        <f t="shared" si="36"/>
        <v>0</v>
      </c>
      <c r="BU75" s="46">
        <f t="shared" si="37"/>
        <v>0</v>
      </c>
      <c r="BW75" s="46">
        <f t="shared" si="38"/>
        <v>0</v>
      </c>
      <c r="BY75" s="46">
        <f t="shared" si="39"/>
        <v>0</v>
      </c>
      <c r="CA75" s="46">
        <f t="shared" si="40"/>
        <v>0</v>
      </c>
      <c r="CC75" s="46">
        <f t="shared" si="41"/>
        <v>0</v>
      </c>
      <c r="CE75" s="46">
        <f t="shared" si="42"/>
        <v>0</v>
      </c>
      <c r="CF75" s="45">
        <f t="shared" si="43"/>
        <v>2</v>
      </c>
      <c r="CG75" s="47">
        <f t="shared" si="44"/>
        <v>8.8183421516754845E-4</v>
      </c>
    </row>
    <row r="76" spans="2:85">
      <c r="B76" s="17" t="s">
        <v>211</v>
      </c>
      <c r="E76" s="46">
        <f t="shared" si="3"/>
        <v>0</v>
      </c>
      <c r="G76" s="46">
        <f t="shared" si="4"/>
        <v>0</v>
      </c>
      <c r="I76" s="46">
        <f t="shared" si="5"/>
        <v>0</v>
      </c>
      <c r="K76" s="46">
        <f t="shared" si="6"/>
        <v>0</v>
      </c>
      <c r="M76" s="46">
        <f t="shared" si="7"/>
        <v>0</v>
      </c>
      <c r="O76" s="46">
        <f t="shared" si="8"/>
        <v>0</v>
      </c>
      <c r="Q76" s="46">
        <f t="shared" si="9"/>
        <v>0</v>
      </c>
      <c r="S76" s="46">
        <f t="shared" si="10"/>
        <v>0</v>
      </c>
      <c r="U76" s="46">
        <f t="shared" si="11"/>
        <v>0</v>
      </c>
      <c r="W76" s="46">
        <f t="shared" si="12"/>
        <v>0</v>
      </c>
      <c r="Y76" s="46">
        <f t="shared" si="13"/>
        <v>0</v>
      </c>
      <c r="AA76" s="46">
        <f t="shared" si="14"/>
        <v>0</v>
      </c>
      <c r="AC76" s="46">
        <f t="shared" si="15"/>
        <v>0</v>
      </c>
      <c r="AE76" s="46">
        <f t="shared" si="16"/>
        <v>0</v>
      </c>
      <c r="AG76" s="46">
        <f t="shared" si="17"/>
        <v>0</v>
      </c>
      <c r="AI76" s="46">
        <f t="shared" si="18"/>
        <v>0</v>
      </c>
      <c r="AK76" s="46">
        <f t="shared" si="19"/>
        <v>0</v>
      </c>
      <c r="AM76" s="46">
        <f t="shared" si="20"/>
        <v>0</v>
      </c>
      <c r="AO76" s="46">
        <f t="shared" si="21"/>
        <v>0</v>
      </c>
      <c r="AQ76" s="46">
        <f t="shared" si="22"/>
        <v>0</v>
      </c>
      <c r="AS76" s="46">
        <f t="shared" si="23"/>
        <v>0</v>
      </c>
      <c r="AU76" s="46">
        <f t="shared" si="24"/>
        <v>0</v>
      </c>
      <c r="AW76" s="46">
        <f t="shared" si="25"/>
        <v>0</v>
      </c>
      <c r="AY76" s="46">
        <f t="shared" si="26"/>
        <v>0</v>
      </c>
      <c r="BA76" s="46">
        <f t="shared" si="27"/>
        <v>0</v>
      </c>
      <c r="BC76" s="46">
        <f t="shared" si="28"/>
        <v>0</v>
      </c>
      <c r="BE76" s="46">
        <f t="shared" si="29"/>
        <v>0</v>
      </c>
      <c r="BG76" s="46">
        <f t="shared" si="30"/>
        <v>0</v>
      </c>
      <c r="BI76" s="46">
        <f t="shared" si="31"/>
        <v>0</v>
      </c>
      <c r="BK76" s="46">
        <f t="shared" si="32"/>
        <v>0</v>
      </c>
      <c r="BM76" s="46">
        <f t="shared" si="33"/>
        <v>86</v>
      </c>
      <c r="BO76" s="46">
        <f t="shared" si="34"/>
        <v>10</v>
      </c>
      <c r="BQ76" s="46">
        <f t="shared" si="35"/>
        <v>3</v>
      </c>
      <c r="BS76" s="46">
        <f t="shared" si="36"/>
        <v>5</v>
      </c>
      <c r="BU76" s="46">
        <f t="shared" si="37"/>
        <v>5</v>
      </c>
      <c r="BW76" s="46">
        <f t="shared" si="38"/>
        <v>5</v>
      </c>
      <c r="BY76" s="46">
        <f t="shared" si="39"/>
        <v>3</v>
      </c>
      <c r="CA76" s="46">
        <f t="shared" si="40"/>
        <v>5</v>
      </c>
      <c r="CC76" s="46">
        <f t="shared" si="41"/>
        <v>5</v>
      </c>
      <c r="CE76" s="46">
        <f t="shared" si="42"/>
        <v>0</v>
      </c>
      <c r="CF76" s="45">
        <f t="shared" si="43"/>
        <v>127</v>
      </c>
      <c r="CG76" s="47">
        <f t="shared" si="44"/>
        <v>5.5996472663139327E-2</v>
      </c>
    </row>
    <row r="77" spans="2:85">
      <c r="B77" s="17" t="s">
        <v>212</v>
      </c>
      <c r="E77" s="46">
        <f t="shared" si="3"/>
        <v>0</v>
      </c>
      <c r="G77" s="46">
        <f t="shared" si="4"/>
        <v>0</v>
      </c>
      <c r="I77" s="46">
        <f t="shared" si="5"/>
        <v>0</v>
      </c>
      <c r="K77" s="46">
        <f t="shared" si="6"/>
        <v>0</v>
      </c>
      <c r="M77" s="46">
        <f t="shared" si="7"/>
        <v>0</v>
      </c>
      <c r="O77" s="46">
        <f t="shared" si="8"/>
        <v>0</v>
      </c>
      <c r="Q77" s="46">
        <f t="shared" si="9"/>
        <v>0</v>
      </c>
      <c r="S77" s="46">
        <f t="shared" si="10"/>
        <v>0</v>
      </c>
      <c r="U77" s="46">
        <f t="shared" si="11"/>
        <v>0</v>
      </c>
      <c r="W77" s="46">
        <f t="shared" si="12"/>
        <v>0</v>
      </c>
      <c r="Y77" s="46">
        <f t="shared" si="13"/>
        <v>0</v>
      </c>
      <c r="AA77" s="46">
        <f t="shared" si="14"/>
        <v>0</v>
      </c>
      <c r="AC77" s="46">
        <f t="shared" si="15"/>
        <v>0</v>
      </c>
      <c r="AE77" s="46">
        <f t="shared" si="16"/>
        <v>0</v>
      </c>
      <c r="AG77" s="46">
        <f t="shared" si="17"/>
        <v>0</v>
      </c>
      <c r="AI77" s="46">
        <f t="shared" si="18"/>
        <v>0</v>
      </c>
      <c r="AK77" s="46">
        <f t="shared" si="19"/>
        <v>0</v>
      </c>
      <c r="AM77" s="46">
        <f t="shared" si="20"/>
        <v>0</v>
      </c>
      <c r="AO77" s="46">
        <f t="shared" si="21"/>
        <v>0</v>
      </c>
      <c r="AQ77" s="46">
        <f t="shared" si="22"/>
        <v>0</v>
      </c>
      <c r="AS77" s="46">
        <f t="shared" si="23"/>
        <v>0</v>
      </c>
      <c r="AU77" s="46">
        <f t="shared" si="24"/>
        <v>0</v>
      </c>
      <c r="AW77" s="46">
        <f t="shared" si="25"/>
        <v>0</v>
      </c>
      <c r="AY77" s="46">
        <f t="shared" si="26"/>
        <v>0</v>
      </c>
      <c r="BA77" s="46">
        <f t="shared" si="27"/>
        <v>0</v>
      </c>
      <c r="BC77" s="46">
        <f t="shared" si="28"/>
        <v>0</v>
      </c>
      <c r="BE77" s="46">
        <f t="shared" si="29"/>
        <v>0</v>
      </c>
      <c r="BG77" s="46">
        <f t="shared" si="30"/>
        <v>0</v>
      </c>
      <c r="BI77" s="46">
        <f t="shared" si="31"/>
        <v>0</v>
      </c>
      <c r="BK77" s="46">
        <f t="shared" si="32"/>
        <v>0</v>
      </c>
      <c r="BM77" s="46">
        <f t="shared" si="33"/>
        <v>0</v>
      </c>
      <c r="BO77" s="46">
        <f t="shared" si="34"/>
        <v>29</v>
      </c>
      <c r="BQ77" s="46">
        <f t="shared" si="35"/>
        <v>1</v>
      </c>
      <c r="BS77" s="46">
        <f t="shared" si="36"/>
        <v>0</v>
      </c>
      <c r="BU77" s="46">
        <f t="shared" si="37"/>
        <v>0</v>
      </c>
      <c r="BW77" s="46">
        <f t="shared" si="38"/>
        <v>0</v>
      </c>
      <c r="BY77" s="46">
        <f t="shared" si="39"/>
        <v>0</v>
      </c>
      <c r="CA77" s="46">
        <f t="shared" si="40"/>
        <v>0</v>
      </c>
      <c r="CC77" s="46">
        <f t="shared" si="41"/>
        <v>0</v>
      </c>
      <c r="CE77" s="46">
        <f t="shared" si="42"/>
        <v>0</v>
      </c>
      <c r="CF77" s="45">
        <f t="shared" si="43"/>
        <v>30</v>
      </c>
      <c r="CG77" s="47">
        <f t="shared" si="44"/>
        <v>1.3227513227513227E-2</v>
      </c>
    </row>
    <row r="78" spans="2:85">
      <c r="B78" s="17" t="s">
        <v>213</v>
      </c>
      <c r="E78" s="46">
        <f t="shared" si="3"/>
        <v>0</v>
      </c>
      <c r="G78" s="46">
        <f t="shared" si="4"/>
        <v>0</v>
      </c>
      <c r="I78" s="46">
        <f t="shared" si="5"/>
        <v>0</v>
      </c>
      <c r="K78" s="46">
        <f t="shared" si="6"/>
        <v>0</v>
      </c>
      <c r="M78" s="46">
        <f t="shared" si="7"/>
        <v>0</v>
      </c>
      <c r="O78" s="46">
        <f t="shared" si="8"/>
        <v>0</v>
      </c>
      <c r="Q78" s="46">
        <f t="shared" si="9"/>
        <v>0</v>
      </c>
      <c r="S78" s="46">
        <f t="shared" si="10"/>
        <v>0</v>
      </c>
      <c r="U78" s="46">
        <f t="shared" si="11"/>
        <v>0</v>
      </c>
      <c r="W78" s="46">
        <f t="shared" si="12"/>
        <v>0</v>
      </c>
      <c r="Y78" s="46">
        <f t="shared" si="13"/>
        <v>0</v>
      </c>
      <c r="AA78" s="46">
        <f t="shared" si="14"/>
        <v>0</v>
      </c>
      <c r="AC78" s="46">
        <f t="shared" si="15"/>
        <v>0</v>
      </c>
      <c r="AE78" s="46">
        <f t="shared" si="16"/>
        <v>0</v>
      </c>
      <c r="AG78" s="46">
        <f t="shared" si="17"/>
        <v>0</v>
      </c>
      <c r="AI78" s="46">
        <f t="shared" si="18"/>
        <v>0</v>
      </c>
      <c r="AK78" s="46">
        <f t="shared" si="19"/>
        <v>0</v>
      </c>
      <c r="AM78" s="46">
        <f t="shared" si="20"/>
        <v>0</v>
      </c>
      <c r="AO78" s="46">
        <f t="shared" si="21"/>
        <v>0</v>
      </c>
      <c r="AQ78" s="46">
        <f t="shared" si="22"/>
        <v>0</v>
      </c>
      <c r="AS78" s="46">
        <f t="shared" si="23"/>
        <v>0</v>
      </c>
      <c r="AU78" s="46">
        <f t="shared" si="24"/>
        <v>0</v>
      </c>
      <c r="AW78" s="46">
        <f t="shared" si="25"/>
        <v>0</v>
      </c>
      <c r="AY78" s="46">
        <f t="shared" si="26"/>
        <v>0</v>
      </c>
      <c r="BA78" s="46">
        <f t="shared" si="27"/>
        <v>0</v>
      </c>
      <c r="BC78" s="46">
        <f t="shared" si="28"/>
        <v>0</v>
      </c>
      <c r="BE78" s="46">
        <f t="shared" si="29"/>
        <v>0</v>
      </c>
      <c r="BG78" s="46">
        <f t="shared" si="30"/>
        <v>0</v>
      </c>
      <c r="BI78" s="46">
        <f t="shared" si="31"/>
        <v>0</v>
      </c>
      <c r="BK78" s="46">
        <f t="shared" si="32"/>
        <v>0</v>
      </c>
      <c r="BM78" s="46">
        <f t="shared" si="33"/>
        <v>0</v>
      </c>
      <c r="BO78" s="46">
        <f t="shared" si="34"/>
        <v>0</v>
      </c>
      <c r="BQ78" s="46">
        <f t="shared" si="35"/>
        <v>50</v>
      </c>
      <c r="BS78" s="46">
        <f t="shared" si="36"/>
        <v>6</v>
      </c>
      <c r="BU78" s="46">
        <f t="shared" si="37"/>
        <v>3</v>
      </c>
      <c r="BW78" s="46">
        <f t="shared" si="38"/>
        <v>3</v>
      </c>
      <c r="BY78" s="46">
        <f t="shared" si="39"/>
        <v>0</v>
      </c>
      <c r="CA78" s="46">
        <f t="shared" si="40"/>
        <v>3</v>
      </c>
      <c r="CC78" s="46">
        <f t="shared" si="41"/>
        <v>3</v>
      </c>
      <c r="CE78" s="46">
        <f t="shared" si="42"/>
        <v>0</v>
      </c>
      <c r="CF78" s="45">
        <f t="shared" si="43"/>
        <v>68</v>
      </c>
      <c r="CG78" s="47">
        <f t="shared" si="44"/>
        <v>2.9982363315696647E-2</v>
      </c>
    </row>
    <row r="79" spans="2:85">
      <c r="B79" s="17" t="s">
        <v>214</v>
      </c>
      <c r="E79" s="46">
        <f t="shared" si="3"/>
        <v>0</v>
      </c>
      <c r="G79" s="46">
        <f t="shared" si="4"/>
        <v>0</v>
      </c>
      <c r="I79" s="46">
        <f t="shared" si="5"/>
        <v>0</v>
      </c>
      <c r="K79" s="46">
        <f t="shared" si="6"/>
        <v>0</v>
      </c>
      <c r="M79" s="46">
        <f t="shared" si="7"/>
        <v>0</v>
      </c>
      <c r="O79" s="46">
        <f t="shared" si="8"/>
        <v>0</v>
      </c>
      <c r="Q79" s="46">
        <f t="shared" si="9"/>
        <v>0</v>
      </c>
      <c r="S79" s="46">
        <f t="shared" si="10"/>
        <v>0</v>
      </c>
      <c r="U79" s="46">
        <f t="shared" si="11"/>
        <v>0</v>
      </c>
      <c r="W79" s="46">
        <f t="shared" si="12"/>
        <v>0</v>
      </c>
      <c r="Y79" s="46">
        <f t="shared" si="13"/>
        <v>0</v>
      </c>
      <c r="AA79" s="46">
        <f t="shared" si="14"/>
        <v>0</v>
      </c>
      <c r="AC79" s="46">
        <f t="shared" si="15"/>
        <v>0</v>
      </c>
      <c r="AE79" s="46">
        <f t="shared" si="16"/>
        <v>0</v>
      </c>
      <c r="AG79" s="46">
        <f t="shared" si="17"/>
        <v>0</v>
      </c>
      <c r="AI79" s="46">
        <f t="shared" si="18"/>
        <v>0</v>
      </c>
      <c r="AK79" s="46">
        <f t="shared" si="19"/>
        <v>0</v>
      </c>
      <c r="AM79" s="46">
        <f t="shared" si="20"/>
        <v>0</v>
      </c>
      <c r="AO79" s="46">
        <f t="shared" si="21"/>
        <v>0</v>
      </c>
      <c r="AQ79" s="46">
        <f t="shared" si="22"/>
        <v>0</v>
      </c>
      <c r="AS79" s="46">
        <f t="shared" si="23"/>
        <v>0</v>
      </c>
      <c r="AU79" s="46">
        <f t="shared" si="24"/>
        <v>0</v>
      </c>
      <c r="AW79" s="46">
        <f t="shared" si="25"/>
        <v>0</v>
      </c>
      <c r="AY79" s="46">
        <f t="shared" si="26"/>
        <v>0</v>
      </c>
      <c r="BA79" s="46">
        <f t="shared" si="27"/>
        <v>0</v>
      </c>
      <c r="BC79" s="46">
        <f t="shared" si="28"/>
        <v>0</v>
      </c>
      <c r="BE79" s="46">
        <f t="shared" si="29"/>
        <v>0</v>
      </c>
      <c r="BG79" s="46">
        <f t="shared" si="30"/>
        <v>0</v>
      </c>
      <c r="BI79" s="46">
        <f t="shared" si="31"/>
        <v>0</v>
      </c>
      <c r="BK79" s="46">
        <f t="shared" si="32"/>
        <v>0</v>
      </c>
      <c r="BM79" s="46">
        <f t="shared" si="33"/>
        <v>0</v>
      </c>
      <c r="BO79" s="46">
        <f t="shared" si="34"/>
        <v>0</v>
      </c>
      <c r="BQ79" s="46">
        <f t="shared" si="35"/>
        <v>0</v>
      </c>
      <c r="BS79" s="46">
        <f t="shared" si="36"/>
        <v>5</v>
      </c>
      <c r="BU79" s="46">
        <f t="shared" si="37"/>
        <v>0</v>
      </c>
      <c r="BW79" s="46">
        <f t="shared" si="38"/>
        <v>0</v>
      </c>
      <c r="BY79" s="46">
        <f t="shared" si="39"/>
        <v>0</v>
      </c>
      <c r="CA79" s="46">
        <f t="shared" si="40"/>
        <v>0</v>
      </c>
      <c r="CC79" s="46">
        <f t="shared" si="41"/>
        <v>0</v>
      </c>
      <c r="CE79" s="46">
        <f t="shared" si="42"/>
        <v>0</v>
      </c>
      <c r="CF79" s="45">
        <f t="shared" si="43"/>
        <v>5</v>
      </c>
      <c r="CG79" s="47">
        <f t="shared" si="44"/>
        <v>2.2045855379188711E-3</v>
      </c>
    </row>
    <row r="80" spans="2:85">
      <c r="B80" s="17" t="s">
        <v>215</v>
      </c>
      <c r="E80" s="46">
        <f t="shared" si="3"/>
        <v>0</v>
      </c>
      <c r="G80" s="46">
        <f t="shared" si="4"/>
        <v>0</v>
      </c>
      <c r="I80" s="46">
        <f t="shared" si="5"/>
        <v>0</v>
      </c>
      <c r="K80" s="46">
        <f t="shared" si="6"/>
        <v>0</v>
      </c>
      <c r="M80" s="46">
        <f t="shared" si="7"/>
        <v>0</v>
      </c>
      <c r="O80" s="46">
        <f t="shared" si="8"/>
        <v>0</v>
      </c>
      <c r="Q80" s="46">
        <f t="shared" si="9"/>
        <v>0</v>
      </c>
      <c r="S80" s="46">
        <f t="shared" si="10"/>
        <v>0</v>
      </c>
      <c r="U80" s="46">
        <f t="shared" si="11"/>
        <v>0</v>
      </c>
      <c r="W80" s="46">
        <f t="shared" si="12"/>
        <v>0</v>
      </c>
      <c r="Y80" s="46">
        <f t="shared" si="13"/>
        <v>0</v>
      </c>
      <c r="AA80" s="46">
        <f t="shared" si="14"/>
        <v>0</v>
      </c>
      <c r="AC80" s="46">
        <f t="shared" si="15"/>
        <v>0</v>
      </c>
      <c r="AE80" s="46">
        <f t="shared" si="16"/>
        <v>0</v>
      </c>
      <c r="AG80" s="46">
        <f t="shared" si="17"/>
        <v>0</v>
      </c>
      <c r="AI80" s="46">
        <f t="shared" si="18"/>
        <v>0</v>
      </c>
      <c r="AK80" s="46">
        <f t="shared" si="19"/>
        <v>0</v>
      </c>
      <c r="AM80" s="46">
        <f t="shared" si="20"/>
        <v>0</v>
      </c>
      <c r="AO80" s="46">
        <f t="shared" si="21"/>
        <v>0</v>
      </c>
      <c r="AQ80" s="46">
        <f t="shared" si="22"/>
        <v>0</v>
      </c>
      <c r="AS80" s="46">
        <f t="shared" si="23"/>
        <v>0</v>
      </c>
      <c r="AU80" s="46">
        <f t="shared" si="24"/>
        <v>0</v>
      </c>
      <c r="AW80" s="46">
        <f t="shared" si="25"/>
        <v>0</v>
      </c>
      <c r="AY80" s="46">
        <f t="shared" si="26"/>
        <v>0</v>
      </c>
      <c r="BA80" s="46">
        <f t="shared" si="27"/>
        <v>0</v>
      </c>
      <c r="BC80" s="46">
        <f t="shared" si="28"/>
        <v>0</v>
      </c>
      <c r="BE80" s="46">
        <f t="shared" si="29"/>
        <v>0</v>
      </c>
      <c r="BG80" s="46">
        <f t="shared" si="30"/>
        <v>0</v>
      </c>
      <c r="BI80" s="46">
        <f t="shared" si="31"/>
        <v>0</v>
      </c>
      <c r="BK80" s="46">
        <f t="shared" si="32"/>
        <v>0</v>
      </c>
      <c r="BM80" s="46">
        <f t="shared" si="33"/>
        <v>0</v>
      </c>
      <c r="BO80" s="46">
        <f t="shared" si="34"/>
        <v>0</v>
      </c>
      <c r="BQ80" s="46">
        <f t="shared" si="35"/>
        <v>0</v>
      </c>
      <c r="BS80" s="46">
        <f t="shared" si="36"/>
        <v>0</v>
      </c>
      <c r="BU80" s="46">
        <f t="shared" si="37"/>
        <v>23</v>
      </c>
      <c r="BW80" s="46">
        <f t="shared" si="38"/>
        <v>1</v>
      </c>
      <c r="BY80" s="46">
        <f t="shared" si="39"/>
        <v>0</v>
      </c>
      <c r="CA80" s="46">
        <f t="shared" si="40"/>
        <v>0</v>
      </c>
      <c r="CC80" s="46">
        <f t="shared" si="41"/>
        <v>0</v>
      </c>
      <c r="CE80" s="46">
        <f t="shared" si="42"/>
        <v>0</v>
      </c>
      <c r="CF80" s="45">
        <f t="shared" si="43"/>
        <v>24</v>
      </c>
      <c r="CG80" s="47">
        <f t="shared" si="44"/>
        <v>1.0582010582010581E-2</v>
      </c>
    </row>
    <row r="81" spans="2:85">
      <c r="B81" s="17" t="s">
        <v>216</v>
      </c>
      <c r="E81" s="46">
        <f t="shared" si="3"/>
        <v>0</v>
      </c>
      <c r="G81" s="46">
        <f t="shared" si="4"/>
        <v>0</v>
      </c>
      <c r="I81" s="46">
        <f t="shared" si="5"/>
        <v>0</v>
      </c>
      <c r="K81" s="46">
        <f t="shared" si="6"/>
        <v>0</v>
      </c>
      <c r="M81" s="46">
        <f t="shared" si="7"/>
        <v>0</v>
      </c>
      <c r="O81" s="46">
        <f t="shared" si="8"/>
        <v>0</v>
      </c>
      <c r="Q81" s="46">
        <f t="shared" si="9"/>
        <v>0</v>
      </c>
      <c r="S81" s="46">
        <f t="shared" si="10"/>
        <v>0</v>
      </c>
      <c r="U81" s="46">
        <f t="shared" si="11"/>
        <v>0</v>
      </c>
      <c r="W81" s="46">
        <f t="shared" si="12"/>
        <v>0</v>
      </c>
      <c r="Y81" s="46">
        <f t="shared" si="13"/>
        <v>0</v>
      </c>
      <c r="AA81" s="46">
        <f t="shared" si="14"/>
        <v>0</v>
      </c>
      <c r="AC81" s="46">
        <f t="shared" si="15"/>
        <v>0</v>
      </c>
      <c r="AE81" s="46">
        <f t="shared" si="16"/>
        <v>0</v>
      </c>
      <c r="AG81" s="46">
        <f t="shared" si="17"/>
        <v>0</v>
      </c>
      <c r="AI81" s="46">
        <f t="shared" si="18"/>
        <v>0</v>
      </c>
      <c r="AK81" s="46">
        <f t="shared" si="19"/>
        <v>0</v>
      </c>
      <c r="AM81" s="46">
        <f t="shared" si="20"/>
        <v>0</v>
      </c>
      <c r="AO81" s="46">
        <f t="shared" si="21"/>
        <v>0</v>
      </c>
      <c r="AQ81" s="46">
        <f t="shared" si="22"/>
        <v>0</v>
      </c>
      <c r="AS81" s="46">
        <f t="shared" si="23"/>
        <v>0</v>
      </c>
      <c r="AU81" s="46">
        <f t="shared" si="24"/>
        <v>0</v>
      </c>
      <c r="AW81" s="46">
        <f t="shared" si="25"/>
        <v>0</v>
      </c>
      <c r="AY81" s="46">
        <f t="shared" si="26"/>
        <v>0</v>
      </c>
      <c r="BA81" s="46">
        <f t="shared" si="27"/>
        <v>0</v>
      </c>
      <c r="BC81" s="46">
        <f t="shared" si="28"/>
        <v>0</v>
      </c>
      <c r="BE81" s="46">
        <f t="shared" si="29"/>
        <v>0</v>
      </c>
      <c r="BG81" s="46">
        <f t="shared" si="30"/>
        <v>0</v>
      </c>
      <c r="BI81" s="46">
        <f t="shared" si="31"/>
        <v>0</v>
      </c>
      <c r="BK81" s="46">
        <f t="shared" si="32"/>
        <v>0</v>
      </c>
      <c r="BM81" s="46">
        <f t="shared" si="33"/>
        <v>0</v>
      </c>
      <c r="BO81" s="46">
        <f t="shared" si="34"/>
        <v>0</v>
      </c>
      <c r="BQ81" s="46">
        <f t="shared" si="35"/>
        <v>0</v>
      </c>
      <c r="BS81" s="46">
        <f t="shared" si="36"/>
        <v>0</v>
      </c>
      <c r="BU81" s="46">
        <f t="shared" si="37"/>
        <v>0</v>
      </c>
      <c r="BW81" s="46">
        <f t="shared" si="38"/>
        <v>7</v>
      </c>
      <c r="BY81" s="46">
        <f t="shared" si="39"/>
        <v>1</v>
      </c>
      <c r="CA81" s="46">
        <f t="shared" si="40"/>
        <v>0</v>
      </c>
      <c r="CC81" s="46">
        <f t="shared" si="41"/>
        <v>0</v>
      </c>
      <c r="CE81" s="46">
        <f t="shared" si="42"/>
        <v>0</v>
      </c>
      <c r="CF81" s="45">
        <f t="shared" si="43"/>
        <v>8</v>
      </c>
      <c r="CG81" s="47">
        <f t="shared" si="44"/>
        <v>3.5273368606701938E-3</v>
      </c>
    </row>
    <row r="82" spans="2:85">
      <c r="B82" s="17" t="s">
        <v>217</v>
      </c>
      <c r="E82" s="46">
        <f t="shared" si="3"/>
        <v>0</v>
      </c>
      <c r="G82" s="46">
        <f t="shared" si="4"/>
        <v>0</v>
      </c>
      <c r="I82" s="46">
        <f t="shared" si="5"/>
        <v>0</v>
      </c>
      <c r="K82" s="46">
        <f t="shared" si="6"/>
        <v>0</v>
      </c>
      <c r="M82" s="46">
        <f t="shared" si="7"/>
        <v>0</v>
      </c>
      <c r="O82" s="46">
        <f t="shared" si="8"/>
        <v>0</v>
      </c>
      <c r="Q82" s="46">
        <f t="shared" si="9"/>
        <v>0</v>
      </c>
      <c r="S82" s="46">
        <f t="shared" si="10"/>
        <v>0</v>
      </c>
      <c r="U82" s="46">
        <f t="shared" si="11"/>
        <v>0</v>
      </c>
      <c r="W82" s="46">
        <f t="shared" si="12"/>
        <v>0</v>
      </c>
      <c r="Y82" s="46">
        <f t="shared" si="13"/>
        <v>0</v>
      </c>
      <c r="AA82" s="46">
        <f t="shared" si="14"/>
        <v>0</v>
      </c>
      <c r="AC82" s="46">
        <f t="shared" si="15"/>
        <v>0</v>
      </c>
      <c r="AE82" s="46">
        <f t="shared" si="16"/>
        <v>0</v>
      </c>
      <c r="AG82" s="46">
        <f t="shared" si="17"/>
        <v>0</v>
      </c>
      <c r="AI82" s="46">
        <f t="shared" si="18"/>
        <v>0</v>
      </c>
      <c r="AK82" s="46">
        <f t="shared" si="19"/>
        <v>0</v>
      </c>
      <c r="AM82" s="46">
        <f t="shared" si="20"/>
        <v>0</v>
      </c>
      <c r="AO82" s="46">
        <f t="shared" si="21"/>
        <v>0</v>
      </c>
      <c r="AQ82" s="46">
        <f t="shared" si="22"/>
        <v>0</v>
      </c>
      <c r="AS82" s="46">
        <f t="shared" si="23"/>
        <v>0</v>
      </c>
      <c r="AU82" s="46">
        <f t="shared" si="24"/>
        <v>0</v>
      </c>
      <c r="AW82" s="46">
        <f t="shared" si="25"/>
        <v>0</v>
      </c>
      <c r="AY82" s="46">
        <f t="shared" si="26"/>
        <v>0</v>
      </c>
      <c r="BA82" s="46">
        <f t="shared" si="27"/>
        <v>0</v>
      </c>
      <c r="BC82" s="46">
        <f t="shared" si="28"/>
        <v>0</v>
      </c>
      <c r="BE82" s="46">
        <f t="shared" si="29"/>
        <v>0</v>
      </c>
      <c r="BG82" s="46">
        <f t="shared" si="30"/>
        <v>0</v>
      </c>
      <c r="BI82" s="46">
        <f t="shared" si="31"/>
        <v>0</v>
      </c>
      <c r="BK82" s="46">
        <f t="shared" si="32"/>
        <v>0</v>
      </c>
      <c r="BM82" s="46">
        <f t="shared" si="33"/>
        <v>0</v>
      </c>
      <c r="BO82" s="46">
        <f t="shared" si="34"/>
        <v>0</v>
      </c>
      <c r="BQ82" s="46">
        <f t="shared" si="35"/>
        <v>0</v>
      </c>
      <c r="BS82" s="46">
        <f t="shared" si="36"/>
        <v>0</v>
      </c>
      <c r="BU82" s="46">
        <f t="shared" si="37"/>
        <v>0</v>
      </c>
      <c r="BW82" s="46">
        <f t="shared" si="38"/>
        <v>0</v>
      </c>
      <c r="BY82" s="46">
        <f t="shared" si="39"/>
        <v>57</v>
      </c>
      <c r="CA82" s="46">
        <f t="shared" si="40"/>
        <v>6</v>
      </c>
      <c r="CC82" s="46">
        <f t="shared" si="41"/>
        <v>3</v>
      </c>
      <c r="CE82" s="46">
        <f t="shared" si="42"/>
        <v>0</v>
      </c>
      <c r="CF82" s="45">
        <f t="shared" si="43"/>
        <v>66</v>
      </c>
      <c r="CG82" s="47">
        <f t="shared" si="44"/>
        <v>2.9100529100529099E-2</v>
      </c>
    </row>
    <row r="83" spans="2:85">
      <c r="B83" s="17" t="s">
        <v>218</v>
      </c>
      <c r="E83" s="46">
        <f t="shared" si="3"/>
        <v>0</v>
      </c>
      <c r="G83" s="46">
        <f t="shared" si="4"/>
        <v>0</v>
      </c>
      <c r="I83" s="46">
        <f t="shared" si="5"/>
        <v>0</v>
      </c>
      <c r="K83" s="46">
        <f t="shared" si="6"/>
        <v>0</v>
      </c>
      <c r="M83" s="46">
        <f t="shared" si="7"/>
        <v>0</v>
      </c>
      <c r="O83" s="46">
        <f t="shared" si="8"/>
        <v>0</v>
      </c>
      <c r="Q83" s="46">
        <f t="shared" si="9"/>
        <v>0</v>
      </c>
      <c r="S83" s="46">
        <f t="shared" si="10"/>
        <v>0</v>
      </c>
      <c r="U83" s="46">
        <f t="shared" si="11"/>
        <v>0</v>
      </c>
      <c r="W83" s="46">
        <f t="shared" si="12"/>
        <v>0</v>
      </c>
      <c r="Y83" s="46">
        <f t="shared" si="13"/>
        <v>0</v>
      </c>
      <c r="AA83" s="46">
        <f t="shared" si="14"/>
        <v>0</v>
      </c>
      <c r="AC83" s="46">
        <f t="shared" si="15"/>
        <v>0</v>
      </c>
      <c r="AE83" s="46">
        <f t="shared" si="16"/>
        <v>0</v>
      </c>
      <c r="AG83" s="46">
        <f t="shared" si="17"/>
        <v>0</v>
      </c>
      <c r="AI83" s="46">
        <f t="shared" si="18"/>
        <v>0</v>
      </c>
      <c r="AK83" s="46">
        <f t="shared" si="19"/>
        <v>0</v>
      </c>
      <c r="AM83" s="46">
        <f t="shared" si="20"/>
        <v>0</v>
      </c>
      <c r="AO83" s="46">
        <f t="shared" si="21"/>
        <v>0</v>
      </c>
      <c r="AQ83" s="46">
        <f t="shared" si="22"/>
        <v>0</v>
      </c>
      <c r="AS83" s="46">
        <f t="shared" si="23"/>
        <v>0</v>
      </c>
      <c r="AU83" s="46">
        <f t="shared" si="24"/>
        <v>0</v>
      </c>
      <c r="AW83" s="46">
        <f t="shared" si="25"/>
        <v>0</v>
      </c>
      <c r="AY83" s="46">
        <f t="shared" si="26"/>
        <v>0</v>
      </c>
      <c r="BA83" s="46">
        <f t="shared" si="27"/>
        <v>0</v>
      </c>
      <c r="BC83" s="46">
        <f t="shared" si="28"/>
        <v>0</v>
      </c>
      <c r="BE83" s="46">
        <f t="shared" si="29"/>
        <v>0</v>
      </c>
      <c r="BG83" s="46">
        <f t="shared" si="30"/>
        <v>0</v>
      </c>
      <c r="BI83" s="46">
        <f t="shared" si="31"/>
        <v>0</v>
      </c>
      <c r="BK83" s="46">
        <f t="shared" si="32"/>
        <v>0</v>
      </c>
      <c r="BM83" s="46">
        <f t="shared" si="33"/>
        <v>0</v>
      </c>
      <c r="BO83" s="46">
        <f t="shared" si="34"/>
        <v>0</v>
      </c>
      <c r="BQ83" s="46">
        <f t="shared" si="35"/>
        <v>0</v>
      </c>
      <c r="BS83" s="46">
        <f t="shared" si="36"/>
        <v>0</v>
      </c>
      <c r="BU83" s="46">
        <f t="shared" si="37"/>
        <v>0</v>
      </c>
      <c r="BW83" s="46">
        <f t="shared" si="38"/>
        <v>0</v>
      </c>
      <c r="BY83" s="46">
        <f t="shared" si="39"/>
        <v>0</v>
      </c>
      <c r="CA83" s="46">
        <f t="shared" si="40"/>
        <v>14</v>
      </c>
      <c r="CC83" s="46">
        <f t="shared" si="41"/>
        <v>1</v>
      </c>
      <c r="CE83" s="46">
        <f t="shared" si="42"/>
        <v>0</v>
      </c>
      <c r="CF83" s="45">
        <f t="shared" si="43"/>
        <v>15</v>
      </c>
      <c r="CG83" s="47">
        <f t="shared" si="44"/>
        <v>6.6137566137566134E-3</v>
      </c>
    </row>
    <row r="84" spans="2:85">
      <c r="B84" s="17" t="s">
        <v>219</v>
      </c>
      <c r="E84" s="46">
        <f t="shared" si="3"/>
        <v>0</v>
      </c>
      <c r="G84" s="46">
        <f t="shared" si="4"/>
        <v>0</v>
      </c>
      <c r="I84" s="46">
        <f t="shared" si="5"/>
        <v>0</v>
      </c>
      <c r="K84" s="46">
        <f t="shared" si="6"/>
        <v>0</v>
      </c>
      <c r="M84" s="46">
        <f t="shared" si="7"/>
        <v>0</v>
      </c>
      <c r="O84" s="46">
        <f t="shared" si="8"/>
        <v>0</v>
      </c>
      <c r="Q84" s="46">
        <f t="shared" si="9"/>
        <v>0</v>
      </c>
      <c r="S84" s="46">
        <f t="shared" si="10"/>
        <v>0</v>
      </c>
      <c r="U84" s="46">
        <f t="shared" si="11"/>
        <v>0</v>
      </c>
      <c r="W84" s="46">
        <f t="shared" si="12"/>
        <v>0</v>
      </c>
      <c r="Y84" s="46">
        <f t="shared" si="13"/>
        <v>0</v>
      </c>
      <c r="AA84" s="46">
        <f t="shared" si="14"/>
        <v>0</v>
      </c>
      <c r="AC84" s="46">
        <f t="shared" si="15"/>
        <v>0</v>
      </c>
      <c r="AE84" s="46">
        <f t="shared" si="16"/>
        <v>0</v>
      </c>
      <c r="AG84" s="46">
        <f t="shared" si="17"/>
        <v>0</v>
      </c>
      <c r="AI84" s="46">
        <f t="shared" si="18"/>
        <v>0</v>
      </c>
      <c r="AK84" s="46">
        <f t="shared" si="19"/>
        <v>0</v>
      </c>
      <c r="AM84" s="46">
        <f t="shared" si="20"/>
        <v>0</v>
      </c>
      <c r="AO84" s="46">
        <f t="shared" si="21"/>
        <v>0</v>
      </c>
      <c r="AQ84" s="46">
        <f t="shared" si="22"/>
        <v>0</v>
      </c>
      <c r="AS84" s="46">
        <f t="shared" si="23"/>
        <v>0</v>
      </c>
      <c r="AU84" s="46">
        <f t="shared" si="24"/>
        <v>0</v>
      </c>
      <c r="AW84" s="46">
        <f t="shared" si="25"/>
        <v>0</v>
      </c>
      <c r="AY84" s="46">
        <f t="shared" si="26"/>
        <v>0</v>
      </c>
      <c r="BA84" s="46">
        <f t="shared" si="27"/>
        <v>0</v>
      </c>
      <c r="BC84" s="46">
        <f t="shared" si="28"/>
        <v>0</v>
      </c>
      <c r="BE84" s="46">
        <f t="shared" si="29"/>
        <v>0</v>
      </c>
      <c r="BG84" s="46">
        <f t="shared" si="30"/>
        <v>0</v>
      </c>
      <c r="BI84" s="46">
        <f t="shared" si="31"/>
        <v>0</v>
      </c>
      <c r="BK84" s="46">
        <f t="shared" si="32"/>
        <v>0</v>
      </c>
      <c r="BM84" s="46">
        <f t="shared" si="33"/>
        <v>0</v>
      </c>
      <c r="BO84" s="46">
        <f t="shared" si="34"/>
        <v>0</v>
      </c>
      <c r="BQ84" s="46">
        <f t="shared" si="35"/>
        <v>0</v>
      </c>
      <c r="BS84" s="46">
        <f t="shared" si="36"/>
        <v>0</v>
      </c>
      <c r="BU84" s="46">
        <f t="shared" si="37"/>
        <v>0</v>
      </c>
      <c r="BW84" s="46">
        <f t="shared" si="38"/>
        <v>0</v>
      </c>
      <c r="BY84" s="46">
        <f t="shared" si="39"/>
        <v>0</v>
      </c>
      <c r="CA84" s="46">
        <f t="shared" si="40"/>
        <v>0</v>
      </c>
      <c r="CC84" s="46">
        <f t="shared" si="41"/>
        <v>4</v>
      </c>
      <c r="CE84" s="46">
        <f t="shared" si="42"/>
        <v>0</v>
      </c>
      <c r="CF84" s="45">
        <f t="shared" si="43"/>
        <v>4</v>
      </c>
      <c r="CG84" s="47">
        <f t="shared" si="44"/>
        <v>1.7636684303350969E-3</v>
      </c>
    </row>
    <row r="85" spans="2:85">
      <c r="B85" s="17" t="s">
        <v>220</v>
      </c>
      <c r="E85" s="46">
        <f t="shared" si="3"/>
        <v>0</v>
      </c>
      <c r="G85" s="46">
        <f t="shared" si="4"/>
        <v>0</v>
      </c>
      <c r="I85" s="46">
        <f t="shared" si="5"/>
        <v>0</v>
      </c>
      <c r="K85" s="46">
        <f t="shared" si="6"/>
        <v>0</v>
      </c>
      <c r="M85" s="46">
        <f t="shared" si="7"/>
        <v>0</v>
      </c>
      <c r="O85" s="46">
        <f t="shared" si="8"/>
        <v>0</v>
      </c>
      <c r="Q85" s="46">
        <f t="shared" si="9"/>
        <v>0</v>
      </c>
      <c r="S85" s="46">
        <f t="shared" si="10"/>
        <v>0</v>
      </c>
      <c r="U85" s="46">
        <f t="shared" si="11"/>
        <v>0</v>
      </c>
      <c r="W85" s="46">
        <f t="shared" si="12"/>
        <v>0</v>
      </c>
      <c r="Y85" s="46">
        <f t="shared" si="13"/>
        <v>0</v>
      </c>
      <c r="AA85" s="46">
        <f t="shared" si="14"/>
        <v>0</v>
      </c>
      <c r="AC85" s="46">
        <f t="shared" si="15"/>
        <v>0</v>
      </c>
      <c r="AE85" s="46">
        <f t="shared" si="16"/>
        <v>0</v>
      </c>
      <c r="AG85" s="46">
        <f t="shared" si="17"/>
        <v>0</v>
      </c>
      <c r="AI85" s="46">
        <f t="shared" si="18"/>
        <v>0</v>
      </c>
      <c r="AK85" s="46">
        <f t="shared" si="19"/>
        <v>0</v>
      </c>
      <c r="AM85" s="46">
        <f t="shared" si="20"/>
        <v>0</v>
      </c>
      <c r="AO85" s="46">
        <f t="shared" si="21"/>
        <v>0</v>
      </c>
      <c r="AQ85" s="46">
        <f t="shared" si="22"/>
        <v>0</v>
      </c>
      <c r="AS85" s="46">
        <f t="shared" si="23"/>
        <v>0</v>
      </c>
      <c r="AU85" s="46">
        <f t="shared" si="24"/>
        <v>0</v>
      </c>
      <c r="AW85" s="46">
        <f t="shared" si="25"/>
        <v>0</v>
      </c>
      <c r="AY85" s="46">
        <f t="shared" si="26"/>
        <v>0</v>
      </c>
      <c r="BA85" s="46">
        <f t="shared" si="27"/>
        <v>0</v>
      </c>
      <c r="BC85" s="46">
        <f t="shared" si="28"/>
        <v>0</v>
      </c>
      <c r="BE85" s="46">
        <f t="shared" si="29"/>
        <v>0</v>
      </c>
      <c r="BG85" s="46">
        <f t="shared" si="30"/>
        <v>0</v>
      </c>
      <c r="BI85" s="46">
        <f t="shared" si="31"/>
        <v>0</v>
      </c>
      <c r="BK85" s="46">
        <f t="shared" si="32"/>
        <v>0</v>
      </c>
      <c r="BM85" s="46">
        <f t="shared" si="33"/>
        <v>0</v>
      </c>
      <c r="BO85" s="46">
        <f t="shared" si="34"/>
        <v>0</v>
      </c>
      <c r="BQ85" s="46">
        <f t="shared" si="35"/>
        <v>0</v>
      </c>
      <c r="BS85" s="46">
        <f t="shared" si="36"/>
        <v>0</v>
      </c>
      <c r="BU85" s="46">
        <f t="shared" si="37"/>
        <v>0</v>
      </c>
      <c r="BW85" s="46">
        <f t="shared" si="38"/>
        <v>0</v>
      </c>
      <c r="BY85" s="46">
        <f t="shared" si="39"/>
        <v>0</v>
      </c>
      <c r="CA85" s="46">
        <f t="shared" si="40"/>
        <v>0</v>
      </c>
      <c r="CC85" s="46">
        <f t="shared" si="41"/>
        <v>0</v>
      </c>
      <c r="CE85" s="46">
        <f t="shared" si="42"/>
        <v>137</v>
      </c>
      <c r="CF85" s="45">
        <f t="shared" si="43"/>
        <v>137</v>
      </c>
      <c r="CG85" s="47">
        <f t="shared" si="44"/>
        <v>6.0405643738977069E-2</v>
      </c>
    </row>
    <row r="86" spans="2:85">
      <c r="CF86" s="48">
        <f>SUM(CF45:CF85)</f>
        <v>2268</v>
      </c>
      <c r="CG86" s="49"/>
    </row>
  </sheetData>
  <mergeCells count="40">
    <mergeCell ref="BZ2:CA2"/>
    <mergeCell ref="CB2:CC2"/>
    <mergeCell ref="CD2:CE2"/>
    <mergeCell ref="BH2:BI2"/>
    <mergeCell ref="BJ2:BK2"/>
    <mergeCell ref="BL2:BM2"/>
    <mergeCell ref="BN2:BO2"/>
    <mergeCell ref="BP2:BQ2"/>
    <mergeCell ref="BR2:BS2"/>
    <mergeCell ref="BT2:BU2"/>
    <mergeCell ref="BB2:BC2"/>
    <mergeCell ref="BD2:BE2"/>
    <mergeCell ref="BF2:BG2"/>
    <mergeCell ref="BV2:BW2"/>
    <mergeCell ref="BX2:BY2"/>
    <mergeCell ref="AR2:AS2"/>
    <mergeCell ref="AT2:AU2"/>
    <mergeCell ref="AV2:AW2"/>
    <mergeCell ref="AX2:AY2"/>
    <mergeCell ref="AZ2:BA2"/>
    <mergeCell ref="AH2:AI2"/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7"/>
  <sheetViews>
    <sheetView topLeftCell="E1" workbookViewId="0"/>
  </sheetViews>
  <sheetFormatPr defaultColWidth="12.5703125" defaultRowHeight="15.75" customHeight="1"/>
  <sheetData>
    <row r="1" spans="1:4">
      <c r="A1" s="50" t="s">
        <v>224</v>
      </c>
      <c r="B1" s="50" t="s">
        <v>225</v>
      </c>
      <c r="C1" s="50" t="s">
        <v>226</v>
      </c>
      <c r="D1" s="50" t="s">
        <v>227</v>
      </c>
    </row>
    <row r="2" spans="1:4">
      <c r="A2" s="18" t="s">
        <v>197</v>
      </c>
      <c r="B2" s="45">
        <v>145</v>
      </c>
      <c r="C2" s="47">
        <v>6.3932980599647263E-2</v>
      </c>
      <c r="D2" s="47">
        <f>C2</f>
        <v>6.3932980599647263E-2</v>
      </c>
    </row>
    <row r="3" spans="1:4">
      <c r="A3" s="18" t="s">
        <v>201</v>
      </c>
      <c r="B3" s="45">
        <v>141</v>
      </c>
      <c r="C3" s="47">
        <v>6.2169312169312166E-2</v>
      </c>
      <c r="D3" s="47">
        <f t="shared" ref="D3:D42" si="0">C3+D2</f>
        <v>0.12610229276895943</v>
      </c>
    </row>
    <row r="4" spans="1:4">
      <c r="A4" s="18" t="s">
        <v>200</v>
      </c>
      <c r="B4" s="45">
        <v>139</v>
      </c>
      <c r="C4" s="47">
        <v>6.1287477954144617E-2</v>
      </c>
      <c r="D4" s="47">
        <f t="shared" si="0"/>
        <v>0.18738977072310403</v>
      </c>
    </row>
    <row r="5" spans="1:4">
      <c r="A5" s="18" t="s">
        <v>220</v>
      </c>
      <c r="B5" s="45">
        <v>137</v>
      </c>
      <c r="C5" s="47">
        <v>6.0405643738977069E-2</v>
      </c>
      <c r="D5" s="47">
        <f t="shared" si="0"/>
        <v>0.24779541446208109</v>
      </c>
    </row>
    <row r="6" spans="1:4">
      <c r="A6" s="18" t="s">
        <v>202</v>
      </c>
      <c r="B6" s="45">
        <v>132</v>
      </c>
      <c r="C6" s="47">
        <v>5.8201058201058198E-2</v>
      </c>
      <c r="D6" s="47">
        <f t="shared" si="0"/>
        <v>0.30599647266313929</v>
      </c>
    </row>
    <row r="7" spans="1:4">
      <c r="A7" s="18" t="s">
        <v>199</v>
      </c>
      <c r="B7" s="45">
        <v>130</v>
      </c>
      <c r="C7" s="47">
        <v>5.7319223985890649E-2</v>
      </c>
      <c r="D7" s="47">
        <f t="shared" si="0"/>
        <v>0.36331569664902996</v>
      </c>
    </row>
    <row r="8" spans="1:4">
      <c r="A8" s="18" t="s">
        <v>211</v>
      </c>
      <c r="B8" s="45">
        <v>127</v>
      </c>
      <c r="C8" s="47">
        <v>5.5996472663139327E-2</v>
      </c>
      <c r="D8" s="47">
        <f t="shared" si="0"/>
        <v>0.4193121693121693</v>
      </c>
    </row>
    <row r="9" spans="1:4">
      <c r="A9" s="18" t="s">
        <v>180</v>
      </c>
      <c r="B9" s="45">
        <v>113</v>
      </c>
      <c r="C9" s="47">
        <v>4.9823633156966488E-2</v>
      </c>
      <c r="D9" s="47">
        <f t="shared" si="0"/>
        <v>0.46913580246913578</v>
      </c>
    </row>
    <row r="10" spans="1:4">
      <c r="A10" s="18" t="s">
        <v>209</v>
      </c>
      <c r="B10" s="45">
        <v>107</v>
      </c>
      <c r="C10" s="47">
        <v>4.7178130511463842E-2</v>
      </c>
      <c r="D10" s="47">
        <f t="shared" si="0"/>
        <v>0.51631393298059958</v>
      </c>
    </row>
    <row r="11" spans="1:4">
      <c r="A11" s="18" t="s">
        <v>196</v>
      </c>
      <c r="B11" s="45">
        <v>81</v>
      </c>
      <c r="C11" s="47">
        <v>3.5714285714285712E-2</v>
      </c>
      <c r="D11" s="47">
        <f t="shared" si="0"/>
        <v>0.55202821869488528</v>
      </c>
    </row>
    <row r="12" spans="1:4">
      <c r="A12" s="18" t="s">
        <v>181</v>
      </c>
      <c r="B12" s="45">
        <v>75</v>
      </c>
      <c r="C12" s="47">
        <v>3.3068783068783067E-2</v>
      </c>
      <c r="D12" s="47">
        <f t="shared" si="0"/>
        <v>0.5850970017636683</v>
      </c>
    </row>
    <row r="13" spans="1:4">
      <c r="A13" s="18" t="s">
        <v>189</v>
      </c>
      <c r="B13" s="45">
        <v>73</v>
      </c>
      <c r="C13" s="47">
        <v>3.2186948853615518E-2</v>
      </c>
      <c r="D13" s="47">
        <f t="shared" si="0"/>
        <v>0.61728395061728381</v>
      </c>
    </row>
    <row r="14" spans="1:4">
      <c r="A14" s="18" t="s">
        <v>207</v>
      </c>
      <c r="B14" s="45">
        <v>70</v>
      </c>
      <c r="C14" s="47">
        <v>3.0864197530864196E-2</v>
      </c>
      <c r="D14" s="47">
        <f t="shared" si="0"/>
        <v>0.64814814814814803</v>
      </c>
    </row>
    <row r="15" spans="1:4">
      <c r="A15" s="18" t="s">
        <v>182</v>
      </c>
      <c r="B15" s="45">
        <v>69</v>
      </c>
      <c r="C15" s="47">
        <v>3.0423280423280422E-2</v>
      </c>
      <c r="D15" s="47">
        <f t="shared" si="0"/>
        <v>0.67857142857142849</v>
      </c>
    </row>
    <row r="16" spans="1:4">
      <c r="A16" s="18" t="s">
        <v>205</v>
      </c>
      <c r="B16" s="45">
        <v>68</v>
      </c>
      <c r="C16" s="47">
        <v>2.9982363315696647E-2</v>
      </c>
      <c r="D16" s="47">
        <f t="shared" si="0"/>
        <v>0.7085537918871252</v>
      </c>
    </row>
    <row r="17" spans="1:4">
      <c r="A17" s="18" t="s">
        <v>213</v>
      </c>
      <c r="B17" s="45">
        <v>68</v>
      </c>
      <c r="C17" s="47">
        <v>2.9982363315696647E-2</v>
      </c>
      <c r="D17" s="47">
        <f t="shared" si="0"/>
        <v>0.73853615520282179</v>
      </c>
    </row>
    <row r="18" spans="1:4">
      <c r="A18" s="18" t="s">
        <v>217</v>
      </c>
      <c r="B18" s="45">
        <v>66</v>
      </c>
      <c r="C18" s="47">
        <v>2.9100529100529099E-2</v>
      </c>
      <c r="D18" s="47">
        <f t="shared" si="0"/>
        <v>0.76763668430335086</v>
      </c>
    </row>
    <row r="19" spans="1:4">
      <c r="A19" s="18" t="s">
        <v>190</v>
      </c>
      <c r="B19" s="45">
        <v>57</v>
      </c>
      <c r="C19" s="47">
        <v>2.5132275132275131E-2</v>
      </c>
      <c r="D19" s="47">
        <f t="shared" si="0"/>
        <v>0.79276895943562598</v>
      </c>
    </row>
    <row r="20" spans="1:4">
      <c r="A20" s="18" t="s">
        <v>183</v>
      </c>
      <c r="B20" s="45">
        <v>56</v>
      </c>
      <c r="C20" s="47">
        <v>2.4691358024691357E-2</v>
      </c>
      <c r="D20" s="47">
        <f t="shared" si="0"/>
        <v>0.81746031746031733</v>
      </c>
    </row>
    <row r="21" spans="1:4">
      <c r="A21" s="18" t="s">
        <v>184</v>
      </c>
      <c r="B21" s="45">
        <v>56</v>
      </c>
      <c r="C21" s="47">
        <v>2.4691358024691357E-2</v>
      </c>
      <c r="D21" s="47">
        <f t="shared" si="0"/>
        <v>0.84215167548500869</v>
      </c>
    </row>
    <row r="22" spans="1:4">
      <c r="A22" s="18" t="s">
        <v>203</v>
      </c>
      <c r="B22" s="45">
        <v>37</v>
      </c>
      <c r="C22" s="47">
        <v>1.6313932980599646E-2</v>
      </c>
      <c r="D22" s="47">
        <f t="shared" si="0"/>
        <v>0.85846560846560838</v>
      </c>
    </row>
    <row r="23" spans="1:4">
      <c r="A23" s="18" t="s">
        <v>198</v>
      </c>
      <c r="B23" s="45">
        <v>36</v>
      </c>
      <c r="C23" s="47">
        <v>1.5873015873015872E-2</v>
      </c>
      <c r="D23" s="47">
        <f t="shared" si="0"/>
        <v>0.87433862433862419</v>
      </c>
    </row>
    <row r="24" spans="1:4">
      <c r="A24" s="18" t="s">
        <v>204</v>
      </c>
      <c r="B24" s="45">
        <v>31</v>
      </c>
      <c r="C24" s="47">
        <v>1.3668430335097001E-2</v>
      </c>
      <c r="D24" s="47">
        <f t="shared" si="0"/>
        <v>0.88800705467372121</v>
      </c>
    </row>
    <row r="25" spans="1:4">
      <c r="A25" s="18" t="s">
        <v>206</v>
      </c>
      <c r="B25" s="45">
        <v>31</v>
      </c>
      <c r="C25" s="47">
        <v>1.3668430335097001E-2</v>
      </c>
      <c r="D25" s="47">
        <f t="shared" si="0"/>
        <v>0.90167548500881822</v>
      </c>
    </row>
    <row r="26" spans="1:4">
      <c r="A26" s="18" t="s">
        <v>194</v>
      </c>
      <c r="B26" s="45">
        <v>30</v>
      </c>
      <c r="C26" s="47">
        <v>1.3227513227513227E-2</v>
      </c>
      <c r="D26" s="47">
        <f t="shared" si="0"/>
        <v>0.91490299823633148</v>
      </c>
    </row>
    <row r="27" spans="1:4">
      <c r="A27" s="18" t="s">
        <v>212</v>
      </c>
      <c r="B27" s="45">
        <v>30</v>
      </c>
      <c r="C27" s="47">
        <v>1.3227513227513227E-2</v>
      </c>
      <c r="D27" s="47">
        <f t="shared" si="0"/>
        <v>0.92813051146384473</v>
      </c>
    </row>
    <row r="28" spans="1:4">
      <c r="A28" s="18" t="s">
        <v>191</v>
      </c>
      <c r="B28" s="45">
        <v>25</v>
      </c>
      <c r="C28" s="47">
        <v>1.1022927689594356E-2</v>
      </c>
      <c r="D28" s="47">
        <f t="shared" si="0"/>
        <v>0.93915343915343907</v>
      </c>
    </row>
    <row r="29" spans="1:4">
      <c r="A29" s="18" t="s">
        <v>215</v>
      </c>
      <c r="B29" s="45">
        <v>24</v>
      </c>
      <c r="C29" s="47">
        <v>1.0582010582010581E-2</v>
      </c>
      <c r="D29" s="47">
        <f t="shared" si="0"/>
        <v>0.94973544973544965</v>
      </c>
    </row>
    <row r="30" spans="1:4">
      <c r="A30" s="18" t="s">
        <v>195</v>
      </c>
      <c r="B30" s="45">
        <v>22</v>
      </c>
      <c r="C30" s="47">
        <v>9.700176366843033E-3</v>
      </c>
      <c r="D30" s="47">
        <f t="shared" si="0"/>
        <v>0.95943562610229272</v>
      </c>
    </row>
    <row r="31" spans="1:4">
      <c r="A31" s="18" t="s">
        <v>192</v>
      </c>
      <c r="B31" s="45">
        <v>18</v>
      </c>
      <c r="C31" s="47">
        <v>7.9365079365079361E-3</v>
      </c>
      <c r="D31" s="47">
        <f t="shared" si="0"/>
        <v>0.96737213403880062</v>
      </c>
    </row>
    <row r="32" spans="1:4">
      <c r="A32" s="18" t="s">
        <v>188</v>
      </c>
      <c r="B32" s="45">
        <v>17</v>
      </c>
      <c r="C32" s="47">
        <v>7.4955908289241618E-3</v>
      </c>
      <c r="D32" s="47">
        <f t="shared" si="0"/>
        <v>0.97486772486772477</v>
      </c>
    </row>
    <row r="33" spans="1:4">
      <c r="A33" s="18" t="s">
        <v>218</v>
      </c>
      <c r="B33" s="45">
        <v>15</v>
      </c>
      <c r="C33" s="47">
        <v>6.6137566137566134E-3</v>
      </c>
      <c r="D33" s="47">
        <f t="shared" si="0"/>
        <v>0.9814814814814814</v>
      </c>
    </row>
    <row r="34" spans="1:4">
      <c r="A34" s="18" t="s">
        <v>208</v>
      </c>
      <c r="B34" s="45">
        <v>11</v>
      </c>
      <c r="C34" s="47">
        <v>4.8500881834215165E-3</v>
      </c>
      <c r="D34" s="47">
        <f t="shared" si="0"/>
        <v>0.98633156966490287</v>
      </c>
    </row>
    <row r="35" spans="1:4">
      <c r="A35" s="18" t="s">
        <v>193</v>
      </c>
      <c r="B35" s="45">
        <v>9</v>
      </c>
      <c r="C35" s="47">
        <v>3.968253968253968E-3</v>
      </c>
      <c r="D35" s="47">
        <f t="shared" si="0"/>
        <v>0.99029982363315683</v>
      </c>
    </row>
    <row r="36" spans="1:4">
      <c r="A36" s="18" t="s">
        <v>216</v>
      </c>
      <c r="B36" s="45">
        <v>8</v>
      </c>
      <c r="C36" s="47">
        <v>3.5273368606701938E-3</v>
      </c>
      <c r="D36" s="47">
        <f t="shared" si="0"/>
        <v>0.99382716049382702</v>
      </c>
    </row>
    <row r="37" spans="1:4">
      <c r="A37" s="18" t="s">
        <v>214</v>
      </c>
      <c r="B37" s="45">
        <v>5</v>
      </c>
      <c r="C37" s="47">
        <v>2.2045855379188711E-3</v>
      </c>
      <c r="D37" s="47">
        <f t="shared" si="0"/>
        <v>0.99603174603174593</v>
      </c>
    </row>
    <row r="38" spans="1:4">
      <c r="A38" s="18" t="s">
        <v>219</v>
      </c>
      <c r="B38" s="45">
        <v>4</v>
      </c>
      <c r="C38" s="47">
        <v>1.7636684303350969E-3</v>
      </c>
      <c r="D38" s="47">
        <f t="shared" si="0"/>
        <v>0.99779541446208109</v>
      </c>
    </row>
    <row r="39" spans="1:4">
      <c r="A39" s="18" t="s">
        <v>186</v>
      </c>
      <c r="B39" s="45">
        <v>2</v>
      </c>
      <c r="C39" s="47">
        <v>8.8183421516754845E-4</v>
      </c>
      <c r="D39" s="47">
        <f t="shared" si="0"/>
        <v>0.99867724867724861</v>
      </c>
    </row>
    <row r="40" spans="1:4">
      <c r="A40" s="18" t="s">
        <v>210</v>
      </c>
      <c r="B40" s="45">
        <v>2</v>
      </c>
      <c r="C40" s="47">
        <v>8.8183421516754845E-4</v>
      </c>
      <c r="D40" s="47">
        <f t="shared" si="0"/>
        <v>0.99955908289241613</v>
      </c>
    </row>
    <row r="41" spans="1:4">
      <c r="A41" s="18" t="s">
        <v>187</v>
      </c>
      <c r="B41" s="45">
        <v>1</v>
      </c>
      <c r="C41" s="47">
        <v>4.4091710758377423E-4</v>
      </c>
      <c r="D41" s="47">
        <f t="shared" si="0"/>
        <v>0.99999999999999989</v>
      </c>
    </row>
    <row r="42" spans="1:4">
      <c r="A42" s="18" t="s">
        <v>185</v>
      </c>
      <c r="B42" s="45">
        <v>0</v>
      </c>
      <c r="C42" s="47">
        <v>0</v>
      </c>
      <c r="D42" s="47">
        <f t="shared" si="0"/>
        <v>0.99999999999999989</v>
      </c>
    </row>
    <row r="43" spans="1:4">
      <c r="B43" s="48">
        <v>2268</v>
      </c>
    </row>
    <row r="47" spans="1:4">
      <c r="A47" s="50" t="s">
        <v>224</v>
      </c>
      <c r="B47" s="50" t="s">
        <v>3</v>
      </c>
      <c r="C47" s="50" t="s">
        <v>224</v>
      </c>
      <c r="D47" s="50" t="s">
        <v>3</v>
      </c>
    </row>
    <row r="48" spans="1:4">
      <c r="A48" s="18" t="s">
        <v>197</v>
      </c>
      <c r="B48" s="45" t="s">
        <v>75</v>
      </c>
      <c r="C48" s="18" t="s">
        <v>196</v>
      </c>
      <c r="D48" s="45" t="s">
        <v>72</v>
      </c>
    </row>
    <row r="49" spans="1:4">
      <c r="A49" s="18" t="s">
        <v>201</v>
      </c>
      <c r="B49" s="45" t="s">
        <v>91</v>
      </c>
      <c r="C49" s="18" t="s">
        <v>181</v>
      </c>
      <c r="D49" s="45" t="s">
        <v>15</v>
      </c>
    </row>
    <row r="50" spans="1:4">
      <c r="A50" s="18" t="s">
        <v>200</v>
      </c>
      <c r="B50" s="45" t="s">
        <v>87</v>
      </c>
      <c r="C50" s="18" t="s">
        <v>189</v>
      </c>
      <c r="D50" s="45" t="s">
        <v>43</v>
      </c>
    </row>
    <row r="51" spans="1:4">
      <c r="A51" s="18" t="s">
        <v>220</v>
      </c>
      <c r="B51" s="45" t="s">
        <v>159</v>
      </c>
      <c r="C51" s="18" t="s">
        <v>207</v>
      </c>
      <c r="D51" s="45" t="s">
        <v>113</v>
      </c>
    </row>
    <row r="52" spans="1:4">
      <c r="A52" s="18" t="s">
        <v>202</v>
      </c>
      <c r="B52" s="45" t="s">
        <v>94</v>
      </c>
      <c r="C52" s="18" t="s">
        <v>182</v>
      </c>
      <c r="D52" s="45" t="s">
        <v>18</v>
      </c>
    </row>
    <row r="53" spans="1:4">
      <c r="A53" s="18" t="s">
        <v>199</v>
      </c>
      <c r="B53" s="45" t="s">
        <v>81</v>
      </c>
      <c r="C53" s="18" t="s">
        <v>205</v>
      </c>
      <c r="D53" s="45" t="s">
        <v>107</v>
      </c>
    </row>
    <row r="54" spans="1:4">
      <c r="A54" s="18" t="s">
        <v>211</v>
      </c>
      <c r="B54" s="45" t="s">
        <v>125</v>
      </c>
      <c r="C54" s="18" t="s">
        <v>213</v>
      </c>
      <c r="D54" s="45" t="s">
        <v>133</v>
      </c>
    </row>
    <row r="55" spans="1:4">
      <c r="A55" s="18" t="s">
        <v>180</v>
      </c>
      <c r="B55" s="45" t="s">
        <v>10</v>
      </c>
      <c r="C55" s="18" t="s">
        <v>217</v>
      </c>
      <c r="D55" s="45" t="s">
        <v>148</v>
      </c>
    </row>
    <row r="56" spans="1:4">
      <c r="A56" s="18" t="s">
        <v>209</v>
      </c>
      <c r="B56" s="45" t="s">
        <v>120</v>
      </c>
      <c r="C56" s="18" t="s">
        <v>190</v>
      </c>
      <c r="D56" s="45" t="s">
        <v>47</v>
      </c>
    </row>
    <row r="57" spans="1:4">
      <c r="C57" s="18" t="s">
        <v>183</v>
      </c>
      <c r="D57" s="45" t="s">
        <v>22</v>
      </c>
    </row>
  </sheetData>
  <pageMargins left="0" right="0" top="0" bottom="0" header="0" footer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topLeftCell="A7" workbookViewId="0"/>
  </sheetViews>
  <sheetFormatPr defaultColWidth="12.5703125" defaultRowHeight="15.75" customHeight="1"/>
  <cols>
    <col min="2" max="2" width="17.42578125" customWidth="1"/>
    <col min="4" max="4" width="17.42578125" customWidth="1"/>
  </cols>
  <sheetData>
    <row r="1" spans="1:4">
      <c r="A1" s="50" t="s">
        <v>224</v>
      </c>
      <c r="B1" s="50" t="s">
        <v>225</v>
      </c>
      <c r="C1" s="50" t="s">
        <v>226</v>
      </c>
      <c r="D1" s="50" t="s">
        <v>228</v>
      </c>
    </row>
    <row r="2" spans="1:4">
      <c r="A2" s="18" t="s">
        <v>197</v>
      </c>
      <c r="B2" s="45">
        <v>145</v>
      </c>
      <c r="C2" s="47">
        <v>6.3932980599647263E-2</v>
      </c>
      <c r="D2" s="51">
        <v>0</v>
      </c>
    </row>
    <row r="3" spans="1:4">
      <c r="A3" s="18" t="s">
        <v>201</v>
      </c>
      <c r="B3" s="45">
        <v>141</v>
      </c>
      <c r="C3" s="47">
        <v>6.2169312169312166E-2</v>
      </c>
      <c r="D3" s="47">
        <f>C2</f>
        <v>6.3932980599647263E-2</v>
      </c>
    </row>
    <row r="4" spans="1:4">
      <c r="A4" s="18" t="s">
        <v>200</v>
      </c>
      <c r="B4" s="45">
        <v>139</v>
      </c>
      <c r="C4" s="47">
        <v>6.1287477954144617E-2</v>
      </c>
      <c r="D4" s="47">
        <f t="shared" ref="D4:D43" si="0">C3+D3</f>
        <v>0.12610229276895943</v>
      </c>
    </row>
    <row r="5" spans="1:4">
      <c r="A5" s="18" t="s">
        <v>220</v>
      </c>
      <c r="B5" s="45">
        <v>137</v>
      </c>
      <c r="C5" s="47">
        <v>6.0405643738977069E-2</v>
      </c>
      <c r="D5" s="47">
        <f t="shared" si="0"/>
        <v>0.18738977072310403</v>
      </c>
    </row>
    <row r="6" spans="1:4">
      <c r="A6" s="18" t="s">
        <v>202</v>
      </c>
      <c r="B6" s="45">
        <v>132</v>
      </c>
      <c r="C6" s="47">
        <v>5.8201058201058198E-2</v>
      </c>
      <c r="D6" s="47">
        <f t="shared" si="0"/>
        <v>0.24779541446208109</v>
      </c>
    </row>
    <row r="7" spans="1:4">
      <c r="A7" s="18" t="s">
        <v>199</v>
      </c>
      <c r="B7" s="45">
        <v>130</v>
      </c>
      <c r="C7" s="47">
        <v>5.7319223985890649E-2</v>
      </c>
      <c r="D7" s="47">
        <f t="shared" si="0"/>
        <v>0.30599647266313929</v>
      </c>
    </row>
    <row r="8" spans="1:4">
      <c r="A8" s="18" t="s">
        <v>211</v>
      </c>
      <c r="B8" s="45">
        <v>127</v>
      </c>
      <c r="C8" s="47">
        <v>5.5996472663139327E-2</v>
      </c>
      <c r="D8" s="47">
        <f t="shared" si="0"/>
        <v>0.36331569664902996</v>
      </c>
    </row>
    <row r="9" spans="1:4">
      <c r="A9" s="18" t="s">
        <v>180</v>
      </c>
      <c r="B9" s="45">
        <v>113</v>
      </c>
      <c r="C9" s="47">
        <v>4.9823633156966488E-2</v>
      </c>
      <c r="D9" s="47">
        <f t="shared" si="0"/>
        <v>0.4193121693121693</v>
      </c>
    </row>
    <row r="10" spans="1:4">
      <c r="A10" s="18" t="s">
        <v>209</v>
      </c>
      <c r="B10" s="45">
        <v>107</v>
      </c>
      <c r="C10" s="47">
        <v>4.7178130511463842E-2</v>
      </c>
      <c r="D10" s="47">
        <f t="shared" si="0"/>
        <v>0.46913580246913578</v>
      </c>
    </row>
    <row r="11" spans="1:4">
      <c r="A11" s="18" t="s">
        <v>196</v>
      </c>
      <c r="B11" s="45">
        <v>81</v>
      </c>
      <c r="C11" s="47">
        <v>3.5714285714285712E-2</v>
      </c>
      <c r="D11" s="47">
        <f t="shared" si="0"/>
        <v>0.51631393298059958</v>
      </c>
    </row>
    <row r="12" spans="1:4">
      <c r="A12" s="18" t="s">
        <v>181</v>
      </c>
      <c r="B12" s="45">
        <v>75</v>
      </c>
      <c r="C12" s="47">
        <v>3.3068783068783067E-2</v>
      </c>
      <c r="D12" s="47">
        <f t="shared" si="0"/>
        <v>0.55202821869488528</v>
      </c>
    </row>
    <row r="13" spans="1:4">
      <c r="A13" s="18" t="s">
        <v>189</v>
      </c>
      <c r="B13" s="45">
        <v>73</v>
      </c>
      <c r="C13" s="47">
        <v>3.2186948853615518E-2</v>
      </c>
      <c r="D13" s="47">
        <f t="shared" si="0"/>
        <v>0.5850970017636683</v>
      </c>
    </row>
    <row r="14" spans="1:4">
      <c r="A14" s="18" t="s">
        <v>207</v>
      </c>
      <c r="B14" s="45">
        <v>70</v>
      </c>
      <c r="C14" s="47">
        <v>3.0864197530864196E-2</v>
      </c>
      <c r="D14" s="47">
        <f t="shared" si="0"/>
        <v>0.61728395061728381</v>
      </c>
    </row>
    <row r="15" spans="1:4">
      <c r="A15" s="18" t="s">
        <v>182</v>
      </c>
      <c r="B15" s="45">
        <v>69</v>
      </c>
      <c r="C15" s="47">
        <v>3.0423280423280422E-2</v>
      </c>
      <c r="D15" s="47">
        <f t="shared" si="0"/>
        <v>0.64814814814814803</v>
      </c>
    </row>
    <row r="16" spans="1:4">
      <c r="A16" s="18" t="s">
        <v>205</v>
      </c>
      <c r="B16" s="45">
        <v>68</v>
      </c>
      <c r="C16" s="47">
        <v>2.9982363315696647E-2</v>
      </c>
      <c r="D16" s="47">
        <f t="shared" si="0"/>
        <v>0.67857142857142849</v>
      </c>
    </row>
    <row r="17" spans="1:4">
      <c r="A17" s="18" t="s">
        <v>213</v>
      </c>
      <c r="B17" s="45">
        <v>68</v>
      </c>
      <c r="C17" s="47">
        <v>2.9982363315696647E-2</v>
      </c>
      <c r="D17" s="47">
        <f t="shared" si="0"/>
        <v>0.7085537918871252</v>
      </c>
    </row>
    <row r="18" spans="1:4">
      <c r="A18" s="18" t="s">
        <v>217</v>
      </c>
      <c r="B18" s="45">
        <v>66</v>
      </c>
      <c r="C18" s="47">
        <v>2.9100529100529099E-2</v>
      </c>
      <c r="D18" s="47">
        <f t="shared" si="0"/>
        <v>0.73853615520282179</v>
      </c>
    </row>
    <row r="19" spans="1:4">
      <c r="A19" s="18" t="s">
        <v>190</v>
      </c>
      <c r="B19" s="45">
        <v>57</v>
      </c>
      <c r="C19" s="47">
        <v>2.5132275132275131E-2</v>
      </c>
      <c r="D19" s="47">
        <f t="shared" si="0"/>
        <v>0.76763668430335086</v>
      </c>
    </row>
    <row r="20" spans="1:4">
      <c r="A20" s="18" t="s">
        <v>183</v>
      </c>
      <c r="B20" s="45">
        <v>56</v>
      </c>
      <c r="C20" s="47">
        <v>2.4691358024691357E-2</v>
      </c>
      <c r="D20" s="47">
        <f t="shared" si="0"/>
        <v>0.79276895943562598</v>
      </c>
    </row>
    <row r="21" spans="1:4">
      <c r="A21" s="18" t="s">
        <v>184</v>
      </c>
      <c r="B21" s="45">
        <v>56</v>
      </c>
      <c r="C21" s="47">
        <v>2.4691358024691357E-2</v>
      </c>
      <c r="D21" s="47">
        <f t="shared" si="0"/>
        <v>0.81746031746031733</v>
      </c>
    </row>
    <row r="22" spans="1:4">
      <c r="A22" s="18" t="s">
        <v>203</v>
      </c>
      <c r="B22" s="45">
        <v>37</v>
      </c>
      <c r="C22" s="47">
        <v>1.6313932980599646E-2</v>
      </c>
      <c r="D22" s="47">
        <f t="shared" si="0"/>
        <v>0.84215167548500869</v>
      </c>
    </row>
    <row r="23" spans="1:4">
      <c r="A23" s="18" t="s">
        <v>198</v>
      </c>
      <c r="B23" s="45">
        <v>36</v>
      </c>
      <c r="C23" s="47">
        <v>1.5873015873015872E-2</v>
      </c>
      <c r="D23" s="47">
        <f t="shared" si="0"/>
        <v>0.85846560846560838</v>
      </c>
    </row>
    <row r="24" spans="1:4">
      <c r="A24" s="18" t="s">
        <v>204</v>
      </c>
      <c r="B24" s="45">
        <v>31</v>
      </c>
      <c r="C24" s="47">
        <v>1.3668430335097001E-2</v>
      </c>
      <c r="D24" s="47">
        <f t="shared" si="0"/>
        <v>0.87433862433862419</v>
      </c>
    </row>
    <row r="25" spans="1:4">
      <c r="A25" s="18" t="s">
        <v>206</v>
      </c>
      <c r="B25" s="45">
        <v>31</v>
      </c>
      <c r="C25" s="47">
        <v>1.3668430335097001E-2</v>
      </c>
      <c r="D25" s="47">
        <f t="shared" si="0"/>
        <v>0.88800705467372121</v>
      </c>
    </row>
    <row r="26" spans="1:4">
      <c r="A26" s="18" t="s">
        <v>194</v>
      </c>
      <c r="B26" s="45">
        <v>30</v>
      </c>
      <c r="C26" s="47">
        <v>1.3227513227513227E-2</v>
      </c>
      <c r="D26" s="47">
        <f t="shared" si="0"/>
        <v>0.90167548500881822</v>
      </c>
    </row>
    <row r="27" spans="1:4">
      <c r="A27" s="18" t="s">
        <v>212</v>
      </c>
      <c r="B27" s="45">
        <v>30</v>
      </c>
      <c r="C27" s="47">
        <v>1.3227513227513227E-2</v>
      </c>
      <c r="D27" s="47">
        <f t="shared" si="0"/>
        <v>0.91490299823633148</v>
      </c>
    </row>
    <row r="28" spans="1:4">
      <c r="A28" s="18" t="s">
        <v>191</v>
      </c>
      <c r="B28" s="45">
        <v>25</v>
      </c>
      <c r="C28" s="47">
        <v>1.1022927689594356E-2</v>
      </c>
      <c r="D28" s="47">
        <f t="shared" si="0"/>
        <v>0.92813051146384473</v>
      </c>
    </row>
    <row r="29" spans="1:4">
      <c r="A29" s="18" t="s">
        <v>215</v>
      </c>
      <c r="B29" s="45">
        <v>24</v>
      </c>
      <c r="C29" s="47">
        <v>1.0582010582010581E-2</v>
      </c>
      <c r="D29" s="47">
        <f t="shared" si="0"/>
        <v>0.93915343915343907</v>
      </c>
    </row>
    <row r="30" spans="1:4">
      <c r="A30" s="18" t="s">
        <v>195</v>
      </c>
      <c r="B30" s="45">
        <v>22</v>
      </c>
      <c r="C30" s="47">
        <v>9.700176366843033E-3</v>
      </c>
      <c r="D30" s="47">
        <f t="shared" si="0"/>
        <v>0.94973544973544965</v>
      </c>
    </row>
    <row r="31" spans="1:4">
      <c r="A31" s="18" t="s">
        <v>192</v>
      </c>
      <c r="B31" s="45">
        <v>18</v>
      </c>
      <c r="C31" s="47">
        <v>7.9365079365079361E-3</v>
      </c>
      <c r="D31" s="47">
        <f t="shared" si="0"/>
        <v>0.95943562610229272</v>
      </c>
    </row>
    <row r="32" spans="1:4">
      <c r="A32" s="18" t="s">
        <v>188</v>
      </c>
      <c r="B32" s="45">
        <v>17</v>
      </c>
      <c r="C32" s="47">
        <v>7.4955908289241618E-3</v>
      </c>
      <c r="D32" s="47">
        <f t="shared" si="0"/>
        <v>0.96737213403880062</v>
      </c>
    </row>
    <row r="33" spans="1:4">
      <c r="A33" s="18" t="s">
        <v>218</v>
      </c>
      <c r="B33" s="45">
        <v>15</v>
      </c>
      <c r="C33" s="47">
        <v>6.6137566137566134E-3</v>
      </c>
      <c r="D33" s="47">
        <f t="shared" si="0"/>
        <v>0.97486772486772477</v>
      </c>
    </row>
    <row r="34" spans="1:4">
      <c r="A34" s="18" t="s">
        <v>208</v>
      </c>
      <c r="B34" s="45">
        <v>11</v>
      </c>
      <c r="C34" s="47">
        <v>4.8500881834215165E-3</v>
      </c>
      <c r="D34" s="47">
        <f t="shared" si="0"/>
        <v>0.9814814814814814</v>
      </c>
    </row>
    <row r="35" spans="1:4">
      <c r="A35" s="18" t="s">
        <v>193</v>
      </c>
      <c r="B35" s="45">
        <v>9</v>
      </c>
      <c r="C35" s="47">
        <v>3.968253968253968E-3</v>
      </c>
      <c r="D35" s="47">
        <f t="shared" si="0"/>
        <v>0.98633156966490287</v>
      </c>
    </row>
    <row r="36" spans="1:4">
      <c r="A36" s="18" t="s">
        <v>216</v>
      </c>
      <c r="B36" s="45">
        <v>8</v>
      </c>
      <c r="C36" s="47">
        <v>3.5273368606701938E-3</v>
      </c>
      <c r="D36" s="47">
        <f t="shared" si="0"/>
        <v>0.99029982363315683</v>
      </c>
    </row>
    <row r="37" spans="1:4">
      <c r="A37" s="18" t="s">
        <v>214</v>
      </c>
      <c r="B37" s="45">
        <v>5</v>
      </c>
      <c r="C37" s="47">
        <v>2.2045855379188711E-3</v>
      </c>
      <c r="D37" s="47">
        <f t="shared" si="0"/>
        <v>0.99382716049382702</v>
      </c>
    </row>
    <row r="38" spans="1:4">
      <c r="A38" s="18" t="s">
        <v>219</v>
      </c>
      <c r="B38" s="45">
        <v>4</v>
      </c>
      <c r="C38" s="47">
        <v>1.7636684303350969E-3</v>
      </c>
      <c r="D38" s="47">
        <f t="shared" si="0"/>
        <v>0.99603174603174593</v>
      </c>
    </row>
    <row r="39" spans="1:4">
      <c r="A39" s="18" t="s">
        <v>186</v>
      </c>
      <c r="B39" s="45">
        <v>2</v>
      </c>
      <c r="C39" s="47">
        <v>8.8183421516754845E-4</v>
      </c>
      <c r="D39" s="47">
        <f t="shared" si="0"/>
        <v>0.99779541446208109</v>
      </c>
    </row>
    <row r="40" spans="1:4">
      <c r="A40" s="18" t="s">
        <v>210</v>
      </c>
      <c r="B40" s="45">
        <v>2</v>
      </c>
      <c r="C40" s="47">
        <v>8.8183421516754845E-4</v>
      </c>
      <c r="D40" s="47">
        <f t="shared" si="0"/>
        <v>0.99867724867724861</v>
      </c>
    </row>
    <row r="41" spans="1:4">
      <c r="A41" s="18" t="s">
        <v>187</v>
      </c>
      <c r="B41" s="45">
        <v>1</v>
      </c>
      <c r="C41" s="47">
        <v>4.4091710758377423E-4</v>
      </c>
      <c r="D41" s="47">
        <f t="shared" si="0"/>
        <v>0.99955908289241613</v>
      </c>
    </row>
    <row r="42" spans="1:4">
      <c r="A42" s="18" t="s">
        <v>185</v>
      </c>
      <c r="B42" s="45">
        <v>0</v>
      </c>
      <c r="C42" s="47">
        <v>0</v>
      </c>
      <c r="D42" s="47">
        <f t="shared" si="0"/>
        <v>0.99999999999999989</v>
      </c>
    </row>
    <row r="43" spans="1:4">
      <c r="B43" s="48">
        <v>2268</v>
      </c>
      <c r="D43" s="47">
        <f t="shared" si="0"/>
        <v>0.99999999999999989</v>
      </c>
    </row>
    <row r="47" spans="1:4">
      <c r="C47" s="50" t="s">
        <v>224</v>
      </c>
      <c r="D47" s="50" t="s">
        <v>3</v>
      </c>
    </row>
    <row r="48" spans="1:4">
      <c r="C48" s="18" t="s">
        <v>197</v>
      </c>
      <c r="D48" s="45" t="s">
        <v>75</v>
      </c>
    </row>
    <row r="49" spans="3:4">
      <c r="C49" s="18" t="s">
        <v>201</v>
      </c>
      <c r="D49" s="45" t="s">
        <v>91</v>
      </c>
    </row>
    <row r="50" spans="3:4">
      <c r="C50" s="18" t="s">
        <v>200</v>
      </c>
      <c r="D50" s="45" t="s">
        <v>87</v>
      </c>
    </row>
    <row r="51" spans="3:4">
      <c r="C51" s="18" t="s">
        <v>220</v>
      </c>
      <c r="D51" s="45" t="s">
        <v>159</v>
      </c>
    </row>
    <row r="52" spans="3:4">
      <c r="C52" s="18" t="s">
        <v>202</v>
      </c>
      <c r="D52" s="45" t="s">
        <v>94</v>
      </c>
    </row>
    <row r="53" spans="3:4">
      <c r="C53" s="18" t="s">
        <v>199</v>
      </c>
      <c r="D53" s="45" t="s">
        <v>81</v>
      </c>
    </row>
    <row r="54" spans="3:4">
      <c r="C54" s="18" t="s">
        <v>211</v>
      </c>
      <c r="D54" s="45" t="s">
        <v>125</v>
      </c>
    </row>
    <row r="55" spans="3:4">
      <c r="C55" s="18" t="s">
        <v>180</v>
      </c>
      <c r="D55" s="45" t="s">
        <v>10</v>
      </c>
    </row>
    <row r="56" spans="3:4">
      <c r="C56" s="18" t="s">
        <v>209</v>
      </c>
      <c r="D56" s="45" t="s">
        <v>120</v>
      </c>
    </row>
    <row r="58" spans="3:4">
      <c r="C58" s="50" t="s">
        <v>224</v>
      </c>
      <c r="D58" s="50" t="s">
        <v>3</v>
      </c>
    </row>
    <row r="59" spans="3:4">
      <c r="C59" s="18" t="s">
        <v>196</v>
      </c>
      <c r="D59" s="45" t="s">
        <v>72</v>
      </c>
    </row>
    <row r="60" spans="3:4">
      <c r="C60" s="18" t="s">
        <v>181</v>
      </c>
      <c r="D60" s="45" t="s">
        <v>15</v>
      </c>
    </row>
    <row r="61" spans="3:4">
      <c r="C61" s="18" t="s">
        <v>189</v>
      </c>
      <c r="D61" s="45" t="s">
        <v>43</v>
      </c>
    </row>
    <row r="62" spans="3:4">
      <c r="C62" s="18" t="s">
        <v>207</v>
      </c>
      <c r="D62" s="45" t="s">
        <v>113</v>
      </c>
    </row>
    <row r="63" spans="3:4">
      <c r="C63" s="18" t="s">
        <v>182</v>
      </c>
      <c r="D63" s="45" t="s">
        <v>18</v>
      </c>
    </row>
    <row r="64" spans="3:4">
      <c r="C64" s="18" t="s">
        <v>205</v>
      </c>
      <c r="D64" s="45" t="s">
        <v>107</v>
      </c>
    </row>
    <row r="65" spans="3:4">
      <c r="C65" s="18" t="s">
        <v>213</v>
      </c>
      <c r="D65" s="45" t="s">
        <v>133</v>
      </c>
    </row>
    <row r="66" spans="3:4">
      <c r="C66" s="18" t="s">
        <v>217</v>
      </c>
      <c r="D66" s="45" t="s">
        <v>148</v>
      </c>
    </row>
    <row r="67" spans="3:4">
      <c r="C67" s="18" t="s">
        <v>190</v>
      </c>
      <c r="D67" s="45" t="s">
        <v>47</v>
      </c>
    </row>
    <row r="68" spans="3:4">
      <c r="C68" s="18" t="s">
        <v>183</v>
      </c>
      <c r="D68" s="45" t="s">
        <v>22</v>
      </c>
    </row>
  </sheetData>
  <pageMargins left="0" right="0" top="0" bottom="0" header="0" footer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9"/>
  <sheetViews>
    <sheetView showGridLines="0" topLeftCell="A2" workbookViewId="0"/>
  </sheetViews>
  <sheetFormatPr defaultColWidth="12.5703125" defaultRowHeight="15.75" customHeight="1"/>
  <cols>
    <col min="3" max="3" width="21.5703125" customWidth="1"/>
    <col min="4" max="4" width="2.5703125" customWidth="1"/>
    <col min="6" max="6" width="37" customWidth="1"/>
    <col min="7" max="7" width="1.85546875" customWidth="1"/>
    <col min="9" max="9" width="37" customWidth="1"/>
  </cols>
  <sheetData>
    <row r="1" spans="1:10" ht="15" customHeight="1">
      <c r="A1" s="52"/>
      <c r="B1" s="52"/>
      <c r="C1" s="53"/>
      <c r="D1" s="54"/>
      <c r="E1" s="52"/>
      <c r="F1" s="53"/>
      <c r="G1" s="54"/>
      <c r="H1" s="54"/>
      <c r="I1" s="54"/>
      <c r="J1" s="54"/>
    </row>
    <row r="2" spans="1:10" ht="15" customHeight="1">
      <c r="A2" s="55"/>
      <c r="B2" s="56" t="s">
        <v>229</v>
      </c>
      <c r="C2" s="53"/>
      <c r="D2" s="54"/>
      <c r="E2" s="56" t="s">
        <v>230</v>
      </c>
      <c r="F2" s="53"/>
      <c r="G2" s="54"/>
      <c r="H2" s="56" t="s">
        <v>231</v>
      </c>
      <c r="I2" s="53"/>
      <c r="J2" s="54"/>
    </row>
    <row r="3" spans="1:10">
      <c r="A3" s="52"/>
      <c r="B3" s="57" t="s">
        <v>197</v>
      </c>
      <c r="C3" s="58" t="e">
        <f t="array" aca="1" ref="C3" ca="1">_xludf.XLOOKUP(B3,'Mudge 2'!$B$3:$B$43,'Mudge 2'!$A$3:$A$43)</f>
        <v>#NAME?</v>
      </c>
      <c r="D3" s="54"/>
      <c r="E3" s="59" t="s">
        <v>209</v>
      </c>
      <c r="F3" s="60" t="e">
        <f t="array" aca="1" ref="F3" ca="1">_xludf.XLOOKUP(E3,'Mudge 2'!$B$3:$B$43,'Mudge 2'!$A$3:$A$43)</f>
        <v>#NAME?</v>
      </c>
      <c r="G3" s="54"/>
      <c r="H3" s="61" t="s">
        <v>192</v>
      </c>
      <c r="I3" s="62" t="e">
        <f t="array" aca="1" ref="I3" ca="1">_xludf.XLOOKUP(H3,'Mudge 2'!$B$3:$B$43,'Mudge 2'!$A$3:$A$43)</f>
        <v>#NAME?</v>
      </c>
      <c r="J3" s="54"/>
    </row>
    <row r="4" spans="1:10">
      <c r="A4" s="52"/>
      <c r="B4" s="57" t="s">
        <v>201</v>
      </c>
      <c r="C4" s="58" t="e">
        <f t="array" aca="1" ref="C4" ca="1">_xludf.XLOOKUP(B4,'Mudge 2'!$B$3:$B$43,'Mudge 2'!$A$3:$A$43)</f>
        <v>#NAME?</v>
      </c>
      <c r="D4" s="54"/>
      <c r="E4" s="63" t="s">
        <v>181</v>
      </c>
      <c r="F4" s="64" t="e">
        <f t="array" aca="1" ref="F4" ca="1">_xludf.XLOOKUP(E4,'Mudge 2'!$B$3:$B$43,'Mudge 2'!$A$3:$A$43)</f>
        <v>#NAME?</v>
      </c>
      <c r="G4" s="54"/>
      <c r="H4" s="65" t="s">
        <v>188</v>
      </c>
      <c r="I4" s="66" t="e">
        <f t="array" aca="1" ref="I4" ca="1">_xludf.XLOOKUP(H4,'Mudge 2'!$B$3:$B$43,'Mudge 2'!$A$3:$A$43)</f>
        <v>#NAME?</v>
      </c>
      <c r="J4" s="54"/>
    </row>
    <row r="5" spans="1:10">
      <c r="A5" s="52"/>
      <c r="B5" s="57" t="s">
        <v>200</v>
      </c>
      <c r="C5" s="58" t="e">
        <f t="array" aca="1" ref="C5" ca="1">_xludf.XLOOKUP(B5,'Mudge 2'!$B$3:$B$43,'Mudge 2'!$A$3:$A$43)</f>
        <v>#NAME?</v>
      </c>
      <c r="D5" s="54"/>
      <c r="E5" s="59" t="s">
        <v>217</v>
      </c>
      <c r="F5" s="60" t="e">
        <f t="array" aca="1" ref="F5" ca="1">_xludf.XLOOKUP(E5,'Mudge 2'!$B$3:$B$43,'Mudge 2'!$A$3:$A$43)</f>
        <v>#NAME?</v>
      </c>
      <c r="G5" s="54"/>
      <c r="H5" s="61" t="s">
        <v>218</v>
      </c>
      <c r="I5" s="62" t="e">
        <f t="array" aca="1" ref="I5" ca="1">_xludf.XLOOKUP(H5,'Mudge 2'!$B$3:$B$43,'Mudge 2'!$A$3:$A$43)</f>
        <v>#NAME?</v>
      </c>
      <c r="J5" s="54"/>
    </row>
    <row r="6" spans="1:10">
      <c r="A6" s="52"/>
      <c r="B6" s="57" t="s">
        <v>220</v>
      </c>
      <c r="C6" s="58" t="e">
        <f t="array" aca="1" ref="C6" ca="1">_xludf.XLOOKUP(B6,'Mudge 2'!$B$3:$B$43,'Mudge 2'!$A$3:$A$43)</f>
        <v>#NAME?</v>
      </c>
      <c r="D6" s="54"/>
      <c r="E6" s="59" t="s">
        <v>198</v>
      </c>
      <c r="F6" s="60" t="e">
        <f t="array" aca="1" ref="F6" ca="1">_xludf.XLOOKUP(E6,'Mudge 2'!$B$3:$B$43,'Mudge 2'!$A$3:$A$43)</f>
        <v>#NAME?</v>
      </c>
      <c r="G6" s="54"/>
      <c r="H6" s="61" t="s">
        <v>208</v>
      </c>
      <c r="I6" s="62" t="e">
        <f t="array" aca="1" ref="I6" ca="1">_xludf.XLOOKUP(H6,'Mudge 2'!$B$3:$B$43,'Mudge 2'!$A$3:$A$43)</f>
        <v>#NAME?</v>
      </c>
      <c r="J6" s="54"/>
    </row>
    <row r="7" spans="1:10">
      <c r="A7" s="52"/>
      <c r="B7" s="57" t="s">
        <v>202</v>
      </c>
      <c r="C7" s="58" t="e">
        <f t="array" aca="1" ref="C7" ca="1">_xludf.XLOOKUP(B7,'Mudge 2'!$B$3:$B$43,'Mudge 2'!$A$3:$A$43)</f>
        <v>#NAME?</v>
      </c>
      <c r="D7" s="54"/>
      <c r="E7" s="59" t="s">
        <v>206</v>
      </c>
      <c r="F7" s="60" t="e">
        <f t="array" aca="1" ref="F7" ca="1">_xludf.XLOOKUP(E7,'Mudge 2'!$B$3:$B$43,'Mudge 2'!$A$3:$A$43)</f>
        <v>#NAME?</v>
      </c>
      <c r="G7" s="54"/>
      <c r="H7" s="61" t="s">
        <v>193</v>
      </c>
      <c r="I7" s="62" t="e">
        <f t="array" aca="1" ref="I7" ca="1">_xludf.XLOOKUP(H7,'Mudge 2'!$B$3:$B$43,'Mudge 2'!$A$3:$A$43)</f>
        <v>#NAME?</v>
      </c>
      <c r="J7" s="54"/>
    </row>
    <row r="8" spans="1:10">
      <c r="A8" s="52"/>
      <c r="B8" s="57" t="s">
        <v>199</v>
      </c>
      <c r="C8" s="58" t="e">
        <f t="array" aca="1" ref="C8" ca="1">_xludf.XLOOKUP(B8,'Mudge 2'!$B$3:$B$43,'Mudge 2'!$A$3:$A$43)</f>
        <v>#NAME?</v>
      </c>
      <c r="D8" s="54"/>
      <c r="E8" s="59" t="s">
        <v>184</v>
      </c>
      <c r="F8" s="60" t="e">
        <f t="array" aca="1" ref="F8" ca="1">_xludf.XLOOKUP(E8,'Mudge 2'!$B$3:$B$43,'Mudge 2'!$A$3:$A$43)</f>
        <v>#NAME?</v>
      </c>
      <c r="G8" s="54"/>
      <c r="H8" s="61" t="s">
        <v>216</v>
      </c>
      <c r="I8" s="62" t="e">
        <f t="array" aca="1" ref="I8" ca="1">_xludf.XLOOKUP(H8,'Mudge 2'!$B$3:$B$43,'Mudge 2'!$A$3:$A$43)</f>
        <v>#NAME?</v>
      </c>
      <c r="J8" s="54"/>
    </row>
    <row r="9" spans="1:10">
      <c r="A9" s="52"/>
      <c r="B9" s="57" t="s">
        <v>211</v>
      </c>
      <c r="C9" s="58" t="e">
        <f t="array" aca="1" ref="C9" ca="1">_xludf.XLOOKUP(B9,'Mudge 2'!$B$3:$B$43,'Mudge 2'!$A$3:$A$43)</f>
        <v>#NAME?</v>
      </c>
      <c r="D9" s="54"/>
      <c r="E9" s="59" t="s">
        <v>194</v>
      </c>
      <c r="F9" s="60" t="e">
        <f t="array" aca="1" ref="F9" ca="1">_xludf.XLOOKUP(E9,'Mudge 2'!$B$3:$B$43,'Mudge 2'!$A$3:$A$43)</f>
        <v>#NAME?</v>
      </c>
      <c r="G9" s="54"/>
      <c r="H9" s="61" t="s">
        <v>214</v>
      </c>
      <c r="I9" s="62" t="e">
        <f t="array" aca="1" ref="I9" ca="1">_xludf.XLOOKUP(H9,'Mudge 2'!$B$3:$B$43,'Mudge 2'!$A$3:$A$43)</f>
        <v>#NAME?</v>
      </c>
      <c r="J9" s="54"/>
    </row>
    <row r="10" spans="1:10">
      <c r="A10" s="52"/>
      <c r="B10" s="57" t="s">
        <v>180</v>
      </c>
      <c r="C10" s="58" t="e">
        <f t="array" aca="1" ref="C10" ca="1">_xludf.XLOOKUP(B10,'Mudge 2'!$B$3:$B$43,'Mudge 2'!$A$3:$A$43)</f>
        <v>#NAME?</v>
      </c>
      <c r="D10" s="54"/>
      <c r="E10" s="59" t="s">
        <v>195</v>
      </c>
      <c r="F10" s="60" t="e">
        <f t="array" aca="1" ref="F10" ca="1">_xludf.XLOOKUP(E10,'Mudge 2'!$B$3:$B$43,'Mudge 2'!$A$3:$A$43)</f>
        <v>#NAME?</v>
      </c>
      <c r="G10" s="54"/>
      <c r="H10" s="61" t="s">
        <v>219</v>
      </c>
      <c r="I10" s="62" t="e">
        <f t="array" aca="1" ref="I10" ca="1">_xludf.XLOOKUP(H10,'Mudge 2'!$B$3:$B$43,'Mudge 2'!$A$3:$A$43)</f>
        <v>#NAME?</v>
      </c>
      <c r="J10" s="54"/>
    </row>
    <row r="11" spans="1:10">
      <c r="A11" s="52"/>
      <c r="B11" s="57" t="s">
        <v>203</v>
      </c>
      <c r="C11" s="58" t="e">
        <f t="array" aca="1" ref="C11" ca="1">_xludf.XLOOKUP(B11,'Mudge 2'!$B$3:$B$43,'Mudge 2'!$A$3:$A$43)</f>
        <v>#NAME?</v>
      </c>
      <c r="D11" s="54"/>
      <c r="E11" s="59" t="s">
        <v>212</v>
      </c>
      <c r="F11" s="60" t="e">
        <f t="array" aca="1" ref="F11" ca="1">_xludf.XLOOKUP(E11,'Mudge 2'!$B$3:$B$43,'Mudge 2'!$A$3:$A$43)</f>
        <v>#NAME?</v>
      </c>
      <c r="G11" s="54"/>
      <c r="H11" s="61" t="s">
        <v>186</v>
      </c>
      <c r="I11" s="62" t="e">
        <f t="array" aca="1" ref="I11" ca="1">_xludf.XLOOKUP(H11,'Mudge 2'!$B$3:$B$43,'Mudge 2'!$A$3:$A$43)</f>
        <v>#NAME?</v>
      </c>
      <c r="J11" s="54"/>
    </row>
    <row r="12" spans="1:10">
      <c r="A12" s="52"/>
      <c r="B12" s="57" t="s">
        <v>196</v>
      </c>
      <c r="C12" s="58" t="e">
        <f t="array" aca="1" ref="C12" ca="1">_xludf.XLOOKUP(B12,'Mudge 2'!$B$3:$B$43,'Mudge 2'!$A$3:$A$43)</f>
        <v>#NAME?</v>
      </c>
      <c r="D12" s="54"/>
      <c r="E12" s="59" t="s">
        <v>191</v>
      </c>
      <c r="F12" s="60" t="e">
        <f t="array" aca="1" ref="F12" ca="1">_xludf.XLOOKUP(E12,'Mudge 2'!$B$3:$B$43,'Mudge 2'!$A$3:$A$43)</f>
        <v>#NAME?</v>
      </c>
      <c r="G12" s="54"/>
      <c r="H12" s="61" t="s">
        <v>210</v>
      </c>
      <c r="I12" s="62" t="e">
        <f t="array" aca="1" ref="I12" ca="1">_xludf.XLOOKUP(H12,'Mudge 2'!$B$3:$B$43,'Mudge 2'!$A$3:$A$43)</f>
        <v>#NAME?</v>
      </c>
      <c r="J12" s="54"/>
    </row>
    <row r="13" spans="1:10">
      <c r="A13" s="67"/>
      <c r="B13" s="68" t="s">
        <v>204</v>
      </c>
      <c r="C13" s="58" t="e">
        <f t="array" aca="1" ref="C13" ca="1">_xludf.XLOOKUP(B13,'Mudge 2'!$B$3:$B$43,'Mudge 2'!$A$3:$A$43)</f>
        <v>#NAME?</v>
      </c>
      <c r="D13" s="54"/>
      <c r="E13" s="59" t="s">
        <v>215</v>
      </c>
      <c r="F13" s="60" t="e">
        <f t="array" aca="1" ref="F13" ca="1">_xludf.XLOOKUP(E13,'Mudge 2'!$B$3:$B$43,'Mudge 2'!$A$3:$A$43)</f>
        <v>#NAME?</v>
      </c>
      <c r="G13" s="54"/>
      <c r="H13" s="61" t="s">
        <v>187</v>
      </c>
      <c r="I13" s="62" t="e">
        <f t="array" aca="1" ref="I13" ca="1">_xludf.XLOOKUP(H13,'Mudge 2'!$B$3:$B$43,'Mudge 2'!$A$3:$A$43)</f>
        <v>#NAME?</v>
      </c>
      <c r="J13" s="54"/>
    </row>
    <row r="14" spans="1:10">
      <c r="A14" s="52"/>
      <c r="B14" s="57" t="s">
        <v>189</v>
      </c>
      <c r="C14" s="58" t="e">
        <f t="array" aca="1" ref="C14" ca="1">_xludf.XLOOKUP(B14,'Mudge 2'!$B$3:$B$43,'Mudge 2'!$A$3:$A$43)</f>
        <v>#NAME?</v>
      </c>
      <c r="D14" s="54"/>
      <c r="E14" s="54"/>
      <c r="F14" s="54"/>
      <c r="G14" s="54"/>
      <c r="H14" s="61" t="s">
        <v>185</v>
      </c>
      <c r="I14" s="62" t="e">
        <f t="array" aca="1" ref="I14" ca="1">_xludf.XLOOKUP(H14,'Mudge 2'!$B$3:$B$43,'Mudge 2'!$A$3:$A$43)</f>
        <v>#NAME?</v>
      </c>
      <c r="J14" s="54"/>
    </row>
    <row r="15" spans="1:10">
      <c r="A15" s="52"/>
      <c r="B15" s="57" t="s">
        <v>207</v>
      </c>
      <c r="C15" s="58" t="e">
        <f t="array" aca="1" ref="C15" ca="1">_xludf.XLOOKUP(B15,'Mudge 2'!$B$3:$B$43,'Mudge 2'!$A$3:$A$43)</f>
        <v>#NAME?</v>
      </c>
      <c r="D15" s="54"/>
      <c r="E15" s="54"/>
      <c r="F15" s="54"/>
      <c r="G15" s="54"/>
      <c r="H15" s="54"/>
      <c r="I15" s="54"/>
      <c r="J15" s="54"/>
    </row>
    <row r="16" spans="1:10">
      <c r="A16" s="52"/>
      <c r="B16" s="57" t="s">
        <v>182</v>
      </c>
      <c r="C16" s="58" t="e">
        <f t="array" aca="1" ref="C16" ca="1">_xludf.XLOOKUP(B16,'Mudge 2'!$B$3:$B$43,'Mudge 2'!$A$3:$A$43)</f>
        <v>#NAME?</v>
      </c>
      <c r="D16" s="54"/>
      <c r="E16" s="54"/>
      <c r="F16" s="54"/>
      <c r="G16" s="54"/>
      <c r="H16" s="54"/>
      <c r="I16" s="54"/>
      <c r="J16" s="54"/>
    </row>
    <row r="17" spans="1:10">
      <c r="A17" s="52"/>
      <c r="B17" s="57" t="s">
        <v>205</v>
      </c>
      <c r="C17" s="58" t="e">
        <f t="array" aca="1" ref="C17" ca="1">_xludf.XLOOKUP(B17,'Mudge 2'!$B$3:$B$43,'Mudge 2'!$A$3:$A$43)</f>
        <v>#NAME?</v>
      </c>
      <c r="D17" s="54"/>
      <c r="E17" s="54"/>
      <c r="F17" s="54"/>
      <c r="G17" s="54"/>
      <c r="H17" s="54"/>
      <c r="I17" s="54"/>
      <c r="J17" s="54"/>
    </row>
    <row r="18" spans="1:10">
      <c r="A18" s="52"/>
      <c r="B18" s="57" t="s">
        <v>213</v>
      </c>
      <c r="C18" s="58" t="e">
        <f t="array" aca="1" ref="C18" ca="1">_xludf.XLOOKUP(B18,'Mudge 2'!$B$3:$B$43,'Mudge 2'!$A$3:$A$43)</f>
        <v>#NAME?</v>
      </c>
      <c r="D18" s="54"/>
      <c r="E18" s="54"/>
      <c r="F18" s="54"/>
      <c r="G18" s="54"/>
      <c r="H18" s="54"/>
      <c r="I18" s="54"/>
      <c r="J18" s="54"/>
    </row>
    <row r="19" spans="1:10">
      <c r="A19" s="52"/>
      <c r="B19" s="57" t="s">
        <v>190</v>
      </c>
      <c r="C19" s="58" t="e">
        <f t="array" aca="1" ref="C19" ca="1">_xludf.XLOOKUP(B19,'Mudge 2'!$B$3:$B$43,'Mudge 2'!$A$3:$A$43)</f>
        <v>#NAME?</v>
      </c>
      <c r="D19" s="54"/>
      <c r="E19" s="54"/>
      <c r="F19" s="54"/>
      <c r="G19" s="54"/>
      <c r="H19" s="54"/>
      <c r="I19" s="54"/>
      <c r="J19" s="54"/>
    </row>
    <row r="20" spans="1:10">
      <c r="A20" s="52"/>
      <c r="B20" s="57" t="s">
        <v>183</v>
      </c>
      <c r="C20" s="58" t="e">
        <f t="array" aca="1" ref="C20" ca="1">_xludf.XLOOKUP(B20,'Mudge 2'!$B$3:$B$43,'Mudge 2'!$A$3:$A$43)</f>
        <v>#NAME?</v>
      </c>
      <c r="D20" s="54"/>
      <c r="E20" s="54"/>
      <c r="F20" s="54"/>
      <c r="G20" s="54"/>
      <c r="H20" s="54"/>
      <c r="I20" s="54"/>
      <c r="J20" s="54"/>
    </row>
    <row r="21" spans="1:10">
      <c r="A21" s="54"/>
      <c r="B21" s="54"/>
      <c r="C21" s="54"/>
      <c r="D21" s="54"/>
      <c r="E21" s="54"/>
      <c r="F21" s="54"/>
      <c r="G21" s="54"/>
      <c r="H21" s="54"/>
      <c r="I21" s="54"/>
      <c r="J21" s="54"/>
    </row>
    <row r="22" spans="1:10">
      <c r="A22" s="54"/>
      <c r="B22" s="54"/>
      <c r="C22" s="54"/>
      <c r="D22" s="54"/>
      <c r="E22" s="54"/>
      <c r="F22" s="54"/>
      <c r="G22" s="54"/>
      <c r="H22" s="54"/>
      <c r="I22" s="54"/>
      <c r="J22" s="54"/>
    </row>
    <row r="23" spans="1:10">
      <c r="A23" s="54"/>
      <c r="B23" s="54"/>
      <c r="C23" s="54"/>
      <c r="D23" s="54"/>
      <c r="E23" s="54"/>
      <c r="F23" s="54"/>
      <c r="G23" s="54"/>
      <c r="H23" s="54"/>
      <c r="I23" s="54"/>
      <c r="J23" s="54"/>
    </row>
    <row r="24" spans="1:10">
      <c r="A24" s="54"/>
      <c r="B24" s="54"/>
      <c r="C24" s="54"/>
      <c r="D24" s="54"/>
      <c r="E24" s="54"/>
      <c r="F24" s="54"/>
      <c r="G24" s="54"/>
      <c r="H24" s="54"/>
      <c r="I24" s="54"/>
      <c r="J24" s="54"/>
    </row>
    <row r="25" spans="1:10">
      <c r="A25" s="54"/>
      <c r="B25" s="54"/>
      <c r="C25" s="54"/>
      <c r="D25" s="54"/>
      <c r="E25" s="54"/>
      <c r="F25" s="54"/>
      <c r="G25" s="54"/>
      <c r="H25" s="54"/>
      <c r="I25" s="54"/>
      <c r="J25" s="54"/>
    </row>
    <row r="26" spans="1:10">
      <c r="A26" s="54"/>
      <c r="B26" s="54"/>
      <c r="C26" s="54"/>
      <c r="D26" s="54"/>
      <c r="E26" s="54"/>
      <c r="F26" s="54"/>
      <c r="G26" s="54"/>
      <c r="H26" s="54"/>
      <c r="I26" s="54"/>
      <c r="J26" s="54"/>
    </row>
    <row r="27" spans="1:10">
      <c r="A27" s="54"/>
      <c r="B27" s="54"/>
      <c r="C27" s="54"/>
      <c r="D27" s="54"/>
      <c r="E27" s="54"/>
      <c r="F27" s="54"/>
      <c r="G27" s="54"/>
      <c r="H27" s="54"/>
      <c r="I27" s="54"/>
      <c r="J27" s="54"/>
    </row>
    <row r="28" spans="1:10">
      <c r="A28" s="54"/>
      <c r="B28" s="54"/>
      <c r="C28" s="54"/>
      <c r="D28" s="54"/>
      <c r="E28" s="54"/>
      <c r="F28" s="54"/>
      <c r="G28" s="54"/>
      <c r="H28" s="54"/>
      <c r="I28" s="54"/>
      <c r="J28" s="54"/>
    </row>
    <row r="29" spans="1:10">
      <c r="A29" s="54"/>
      <c r="B29" s="54"/>
      <c r="C29" s="54"/>
      <c r="D29" s="54"/>
      <c r="E29" s="54"/>
      <c r="F29" s="54"/>
      <c r="G29" s="54"/>
      <c r="H29" s="54"/>
      <c r="I29" s="54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4" width="18.85546875" customWidth="1"/>
  </cols>
  <sheetData>
    <row r="1" spans="1:28">
      <c r="A1" s="46" t="s">
        <v>232</v>
      </c>
      <c r="B1" s="46" t="s">
        <v>233</v>
      </c>
      <c r="C1" s="46" t="s">
        <v>234</v>
      </c>
      <c r="D1" s="46" t="s">
        <v>235</v>
      </c>
      <c r="E1" s="46" t="s">
        <v>236</v>
      </c>
      <c r="F1" s="46" t="s">
        <v>237</v>
      </c>
      <c r="G1" s="46" t="s">
        <v>238</v>
      </c>
      <c r="H1" s="46" t="s">
        <v>239</v>
      </c>
      <c r="I1" s="46" t="s">
        <v>240</v>
      </c>
      <c r="J1" s="46" t="s">
        <v>241</v>
      </c>
      <c r="K1" s="46" t="s">
        <v>242</v>
      </c>
      <c r="L1" s="46" t="s">
        <v>243</v>
      </c>
      <c r="M1" s="46" t="s">
        <v>244</v>
      </c>
      <c r="N1" s="46" t="s">
        <v>245</v>
      </c>
      <c r="O1" s="46" t="s">
        <v>246</v>
      </c>
      <c r="P1" s="46" t="s">
        <v>247</v>
      </c>
      <c r="Q1" s="46" t="s">
        <v>248</v>
      </c>
      <c r="R1" s="46" t="s">
        <v>249</v>
      </c>
      <c r="S1" s="46" t="s">
        <v>250</v>
      </c>
      <c r="T1" s="46" t="s">
        <v>251</v>
      </c>
      <c r="U1" s="46" t="s">
        <v>252</v>
      </c>
      <c r="V1" s="46" t="s">
        <v>253</v>
      </c>
      <c r="W1" s="46" t="s">
        <v>254</v>
      </c>
      <c r="X1" s="46" t="s">
        <v>255</v>
      </c>
      <c r="Y1" s="46" t="s">
        <v>256</v>
      </c>
      <c r="Z1" s="46" t="s">
        <v>257</v>
      </c>
      <c r="AA1" s="46" t="s">
        <v>258</v>
      </c>
      <c r="AB1" s="46" t="s">
        <v>259</v>
      </c>
    </row>
    <row r="2" spans="1:28">
      <c r="A2" s="69">
        <v>45110.356656956021</v>
      </c>
      <c r="B2" s="46" t="s">
        <v>260</v>
      </c>
      <c r="C2" s="46" t="s">
        <v>261</v>
      </c>
      <c r="D2" s="46" t="s">
        <v>262</v>
      </c>
      <c r="E2" s="46" t="s">
        <v>263</v>
      </c>
      <c r="F2" s="46" t="s">
        <v>263</v>
      </c>
      <c r="G2" s="46" t="s">
        <v>263</v>
      </c>
      <c r="H2" s="46" t="s">
        <v>263</v>
      </c>
      <c r="I2" s="46" t="s">
        <v>263</v>
      </c>
      <c r="J2" s="46" t="s">
        <v>263</v>
      </c>
      <c r="K2" s="46" t="s">
        <v>263</v>
      </c>
      <c r="L2" s="46" t="s">
        <v>263</v>
      </c>
      <c r="M2" s="46" t="s">
        <v>264</v>
      </c>
      <c r="N2" s="46" t="s">
        <v>263</v>
      </c>
      <c r="O2" s="46" t="s">
        <v>264</v>
      </c>
      <c r="P2" s="46" t="s">
        <v>263</v>
      </c>
      <c r="Q2" s="46" t="s">
        <v>263</v>
      </c>
      <c r="R2" s="46" t="s">
        <v>263</v>
      </c>
      <c r="S2" s="46" t="s">
        <v>263</v>
      </c>
      <c r="T2" s="46" t="s">
        <v>263</v>
      </c>
      <c r="U2" s="46" t="s">
        <v>265</v>
      </c>
      <c r="V2" s="46" t="s">
        <v>264</v>
      </c>
      <c r="W2" s="46" t="s">
        <v>264</v>
      </c>
      <c r="X2" s="46" t="s">
        <v>263</v>
      </c>
      <c r="Y2" s="46" t="s">
        <v>263</v>
      </c>
      <c r="Z2" s="46" t="s">
        <v>263</v>
      </c>
      <c r="AA2" s="46" t="s">
        <v>263</v>
      </c>
      <c r="AB2" s="46" t="s">
        <v>266</v>
      </c>
    </row>
    <row r="3" spans="1:28">
      <c r="A3" s="69">
        <v>45110.36839570602</v>
      </c>
      <c r="B3" s="46" t="s">
        <v>267</v>
      </c>
      <c r="C3" s="46" t="s">
        <v>268</v>
      </c>
      <c r="D3" s="46" t="s">
        <v>269</v>
      </c>
      <c r="E3" s="46" t="s">
        <v>263</v>
      </c>
      <c r="F3" s="46" t="s">
        <v>263</v>
      </c>
      <c r="G3" s="46" t="s">
        <v>263</v>
      </c>
      <c r="H3" s="46" t="s">
        <v>263</v>
      </c>
      <c r="I3" s="46" t="s">
        <v>263</v>
      </c>
      <c r="J3" s="46" t="s">
        <v>264</v>
      </c>
      <c r="K3" s="46" t="s">
        <v>263</v>
      </c>
      <c r="L3" s="46" t="s">
        <v>263</v>
      </c>
      <c r="M3" s="46" t="s">
        <v>264</v>
      </c>
      <c r="N3" s="46" t="s">
        <v>264</v>
      </c>
      <c r="O3" s="46" t="s">
        <v>263</v>
      </c>
      <c r="P3" s="46" t="s">
        <v>263</v>
      </c>
      <c r="Q3" s="46" t="s">
        <v>263</v>
      </c>
      <c r="R3" s="46" t="s">
        <v>264</v>
      </c>
      <c r="S3" s="46" t="s">
        <v>263</v>
      </c>
      <c r="T3" s="46" t="s">
        <v>263</v>
      </c>
      <c r="U3" s="46" t="s">
        <v>264</v>
      </c>
      <c r="V3" s="46" t="s">
        <v>264</v>
      </c>
      <c r="W3" s="46" t="s">
        <v>263</v>
      </c>
      <c r="X3" s="46" t="s">
        <v>263</v>
      </c>
      <c r="Y3" s="46" t="s">
        <v>263</v>
      </c>
      <c r="Z3" s="46" t="s">
        <v>264</v>
      </c>
      <c r="AA3" s="46" t="s">
        <v>263</v>
      </c>
      <c r="AB3" s="46" t="s">
        <v>270</v>
      </c>
    </row>
    <row r="4" spans="1:28">
      <c r="A4" s="69">
        <v>45110.385012789353</v>
      </c>
      <c r="B4" s="46" t="s">
        <v>271</v>
      </c>
      <c r="C4" s="46" t="s">
        <v>272</v>
      </c>
      <c r="D4" s="46" t="s">
        <v>273</v>
      </c>
      <c r="E4" s="46" t="s">
        <v>263</v>
      </c>
      <c r="F4" s="46" t="s">
        <v>265</v>
      </c>
      <c r="G4" s="46" t="s">
        <v>264</v>
      </c>
      <c r="H4" s="46" t="s">
        <v>263</v>
      </c>
      <c r="I4" s="46" t="s">
        <v>263</v>
      </c>
      <c r="J4" s="46" t="s">
        <v>264</v>
      </c>
      <c r="K4" s="46" t="s">
        <v>263</v>
      </c>
      <c r="L4" s="46" t="s">
        <v>263</v>
      </c>
      <c r="M4" s="46" t="s">
        <v>263</v>
      </c>
      <c r="N4" s="46" t="s">
        <v>263</v>
      </c>
      <c r="O4" s="46" t="s">
        <v>264</v>
      </c>
      <c r="P4" s="46" t="s">
        <v>264</v>
      </c>
      <c r="Q4" s="46" t="s">
        <v>263</v>
      </c>
      <c r="R4" s="46" t="s">
        <v>264</v>
      </c>
      <c r="S4" s="46" t="s">
        <v>263</v>
      </c>
      <c r="T4" s="46" t="s">
        <v>263</v>
      </c>
      <c r="U4" s="46" t="s">
        <v>263</v>
      </c>
      <c r="V4" s="46" t="s">
        <v>263</v>
      </c>
      <c r="W4" s="46" t="s">
        <v>263</v>
      </c>
      <c r="X4" s="46" t="s">
        <v>263</v>
      </c>
      <c r="Y4" s="46" t="s">
        <v>263</v>
      </c>
      <c r="Z4" s="46" t="s">
        <v>263</v>
      </c>
      <c r="AA4" s="46" t="s">
        <v>263</v>
      </c>
      <c r="AB4" s="46" t="s">
        <v>274</v>
      </c>
    </row>
    <row r="5" spans="1:28">
      <c r="A5" s="69">
        <v>45110.400536111112</v>
      </c>
      <c r="B5" s="46" t="s">
        <v>275</v>
      </c>
      <c r="C5" s="46" t="s">
        <v>276</v>
      </c>
      <c r="D5" s="46" t="s">
        <v>273</v>
      </c>
      <c r="E5" s="46" t="s">
        <v>263</v>
      </c>
      <c r="F5" s="46" t="s">
        <v>263</v>
      </c>
      <c r="G5" s="46" t="s">
        <v>263</v>
      </c>
      <c r="H5" s="46" t="s">
        <v>263</v>
      </c>
      <c r="I5" s="46" t="s">
        <v>264</v>
      </c>
      <c r="J5" s="46" t="s">
        <v>263</v>
      </c>
      <c r="K5" s="46" t="s">
        <v>263</v>
      </c>
      <c r="L5" s="46" t="s">
        <v>263</v>
      </c>
      <c r="M5" s="46" t="s">
        <v>263</v>
      </c>
      <c r="N5" s="46" t="s">
        <v>263</v>
      </c>
      <c r="O5" s="46" t="s">
        <v>265</v>
      </c>
      <c r="P5" s="46" t="s">
        <v>264</v>
      </c>
      <c r="Q5" s="46" t="s">
        <v>263</v>
      </c>
      <c r="R5" s="46" t="s">
        <v>263</v>
      </c>
      <c r="S5" s="46" t="s">
        <v>263</v>
      </c>
      <c r="T5" s="46" t="s">
        <v>264</v>
      </c>
      <c r="U5" s="46" t="s">
        <v>263</v>
      </c>
      <c r="V5" s="46" t="s">
        <v>264</v>
      </c>
      <c r="W5" s="46" t="s">
        <v>264</v>
      </c>
      <c r="X5" s="46" t="s">
        <v>263</v>
      </c>
      <c r="Y5" s="46" t="s">
        <v>263</v>
      </c>
      <c r="Z5" s="46" t="s">
        <v>263</v>
      </c>
      <c r="AA5" s="46" t="s">
        <v>263</v>
      </c>
      <c r="AB5" s="46" t="s">
        <v>270</v>
      </c>
    </row>
    <row r="6" spans="1:28">
      <c r="A6" s="69">
        <v>45110.425072604165</v>
      </c>
      <c r="B6" s="46" t="s">
        <v>277</v>
      </c>
      <c r="C6" s="46" t="s">
        <v>278</v>
      </c>
      <c r="D6" s="46" t="s">
        <v>279</v>
      </c>
      <c r="E6" s="46" t="s">
        <v>263</v>
      </c>
      <c r="F6" s="46" t="s">
        <v>263</v>
      </c>
      <c r="G6" s="46" t="s">
        <v>263</v>
      </c>
      <c r="H6" s="46" t="s">
        <v>264</v>
      </c>
      <c r="I6" s="46" t="s">
        <v>264</v>
      </c>
      <c r="J6" s="46" t="s">
        <v>264</v>
      </c>
      <c r="K6" s="46" t="s">
        <v>263</v>
      </c>
      <c r="L6" s="46" t="s">
        <v>264</v>
      </c>
      <c r="M6" s="46" t="s">
        <v>265</v>
      </c>
      <c r="N6" s="46" t="s">
        <v>264</v>
      </c>
      <c r="O6" s="46" t="s">
        <v>264</v>
      </c>
      <c r="P6" s="46" t="s">
        <v>264</v>
      </c>
      <c r="Q6" s="46" t="s">
        <v>263</v>
      </c>
      <c r="R6" s="46" t="s">
        <v>264</v>
      </c>
      <c r="S6" s="46" t="s">
        <v>264</v>
      </c>
      <c r="T6" s="46" t="s">
        <v>263</v>
      </c>
      <c r="U6" s="46" t="s">
        <v>265</v>
      </c>
      <c r="V6" s="46" t="s">
        <v>263</v>
      </c>
      <c r="W6" s="46" t="s">
        <v>264</v>
      </c>
      <c r="X6" s="46" t="s">
        <v>264</v>
      </c>
      <c r="Y6" s="46" t="s">
        <v>264</v>
      </c>
      <c r="Z6" s="46" t="s">
        <v>264</v>
      </c>
      <c r="AA6" s="46" t="s">
        <v>265</v>
      </c>
      <c r="AB6" s="46" t="s">
        <v>280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4"/>
  <sheetViews>
    <sheetView tabSelected="1" workbookViewId="0"/>
  </sheetViews>
  <sheetFormatPr defaultColWidth="12.5703125" defaultRowHeight="15.75" customHeight="1"/>
  <cols>
    <col min="2" max="2" width="19.28515625" customWidth="1"/>
    <col min="3" max="3" width="152.42578125" customWidth="1"/>
  </cols>
  <sheetData>
    <row r="1" spans="1:3">
      <c r="A1" s="18" t="s">
        <v>197</v>
      </c>
      <c r="B1" s="70" t="e">
        <f t="array" aca="1" ref="B1" ca="1">_xludf.XLOOKUP(A1,'Mudge 2'!$B$3:$B$43,'Mudge 2'!$A$3:$A$43)</f>
        <v>#NAME?</v>
      </c>
      <c r="C1" s="70" t="e">
        <f t="array" aca="1" ref="C1" ca="1">_xludf.XLOOKUP(B1,Compilado!$I$3:$I$43,Compilado!$J$3:$J$43)</f>
        <v>#NAME?</v>
      </c>
    </row>
    <row r="2" spans="1:3">
      <c r="A2" s="18" t="s">
        <v>201</v>
      </c>
      <c r="B2" s="70" t="e">
        <f t="array" aca="1" ref="B2" ca="1">_xludf.XLOOKUP(A2,'Mudge 2'!$B$3:$B$43,'Mudge 2'!$A$3:$A$43)</f>
        <v>#NAME?</v>
      </c>
      <c r="C2" s="70" t="e">
        <f t="array" aca="1" ref="C2" ca="1">_xludf.XLOOKUP(B2,Compilado!$I$3:$I$43,Compilado!$J$3:$J$43)</f>
        <v>#NAME?</v>
      </c>
    </row>
    <row r="3" spans="1:3">
      <c r="A3" s="18" t="s">
        <v>200</v>
      </c>
      <c r="B3" s="70" t="e">
        <f t="array" aca="1" ref="B3" ca="1">_xludf.XLOOKUP(A3,'Mudge 2'!$B$3:$B$43,'Mudge 2'!$A$3:$A$43)</f>
        <v>#NAME?</v>
      </c>
      <c r="C3" s="70" t="e">
        <f t="array" aca="1" ref="C3" ca="1">_xludf.XLOOKUP(B3,Compilado!$I$3:$I$43,Compilado!$J$3:$J$43)</f>
        <v>#NAME?</v>
      </c>
    </row>
    <row r="4" spans="1:3">
      <c r="A4" s="18" t="s">
        <v>220</v>
      </c>
      <c r="B4" s="70" t="e">
        <f t="array" aca="1" ref="B4" ca="1">_xludf.XLOOKUP(A4,'Mudge 2'!$B$3:$B$43,'Mudge 2'!$A$3:$A$43)</f>
        <v>#NAME?</v>
      </c>
      <c r="C4" s="70" t="e">
        <f t="array" aca="1" ref="C4" ca="1">_xludf.XLOOKUP(B4,Compilado!$I$3:$I$43,Compilado!$J$3:$J$43)</f>
        <v>#NAME?</v>
      </c>
    </row>
    <row r="5" spans="1:3">
      <c r="A5" s="18" t="s">
        <v>202</v>
      </c>
      <c r="B5" s="70" t="e">
        <f t="array" aca="1" ref="B5" ca="1">_xludf.XLOOKUP(A5,'Mudge 2'!$B$3:$B$43,'Mudge 2'!$A$3:$A$43)</f>
        <v>#NAME?</v>
      </c>
      <c r="C5" s="70" t="e">
        <f t="array" aca="1" ref="C5" ca="1">_xludf.XLOOKUP(B5,Compilado!$I$3:$I$43,Compilado!$J$3:$J$43)</f>
        <v>#NAME?</v>
      </c>
    </row>
    <row r="6" spans="1:3">
      <c r="A6" s="18" t="s">
        <v>199</v>
      </c>
      <c r="B6" s="70" t="e">
        <f t="array" aca="1" ref="B6" ca="1">_xludf.XLOOKUP(A6,'Mudge 2'!$B$3:$B$43,'Mudge 2'!$A$3:$A$43)</f>
        <v>#NAME?</v>
      </c>
      <c r="C6" s="70" t="e">
        <f t="array" aca="1" ref="C6" ca="1">_xludf.XLOOKUP(B6,Compilado!$I$3:$I$43,Compilado!$J$3:$J$43)</f>
        <v>#NAME?</v>
      </c>
    </row>
    <row r="7" spans="1:3">
      <c r="A7" s="18" t="s">
        <v>211</v>
      </c>
      <c r="B7" s="70" t="e">
        <f t="array" aca="1" ref="B7" ca="1">_xludf.XLOOKUP(A7,'Mudge 2'!$B$3:$B$43,'Mudge 2'!$A$3:$A$43)</f>
        <v>#NAME?</v>
      </c>
      <c r="C7" s="70" t="e">
        <f t="array" aca="1" ref="C7" ca="1">_xludf.XLOOKUP(B7,Compilado!$I$3:$I$43,Compilado!$J$3:$J$43)</f>
        <v>#NAME?</v>
      </c>
    </row>
    <row r="8" spans="1:3">
      <c r="A8" s="18" t="s">
        <v>180</v>
      </c>
      <c r="B8" s="70" t="e">
        <f t="array" aca="1" ref="B8" ca="1">_xludf.XLOOKUP(A8,'Mudge 2'!$B$3:$B$43,'Mudge 2'!$A$3:$A$43)</f>
        <v>#NAME?</v>
      </c>
      <c r="C8" s="70" t="e">
        <f t="array" aca="1" ref="C8" ca="1">_xludf.XLOOKUP(B8,Compilado!$I$3:$I$43,Compilado!$J$3:$J$43)</f>
        <v>#NAME?</v>
      </c>
    </row>
    <row r="9" spans="1:3">
      <c r="A9" s="61" t="s">
        <v>209</v>
      </c>
      <c r="B9" s="62" t="e">
        <f t="array" aca="1" ref="B9" ca="1">_xludf.XLOOKUP(A9,'Mudge 2'!$B$3:$B$43,'Mudge 2'!$A$3:$A$43)</f>
        <v>#NAME?</v>
      </c>
      <c r="C9" s="62" t="e">
        <f t="array" aca="1" ref="C9" ca="1">_xludf.XLOOKUP(B9,Compilado!$I$3:$I$43,Compilado!$J$3:$J$43)</f>
        <v>#NAME?</v>
      </c>
    </row>
    <row r="10" spans="1:3">
      <c r="A10" s="18" t="s">
        <v>196</v>
      </c>
      <c r="B10" s="70" t="e">
        <f t="array" aca="1" ref="B10" ca="1">_xludf.XLOOKUP(A10,'Mudge 2'!$B$3:$B$43,'Mudge 2'!$A$3:$A$43)</f>
        <v>#NAME?</v>
      </c>
      <c r="C10" s="70" t="e">
        <f t="array" aca="1" ref="C10" ca="1">_xludf.XLOOKUP(B10,Compilado!$I$3:$I$43,Compilado!$J$3:$J$43)</f>
        <v>#NAME?</v>
      </c>
    </row>
    <row r="11" spans="1:3">
      <c r="A11" s="65" t="s">
        <v>181</v>
      </c>
      <c r="B11" s="66" t="e">
        <f t="array" aca="1" ref="B11" ca="1">_xludf.XLOOKUP(A11,'Mudge 2'!$B$3:$B$43,'Mudge 2'!$A$3:$A$43)</f>
        <v>#NAME?</v>
      </c>
      <c r="C11" s="62" t="e">
        <f t="array" aca="1" ref="C11" ca="1">_xludf.XLOOKUP(B11,Compilado!$I$3:$I$43,Compilado!$J$3:$J$43)</f>
        <v>#NAME?</v>
      </c>
    </row>
    <row r="12" spans="1:3">
      <c r="A12" s="18" t="s">
        <v>189</v>
      </c>
      <c r="B12" s="70" t="e">
        <f t="array" aca="1" ref="B12" ca="1">_xludf.XLOOKUP(A12,'Mudge 2'!$B$3:$B$43,'Mudge 2'!$A$3:$A$43)</f>
        <v>#NAME?</v>
      </c>
      <c r="C12" s="62" t="e">
        <f t="array" aca="1" ref="C12" ca="1">_xludf.XLOOKUP(B12,Compilado!$I$3:$I$43,Compilado!$J$3:$J$43)</f>
        <v>#NAME?</v>
      </c>
    </row>
    <row r="13" spans="1:3">
      <c r="A13" s="18" t="s">
        <v>207</v>
      </c>
      <c r="B13" s="70" t="e">
        <f t="array" aca="1" ref="B13" ca="1">_xludf.XLOOKUP(A13,'Mudge 2'!$B$3:$B$43,'Mudge 2'!$A$3:$A$43)</f>
        <v>#NAME?</v>
      </c>
      <c r="C13" s="70" t="e">
        <f t="array" aca="1" ref="C13" ca="1">_xludf.XLOOKUP(B13,Compilado!$I$3:$I$43,Compilado!$J$3:$J$43)</f>
        <v>#NAME?</v>
      </c>
    </row>
    <row r="14" spans="1:3">
      <c r="A14" s="18" t="s">
        <v>182</v>
      </c>
      <c r="B14" s="70" t="e">
        <f t="array" aca="1" ref="B14" ca="1">_xludf.XLOOKUP(A14,'Mudge 2'!$B$3:$B$43,'Mudge 2'!$A$3:$A$43)</f>
        <v>#NAME?</v>
      </c>
      <c r="C14" s="70" t="e">
        <f t="array" aca="1" ref="C14" ca="1">_xludf.XLOOKUP(B14,Compilado!$I$3:$I$43,Compilado!$J$3:$J$43)</f>
        <v>#NAME?</v>
      </c>
    </row>
    <row r="15" spans="1:3">
      <c r="A15" s="18" t="s">
        <v>205</v>
      </c>
      <c r="B15" s="70" t="e">
        <f t="array" aca="1" ref="B15" ca="1">_xludf.XLOOKUP(A15,'Mudge 2'!$B$3:$B$43,'Mudge 2'!$A$3:$A$43)</f>
        <v>#NAME?</v>
      </c>
      <c r="C15" s="70" t="e">
        <f t="array" aca="1" ref="C15" ca="1">_xludf.XLOOKUP(B15,Compilado!$I$3:$I$43,Compilado!$J$3:$J$43)</f>
        <v>#NAME?</v>
      </c>
    </row>
    <row r="16" spans="1:3">
      <c r="A16" s="18" t="s">
        <v>213</v>
      </c>
      <c r="B16" s="70" t="e">
        <f t="array" aca="1" ref="B16" ca="1">_xludf.XLOOKUP(A16,'Mudge 2'!$B$3:$B$43,'Mudge 2'!$A$3:$A$43)</f>
        <v>#NAME?</v>
      </c>
      <c r="C16" s="70" t="e">
        <f t="array" aca="1" ref="C16" ca="1">_xludf.XLOOKUP(B16,Compilado!$I$3:$I$43,Compilado!$J$3:$J$43)</f>
        <v>#NAME?</v>
      </c>
    </row>
    <row r="17" spans="1:3">
      <c r="A17" s="61" t="s">
        <v>217</v>
      </c>
      <c r="B17" s="62" t="e">
        <f t="array" aca="1" ref="B17" ca="1">_xludf.XLOOKUP(A17,'Mudge 2'!$B$3:$B$43,'Mudge 2'!$A$3:$A$43)</f>
        <v>#NAME?</v>
      </c>
      <c r="C17" s="62" t="e">
        <f t="array" aca="1" ref="C17" ca="1">_xludf.XLOOKUP(B17,Compilado!$I$3:$I$43,Compilado!$J$3:$J$43)</f>
        <v>#NAME?</v>
      </c>
    </row>
    <row r="18" spans="1:3">
      <c r="A18" s="18" t="s">
        <v>190</v>
      </c>
      <c r="B18" s="70" t="e">
        <f t="array" aca="1" ref="B18" ca="1">_xludf.XLOOKUP(A18,'Mudge 2'!$B$3:$B$43,'Mudge 2'!$A$3:$A$43)</f>
        <v>#NAME?</v>
      </c>
      <c r="C18" s="70" t="e">
        <f t="array" aca="1" ref="C18" ca="1">_xludf.XLOOKUP(B18,Compilado!$I$3:$I$43,Compilado!$J$3:$J$43)</f>
        <v>#NAME?</v>
      </c>
    </row>
    <row r="19" spans="1:3">
      <c r="A19" s="18" t="s">
        <v>183</v>
      </c>
      <c r="B19" s="70" t="e">
        <f t="array" aca="1" ref="B19" ca="1">_xludf.XLOOKUP(A19,'Mudge 2'!$B$3:$B$43,'Mudge 2'!$A$3:$A$43)</f>
        <v>#NAME?</v>
      </c>
      <c r="C19" s="70" t="e">
        <f t="array" aca="1" ref="C19" ca="1">_xludf.XLOOKUP(B19,Compilado!$I$3:$I$43,Compilado!$J$3:$J$43)</f>
        <v>#NAME?</v>
      </c>
    </row>
    <row r="20" spans="1:3">
      <c r="A20" s="18" t="s">
        <v>184</v>
      </c>
      <c r="B20" s="70" t="e">
        <f t="array" aca="1" ref="B20" ca="1">_xludf.XLOOKUP(A20,'Mudge 2'!$B$3:$B$43,'Mudge 2'!$A$3:$A$43)</f>
        <v>#NAME?</v>
      </c>
      <c r="C20" s="70" t="e">
        <f t="array" aca="1" ref="C20" ca="1">_xludf.XLOOKUP(B20,Compilado!$I$3:$I$43,Compilado!$J$3:$J$43)</f>
        <v>#NAME?</v>
      </c>
    </row>
    <row r="21" spans="1:3">
      <c r="A21" s="18" t="s">
        <v>203</v>
      </c>
      <c r="B21" s="70" t="e">
        <f t="array" aca="1" ref="B21" ca="1">_xludf.XLOOKUP(A21,'Mudge 2'!$B$3:$B$43,'Mudge 2'!$A$3:$A$43)</f>
        <v>#NAME?</v>
      </c>
      <c r="C21" s="70" t="e">
        <f t="array" aca="1" ref="C21" ca="1">_xludf.XLOOKUP(B21,Compilado!$I$3:$I$43,Compilado!$J$3:$J$43)</f>
        <v>#NAME?</v>
      </c>
    </row>
    <row r="22" spans="1:3">
      <c r="A22" s="18" t="s">
        <v>198</v>
      </c>
      <c r="B22" s="70" t="e">
        <f t="array" aca="1" ref="B22" ca="1">_xludf.XLOOKUP(A22,'Mudge 2'!$B$3:$B$43,'Mudge 2'!$A$3:$A$43)</f>
        <v>#NAME?</v>
      </c>
      <c r="C22" s="70" t="e">
        <f t="array" aca="1" ref="C22" ca="1">_xludf.XLOOKUP(B22,Compilado!$I$3:$I$43,Compilado!$J$3:$J$43)</f>
        <v>#NAME?</v>
      </c>
    </row>
    <row r="23" spans="1:3">
      <c r="A23" s="18" t="s">
        <v>204</v>
      </c>
      <c r="B23" s="70" t="e">
        <f t="array" aca="1" ref="B23" ca="1">_xludf.XLOOKUP(A23,'Mudge 2'!$B$3:$B$43,'Mudge 2'!$A$3:$A$43)</f>
        <v>#NAME?</v>
      </c>
      <c r="C23" s="70" t="e">
        <f t="array" aca="1" ref="C23" ca="1">_xludf.XLOOKUP(B23,Compilado!$I$3:$I$43,Compilado!$J$3:$J$43)</f>
        <v>#NAME?</v>
      </c>
    </row>
    <row r="24" spans="1:3">
      <c r="A24" s="18" t="s">
        <v>206</v>
      </c>
      <c r="B24" s="70" t="e">
        <f t="array" aca="1" ref="B24" ca="1">_xludf.XLOOKUP(A24,'Mudge 2'!$B$3:$B$43,'Mudge 2'!$A$3:$A$43)</f>
        <v>#NAME?</v>
      </c>
      <c r="C24" s="70" t="e">
        <f t="array" aca="1" ref="C24" ca="1">_xludf.XLOOKUP(B24,Compilado!$I$3:$I$43,Compilado!$J$3:$J$43)</f>
        <v>#NAME?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3"/>
  <sheetViews>
    <sheetView workbookViewId="0"/>
  </sheetViews>
  <sheetFormatPr defaultColWidth="12.5703125" defaultRowHeight="15.75" customHeight="1"/>
  <cols>
    <col min="1" max="1" width="36" customWidth="1"/>
    <col min="2" max="6" width="26.5703125" customWidth="1"/>
    <col min="7" max="7" width="4.42578125" customWidth="1"/>
    <col min="11" max="11" width="4.140625" customWidth="1"/>
  </cols>
  <sheetData>
    <row r="1" spans="1:26">
      <c r="A1" s="71" t="s">
        <v>232</v>
      </c>
      <c r="B1" s="72">
        <v>45110.356656956021</v>
      </c>
      <c r="C1" s="72">
        <v>45110.36839570602</v>
      </c>
      <c r="D1" s="72">
        <v>45110.385012789353</v>
      </c>
      <c r="E1" s="72">
        <v>45110.400536111112</v>
      </c>
      <c r="F1" s="72">
        <v>45110.425072604165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71" t="s">
        <v>233</v>
      </c>
      <c r="B2" s="71" t="s">
        <v>260</v>
      </c>
      <c r="C2" s="71" t="s">
        <v>267</v>
      </c>
      <c r="D2" s="71" t="s">
        <v>271</v>
      </c>
      <c r="E2" s="71" t="s">
        <v>275</v>
      </c>
      <c r="F2" s="71" t="s">
        <v>277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71" t="s">
        <v>234</v>
      </c>
      <c r="B3" s="13" t="s">
        <v>261</v>
      </c>
      <c r="C3" s="13" t="s">
        <v>268</v>
      </c>
      <c r="D3" s="13" t="s">
        <v>272</v>
      </c>
      <c r="E3" s="13" t="s">
        <v>276</v>
      </c>
      <c r="F3" s="13" t="s">
        <v>278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71" t="s">
        <v>235</v>
      </c>
      <c r="B4" s="13" t="s">
        <v>262</v>
      </c>
      <c r="C4" s="13" t="s">
        <v>269</v>
      </c>
      <c r="D4" s="13" t="s">
        <v>273</v>
      </c>
      <c r="E4" s="13" t="s">
        <v>273</v>
      </c>
      <c r="F4" s="13" t="s">
        <v>279</v>
      </c>
      <c r="G4" s="12"/>
      <c r="H4" s="12" t="s">
        <v>263</v>
      </c>
      <c r="I4" s="12" t="s">
        <v>264</v>
      </c>
      <c r="J4" s="12" t="s">
        <v>265</v>
      </c>
      <c r="K4" s="12"/>
      <c r="L4" s="12" t="s">
        <v>263</v>
      </c>
      <c r="M4" s="12" t="s">
        <v>264</v>
      </c>
      <c r="N4" s="12" t="s">
        <v>265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73" t="s">
        <v>75</v>
      </c>
      <c r="B5" s="74" t="s">
        <v>263</v>
      </c>
      <c r="C5" s="74" t="s">
        <v>263</v>
      </c>
      <c r="D5" s="74" t="s">
        <v>263</v>
      </c>
      <c r="E5" s="74" t="s">
        <v>263</v>
      </c>
      <c r="F5" s="74" t="s">
        <v>263</v>
      </c>
      <c r="G5" s="75"/>
      <c r="H5" s="75">
        <f t="shared" ref="H5:J5" si="0">COUNTIF($B5:$F5,H$4)</f>
        <v>5</v>
      </c>
      <c r="I5" s="75">
        <f t="shared" si="0"/>
        <v>0</v>
      </c>
      <c r="J5" s="75">
        <f t="shared" si="0"/>
        <v>0</v>
      </c>
      <c r="K5" s="75"/>
      <c r="L5" s="76">
        <f t="shared" ref="L5:N5" si="1">H5/5</f>
        <v>1</v>
      </c>
      <c r="M5" s="76">
        <f t="shared" si="1"/>
        <v>0</v>
      </c>
      <c r="N5" s="76">
        <f t="shared" si="1"/>
        <v>0</v>
      </c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>
      <c r="A6" s="77" t="s">
        <v>91</v>
      </c>
      <c r="B6" s="78" t="s">
        <v>263</v>
      </c>
      <c r="C6" s="78" t="s">
        <v>263</v>
      </c>
      <c r="D6" s="78" t="s">
        <v>265</v>
      </c>
      <c r="E6" s="78" t="s">
        <v>263</v>
      </c>
      <c r="F6" s="78" t="s">
        <v>263</v>
      </c>
      <c r="G6" s="79"/>
      <c r="H6" s="79">
        <f t="shared" ref="H6:J6" si="2">COUNTIF($B6:$F6,H$4)</f>
        <v>4</v>
      </c>
      <c r="I6" s="79">
        <f t="shared" si="2"/>
        <v>0</v>
      </c>
      <c r="J6" s="79">
        <f t="shared" si="2"/>
        <v>1</v>
      </c>
      <c r="K6" s="79"/>
      <c r="L6" s="80">
        <f t="shared" ref="L6:N6" si="3">H6/5</f>
        <v>0.8</v>
      </c>
      <c r="M6" s="80">
        <f t="shared" si="3"/>
        <v>0</v>
      </c>
      <c r="N6" s="80">
        <f t="shared" si="3"/>
        <v>0.2</v>
      </c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>
      <c r="A7" s="77" t="s">
        <v>87</v>
      </c>
      <c r="B7" s="78" t="s">
        <v>263</v>
      </c>
      <c r="C7" s="78" t="s">
        <v>263</v>
      </c>
      <c r="D7" s="78" t="s">
        <v>264</v>
      </c>
      <c r="E7" s="78" t="s">
        <v>263</v>
      </c>
      <c r="F7" s="78" t="s">
        <v>263</v>
      </c>
      <c r="G7" s="79"/>
      <c r="H7" s="79">
        <f t="shared" ref="H7:J7" si="4">COUNTIF($B7:$F7,H$4)</f>
        <v>4</v>
      </c>
      <c r="I7" s="79">
        <f t="shared" si="4"/>
        <v>1</v>
      </c>
      <c r="J7" s="79">
        <f t="shared" si="4"/>
        <v>0</v>
      </c>
      <c r="K7" s="79"/>
      <c r="L7" s="80">
        <f t="shared" ref="L7:N7" si="5">H7/5</f>
        <v>0.8</v>
      </c>
      <c r="M7" s="80">
        <f t="shared" si="5"/>
        <v>0.2</v>
      </c>
      <c r="N7" s="80">
        <f t="shared" si="5"/>
        <v>0</v>
      </c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>
      <c r="A8" s="77" t="s">
        <v>159</v>
      </c>
      <c r="B8" s="78" t="s">
        <v>263</v>
      </c>
      <c r="C8" s="78" t="s">
        <v>263</v>
      </c>
      <c r="D8" s="78" t="s">
        <v>263</v>
      </c>
      <c r="E8" s="78" t="s">
        <v>263</v>
      </c>
      <c r="F8" s="78" t="s">
        <v>264</v>
      </c>
      <c r="G8" s="79"/>
      <c r="H8" s="79">
        <f t="shared" ref="H8:J8" si="6">COUNTIF($B8:$F8,H$4)</f>
        <v>4</v>
      </c>
      <c r="I8" s="79">
        <f t="shared" si="6"/>
        <v>1</v>
      </c>
      <c r="J8" s="79">
        <f t="shared" si="6"/>
        <v>0</v>
      </c>
      <c r="K8" s="79"/>
      <c r="L8" s="80">
        <f t="shared" ref="L8:N8" si="7">H8/5</f>
        <v>0.8</v>
      </c>
      <c r="M8" s="80">
        <f t="shared" si="7"/>
        <v>0.2</v>
      </c>
      <c r="N8" s="80">
        <f t="shared" si="7"/>
        <v>0</v>
      </c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>
      <c r="A9" s="71" t="s">
        <v>94</v>
      </c>
      <c r="B9" s="13" t="s">
        <v>263</v>
      </c>
      <c r="C9" s="13" t="s">
        <v>263</v>
      </c>
      <c r="D9" s="13" t="s">
        <v>263</v>
      </c>
      <c r="E9" s="13" t="s">
        <v>264</v>
      </c>
      <c r="F9" s="13" t="s">
        <v>264</v>
      </c>
      <c r="G9" s="12"/>
      <c r="H9" s="12">
        <f t="shared" ref="H9:J9" si="8">COUNTIF($B9:$F9,H$4)</f>
        <v>3</v>
      </c>
      <c r="I9" s="12">
        <f t="shared" si="8"/>
        <v>2</v>
      </c>
      <c r="J9" s="12">
        <f t="shared" si="8"/>
        <v>0</v>
      </c>
      <c r="K9" s="12"/>
      <c r="L9" s="81">
        <f t="shared" ref="L9:N9" si="9">H9/5</f>
        <v>0.6</v>
      </c>
      <c r="M9" s="81">
        <f t="shared" si="9"/>
        <v>0.4</v>
      </c>
      <c r="N9" s="81">
        <f t="shared" si="9"/>
        <v>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71" t="s">
        <v>81</v>
      </c>
      <c r="B10" s="13" t="s">
        <v>263</v>
      </c>
      <c r="C10" s="13" t="s">
        <v>264</v>
      </c>
      <c r="D10" s="13" t="s">
        <v>264</v>
      </c>
      <c r="E10" s="13" t="s">
        <v>263</v>
      </c>
      <c r="F10" s="13" t="s">
        <v>264</v>
      </c>
      <c r="G10" s="12"/>
      <c r="H10" s="12">
        <f t="shared" ref="H10:J10" si="10">COUNTIF($B10:$F10,H$4)</f>
        <v>2</v>
      </c>
      <c r="I10" s="12">
        <f t="shared" si="10"/>
        <v>3</v>
      </c>
      <c r="J10" s="12">
        <f t="shared" si="10"/>
        <v>0</v>
      </c>
      <c r="K10" s="12"/>
      <c r="L10" s="81">
        <f t="shared" ref="L10:N10" si="11">H10/5</f>
        <v>0.4</v>
      </c>
      <c r="M10" s="81">
        <f t="shared" si="11"/>
        <v>0.6</v>
      </c>
      <c r="N10" s="81">
        <f t="shared" si="11"/>
        <v>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73" t="s">
        <v>125</v>
      </c>
      <c r="B11" s="74" t="s">
        <v>263</v>
      </c>
      <c r="C11" s="74" t="s">
        <v>263</v>
      </c>
      <c r="D11" s="74" t="s">
        <v>263</v>
      </c>
      <c r="E11" s="74" t="s">
        <v>263</v>
      </c>
      <c r="F11" s="74" t="s">
        <v>263</v>
      </c>
      <c r="G11" s="75"/>
      <c r="H11" s="75">
        <f t="shared" ref="H11:J11" si="12">COUNTIF($B11:$F11,H$4)</f>
        <v>5</v>
      </c>
      <c r="I11" s="75">
        <f t="shared" si="12"/>
        <v>0</v>
      </c>
      <c r="J11" s="75">
        <f t="shared" si="12"/>
        <v>0</v>
      </c>
      <c r="K11" s="75"/>
      <c r="L11" s="76">
        <f t="shared" ref="L11:N11" si="13">H11/5</f>
        <v>1</v>
      </c>
      <c r="M11" s="76">
        <f t="shared" si="13"/>
        <v>0</v>
      </c>
      <c r="N11" s="76">
        <f t="shared" si="13"/>
        <v>0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>
      <c r="A12" s="82" t="s">
        <v>10</v>
      </c>
      <c r="B12" s="83" t="s">
        <v>263</v>
      </c>
      <c r="C12" s="83" t="s">
        <v>263</v>
      </c>
      <c r="D12" s="83" t="s">
        <v>263</v>
      </c>
      <c r="E12" s="83" t="s">
        <v>263</v>
      </c>
      <c r="F12" s="83" t="s">
        <v>264</v>
      </c>
      <c r="G12" s="84"/>
      <c r="H12" s="84">
        <f t="shared" ref="H12:J12" si="14">COUNTIF($B12:$F12,H$4)</f>
        <v>4</v>
      </c>
      <c r="I12" s="84">
        <f t="shared" si="14"/>
        <v>1</v>
      </c>
      <c r="J12" s="84">
        <f t="shared" si="14"/>
        <v>0</v>
      </c>
      <c r="K12" s="84"/>
      <c r="L12" s="85">
        <f t="shared" ref="L12:N12" si="15">H12/5</f>
        <v>0.8</v>
      </c>
      <c r="M12" s="85">
        <f t="shared" si="15"/>
        <v>0.2</v>
      </c>
      <c r="N12" s="85">
        <f t="shared" si="15"/>
        <v>0</v>
      </c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spans="1:26">
      <c r="A13" s="71" t="s">
        <v>120</v>
      </c>
      <c r="B13" s="13" t="s">
        <v>264</v>
      </c>
      <c r="C13" s="13" t="s">
        <v>264</v>
      </c>
      <c r="D13" s="13" t="s">
        <v>263</v>
      </c>
      <c r="E13" s="13" t="s">
        <v>263</v>
      </c>
      <c r="F13" s="13" t="s">
        <v>265</v>
      </c>
      <c r="G13" s="12"/>
      <c r="H13" s="12">
        <f t="shared" ref="H13:J13" si="16">COUNTIF($B13:$F13,H$4)</f>
        <v>2</v>
      </c>
      <c r="I13" s="12">
        <f t="shared" si="16"/>
        <v>2</v>
      </c>
      <c r="J13" s="12">
        <f t="shared" si="16"/>
        <v>1</v>
      </c>
      <c r="K13" s="12"/>
      <c r="L13" s="81">
        <f t="shared" ref="L13:N13" si="17">H13/5</f>
        <v>0.4</v>
      </c>
      <c r="M13" s="81">
        <f t="shared" si="17"/>
        <v>0.4</v>
      </c>
      <c r="N13" s="81">
        <f t="shared" si="17"/>
        <v>0.2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71" t="s">
        <v>72</v>
      </c>
      <c r="B14" s="13" t="s">
        <v>263</v>
      </c>
      <c r="C14" s="13" t="s">
        <v>264</v>
      </c>
      <c r="D14" s="13" t="s">
        <v>263</v>
      </c>
      <c r="E14" s="13" t="s">
        <v>263</v>
      </c>
      <c r="F14" s="13" t="s">
        <v>264</v>
      </c>
      <c r="G14" s="12"/>
      <c r="H14" s="12">
        <f t="shared" ref="H14:J14" si="18">COUNTIF($B14:$F14,H$4)</f>
        <v>3</v>
      </c>
      <c r="I14" s="12">
        <f t="shared" si="18"/>
        <v>2</v>
      </c>
      <c r="J14" s="12">
        <f t="shared" si="18"/>
        <v>0</v>
      </c>
      <c r="K14" s="12"/>
      <c r="L14" s="81">
        <f t="shared" ref="L14:N14" si="19">H14/5</f>
        <v>0.6</v>
      </c>
      <c r="M14" s="81">
        <f t="shared" si="19"/>
        <v>0.4</v>
      </c>
      <c r="N14" s="81">
        <f t="shared" si="19"/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71" t="s">
        <v>15</v>
      </c>
      <c r="B15" s="13" t="s">
        <v>264</v>
      </c>
      <c r="C15" s="13" t="s">
        <v>263</v>
      </c>
      <c r="D15" s="13" t="s">
        <v>264</v>
      </c>
      <c r="E15" s="13" t="s">
        <v>265</v>
      </c>
      <c r="F15" s="13" t="s">
        <v>264</v>
      </c>
      <c r="G15" s="12"/>
      <c r="H15" s="12">
        <f t="shared" ref="H15:J15" si="20">COUNTIF($B15:$F15,H$4)</f>
        <v>1</v>
      </c>
      <c r="I15" s="12">
        <f t="shared" si="20"/>
        <v>3</v>
      </c>
      <c r="J15" s="12">
        <f t="shared" si="20"/>
        <v>1</v>
      </c>
      <c r="K15" s="12"/>
      <c r="L15" s="81">
        <f t="shared" ref="L15:N15" si="21">H15/5</f>
        <v>0.2</v>
      </c>
      <c r="M15" s="81">
        <f t="shared" si="21"/>
        <v>0.6</v>
      </c>
      <c r="N15" s="81">
        <f t="shared" si="21"/>
        <v>0.2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71" t="s">
        <v>43</v>
      </c>
      <c r="B16" s="13" t="s">
        <v>263</v>
      </c>
      <c r="C16" s="13" t="s">
        <v>263</v>
      </c>
      <c r="D16" s="13" t="s">
        <v>264</v>
      </c>
      <c r="E16" s="13" t="s">
        <v>264</v>
      </c>
      <c r="F16" s="13" t="s">
        <v>264</v>
      </c>
      <c r="G16" s="12"/>
      <c r="H16" s="12">
        <f t="shared" ref="H16:J16" si="22">COUNTIF($B16:$F16,H$4)</f>
        <v>2</v>
      </c>
      <c r="I16" s="12">
        <f t="shared" si="22"/>
        <v>3</v>
      </c>
      <c r="J16" s="12">
        <f t="shared" si="22"/>
        <v>0</v>
      </c>
      <c r="K16" s="12"/>
      <c r="L16" s="81">
        <f t="shared" ref="L16:N16" si="23">H16/5</f>
        <v>0.4</v>
      </c>
      <c r="M16" s="81">
        <f t="shared" si="23"/>
        <v>0.6</v>
      </c>
      <c r="N16" s="81">
        <f t="shared" si="23"/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3" t="s">
        <v>113</v>
      </c>
      <c r="B17" s="74" t="s">
        <v>263</v>
      </c>
      <c r="C17" s="74" t="s">
        <v>263</v>
      </c>
      <c r="D17" s="74" t="s">
        <v>263</v>
      </c>
      <c r="E17" s="74" t="s">
        <v>263</v>
      </c>
      <c r="F17" s="74" t="s">
        <v>263</v>
      </c>
      <c r="G17" s="75"/>
      <c r="H17" s="75">
        <f t="shared" ref="H17:J17" si="24">COUNTIF($B17:$F17,H$4)</f>
        <v>5</v>
      </c>
      <c r="I17" s="75">
        <f t="shared" si="24"/>
        <v>0</v>
      </c>
      <c r="J17" s="75">
        <f t="shared" si="24"/>
        <v>0</v>
      </c>
      <c r="K17" s="75"/>
      <c r="L17" s="76">
        <f t="shared" ref="L17:N17" si="25">H17/5</f>
        <v>1</v>
      </c>
      <c r="M17" s="76">
        <f t="shared" si="25"/>
        <v>0</v>
      </c>
      <c r="N17" s="76">
        <f t="shared" si="25"/>
        <v>0</v>
      </c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>
      <c r="A18" s="71" t="s">
        <v>18</v>
      </c>
      <c r="B18" s="13" t="s">
        <v>263</v>
      </c>
      <c r="C18" s="13" t="s">
        <v>264</v>
      </c>
      <c r="D18" s="13" t="s">
        <v>264</v>
      </c>
      <c r="E18" s="13" t="s">
        <v>263</v>
      </c>
      <c r="F18" s="13" t="s">
        <v>264</v>
      </c>
      <c r="G18" s="12"/>
      <c r="H18" s="12">
        <f t="shared" ref="H18:J18" si="26">COUNTIF($B18:$F18,H$4)</f>
        <v>2</v>
      </c>
      <c r="I18" s="12">
        <f t="shared" si="26"/>
        <v>3</v>
      </c>
      <c r="J18" s="12">
        <f t="shared" si="26"/>
        <v>0</v>
      </c>
      <c r="K18" s="12"/>
      <c r="L18" s="81">
        <f t="shared" ref="L18:N18" si="27">H18/5</f>
        <v>0.4</v>
      </c>
      <c r="M18" s="81">
        <f t="shared" si="27"/>
        <v>0.6</v>
      </c>
      <c r="N18" s="81">
        <f t="shared" si="27"/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82" t="s">
        <v>107</v>
      </c>
      <c r="B19" s="83" t="s">
        <v>263</v>
      </c>
      <c r="C19" s="83" t="s">
        <v>263</v>
      </c>
      <c r="D19" s="83" t="s">
        <v>263</v>
      </c>
      <c r="E19" s="83" t="s">
        <v>263</v>
      </c>
      <c r="F19" s="83" t="s">
        <v>264</v>
      </c>
      <c r="G19" s="84"/>
      <c r="H19" s="84">
        <f t="shared" ref="H19:J19" si="28">COUNTIF($B19:$F19,H$4)</f>
        <v>4</v>
      </c>
      <c r="I19" s="84">
        <f t="shared" si="28"/>
        <v>1</v>
      </c>
      <c r="J19" s="84">
        <f t="shared" si="28"/>
        <v>0</v>
      </c>
      <c r="K19" s="84"/>
      <c r="L19" s="85">
        <f t="shared" ref="L19:N19" si="29">H19/5</f>
        <v>0.8</v>
      </c>
      <c r="M19" s="85">
        <f t="shared" si="29"/>
        <v>0.2</v>
      </c>
      <c r="N19" s="85">
        <f t="shared" si="29"/>
        <v>0</v>
      </c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spans="1:26">
      <c r="A20" s="82" t="s">
        <v>133</v>
      </c>
      <c r="B20" s="83" t="s">
        <v>263</v>
      </c>
      <c r="C20" s="83" t="s">
        <v>263</v>
      </c>
      <c r="D20" s="83" t="s">
        <v>263</v>
      </c>
      <c r="E20" s="83" t="s">
        <v>264</v>
      </c>
      <c r="F20" s="83" t="s">
        <v>263</v>
      </c>
      <c r="G20" s="84"/>
      <c r="H20" s="84">
        <f t="shared" ref="H20:J20" si="30">COUNTIF($B20:$F20,H$4)</f>
        <v>4</v>
      </c>
      <c r="I20" s="84">
        <f t="shared" si="30"/>
        <v>1</v>
      </c>
      <c r="J20" s="84">
        <f t="shared" si="30"/>
        <v>0</v>
      </c>
      <c r="K20" s="84"/>
      <c r="L20" s="85">
        <f t="shared" ref="L20:N20" si="31">H20/5</f>
        <v>0.8</v>
      </c>
      <c r="M20" s="85">
        <f t="shared" si="31"/>
        <v>0.2</v>
      </c>
      <c r="N20" s="85">
        <f t="shared" si="31"/>
        <v>0</v>
      </c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spans="1:26">
      <c r="A21" s="71" t="s">
        <v>148</v>
      </c>
      <c r="B21" s="13" t="s">
        <v>265</v>
      </c>
      <c r="C21" s="13" t="s">
        <v>264</v>
      </c>
      <c r="D21" s="13" t="s">
        <v>263</v>
      </c>
      <c r="E21" s="13" t="s">
        <v>263</v>
      </c>
      <c r="F21" s="13" t="s">
        <v>265</v>
      </c>
      <c r="G21" s="12"/>
      <c r="H21" s="12">
        <f t="shared" ref="H21:J21" si="32">COUNTIF($B21:$F21,H$4)</f>
        <v>2</v>
      </c>
      <c r="I21" s="12">
        <f t="shared" si="32"/>
        <v>1</v>
      </c>
      <c r="J21" s="12">
        <f t="shared" si="32"/>
        <v>2</v>
      </c>
      <c r="K21" s="12"/>
      <c r="L21" s="81">
        <f t="shared" ref="L21:N21" si="33">H21/5</f>
        <v>0.4</v>
      </c>
      <c r="M21" s="81">
        <f t="shared" si="33"/>
        <v>0.2</v>
      </c>
      <c r="N21" s="81">
        <f t="shared" si="33"/>
        <v>0.4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71" t="s">
        <v>281</v>
      </c>
      <c r="B22" s="13" t="s">
        <v>264</v>
      </c>
      <c r="C22" s="13" t="s">
        <v>264</v>
      </c>
      <c r="D22" s="13" t="s">
        <v>263</v>
      </c>
      <c r="E22" s="13" t="s">
        <v>264</v>
      </c>
      <c r="F22" s="13" t="s">
        <v>263</v>
      </c>
      <c r="G22" s="12"/>
      <c r="H22" s="12">
        <f t="shared" ref="H22:J22" si="34">COUNTIF($B22:$F22,H$4)</f>
        <v>2</v>
      </c>
      <c r="I22" s="12">
        <f t="shared" si="34"/>
        <v>3</v>
      </c>
      <c r="J22" s="12">
        <f t="shared" si="34"/>
        <v>0</v>
      </c>
      <c r="K22" s="12"/>
      <c r="L22" s="81">
        <f t="shared" ref="L22:N22" si="35">H22/5</f>
        <v>0.4</v>
      </c>
      <c r="M22" s="81">
        <f t="shared" si="35"/>
        <v>0.6</v>
      </c>
      <c r="N22" s="81">
        <f t="shared" si="35"/>
        <v>0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86" t="s">
        <v>282</v>
      </c>
      <c r="B23" s="87" t="s">
        <v>264</v>
      </c>
      <c r="C23" s="87" t="s">
        <v>263</v>
      </c>
      <c r="D23" s="87" t="s">
        <v>263</v>
      </c>
      <c r="E23" s="87" t="s">
        <v>264</v>
      </c>
      <c r="F23" s="87" t="s">
        <v>264</v>
      </c>
      <c r="G23" s="12"/>
      <c r="H23" s="88">
        <f t="shared" ref="H23:J23" si="36">COUNTIF($B23:$F23,H$4)</f>
        <v>2</v>
      </c>
      <c r="I23" s="88">
        <f t="shared" si="36"/>
        <v>3</v>
      </c>
      <c r="J23" s="88">
        <f t="shared" si="36"/>
        <v>0</v>
      </c>
      <c r="K23" s="12"/>
      <c r="L23" s="89">
        <f t="shared" ref="L23:N23" si="37">H23/5</f>
        <v>0.4</v>
      </c>
      <c r="M23" s="89">
        <f t="shared" si="37"/>
        <v>0.6</v>
      </c>
      <c r="N23" s="89">
        <f t="shared" si="37"/>
        <v>0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82" t="s">
        <v>98</v>
      </c>
      <c r="B24" s="83" t="s">
        <v>263</v>
      </c>
      <c r="C24" s="83" t="s">
        <v>263</v>
      </c>
      <c r="D24" s="83" t="s">
        <v>263</v>
      </c>
      <c r="E24" s="83" t="s">
        <v>263</v>
      </c>
      <c r="F24" s="83" t="s">
        <v>264</v>
      </c>
      <c r="G24" s="84"/>
      <c r="H24" s="84">
        <f t="shared" ref="H24:J24" si="38">COUNTIF($B24:$F24,H$4)</f>
        <v>4</v>
      </c>
      <c r="I24" s="84">
        <f t="shared" si="38"/>
        <v>1</v>
      </c>
      <c r="J24" s="84">
        <f t="shared" si="38"/>
        <v>0</v>
      </c>
      <c r="K24" s="84"/>
      <c r="L24" s="85">
        <f t="shared" ref="L24:N24" si="39">H24/5</f>
        <v>0.8</v>
      </c>
      <c r="M24" s="85">
        <f t="shared" si="39"/>
        <v>0.2</v>
      </c>
      <c r="N24" s="85">
        <f t="shared" si="39"/>
        <v>0</v>
      </c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1:26">
      <c r="A25" s="82" t="s">
        <v>283</v>
      </c>
      <c r="B25" s="83" t="s">
        <v>263</v>
      </c>
      <c r="C25" s="83" t="s">
        <v>263</v>
      </c>
      <c r="D25" s="83" t="s">
        <v>263</v>
      </c>
      <c r="E25" s="83" t="s">
        <v>263</v>
      </c>
      <c r="F25" s="83" t="s">
        <v>264</v>
      </c>
      <c r="G25" s="84"/>
      <c r="H25" s="84">
        <f t="shared" ref="H25:J25" si="40">COUNTIF($B25:$F25,H$4)</f>
        <v>4</v>
      </c>
      <c r="I25" s="84">
        <f t="shared" si="40"/>
        <v>1</v>
      </c>
      <c r="J25" s="84">
        <f t="shared" si="40"/>
        <v>0</v>
      </c>
      <c r="K25" s="84"/>
      <c r="L25" s="85">
        <f t="shared" ref="L25:N25" si="41">H25/5</f>
        <v>0.8</v>
      </c>
      <c r="M25" s="85">
        <f t="shared" si="41"/>
        <v>0.2</v>
      </c>
      <c r="N25" s="85">
        <f t="shared" si="41"/>
        <v>0</v>
      </c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>
      <c r="A26" s="86" t="s">
        <v>284</v>
      </c>
      <c r="B26" s="87" t="s">
        <v>263</v>
      </c>
      <c r="C26" s="87" t="s">
        <v>264</v>
      </c>
      <c r="D26" s="87" t="s">
        <v>263</v>
      </c>
      <c r="E26" s="87" t="s">
        <v>263</v>
      </c>
      <c r="F26" s="87" t="s">
        <v>264</v>
      </c>
      <c r="G26" s="12"/>
      <c r="H26" s="88">
        <f t="shared" ref="H26:J26" si="42">COUNTIF($B26:$F26,H$4)</f>
        <v>3</v>
      </c>
      <c r="I26" s="88">
        <f t="shared" si="42"/>
        <v>2</v>
      </c>
      <c r="J26" s="88">
        <f t="shared" si="42"/>
        <v>0</v>
      </c>
      <c r="K26" s="12"/>
      <c r="L26" s="89">
        <f t="shared" ref="L26:N26" si="43">H26/5</f>
        <v>0.6</v>
      </c>
      <c r="M26" s="89">
        <f t="shared" si="43"/>
        <v>0.4</v>
      </c>
      <c r="N26" s="89">
        <f t="shared" si="43"/>
        <v>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77" t="s">
        <v>109</v>
      </c>
      <c r="B27" s="78" t="s">
        <v>263</v>
      </c>
      <c r="C27" s="78" t="s">
        <v>263</v>
      </c>
      <c r="D27" s="78" t="s">
        <v>263</v>
      </c>
      <c r="E27" s="78" t="s">
        <v>263</v>
      </c>
      <c r="F27" s="78" t="s">
        <v>265</v>
      </c>
      <c r="G27" s="79"/>
      <c r="H27" s="79">
        <f t="shared" ref="H27:J27" si="44">COUNTIF($B27:$F27,H$4)</f>
        <v>4</v>
      </c>
      <c r="I27" s="79">
        <f t="shared" si="44"/>
        <v>0</v>
      </c>
      <c r="J27" s="79">
        <f t="shared" si="44"/>
        <v>1</v>
      </c>
      <c r="K27" s="79"/>
      <c r="L27" s="80">
        <f t="shared" ref="L27:N27" si="45">H27/5</f>
        <v>0.8</v>
      </c>
      <c r="M27" s="80">
        <f t="shared" si="45"/>
        <v>0</v>
      </c>
      <c r="N27" s="80">
        <f t="shared" si="45"/>
        <v>0.2</v>
      </c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>
      <c r="A28" s="71" t="s">
        <v>259</v>
      </c>
      <c r="B28" s="13" t="s">
        <v>266</v>
      </c>
      <c r="C28" s="13" t="s">
        <v>270</v>
      </c>
      <c r="D28" s="13" t="s">
        <v>274</v>
      </c>
      <c r="E28" s="13" t="s">
        <v>270</v>
      </c>
      <c r="F28" s="13" t="s">
        <v>280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B29" s="90"/>
      <c r="C29" s="90"/>
      <c r="D29" s="90"/>
      <c r="E29" s="90"/>
      <c r="F29" s="90"/>
    </row>
    <row r="30" spans="1:26">
      <c r="B30" s="90"/>
      <c r="C30" s="90"/>
      <c r="D30" s="90"/>
      <c r="E30" s="90"/>
      <c r="F30" s="90"/>
    </row>
    <row r="31" spans="1:26">
      <c r="B31" s="90"/>
      <c r="C31" s="90"/>
      <c r="D31" s="90"/>
      <c r="E31" s="90"/>
      <c r="F31" s="90"/>
    </row>
    <row r="32" spans="1:26">
      <c r="B32" s="90"/>
      <c r="C32" s="90"/>
      <c r="D32" s="90"/>
      <c r="E32" s="90"/>
      <c r="F32" s="90"/>
    </row>
    <row r="33" spans="2:6">
      <c r="B33" s="90"/>
      <c r="C33" s="90"/>
      <c r="D33" s="90"/>
      <c r="E33" s="90"/>
      <c r="F33" s="90"/>
    </row>
    <row r="34" spans="2:6">
      <c r="B34" s="90"/>
      <c r="C34" s="90"/>
      <c r="D34" s="90"/>
      <c r="E34" s="90"/>
      <c r="F34" s="90"/>
    </row>
    <row r="35" spans="2:6">
      <c r="B35" s="90"/>
      <c r="C35" s="90"/>
      <c r="D35" s="90"/>
      <c r="E35" s="90"/>
      <c r="F35" s="90"/>
    </row>
    <row r="36" spans="2:6">
      <c r="B36" s="90"/>
      <c r="C36" s="90"/>
      <c r="D36" s="90"/>
      <c r="E36" s="90"/>
      <c r="F36" s="90"/>
    </row>
    <row r="37" spans="2:6">
      <c r="B37" s="90"/>
      <c r="C37" s="90"/>
      <c r="D37" s="90"/>
      <c r="E37" s="90"/>
      <c r="F37" s="90"/>
    </row>
    <row r="38" spans="2:6">
      <c r="B38" s="90"/>
      <c r="C38" s="90"/>
      <c r="D38" s="90"/>
      <c r="E38" s="90"/>
      <c r="F38" s="90"/>
    </row>
    <row r="39" spans="2:6">
      <c r="B39" s="90"/>
      <c r="C39" s="90"/>
      <c r="D39" s="90"/>
      <c r="E39" s="90"/>
      <c r="F39" s="90"/>
    </row>
    <row r="40" spans="2:6">
      <c r="B40" s="90"/>
      <c r="C40" s="90"/>
      <c r="D40" s="90"/>
      <c r="E40" s="90"/>
      <c r="F40" s="90"/>
    </row>
    <row r="41" spans="2:6">
      <c r="B41" s="90"/>
      <c r="C41" s="90"/>
      <c r="D41" s="90"/>
      <c r="E41" s="90"/>
      <c r="F41" s="90"/>
    </row>
    <row r="42" spans="2:6">
      <c r="B42" s="90"/>
      <c r="C42" s="90"/>
      <c r="D42" s="90"/>
      <c r="E42" s="90"/>
      <c r="F42" s="90"/>
    </row>
    <row r="43" spans="2:6">
      <c r="B43" s="90"/>
      <c r="C43" s="90"/>
      <c r="D43" s="90"/>
      <c r="E43" s="90"/>
      <c r="F43" s="90"/>
    </row>
    <row r="44" spans="2:6">
      <c r="B44" s="90"/>
      <c r="C44" s="90"/>
      <c r="D44" s="90"/>
      <c r="E44" s="90"/>
      <c r="F44" s="90"/>
    </row>
    <row r="45" spans="2:6">
      <c r="B45" s="90"/>
      <c r="C45" s="90"/>
      <c r="D45" s="90"/>
      <c r="E45" s="90"/>
      <c r="F45" s="90"/>
    </row>
    <row r="46" spans="2:6">
      <c r="B46" s="90"/>
      <c r="C46" s="90"/>
      <c r="D46" s="90"/>
      <c r="E46" s="90"/>
      <c r="F46" s="90"/>
    </row>
    <row r="47" spans="2:6">
      <c r="B47" s="90"/>
      <c r="C47" s="90"/>
      <c r="D47" s="90"/>
      <c r="E47" s="90"/>
      <c r="F47" s="90"/>
    </row>
    <row r="48" spans="2:6">
      <c r="B48" s="90"/>
      <c r="C48" s="90"/>
      <c r="D48" s="90"/>
      <c r="E48" s="90"/>
      <c r="F48" s="90"/>
    </row>
    <row r="49" spans="2:6">
      <c r="B49" s="90"/>
      <c r="C49" s="90"/>
      <c r="D49" s="90"/>
      <c r="E49" s="90"/>
      <c r="F49" s="90"/>
    </row>
    <row r="50" spans="2:6">
      <c r="B50" s="90"/>
      <c r="C50" s="90"/>
      <c r="D50" s="90"/>
      <c r="E50" s="90"/>
      <c r="F50" s="90"/>
    </row>
    <row r="51" spans="2:6">
      <c r="B51" s="90"/>
      <c r="C51" s="90"/>
      <c r="D51" s="90"/>
      <c r="E51" s="90"/>
      <c r="F51" s="90"/>
    </row>
    <row r="52" spans="2:6">
      <c r="B52" s="90"/>
      <c r="C52" s="90"/>
      <c r="D52" s="90"/>
      <c r="E52" s="90"/>
      <c r="F52" s="90"/>
    </row>
    <row r="53" spans="2:6">
      <c r="B53" s="90"/>
      <c r="C53" s="90"/>
      <c r="D53" s="90"/>
      <c r="E53" s="90"/>
      <c r="F53" s="90"/>
    </row>
    <row r="54" spans="2:6">
      <c r="B54" s="90"/>
      <c r="C54" s="90"/>
      <c r="D54" s="90"/>
      <c r="E54" s="90"/>
      <c r="F54" s="90"/>
    </row>
    <row r="55" spans="2:6">
      <c r="B55" s="90"/>
      <c r="C55" s="90"/>
      <c r="D55" s="90"/>
      <c r="E55" s="90"/>
      <c r="F55" s="90"/>
    </row>
    <row r="56" spans="2:6">
      <c r="B56" s="90"/>
      <c r="C56" s="90"/>
      <c r="D56" s="90"/>
      <c r="E56" s="90"/>
      <c r="F56" s="90"/>
    </row>
    <row r="57" spans="2:6">
      <c r="B57" s="90"/>
      <c r="C57" s="90"/>
      <c r="D57" s="90"/>
      <c r="E57" s="90"/>
      <c r="F57" s="90"/>
    </row>
    <row r="58" spans="2:6">
      <c r="B58" s="90"/>
      <c r="C58" s="90"/>
      <c r="D58" s="90"/>
      <c r="E58" s="90"/>
      <c r="F58" s="90"/>
    </row>
    <row r="59" spans="2:6">
      <c r="B59" s="90"/>
      <c r="C59" s="90"/>
      <c r="D59" s="90"/>
      <c r="E59" s="90"/>
      <c r="F59" s="90"/>
    </row>
    <row r="60" spans="2:6">
      <c r="B60" s="90"/>
      <c r="C60" s="90"/>
      <c r="D60" s="90"/>
      <c r="E60" s="90"/>
      <c r="F60" s="90"/>
    </row>
    <row r="61" spans="2:6">
      <c r="B61" s="90"/>
      <c r="C61" s="90"/>
      <c r="D61" s="90"/>
      <c r="E61" s="90"/>
      <c r="F61" s="90"/>
    </row>
    <row r="62" spans="2:6">
      <c r="B62" s="90"/>
      <c r="C62" s="90"/>
      <c r="D62" s="90"/>
      <c r="E62" s="90"/>
      <c r="F62" s="90"/>
    </row>
    <row r="63" spans="2:6">
      <c r="B63" s="90"/>
      <c r="C63" s="90"/>
      <c r="D63" s="90"/>
      <c r="E63" s="90"/>
      <c r="F63" s="90"/>
    </row>
    <row r="64" spans="2:6">
      <c r="B64" s="90"/>
      <c r="C64" s="90"/>
      <c r="D64" s="90"/>
      <c r="E64" s="90"/>
      <c r="F64" s="90"/>
    </row>
    <row r="65" spans="2:6">
      <c r="B65" s="90"/>
      <c r="C65" s="90"/>
      <c r="D65" s="90"/>
      <c r="E65" s="90"/>
      <c r="F65" s="90"/>
    </row>
    <row r="66" spans="2:6">
      <c r="B66" s="90"/>
      <c r="C66" s="90"/>
      <c r="D66" s="90"/>
      <c r="E66" s="90"/>
      <c r="F66" s="90"/>
    </row>
    <row r="67" spans="2:6">
      <c r="B67" s="90"/>
      <c r="C67" s="90"/>
      <c r="D67" s="90"/>
      <c r="E67" s="90"/>
      <c r="F67" s="90"/>
    </row>
    <row r="68" spans="2:6">
      <c r="B68" s="90"/>
      <c r="C68" s="90"/>
      <c r="D68" s="90"/>
      <c r="E68" s="90"/>
      <c r="F68" s="90"/>
    </row>
    <row r="69" spans="2:6">
      <c r="B69" s="90"/>
      <c r="C69" s="90"/>
      <c r="D69" s="90"/>
      <c r="E69" s="90"/>
      <c r="F69" s="90"/>
    </row>
    <row r="70" spans="2:6">
      <c r="B70" s="90"/>
      <c r="C70" s="90"/>
      <c r="D70" s="90"/>
      <c r="E70" s="90"/>
      <c r="F70" s="90"/>
    </row>
    <row r="71" spans="2:6">
      <c r="B71" s="90"/>
      <c r="C71" s="90"/>
      <c r="D71" s="90"/>
      <c r="E71" s="90"/>
      <c r="F71" s="90"/>
    </row>
    <row r="72" spans="2:6">
      <c r="B72" s="90"/>
      <c r="C72" s="90"/>
      <c r="D72" s="90"/>
      <c r="E72" s="90"/>
      <c r="F72" s="90"/>
    </row>
    <row r="73" spans="2:6">
      <c r="B73" s="90"/>
      <c r="C73" s="90"/>
      <c r="D73" s="90"/>
      <c r="E73" s="90"/>
      <c r="F73" s="90"/>
    </row>
    <row r="74" spans="2:6">
      <c r="B74" s="90"/>
      <c r="C74" s="90"/>
      <c r="D74" s="90"/>
      <c r="E74" s="90"/>
      <c r="F74" s="90"/>
    </row>
    <row r="75" spans="2:6">
      <c r="B75" s="90"/>
      <c r="C75" s="90"/>
      <c r="D75" s="90"/>
      <c r="E75" s="90"/>
      <c r="F75" s="90"/>
    </row>
    <row r="76" spans="2:6">
      <c r="B76" s="90"/>
      <c r="C76" s="90"/>
      <c r="D76" s="90"/>
      <c r="E76" s="90"/>
      <c r="F76" s="90"/>
    </row>
    <row r="77" spans="2:6">
      <c r="B77" s="90"/>
      <c r="C77" s="90"/>
      <c r="D77" s="90"/>
      <c r="E77" s="90"/>
      <c r="F77" s="90"/>
    </row>
    <row r="78" spans="2:6">
      <c r="B78" s="90"/>
      <c r="C78" s="90"/>
      <c r="D78" s="90"/>
      <c r="E78" s="90"/>
      <c r="F78" s="90"/>
    </row>
    <row r="79" spans="2:6">
      <c r="B79" s="90"/>
      <c r="C79" s="90"/>
      <c r="D79" s="90"/>
      <c r="E79" s="90"/>
      <c r="F79" s="90"/>
    </row>
    <row r="80" spans="2:6">
      <c r="B80" s="90"/>
      <c r="C80" s="90"/>
      <c r="D80" s="90"/>
      <c r="E80" s="90"/>
      <c r="F80" s="90"/>
    </row>
    <row r="81" spans="2:6">
      <c r="B81" s="90"/>
      <c r="C81" s="90"/>
      <c r="D81" s="90"/>
      <c r="E81" s="90"/>
      <c r="F81" s="90"/>
    </row>
    <row r="82" spans="2:6">
      <c r="B82" s="90"/>
      <c r="C82" s="90"/>
      <c r="D82" s="90"/>
      <c r="E82" s="90"/>
      <c r="F82" s="90"/>
    </row>
    <row r="83" spans="2:6">
      <c r="B83" s="90"/>
      <c r="C83" s="90"/>
      <c r="D83" s="90"/>
      <c r="E83" s="90"/>
      <c r="F83" s="90"/>
    </row>
    <row r="84" spans="2:6">
      <c r="B84" s="90"/>
      <c r="C84" s="90"/>
      <c r="D84" s="90"/>
      <c r="E84" s="90"/>
      <c r="F84" s="90"/>
    </row>
    <row r="85" spans="2:6">
      <c r="B85" s="90"/>
      <c r="C85" s="90"/>
      <c r="D85" s="90"/>
      <c r="E85" s="90"/>
      <c r="F85" s="90"/>
    </row>
    <row r="86" spans="2:6">
      <c r="B86" s="90"/>
      <c r="C86" s="90"/>
      <c r="D86" s="90"/>
      <c r="E86" s="90"/>
      <c r="F86" s="90"/>
    </row>
    <row r="87" spans="2:6">
      <c r="B87" s="90"/>
      <c r="C87" s="90"/>
      <c r="D87" s="90"/>
      <c r="E87" s="90"/>
      <c r="F87" s="90"/>
    </row>
    <row r="88" spans="2:6">
      <c r="B88" s="90"/>
      <c r="C88" s="90"/>
      <c r="D88" s="90"/>
      <c r="E88" s="90"/>
      <c r="F88" s="90"/>
    </row>
    <row r="89" spans="2:6">
      <c r="B89" s="90"/>
      <c r="C89" s="90"/>
      <c r="D89" s="90"/>
      <c r="E89" s="90"/>
      <c r="F89" s="90"/>
    </row>
    <row r="90" spans="2:6">
      <c r="B90" s="90"/>
      <c r="C90" s="90"/>
      <c r="D90" s="90"/>
      <c r="E90" s="90"/>
      <c r="F90" s="90"/>
    </row>
    <row r="91" spans="2:6">
      <c r="B91" s="90"/>
      <c r="C91" s="90"/>
      <c r="D91" s="90"/>
      <c r="E91" s="90"/>
      <c r="F91" s="90"/>
    </row>
    <row r="92" spans="2:6">
      <c r="B92" s="90"/>
      <c r="C92" s="90"/>
      <c r="D92" s="90"/>
      <c r="E92" s="90"/>
      <c r="F92" s="90"/>
    </row>
    <row r="93" spans="2:6">
      <c r="B93" s="90"/>
      <c r="C93" s="90"/>
      <c r="D93" s="90"/>
      <c r="E93" s="90"/>
      <c r="F93" s="90"/>
    </row>
    <row r="94" spans="2:6">
      <c r="B94" s="90"/>
      <c r="C94" s="90"/>
      <c r="D94" s="90"/>
      <c r="E94" s="90"/>
      <c r="F94" s="90"/>
    </row>
    <row r="95" spans="2:6">
      <c r="B95" s="90"/>
      <c r="C95" s="90"/>
      <c r="D95" s="90"/>
      <c r="E95" s="90"/>
      <c r="F95" s="90"/>
    </row>
    <row r="96" spans="2:6">
      <c r="B96" s="90"/>
      <c r="C96" s="90"/>
      <c r="D96" s="90"/>
      <c r="E96" s="90"/>
      <c r="F96" s="90"/>
    </row>
    <row r="97" spans="2:6">
      <c r="B97" s="90"/>
      <c r="C97" s="90"/>
      <c r="D97" s="90"/>
      <c r="E97" s="90"/>
      <c r="F97" s="90"/>
    </row>
    <row r="98" spans="2:6">
      <c r="B98" s="90"/>
      <c r="C98" s="90"/>
      <c r="D98" s="90"/>
      <c r="E98" s="90"/>
      <c r="F98" s="90"/>
    </row>
    <row r="99" spans="2:6">
      <c r="B99" s="90"/>
      <c r="C99" s="90"/>
      <c r="D99" s="90"/>
      <c r="E99" s="90"/>
      <c r="F99" s="90"/>
    </row>
    <row r="100" spans="2:6">
      <c r="B100" s="90"/>
      <c r="C100" s="90"/>
      <c r="D100" s="90"/>
      <c r="E100" s="90"/>
      <c r="F100" s="90"/>
    </row>
    <row r="101" spans="2:6">
      <c r="B101" s="90"/>
      <c r="C101" s="90"/>
      <c r="D101" s="90"/>
      <c r="E101" s="90"/>
      <c r="F101" s="90"/>
    </row>
    <row r="102" spans="2:6">
      <c r="B102" s="90"/>
      <c r="C102" s="90"/>
      <c r="D102" s="90"/>
      <c r="E102" s="90"/>
      <c r="F102" s="90"/>
    </row>
    <row r="103" spans="2:6">
      <c r="B103" s="90"/>
      <c r="C103" s="90"/>
      <c r="D103" s="90"/>
      <c r="E103" s="90"/>
      <c r="F103" s="90"/>
    </row>
    <row r="104" spans="2:6">
      <c r="B104" s="90"/>
      <c r="C104" s="90"/>
      <c r="D104" s="90"/>
      <c r="E104" s="90"/>
      <c r="F104" s="90"/>
    </row>
    <row r="105" spans="2:6">
      <c r="B105" s="90"/>
      <c r="C105" s="90"/>
      <c r="D105" s="90"/>
      <c r="E105" s="90"/>
      <c r="F105" s="90"/>
    </row>
    <row r="106" spans="2:6">
      <c r="B106" s="90"/>
      <c r="C106" s="90"/>
      <c r="D106" s="90"/>
      <c r="E106" s="90"/>
      <c r="F106" s="90"/>
    </row>
    <row r="107" spans="2:6">
      <c r="B107" s="90"/>
      <c r="C107" s="90"/>
      <c r="D107" s="90"/>
      <c r="E107" s="90"/>
      <c r="F107" s="90"/>
    </row>
    <row r="108" spans="2:6">
      <c r="B108" s="90"/>
      <c r="C108" s="90"/>
      <c r="D108" s="90"/>
      <c r="E108" s="90"/>
      <c r="F108" s="90"/>
    </row>
    <row r="109" spans="2:6">
      <c r="B109" s="90"/>
      <c r="C109" s="90"/>
      <c r="D109" s="90"/>
      <c r="E109" s="90"/>
      <c r="F109" s="90"/>
    </row>
    <row r="110" spans="2:6">
      <c r="B110" s="90"/>
      <c r="C110" s="90"/>
      <c r="D110" s="90"/>
      <c r="E110" s="90"/>
      <c r="F110" s="90"/>
    </row>
    <row r="111" spans="2:6">
      <c r="B111" s="90"/>
      <c r="C111" s="90"/>
      <c r="D111" s="90"/>
      <c r="E111" s="90"/>
      <c r="F111" s="90"/>
    </row>
    <row r="112" spans="2:6">
      <c r="B112" s="90"/>
      <c r="C112" s="90"/>
      <c r="D112" s="90"/>
      <c r="E112" s="90"/>
      <c r="F112" s="90"/>
    </row>
    <row r="113" spans="2:6">
      <c r="B113" s="90"/>
      <c r="C113" s="90"/>
      <c r="D113" s="90"/>
      <c r="E113" s="90"/>
      <c r="F113" s="90"/>
    </row>
    <row r="114" spans="2:6">
      <c r="B114" s="90"/>
      <c r="C114" s="90"/>
      <c r="D114" s="90"/>
      <c r="E114" s="90"/>
      <c r="F114" s="90"/>
    </row>
    <row r="115" spans="2:6">
      <c r="B115" s="90"/>
      <c r="C115" s="90"/>
      <c r="D115" s="90"/>
      <c r="E115" s="90"/>
      <c r="F115" s="90"/>
    </row>
    <row r="116" spans="2:6">
      <c r="B116" s="90"/>
      <c r="C116" s="90"/>
      <c r="D116" s="90"/>
      <c r="E116" s="90"/>
      <c r="F116" s="90"/>
    </row>
    <row r="117" spans="2:6">
      <c r="B117" s="90"/>
      <c r="C117" s="90"/>
      <c r="D117" s="90"/>
      <c r="E117" s="90"/>
      <c r="F117" s="90"/>
    </row>
    <row r="118" spans="2:6">
      <c r="B118" s="90"/>
      <c r="C118" s="90"/>
      <c r="D118" s="90"/>
      <c r="E118" s="90"/>
      <c r="F118" s="90"/>
    </row>
    <row r="119" spans="2:6">
      <c r="B119" s="90"/>
      <c r="C119" s="90"/>
      <c r="D119" s="90"/>
      <c r="E119" s="90"/>
      <c r="F119" s="90"/>
    </row>
    <row r="120" spans="2:6">
      <c r="B120" s="90"/>
      <c r="C120" s="90"/>
      <c r="D120" s="90"/>
      <c r="E120" s="90"/>
      <c r="F120" s="90"/>
    </row>
    <row r="121" spans="2:6">
      <c r="B121" s="90"/>
      <c r="C121" s="90"/>
      <c r="D121" s="90"/>
      <c r="E121" s="90"/>
      <c r="F121" s="90"/>
    </row>
    <row r="122" spans="2:6">
      <c r="B122" s="90"/>
      <c r="C122" s="90"/>
      <c r="D122" s="90"/>
      <c r="E122" s="90"/>
      <c r="F122" s="90"/>
    </row>
    <row r="123" spans="2:6">
      <c r="B123" s="90"/>
      <c r="C123" s="90"/>
      <c r="D123" s="90"/>
      <c r="E123" s="90"/>
      <c r="F123" s="90"/>
    </row>
    <row r="124" spans="2:6">
      <c r="B124" s="90"/>
      <c r="C124" s="90"/>
      <c r="D124" s="90"/>
      <c r="E124" s="90"/>
      <c r="F124" s="90"/>
    </row>
    <row r="125" spans="2:6">
      <c r="B125" s="90"/>
      <c r="C125" s="90"/>
      <c r="D125" s="90"/>
      <c r="E125" s="90"/>
      <c r="F125" s="90"/>
    </row>
    <row r="126" spans="2:6">
      <c r="B126" s="90"/>
      <c r="C126" s="90"/>
      <c r="D126" s="90"/>
      <c r="E126" s="90"/>
      <c r="F126" s="90"/>
    </row>
    <row r="127" spans="2:6">
      <c r="B127" s="90"/>
      <c r="C127" s="90"/>
      <c r="D127" s="90"/>
      <c r="E127" s="90"/>
      <c r="F127" s="90"/>
    </row>
    <row r="128" spans="2:6">
      <c r="B128" s="90"/>
      <c r="C128" s="90"/>
      <c r="D128" s="90"/>
      <c r="E128" s="90"/>
      <c r="F128" s="90"/>
    </row>
    <row r="129" spans="2:6">
      <c r="B129" s="90"/>
      <c r="C129" s="90"/>
      <c r="D129" s="90"/>
      <c r="E129" s="90"/>
      <c r="F129" s="90"/>
    </row>
    <row r="130" spans="2:6">
      <c r="B130" s="90"/>
      <c r="C130" s="90"/>
      <c r="D130" s="90"/>
      <c r="E130" s="90"/>
      <c r="F130" s="90"/>
    </row>
    <row r="131" spans="2:6">
      <c r="B131" s="90"/>
      <c r="C131" s="90"/>
      <c r="D131" s="90"/>
      <c r="E131" s="90"/>
      <c r="F131" s="90"/>
    </row>
    <row r="132" spans="2:6">
      <c r="B132" s="90"/>
      <c r="C132" s="90"/>
      <c r="D132" s="90"/>
      <c r="E132" s="90"/>
      <c r="F132" s="90"/>
    </row>
    <row r="133" spans="2:6">
      <c r="B133" s="90"/>
      <c r="C133" s="90"/>
      <c r="D133" s="90"/>
      <c r="E133" s="90"/>
      <c r="F133" s="90"/>
    </row>
    <row r="134" spans="2:6">
      <c r="B134" s="90"/>
      <c r="C134" s="90"/>
      <c r="D134" s="90"/>
      <c r="E134" s="90"/>
      <c r="F134" s="90"/>
    </row>
    <row r="135" spans="2:6">
      <c r="B135" s="90"/>
      <c r="C135" s="90"/>
      <c r="D135" s="90"/>
      <c r="E135" s="90"/>
      <c r="F135" s="90"/>
    </row>
    <row r="136" spans="2:6">
      <c r="B136" s="90"/>
      <c r="C136" s="90"/>
      <c r="D136" s="90"/>
      <c r="E136" s="90"/>
      <c r="F136" s="90"/>
    </row>
    <row r="137" spans="2:6">
      <c r="B137" s="90"/>
      <c r="C137" s="90"/>
      <c r="D137" s="90"/>
      <c r="E137" s="90"/>
      <c r="F137" s="90"/>
    </row>
    <row r="138" spans="2:6">
      <c r="B138" s="90"/>
      <c r="C138" s="90"/>
      <c r="D138" s="90"/>
      <c r="E138" s="90"/>
      <c r="F138" s="90"/>
    </row>
    <row r="139" spans="2:6">
      <c r="B139" s="90"/>
      <c r="C139" s="90"/>
      <c r="D139" s="90"/>
      <c r="E139" s="90"/>
      <c r="F139" s="90"/>
    </row>
    <row r="140" spans="2:6">
      <c r="B140" s="90"/>
      <c r="C140" s="90"/>
      <c r="D140" s="90"/>
      <c r="E140" s="90"/>
      <c r="F140" s="90"/>
    </row>
    <row r="141" spans="2:6">
      <c r="B141" s="90"/>
      <c r="C141" s="90"/>
      <c r="D141" s="90"/>
      <c r="E141" s="90"/>
      <c r="F141" s="90"/>
    </row>
    <row r="142" spans="2:6">
      <c r="B142" s="90"/>
      <c r="C142" s="90"/>
      <c r="D142" s="90"/>
      <c r="E142" s="90"/>
      <c r="F142" s="90"/>
    </row>
    <row r="143" spans="2:6">
      <c r="B143" s="90"/>
      <c r="C143" s="90"/>
      <c r="D143" s="90"/>
      <c r="E143" s="90"/>
      <c r="F143" s="90"/>
    </row>
    <row r="144" spans="2:6">
      <c r="B144" s="90"/>
      <c r="C144" s="90"/>
      <c r="D144" s="90"/>
      <c r="E144" s="90"/>
      <c r="F144" s="90"/>
    </row>
    <row r="145" spans="2:6">
      <c r="B145" s="90"/>
      <c r="C145" s="90"/>
      <c r="D145" s="90"/>
      <c r="E145" s="90"/>
      <c r="F145" s="90"/>
    </row>
    <row r="146" spans="2:6">
      <c r="B146" s="90"/>
      <c r="C146" s="90"/>
      <c r="D146" s="90"/>
      <c r="E146" s="90"/>
      <c r="F146" s="90"/>
    </row>
    <row r="147" spans="2:6">
      <c r="B147" s="90"/>
      <c r="C147" s="90"/>
      <c r="D147" s="90"/>
      <c r="E147" s="90"/>
      <c r="F147" s="90"/>
    </row>
    <row r="148" spans="2:6">
      <c r="B148" s="90"/>
      <c r="C148" s="90"/>
      <c r="D148" s="90"/>
      <c r="E148" s="90"/>
      <c r="F148" s="90"/>
    </row>
    <row r="149" spans="2:6">
      <c r="B149" s="90"/>
      <c r="C149" s="90"/>
      <c r="D149" s="90"/>
      <c r="E149" s="90"/>
      <c r="F149" s="90"/>
    </row>
    <row r="150" spans="2:6">
      <c r="B150" s="90"/>
      <c r="C150" s="90"/>
      <c r="D150" s="90"/>
      <c r="E150" s="90"/>
      <c r="F150" s="90"/>
    </row>
    <row r="151" spans="2:6">
      <c r="B151" s="90"/>
      <c r="C151" s="90"/>
      <c r="D151" s="90"/>
      <c r="E151" s="90"/>
      <c r="F151" s="90"/>
    </row>
    <row r="152" spans="2:6">
      <c r="B152" s="90"/>
      <c r="C152" s="90"/>
      <c r="D152" s="90"/>
      <c r="E152" s="90"/>
      <c r="F152" s="90"/>
    </row>
    <row r="153" spans="2:6">
      <c r="B153" s="90"/>
      <c r="C153" s="90"/>
      <c r="D153" s="90"/>
      <c r="E153" s="90"/>
      <c r="F153" s="90"/>
    </row>
    <row r="154" spans="2:6">
      <c r="B154" s="90"/>
      <c r="C154" s="90"/>
      <c r="D154" s="90"/>
      <c r="E154" s="90"/>
      <c r="F154" s="90"/>
    </row>
    <row r="155" spans="2:6">
      <c r="B155" s="90"/>
      <c r="C155" s="90"/>
      <c r="D155" s="90"/>
      <c r="E155" s="90"/>
      <c r="F155" s="90"/>
    </row>
    <row r="156" spans="2:6">
      <c r="B156" s="90"/>
      <c r="C156" s="90"/>
      <c r="D156" s="90"/>
      <c r="E156" s="90"/>
      <c r="F156" s="90"/>
    </row>
    <row r="157" spans="2:6">
      <c r="B157" s="90"/>
      <c r="C157" s="90"/>
      <c r="D157" s="90"/>
      <c r="E157" s="90"/>
      <c r="F157" s="90"/>
    </row>
    <row r="158" spans="2:6">
      <c r="B158" s="90"/>
      <c r="C158" s="90"/>
      <c r="D158" s="90"/>
      <c r="E158" s="90"/>
      <c r="F158" s="90"/>
    </row>
    <row r="159" spans="2:6">
      <c r="B159" s="90"/>
      <c r="C159" s="90"/>
      <c r="D159" s="90"/>
      <c r="E159" s="90"/>
      <c r="F159" s="90"/>
    </row>
    <row r="160" spans="2:6">
      <c r="B160" s="90"/>
      <c r="C160" s="90"/>
      <c r="D160" s="90"/>
      <c r="E160" s="90"/>
      <c r="F160" s="90"/>
    </row>
    <row r="161" spans="2:6">
      <c r="B161" s="90"/>
      <c r="C161" s="90"/>
      <c r="D161" s="90"/>
      <c r="E161" s="90"/>
      <c r="F161" s="90"/>
    </row>
    <row r="162" spans="2:6">
      <c r="B162" s="90"/>
      <c r="C162" s="90"/>
      <c r="D162" s="90"/>
      <c r="E162" s="90"/>
      <c r="F162" s="90"/>
    </row>
    <row r="163" spans="2:6">
      <c r="B163" s="90"/>
      <c r="C163" s="90"/>
      <c r="D163" s="90"/>
      <c r="E163" s="90"/>
      <c r="F163" s="90"/>
    </row>
    <row r="164" spans="2:6">
      <c r="B164" s="90"/>
      <c r="C164" s="90"/>
      <c r="D164" s="90"/>
      <c r="E164" s="90"/>
      <c r="F164" s="90"/>
    </row>
    <row r="165" spans="2:6">
      <c r="B165" s="90"/>
      <c r="C165" s="90"/>
      <c r="D165" s="90"/>
      <c r="E165" s="90"/>
      <c r="F165" s="90"/>
    </row>
    <row r="166" spans="2:6">
      <c r="B166" s="90"/>
      <c r="C166" s="90"/>
      <c r="D166" s="90"/>
      <c r="E166" s="90"/>
      <c r="F166" s="90"/>
    </row>
    <row r="167" spans="2:6">
      <c r="B167" s="90"/>
      <c r="C167" s="90"/>
      <c r="D167" s="90"/>
      <c r="E167" s="90"/>
      <c r="F167" s="90"/>
    </row>
    <row r="168" spans="2:6">
      <c r="B168" s="90"/>
      <c r="C168" s="90"/>
      <c r="D168" s="90"/>
      <c r="E168" s="90"/>
      <c r="F168" s="90"/>
    </row>
    <row r="169" spans="2:6">
      <c r="B169" s="90"/>
      <c r="C169" s="90"/>
      <c r="D169" s="90"/>
      <c r="E169" s="90"/>
      <c r="F169" s="90"/>
    </row>
    <row r="170" spans="2:6">
      <c r="B170" s="90"/>
      <c r="C170" s="90"/>
      <c r="D170" s="90"/>
      <c r="E170" s="90"/>
      <c r="F170" s="90"/>
    </row>
    <row r="171" spans="2:6">
      <c r="B171" s="90"/>
      <c r="C171" s="90"/>
      <c r="D171" s="90"/>
      <c r="E171" s="90"/>
      <c r="F171" s="90"/>
    </row>
    <row r="172" spans="2:6">
      <c r="B172" s="90"/>
      <c r="C172" s="90"/>
      <c r="D172" s="90"/>
      <c r="E172" s="90"/>
      <c r="F172" s="90"/>
    </row>
    <row r="173" spans="2:6">
      <c r="B173" s="90"/>
      <c r="C173" s="90"/>
      <c r="D173" s="90"/>
      <c r="E173" s="90"/>
      <c r="F173" s="90"/>
    </row>
    <row r="174" spans="2:6">
      <c r="B174" s="90"/>
      <c r="C174" s="90"/>
      <c r="D174" s="90"/>
      <c r="E174" s="90"/>
      <c r="F174" s="90"/>
    </row>
    <row r="175" spans="2:6">
      <c r="B175" s="90"/>
      <c r="C175" s="90"/>
      <c r="D175" s="90"/>
      <c r="E175" s="90"/>
      <c r="F175" s="90"/>
    </row>
    <row r="176" spans="2:6">
      <c r="B176" s="90"/>
      <c r="C176" s="90"/>
      <c r="D176" s="90"/>
      <c r="E176" s="90"/>
      <c r="F176" s="90"/>
    </row>
    <row r="177" spans="2:6">
      <c r="B177" s="90"/>
      <c r="C177" s="90"/>
      <c r="D177" s="90"/>
      <c r="E177" s="90"/>
      <c r="F177" s="90"/>
    </row>
    <row r="178" spans="2:6">
      <c r="B178" s="90"/>
      <c r="C178" s="90"/>
      <c r="D178" s="90"/>
      <c r="E178" s="90"/>
      <c r="F178" s="90"/>
    </row>
    <row r="179" spans="2:6">
      <c r="B179" s="90"/>
      <c r="C179" s="90"/>
      <c r="D179" s="90"/>
      <c r="E179" s="90"/>
      <c r="F179" s="90"/>
    </row>
    <row r="180" spans="2:6">
      <c r="B180" s="90"/>
      <c r="C180" s="90"/>
      <c r="D180" s="90"/>
      <c r="E180" s="90"/>
      <c r="F180" s="90"/>
    </row>
    <row r="181" spans="2:6">
      <c r="B181" s="90"/>
      <c r="C181" s="90"/>
      <c r="D181" s="90"/>
      <c r="E181" s="90"/>
      <c r="F181" s="90"/>
    </row>
    <row r="182" spans="2:6">
      <c r="B182" s="90"/>
      <c r="C182" s="90"/>
      <c r="D182" s="90"/>
      <c r="E182" s="90"/>
      <c r="F182" s="90"/>
    </row>
    <row r="183" spans="2:6">
      <c r="B183" s="90"/>
      <c r="C183" s="90"/>
      <c r="D183" s="90"/>
      <c r="E183" s="90"/>
      <c r="F183" s="90"/>
    </row>
    <row r="184" spans="2:6">
      <c r="B184" s="90"/>
      <c r="C184" s="90"/>
      <c r="D184" s="90"/>
      <c r="E184" s="90"/>
      <c r="F184" s="90"/>
    </row>
    <row r="185" spans="2:6">
      <c r="B185" s="90"/>
      <c r="C185" s="90"/>
      <c r="D185" s="90"/>
      <c r="E185" s="90"/>
      <c r="F185" s="90"/>
    </row>
    <row r="186" spans="2:6">
      <c r="B186" s="90"/>
      <c r="C186" s="90"/>
      <c r="D186" s="90"/>
      <c r="E186" s="90"/>
      <c r="F186" s="90"/>
    </row>
    <row r="187" spans="2:6">
      <c r="B187" s="90"/>
      <c r="C187" s="90"/>
      <c r="D187" s="90"/>
      <c r="E187" s="90"/>
      <c r="F187" s="90"/>
    </row>
    <row r="188" spans="2:6">
      <c r="B188" s="90"/>
      <c r="C188" s="90"/>
      <c r="D188" s="90"/>
      <c r="E188" s="90"/>
      <c r="F188" s="90"/>
    </row>
    <row r="189" spans="2:6">
      <c r="B189" s="90"/>
      <c r="C189" s="90"/>
      <c r="D189" s="90"/>
      <c r="E189" s="90"/>
      <c r="F189" s="90"/>
    </row>
    <row r="190" spans="2:6">
      <c r="B190" s="90"/>
      <c r="C190" s="90"/>
      <c r="D190" s="90"/>
      <c r="E190" s="90"/>
      <c r="F190" s="90"/>
    </row>
    <row r="191" spans="2:6">
      <c r="B191" s="90"/>
      <c r="C191" s="90"/>
      <c r="D191" s="90"/>
      <c r="E191" s="90"/>
      <c r="F191" s="90"/>
    </row>
    <row r="192" spans="2:6">
      <c r="B192" s="90"/>
      <c r="C192" s="90"/>
      <c r="D192" s="90"/>
      <c r="E192" s="90"/>
      <c r="F192" s="90"/>
    </row>
    <row r="193" spans="2:6">
      <c r="B193" s="90"/>
      <c r="C193" s="90"/>
      <c r="D193" s="90"/>
      <c r="E193" s="90"/>
      <c r="F193" s="90"/>
    </row>
    <row r="194" spans="2:6">
      <c r="B194" s="90"/>
      <c r="C194" s="90"/>
      <c r="D194" s="90"/>
      <c r="E194" s="90"/>
      <c r="F194" s="90"/>
    </row>
    <row r="195" spans="2:6">
      <c r="B195" s="90"/>
      <c r="C195" s="90"/>
      <c r="D195" s="90"/>
      <c r="E195" s="90"/>
      <c r="F195" s="90"/>
    </row>
    <row r="196" spans="2:6">
      <c r="B196" s="90"/>
      <c r="C196" s="90"/>
      <c r="D196" s="90"/>
      <c r="E196" s="90"/>
      <c r="F196" s="90"/>
    </row>
    <row r="197" spans="2:6">
      <c r="B197" s="90"/>
      <c r="C197" s="90"/>
      <c r="D197" s="90"/>
      <c r="E197" s="90"/>
      <c r="F197" s="90"/>
    </row>
    <row r="198" spans="2:6">
      <c r="B198" s="90"/>
      <c r="C198" s="90"/>
      <c r="D198" s="90"/>
      <c r="E198" s="90"/>
      <c r="F198" s="90"/>
    </row>
    <row r="199" spans="2:6">
      <c r="B199" s="90"/>
      <c r="C199" s="90"/>
      <c r="D199" s="90"/>
      <c r="E199" s="90"/>
      <c r="F199" s="90"/>
    </row>
    <row r="200" spans="2:6">
      <c r="B200" s="90"/>
      <c r="C200" s="90"/>
      <c r="D200" s="90"/>
      <c r="E200" s="90"/>
      <c r="F200" s="90"/>
    </row>
    <row r="201" spans="2:6">
      <c r="B201" s="90"/>
      <c r="C201" s="90"/>
      <c r="D201" s="90"/>
      <c r="E201" s="90"/>
      <c r="F201" s="90"/>
    </row>
    <row r="202" spans="2:6">
      <c r="B202" s="90"/>
      <c r="C202" s="90"/>
      <c r="D202" s="90"/>
      <c r="E202" s="90"/>
      <c r="F202" s="90"/>
    </row>
    <row r="203" spans="2:6">
      <c r="B203" s="90"/>
      <c r="C203" s="90"/>
      <c r="D203" s="90"/>
      <c r="E203" s="90"/>
      <c r="F203" s="90"/>
    </row>
    <row r="204" spans="2:6">
      <c r="B204" s="90"/>
      <c r="C204" s="90"/>
      <c r="D204" s="90"/>
      <c r="E204" s="90"/>
      <c r="F204" s="90"/>
    </row>
    <row r="205" spans="2:6">
      <c r="B205" s="90"/>
      <c r="C205" s="90"/>
      <c r="D205" s="90"/>
      <c r="E205" s="90"/>
      <c r="F205" s="90"/>
    </row>
    <row r="206" spans="2:6">
      <c r="B206" s="90"/>
      <c r="C206" s="90"/>
      <c r="D206" s="90"/>
      <c r="E206" s="90"/>
      <c r="F206" s="90"/>
    </row>
    <row r="207" spans="2:6">
      <c r="B207" s="90"/>
      <c r="C207" s="90"/>
      <c r="D207" s="90"/>
      <c r="E207" s="90"/>
      <c r="F207" s="90"/>
    </row>
    <row r="208" spans="2:6">
      <c r="B208" s="90"/>
      <c r="C208" s="90"/>
      <c r="D208" s="90"/>
      <c r="E208" s="90"/>
      <c r="F208" s="90"/>
    </row>
    <row r="209" spans="2:6">
      <c r="B209" s="90"/>
      <c r="C209" s="90"/>
      <c r="D209" s="90"/>
      <c r="E209" s="90"/>
      <c r="F209" s="90"/>
    </row>
    <row r="210" spans="2:6">
      <c r="B210" s="90"/>
      <c r="C210" s="90"/>
      <c r="D210" s="90"/>
      <c r="E210" s="90"/>
      <c r="F210" s="90"/>
    </row>
    <row r="211" spans="2:6">
      <c r="B211" s="90"/>
      <c r="C211" s="90"/>
      <c r="D211" s="90"/>
      <c r="E211" s="90"/>
      <c r="F211" s="90"/>
    </row>
    <row r="212" spans="2:6">
      <c r="B212" s="90"/>
      <c r="C212" s="90"/>
      <c r="D212" s="90"/>
      <c r="E212" s="90"/>
      <c r="F212" s="90"/>
    </row>
    <row r="213" spans="2:6">
      <c r="B213" s="90"/>
      <c r="C213" s="90"/>
      <c r="D213" s="90"/>
      <c r="E213" s="90"/>
      <c r="F213" s="90"/>
    </row>
    <row r="214" spans="2:6">
      <c r="B214" s="90"/>
      <c r="C214" s="90"/>
      <c r="D214" s="90"/>
      <c r="E214" s="90"/>
      <c r="F214" s="90"/>
    </row>
    <row r="215" spans="2:6">
      <c r="B215" s="90"/>
      <c r="C215" s="90"/>
      <c r="D215" s="90"/>
      <c r="E215" s="90"/>
      <c r="F215" s="90"/>
    </row>
    <row r="216" spans="2:6">
      <c r="B216" s="90"/>
      <c r="C216" s="90"/>
      <c r="D216" s="90"/>
      <c r="E216" s="90"/>
      <c r="F216" s="90"/>
    </row>
    <row r="217" spans="2:6">
      <c r="B217" s="90"/>
      <c r="C217" s="90"/>
      <c r="D217" s="90"/>
      <c r="E217" s="90"/>
      <c r="F217" s="90"/>
    </row>
    <row r="218" spans="2:6">
      <c r="B218" s="90"/>
      <c r="C218" s="90"/>
      <c r="D218" s="90"/>
      <c r="E218" s="90"/>
      <c r="F218" s="90"/>
    </row>
    <row r="219" spans="2:6">
      <c r="B219" s="90"/>
      <c r="C219" s="90"/>
      <c r="D219" s="90"/>
      <c r="E219" s="90"/>
      <c r="F219" s="90"/>
    </row>
    <row r="220" spans="2:6">
      <c r="B220" s="90"/>
      <c r="C220" s="90"/>
      <c r="D220" s="90"/>
      <c r="E220" s="90"/>
      <c r="F220" s="90"/>
    </row>
    <row r="221" spans="2:6">
      <c r="B221" s="90"/>
      <c r="C221" s="90"/>
      <c r="D221" s="90"/>
      <c r="E221" s="90"/>
      <c r="F221" s="90"/>
    </row>
    <row r="222" spans="2:6">
      <c r="B222" s="90"/>
      <c r="C222" s="90"/>
      <c r="D222" s="90"/>
      <c r="E222" s="90"/>
      <c r="F222" s="90"/>
    </row>
    <row r="223" spans="2:6">
      <c r="B223" s="90"/>
      <c r="C223" s="90"/>
      <c r="D223" s="90"/>
      <c r="E223" s="90"/>
      <c r="F223" s="90"/>
    </row>
    <row r="224" spans="2:6">
      <c r="B224" s="90"/>
      <c r="C224" s="90"/>
      <c r="D224" s="90"/>
      <c r="E224" s="90"/>
      <c r="F224" s="90"/>
    </row>
    <row r="225" spans="2:6">
      <c r="B225" s="90"/>
      <c r="C225" s="90"/>
      <c r="D225" s="90"/>
      <c r="E225" s="90"/>
      <c r="F225" s="90"/>
    </row>
    <row r="226" spans="2:6">
      <c r="B226" s="90"/>
      <c r="C226" s="90"/>
      <c r="D226" s="90"/>
      <c r="E226" s="90"/>
      <c r="F226" s="90"/>
    </row>
    <row r="227" spans="2:6">
      <c r="B227" s="90"/>
      <c r="C227" s="90"/>
      <c r="D227" s="90"/>
      <c r="E227" s="90"/>
      <c r="F227" s="90"/>
    </row>
    <row r="228" spans="2:6">
      <c r="B228" s="90"/>
      <c r="C228" s="90"/>
      <c r="D228" s="90"/>
      <c r="E228" s="90"/>
      <c r="F228" s="90"/>
    </row>
    <row r="229" spans="2:6">
      <c r="B229" s="90"/>
      <c r="C229" s="90"/>
      <c r="D229" s="90"/>
      <c r="E229" s="90"/>
      <c r="F229" s="90"/>
    </row>
    <row r="230" spans="2:6">
      <c r="B230" s="90"/>
      <c r="C230" s="90"/>
      <c r="D230" s="90"/>
      <c r="E230" s="90"/>
      <c r="F230" s="90"/>
    </row>
    <row r="231" spans="2:6">
      <c r="B231" s="90"/>
      <c r="C231" s="90"/>
      <c r="D231" s="90"/>
      <c r="E231" s="90"/>
      <c r="F231" s="90"/>
    </row>
    <row r="232" spans="2:6">
      <c r="B232" s="90"/>
      <c r="C232" s="90"/>
      <c r="D232" s="90"/>
      <c r="E232" s="90"/>
      <c r="F232" s="90"/>
    </row>
    <row r="233" spans="2:6">
      <c r="B233" s="90"/>
      <c r="C233" s="90"/>
      <c r="D233" s="90"/>
      <c r="E233" s="90"/>
      <c r="F233" s="90"/>
    </row>
    <row r="234" spans="2:6">
      <c r="B234" s="90"/>
      <c r="C234" s="90"/>
      <c r="D234" s="90"/>
      <c r="E234" s="90"/>
      <c r="F234" s="90"/>
    </row>
    <row r="235" spans="2:6">
      <c r="B235" s="90"/>
      <c r="C235" s="90"/>
      <c r="D235" s="90"/>
      <c r="E235" s="90"/>
      <c r="F235" s="90"/>
    </row>
    <row r="236" spans="2:6">
      <c r="B236" s="90"/>
      <c r="C236" s="90"/>
      <c r="D236" s="90"/>
      <c r="E236" s="90"/>
      <c r="F236" s="90"/>
    </row>
    <row r="237" spans="2:6">
      <c r="B237" s="90"/>
      <c r="C237" s="90"/>
      <c r="D237" s="90"/>
      <c r="E237" s="90"/>
      <c r="F237" s="90"/>
    </row>
    <row r="238" spans="2:6">
      <c r="B238" s="90"/>
      <c r="C238" s="90"/>
      <c r="D238" s="90"/>
      <c r="E238" s="90"/>
      <c r="F238" s="90"/>
    </row>
    <row r="239" spans="2:6">
      <c r="B239" s="90"/>
      <c r="C239" s="90"/>
      <c r="D239" s="90"/>
      <c r="E239" s="90"/>
      <c r="F239" s="90"/>
    </row>
    <row r="240" spans="2:6">
      <c r="B240" s="90"/>
      <c r="C240" s="90"/>
      <c r="D240" s="90"/>
      <c r="E240" s="90"/>
      <c r="F240" s="90"/>
    </row>
    <row r="241" spans="2:6">
      <c r="B241" s="90"/>
      <c r="C241" s="90"/>
      <c r="D241" s="90"/>
      <c r="E241" s="90"/>
      <c r="F241" s="90"/>
    </row>
    <row r="242" spans="2:6">
      <c r="B242" s="90"/>
      <c r="C242" s="90"/>
      <c r="D242" s="90"/>
      <c r="E242" s="90"/>
      <c r="F242" s="90"/>
    </row>
    <row r="243" spans="2:6">
      <c r="B243" s="90"/>
      <c r="C243" s="90"/>
      <c r="D243" s="90"/>
      <c r="E243" s="90"/>
      <c r="F243" s="90"/>
    </row>
    <row r="244" spans="2:6">
      <c r="B244" s="90"/>
      <c r="C244" s="90"/>
      <c r="D244" s="90"/>
      <c r="E244" s="90"/>
      <c r="F244" s="90"/>
    </row>
    <row r="245" spans="2:6">
      <c r="B245" s="90"/>
      <c r="C245" s="90"/>
      <c r="D245" s="90"/>
      <c r="E245" s="90"/>
      <c r="F245" s="90"/>
    </row>
    <row r="246" spans="2:6">
      <c r="B246" s="90"/>
      <c r="C246" s="90"/>
      <c r="D246" s="90"/>
      <c r="E246" s="90"/>
      <c r="F246" s="90"/>
    </row>
    <row r="247" spans="2:6">
      <c r="B247" s="90"/>
      <c r="C247" s="90"/>
      <c r="D247" s="90"/>
      <c r="E247" s="90"/>
      <c r="F247" s="90"/>
    </row>
    <row r="248" spans="2:6">
      <c r="B248" s="90"/>
      <c r="C248" s="90"/>
      <c r="D248" s="90"/>
      <c r="E248" s="90"/>
      <c r="F248" s="90"/>
    </row>
    <row r="249" spans="2:6">
      <c r="B249" s="90"/>
      <c r="C249" s="90"/>
      <c r="D249" s="90"/>
      <c r="E249" s="90"/>
      <c r="F249" s="90"/>
    </row>
    <row r="250" spans="2:6">
      <c r="B250" s="90"/>
      <c r="C250" s="90"/>
      <c r="D250" s="90"/>
      <c r="E250" s="90"/>
      <c r="F250" s="90"/>
    </row>
    <row r="251" spans="2:6">
      <c r="B251" s="90"/>
      <c r="C251" s="90"/>
      <c r="D251" s="90"/>
      <c r="E251" s="90"/>
      <c r="F251" s="90"/>
    </row>
    <row r="252" spans="2:6">
      <c r="B252" s="90"/>
      <c r="C252" s="90"/>
      <c r="D252" s="90"/>
      <c r="E252" s="90"/>
      <c r="F252" s="90"/>
    </row>
    <row r="253" spans="2:6">
      <c r="B253" s="90"/>
      <c r="C253" s="90"/>
      <c r="D253" s="90"/>
      <c r="E253" s="90"/>
      <c r="F253" s="90"/>
    </row>
    <row r="254" spans="2:6">
      <c r="B254" s="90"/>
      <c r="C254" s="90"/>
      <c r="D254" s="90"/>
      <c r="E254" s="90"/>
      <c r="F254" s="90"/>
    </row>
    <row r="255" spans="2:6">
      <c r="B255" s="90"/>
      <c r="C255" s="90"/>
      <c r="D255" s="90"/>
      <c r="E255" s="90"/>
      <c r="F255" s="90"/>
    </row>
    <row r="256" spans="2:6">
      <c r="B256" s="90"/>
      <c r="C256" s="90"/>
      <c r="D256" s="90"/>
      <c r="E256" s="90"/>
      <c r="F256" s="90"/>
    </row>
    <row r="257" spans="2:6">
      <c r="B257" s="90"/>
      <c r="C257" s="90"/>
      <c r="D257" s="90"/>
      <c r="E257" s="90"/>
      <c r="F257" s="90"/>
    </row>
    <row r="258" spans="2:6">
      <c r="B258" s="90"/>
      <c r="C258" s="90"/>
      <c r="D258" s="90"/>
      <c r="E258" s="90"/>
      <c r="F258" s="90"/>
    </row>
    <row r="259" spans="2:6">
      <c r="B259" s="90"/>
      <c r="C259" s="90"/>
      <c r="D259" s="90"/>
      <c r="E259" s="90"/>
      <c r="F259" s="90"/>
    </row>
    <row r="260" spans="2:6">
      <c r="B260" s="90"/>
      <c r="C260" s="90"/>
      <c r="D260" s="90"/>
      <c r="E260" s="90"/>
      <c r="F260" s="90"/>
    </row>
    <row r="261" spans="2:6">
      <c r="B261" s="90"/>
      <c r="C261" s="90"/>
      <c r="D261" s="90"/>
      <c r="E261" s="90"/>
      <c r="F261" s="90"/>
    </row>
    <row r="262" spans="2:6">
      <c r="B262" s="90"/>
      <c r="C262" s="90"/>
      <c r="D262" s="90"/>
      <c r="E262" s="90"/>
      <c r="F262" s="90"/>
    </row>
    <row r="263" spans="2:6">
      <c r="B263" s="90"/>
      <c r="C263" s="90"/>
      <c r="D263" s="90"/>
      <c r="E263" s="90"/>
      <c r="F263" s="90"/>
    </row>
    <row r="264" spans="2:6">
      <c r="B264" s="90"/>
      <c r="C264" s="90"/>
      <c r="D264" s="90"/>
      <c r="E264" s="90"/>
      <c r="F264" s="90"/>
    </row>
    <row r="265" spans="2:6">
      <c r="B265" s="90"/>
      <c r="C265" s="90"/>
      <c r="D265" s="90"/>
      <c r="E265" s="90"/>
      <c r="F265" s="90"/>
    </row>
    <row r="266" spans="2:6">
      <c r="B266" s="90"/>
      <c r="C266" s="90"/>
      <c r="D266" s="90"/>
      <c r="E266" s="90"/>
      <c r="F266" s="90"/>
    </row>
    <row r="267" spans="2:6">
      <c r="B267" s="90"/>
      <c r="C267" s="90"/>
      <c r="D267" s="90"/>
      <c r="E267" s="90"/>
      <c r="F267" s="90"/>
    </row>
    <row r="268" spans="2:6">
      <c r="B268" s="90"/>
      <c r="C268" s="90"/>
      <c r="D268" s="90"/>
      <c r="E268" s="90"/>
      <c r="F268" s="90"/>
    </row>
    <row r="269" spans="2:6">
      <c r="B269" s="90"/>
      <c r="C269" s="90"/>
      <c r="D269" s="90"/>
      <c r="E269" s="90"/>
      <c r="F269" s="90"/>
    </row>
    <row r="270" spans="2:6">
      <c r="B270" s="90"/>
      <c r="C270" s="90"/>
      <c r="D270" s="90"/>
      <c r="E270" s="90"/>
      <c r="F270" s="90"/>
    </row>
    <row r="271" spans="2:6">
      <c r="B271" s="90"/>
      <c r="C271" s="90"/>
      <c r="D271" s="90"/>
      <c r="E271" s="90"/>
      <c r="F271" s="90"/>
    </row>
    <row r="272" spans="2:6">
      <c r="B272" s="90"/>
      <c r="C272" s="90"/>
      <c r="D272" s="90"/>
      <c r="E272" s="90"/>
      <c r="F272" s="90"/>
    </row>
    <row r="273" spans="2:6">
      <c r="B273" s="90"/>
      <c r="C273" s="90"/>
      <c r="D273" s="90"/>
      <c r="E273" s="90"/>
      <c r="F273" s="90"/>
    </row>
    <row r="274" spans="2:6">
      <c r="B274" s="90"/>
      <c r="C274" s="90"/>
      <c r="D274" s="90"/>
      <c r="E274" s="90"/>
      <c r="F274" s="90"/>
    </row>
    <row r="275" spans="2:6">
      <c r="B275" s="90"/>
      <c r="C275" s="90"/>
      <c r="D275" s="90"/>
      <c r="E275" s="90"/>
      <c r="F275" s="90"/>
    </row>
    <row r="276" spans="2:6">
      <c r="B276" s="90"/>
      <c r="C276" s="90"/>
      <c r="D276" s="90"/>
      <c r="E276" s="90"/>
      <c r="F276" s="90"/>
    </row>
    <row r="277" spans="2:6">
      <c r="B277" s="90"/>
      <c r="C277" s="90"/>
      <c r="D277" s="90"/>
      <c r="E277" s="90"/>
      <c r="F277" s="90"/>
    </row>
    <row r="278" spans="2:6">
      <c r="B278" s="90"/>
      <c r="C278" s="90"/>
      <c r="D278" s="90"/>
      <c r="E278" s="90"/>
      <c r="F278" s="90"/>
    </row>
    <row r="279" spans="2:6">
      <c r="B279" s="90"/>
      <c r="C279" s="90"/>
      <c r="D279" s="90"/>
      <c r="E279" s="90"/>
      <c r="F279" s="90"/>
    </row>
    <row r="280" spans="2:6">
      <c r="B280" s="90"/>
      <c r="C280" s="90"/>
      <c r="D280" s="90"/>
      <c r="E280" s="90"/>
      <c r="F280" s="90"/>
    </row>
    <row r="281" spans="2:6">
      <c r="B281" s="90"/>
      <c r="C281" s="90"/>
      <c r="D281" s="90"/>
      <c r="E281" s="90"/>
      <c r="F281" s="90"/>
    </row>
    <row r="282" spans="2:6">
      <c r="B282" s="90"/>
      <c r="C282" s="90"/>
      <c r="D282" s="90"/>
      <c r="E282" s="90"/>
      <c r="F282" s="90"/>
    </row>
    <row r="283" spans="2:6">
      <c r="B283" s="90"/>
      <c r="C283" s="90"/>
      <c r="D283" s="90"/>
      <c r="E283" s="90"/>
      <c r="F283" s="90"/>
    </row>
    <row r="284" spans="2:6">
      <c r="B284" s="90"/>
      <c r="C284" s="90"/>
      <c r="D284" s="90"/>
      <c r="E284" s="90"/>
      <c r="F284" s="90"/>
    </row>
    <row r="285" spans="2:6">
      <c r="B285" s="90"/>
      <c r="C285" s="90"/>
      <c r="D285" s="90"/>
      <c r="E285" s="90"/>
      <c r="F285" s="90"/>
    </row>
    <row r="286" spans="2:6">
      <c r="B286" s="90"/>
      <c r="C286" s="90"/>
      <c r="D286" s="90"/>
      <c r="E286" s="90"/>
      <c r="F286" s="90"/>
    </row>
    <row r="287" spans="2:6">
      <c r="B287" s="90"/>
      <c r="C287" s="90"/>
      <c r="D287" s="90"/>
      <c r="E287" s="90"/>
      <c r="F287" s="90"/>
    </row>
    <row r="288" spans="2:6">
      <c r="B288" s="90"/>
      <c r="C288" s="90"/>
      <c r="D288" s="90"/>
      <c r="E288" s="90"/>
      <c r="F288" s="90"/>
    </row>
    <row r="289" spans="2:6">
      <c r="B289" s="90"/>
      <c r="C289" s="90"/>
      <c r="D289" s="90"/>
      <c r="E289" s="90"/>
      <c r="F289" s="90"/>
    </row>
    <row r="290" spans="2:6">
      <c r="B290" s="90"/>
      <c r="C290" s="90"/>
      <c r="D290" s="90"/>
      <c r="E290" s="90"/>
      <c r="F290" s="90"/>
    </row>
    <row r="291" spans="2:6">
      <c r="B291" s="90"/>
      <c r="C291" s="90"/>
      <c r="D291" s="90"/>
      <c r="E291" s="90"/>
      <c r="F291" s="90"/>
    </row>
    <row r="292" spans="2:6">
      <c r="B292" s="90"/>
      <c r="C292" s="90"/>
      <c r="D292" s="90"/>
      <c r="E292" s="90"/>
      <c r="F292" s="90"/>
    </row>
    <row r="293" spans="2:6">
      <c r="B293" s="90"/>
      <c r="C293" s="90"/>
      <c r="D293" s="90"/>
      <c r="E293" s="90"/>
      <c r="F293" s="90"/>
    </row>
    <row r="294" spans="2:6">
      <c r="B294" s="90"/>
      <c r="C294" s="90"/>
      <c r="D294" s="90"/>
      <c r="E294" s="90"/>
      <c r="F294" s="90"/>
    </row>
    <row r="295" spans="2:6">
      <c r="B295" s="90"/>
      <c r="C295" s="90"/>
      <c r="D295" s="90"/>
      <c r="E295" s="90"/>
      <c r="F295" s="90"/>
    </row>
    <row r="296" spans="2:6">
      <c r="B296" s="90"/>
      <c r="C296" s="90"/>
      <c r="D296" s="90"/>
      <c r="E296" s="90"/>
      <c r="F296" s="90"/>
    </row>
    <row r="297" spans="2:6">
      <c r="B297" s="90"/>
      <c r="C297" s="90"/>
      <c r="D297" s="90"/>
      <c r="E297" s="90"/>
      <c r="F297" s="90"/>
    </row>
    <row r="298" spans="2:6">
      <c r="B298" s="90"/>
      <c r="C298" s="90"/>
      <c r="D298" s="90"/>
      <c r="E298" s="90"/>
      <c r="F298" s="90"/>
    </row>
    <row r="299" spans="2:6">
      <c r="B299" s="90"/>
      <c r="C299" s="90"/>
      <c r="D299" s="90"/>
      <c r="E299" s="90"/>
      <c r="F299" s="90"/>
    </row>
    <row r="300" spans="2:6">
      <c r="B300" s="90"/>
      <c r="C300" s="90"/>
      <c r="D300" s="90"/>
      <c r="E300" s="90"/>
      <c r="F300" s="90"/>
    </row>
    <row r="301" spans="2:6">
      <c r="B301" s="90"/>
      <c r="C301" s="90"/>
      <c r="D301" s="90"/>
      <c r="E301" s="90"/>
      <c r="F301" s="90"/>
    </row>
    <row r="302" spans="2:6">
      <c r="B302" s="90"/>
      <c r="C302" s="90"/>
      <c r="D302" s="90"/>
      <c r="E302" s="90"/>
      <c r="F302" s="90"/>
    </row>
    <row r="303" spans="2:6">
      <c r="B303" s="90"/>
      <c r="C303" s="90"/>
      <c r="D303" s="90"/>
      <c r="E303" s="90"/>
      <c r="F303" s="90"/>
    </row>
    <row r="304" spans="2:6">
      <c r="B304" s="90"/>
      <c r="C304" s="90"/>
      <c r="D304" s="90"/>
      <c r="E304" s="90"/>
      <c r="F304" s="90"/>
    </row>
    <row r="305" spans="2:6">
      <c r="B305" s="90"/>
      <c r="C305" s="90"/>
      <c r="D305" s="90"/>
      <c r="E305" s="90"/>
      <c r="F305" s="90"/>
    </row>
    <row r="306" spans="2:6">
      <c r="B306" s="90"/>
      <c r="C306" s="90"/>
      <c r="D306" s="90"/>
      <c r="E306" s="90"/>
      <c r="F306" s="90"/>
    </row>
    <row r="307" spans="2:6">
      <c r="B307" s="90"/>
      <c r="C307" s="90"/>
      <c r="D307" s="90"/>
      <c r="E307" s="90"/>
      <c r="F307" s="90"/>
    </row>
    <row r="308" spans="2:6">
      <c r="B308" s="90"/>
      <c r="C308" s="90"/>
      <c r="D308" s="90"/>
      <c r="E308" s="90"/>
      <c r="F308" s="90"/>
    </row>
    <row r="309" spans="2:6">
      <c r="B309" s="90"/>
      <c r="C309" s="90"/>
      <c r="D309" s="90"/>
      <c r="E309" s="90"/>
      <c r="F309" s="90"/>
    </row>
    <row r="310" spans="2:6">
      <c r="B310" s="90"/>
      <c r="C310" s="90"/>
      <c r="D310" s="90"/>
      <c r="E310" s="90"/>
      <c r="F310" s="90"/>
    </row>
    <row r="311" spans="2:6">
      <c r="B311" s="90"/>
      <c r="C311" s="90"/>
      <c r="D311" s="90"/>
      <c r="E311" s="90"/>
      <c r="F311" s="90"/>
    </row>
    <row r="312" spans="2:6">
      <c r="B312" s="90"/>
      <c r="C312" s="90"/>
      <c r="D312" s="90"/>
      <c r="E312" s="90"/>
      <c r="F312" s="90"/>
    </row>
    <row r="313" spans="2:6">
      <c r="B313" s="90"/>
      <c r="C313" s="90"/>
      <c r="D313" s="90"/>
      <c r="E313" s="90"/>
      <c r="F313" s="90"/>
    </row>
    <row r="314" spans="2:6">
      <c r="B314" s="90"/>
      <c r="C314" s="90"/>
      <c r="D314" s="90"/>
      <c r="E314" s="90"/>
      <c r="F314" s="90"/>
    </row>
    <row r="315" spans="2:6">
      <c r="B315" s="90"/>
      <c r="C315" s="90"/>
      <c r="D315" s="90"/>
      <c r="E315" s="90"/>
      <c r="F315" s="90"/>
    </row>
    <row r="316" spans="2:6">
      <c r="B316" s="90"/>
      <c r="C316" s="90"/>
      <c r="D316" s="90"/>
      <c r="E316" s="90"/>
      <c r="F316" s="90"/>
    </row>
    <row r="317" spans="2:6">
      <c r="B317" s="90"/>
      <c r="C317" s="90"/>
      <c r="D317" s="90"/>
      <c r="E317" s="90"/>
      <c r="F317" s="90"/>
    </row>
    <row r="318" spans="2:6">
      <c r="B318" s="90"/>
      <c r="C318" s="90"/>
      <c r="D318" s="90"/>
      <c r="E318" s="90"/>
      <c r="F318" s="90"/>
    </row>
    <row r="319" spans="2:6">
      <c r="B319" s="90"/>
      <c r="C319" s="90"/>
      <c r="D319" s="90"/>
      <c r="E319" s="90"/>
      <c r="F319" s="90"/>
    </row>
    <row r="320" spans="2:6">
      <c r="B320" s="90"/>
      <c r="C320" s="90"/>
      <c r="D320" s="90"/>
      <c r="E320" s="90"/>
      <c r="F320" s="90"/>
    </row>
    <row r="321" spans="2:6">
      <c r="B321" s="90"/>
      <c r="C321" s="90"/>
      <c r="D321" s="90"/>
      <c r="E321" s="90"/>
      <c r="F321" s="90"/>
    </row>
    <row r="322" spans="2:6">
      <c r="B322" s="90"/>
      <c r="C322" s="90"/>
      <c r="D322" s="90"/>
      <c r="E322" s="90"/>
      <c r="F322" s="90"/>
    </row>
    <row r="323" spans="2:6">
      <c r="B323" s="90"/>
      <c r="C323" s="90"/>
      <c r="D323" s="90"/>
      <c r="E323" s="90"/>
      <c r="F323" s="90"/>
    </row>
    <row r="324" spans="2:6">
      <c r="B324" s="90"/>
      <c r="C324" s="90"/>
      <c r="D324" s="90"/>
      <c r="E324" s="90"/>
      <c r="F324" s="90"/>
    </row>
    <row r="325" spans="2:6">
      <c r="B325" s="90"/>
      <c r="C325" s="90"/>
      <c r="D325" s="90"/>
      <c r="E325" s="90"/>
      <c r="F325" s="90"/>
    </row>
    <row r="326" spans="2:6">
      <c r="B326" s="90"/>
      <c r="C326" s="90"/>
      <c r="D326" s="90"/>
      <c r="E326" s="90"/>
      <c r="F326" s="90"/>
    </row>
    <row r="327" spans="2:6">
      <c r="B327" s="90"/>
      <c r="C327" s="90"/>
      <c r="D327" s="90"/>
      <c r="E327" s="90"/>
      <c r="F327" s="90"/>
    </row>
    <row r="328" spans="2:6">
      <c r="B328" s="90"/>
      <c r="C328" s="90"/>
      <c r="D328" s="90"/>
      <c r="E328" s="90"/>
      <c r="F328" s="90"/>
    </row>
    <row r="329" spans="2:6">
      <c r="B329" s="90"/>
      <c r="C329" s="90"/>
      <c r="D329" s="90"/>
      <c r="E329" s="90"/>
      <c r="F329" s="90"/>
    </row>
    <row r="330" spans="2:6">
      <c r="B330" s="90"/>
      <c r="C330" s="90"/>
      <c r="D330" s="90"/>
      <c r="E330" s="90"/>
      <c r="F330" s="90"/>
    </row>
    <row r="331" spans="2:6">
      <c r="B331" s="90"/>
      <c r="C331" s="90"/>
      <c r="D331" s="90"/>
      <c r="E331" s="90"/>
      <c r="F331" s="90"/>
    </row>
    <row r="332" spans="2:6">
      <c r="B332" s="90"/>
      <c r="C332" s="90"/>
      <c r="D332" s="90"/>
      <c r="E332" s="90"/>
      <c r="F332" s="90"/>
    </row>
    <row r="333" spans="2:6">
      <c r="B333" s="90"/>
      <c r="C333" s="90"/>
      <c r="D333" s="90"/>
      <c r="E333" s="90"/>
      <c r="F333" s="90"/>
    </row>
    <row r="334" spans="2:6">
      <c r="B334" s="90"/>
      <c r="C334" s="90"/>
      <c r="D334" s="90"/>
      <c r="E334" s="90"/>
      <c r="F334" s="90"/>
    </row>
    <row r="335" spans="2:6">
      <c r="B335" s="90"/>
      <c r="C335" s="90"/>
      <c r="D335" s="90"/>
      <c r="E335" s="90"/>
      <c r="F335" s="90"/>
    </row>
    <row r="336" spans="2:6">
      <c r="B336" s="90"/>
      <c r="C336" s="90"/>
      <c r="D336" s="90"/>
      <c r="E336" s="90"/>
      <c r="F336" s="90"/>
    </row>
    <row r="337" spans="2:6">
      <c r="B337" s="90"/>
      <c r="C337" s="90"/>
      <c r="D337" s="90"/>
      <c r="E337" s="90"/>
      <c r="F337" s="90"/>
    </row>
    <row r="338" spans="2:6">
      <c r="B338" s="90"/>
      <c r="C338" s="90"/>
      <c r="D338" s="90"/>
      <c r="E338" s="90"/>
      <c r="F338" s="90"/>
    </row>
    <row r="339" spans="2:6">
      <c r="B339" s="90"/>
      <c r="C339" s="90"/>
      <c r="D339" s="90"/>
      <c r="E339" s="90"/>
      <c r="F339" s="90"/>
    </row>
    <row r="340" spans="2:6">
      <c r="B340" s="90"/>
      <c r="C340" s="90"/>
      <c r="D340" s="90"/>
      <c r="E340" s="90"/>
      <c r="F340" s="90"/>
    </row>
    <row r="341" spans="2:6">
      <c r="B341" s="90"/>
      <c r="C341" s="90"/>
      <c r="D341" s="90"/>
      <c r="E341" s="90"/>
      <c r="F341" s="90"/>
    </row>
    <row r="342" spans="2:6">
      <c r="B342" s="90"/>
      <c r="C342" s="90"/>
      <c r="D342" s="90"/>
      <c r="E342" s="90"/>
      <c r="F342" s="90"/>
    </row>
    <row r="343" spans="2:6">
      <c r="B343" s="90"/>
      <c r="C343" s="90"/>
      <c r="D343" s="90"/>
      <c r="E343" s="90"/>
      <c r="F343" s="90"/>
    </row>
    <row r="344" spans="2:6">
      <c r="B344" s="90"/>
      <c r="C344" s="90"/>
      <c r="D344" s="90"/>
      <c r="E344" s="90"/>
      <c r="F344" s="90"/>
    </row>
    <row r="345" spans="2:6">
      <c r="B345" s="90"/>
      <c r="C345" s="90"/>
      <c r="D345" s="90"/>
      <c r="E345" s="90"/>
      <c r="F345" s="90"/>
    </row>
    <row r="346" spans="2:6">
      <c r="B346" s="90"/>
      <c r="C346" s="90"/>
      <c r="D346" s="90"/>
      <c r="E346" s="90"/>
      <c r="F346" s="90"/>
    </row>
    <row r="347" spans="2:6">
      <c r="B347" s="90"/>
      <c r="C347" s="90"/>
      <c r="D347" s="90"/>
      <c r="E347" s="90"/>
      <c r="F347" s="90"/>
    </row>
    <row r="348" spans="2:6">
      <c r="B348" s="90"/>
      <c r="C348" s="90"/>
      <c r="D348" s="90"/>
      <c r="E348" s="90"/>
      <c r="F348" s="90"/>
    </row>
    <row r="349" spans="2:6">
      <c r="B349" s="90"/>
      <c r="C349" s="90"/>
      <c r="D349" s="90"/>
      <c r="E349" s="90"/>
      <c r="F349" s="90"/>
    </row>
    <row r="350" spans="2:6">
      <c r="B350" s="90"/>
      <c r="C350" s="90"/>
      <c r="D350" s="90"/>
      <c r="E350" s="90"/>
      <c r="F350" s="90"/>
    </row>
    <row r="351" spans="2:6">
      <c r="B351" s="90"/>
      <c r="C351" s="90"/>
      <c r="D351" s="90"/>
      <c r="E351" s="90"/>
      <c r="F351" s="90"/>
    </row>
    <row r="352" spans="2:6">
      <c r="B352" s="90"/>
      <c r="C352" s="90"/>
      <c r="D352" s="90"/>
      <c r="E352" s="90"/>
      <c r="F352" s="90"/>
    </row>
    <row r="353" spans="2:6">
      <c r="B353" s="90"/>
      <c r="C353" s="90"/>
      <c r="D353" s="90"/>
      <c r="E353" s="90"/>
      <c r="F353" s="90"/>
    </row>
    <row r="354" spans="2:6">
      <c r="B354" s="90"/>
      <c r="C354" s="90"/>
      <c r="D354" s="90"/>
      <c r="E354" s="90"/>
      <c r="F354" s="90"/>
    </row>
    <row r="355" spans="2:6">
      <c r="B355" s="90"/>
      <c r="C355" s="90"/>
      <c r="D355" s="90"/>
      <c r="E355" s="90"/>
      <c r="F355" s="90"/>
    </row>
    <row r="356" spans="2:6">
      <c r="B356" s="90"/>
      <c r="C356" s="90"/>
      <c r="D356" s="90"/>
      <c r="E356" s="90"/>
      <c r="F356" s="90"/>
    </row>
    <row r="357" spans="2:6">
      <c r="B357" s="90"/>
      <c r="C357" s="90"/>
      <c r="D357" s="90"/>
      <c r="E357" s="90"/>
      <c r="F357" s="90"/>
    </row>
    <row r="358" spans="2:6">
      <c r="B358" s="90"/>
      <c r="C358" s="90"/>
      <c r="D358" s="90"/>
      <c r="E358" s="90"/>
      <c r="F358" s="90"/>
    </row>
    <row r="359" spans="2:6">
      <c r="B359" s="90"/>
      <c r="C359" s="90"/>
      <c r="D359" s="90"/>
      <c r="E359" s="90"/>
      <c r="F359" s="90"/>
    </row>
    <row r="360" spans="2:6">
      <c r="B360" s="90"/>
      <c r="C360" s="90"/>
      <c r="D360" s="90"/>
      <c r="E360" s="90"/>
      <c r="F360" s="90"/>
    </row>
    <row r="361" spans="2:6">
      <c r="B361" s="90"/>
      <c r="C361" s="90"/>
      <c r="D361" s="90"/>
      <c r="E361" s="90"/>
      <c r="F361" s="90"/>
    </row>
    <row r="362" spans="2:6">
      <c r="B362" s="90"/>
      <c r="C362" s="90"/>
      <c r="D362" s="90"/>
      <c r="E362" s="90"/>
      <c r="F362" s="90"/>
    </row>
    <row r="363" spans="2:6">
      <c r="B363" s="90"/>
      <c r="C363" s="90"/>
      <c r="D363" s="90"/>
      <c r="E363" s="90"/>
      <c r="F363" s="90"/>
    </row>
    <row r="364" spans="2:6">
      <c r="B364" s="90"/>
      <c r="C364" s="90"/>
      <c r="D364" s="90"/>
      <c r="E364" s="90"/>
      <c r="F364" s="90"/>
    </row>
    <row r="365" spans="2:6">
      <c r="B365" s="90"/>
      <c r="C365" s="90"/>
      <c r="D365" s="90"/>
      <c r="E365" s="90"/>
      <c r="F365" s="90"/>
    </row>
    <row r="366" spans="2:6">
      <c r="B366" s="90"/>
      <c r="C366" s="90"/>
      <c r="D366" s="90"/>
      <c r="E366" s="90"/>
      <c r="F366" s="90"/>
    </row>
    <row r="367" spans="2:6">
      <c r="B367" s="90"/>
      <c r="C367" s="90"/>
      <c r="D367" s="90"/>
      <c r="E367" s="90"/>
      <c r="F367" s="90"/>
    </row>
    <row r="368" spans="2:6">
      <c r="B368" s="90"/>
      <c r="C368" s="90"/>
      <c r="D368" s="90"/>
      <c r="E368" s="90"/>
      <c r="F368" s="90"/>
    </row>
    <row r="369" spans="2:6">
      <c r="B369" s="90"/>
      <c r="C369" s="90"/>
      <c r="D369" s="90"/>
      <c r="E369" s="90"/>
      <c r="F369" s="90"/>
    </row>
    <row r="370" spans="2:6">
      <c r="B370" s="90"/>
      <c r="C370" s="90"/>
      <c r="D370" s="90"/>
      <c r="E370" s="90"/>
      <c r="F370" s="90"/>
    </row>
    <row r="371" spans="2:6">
      <c r="B371" s="90"/>
      <c r="C371" s="90"/>
      <c r="D371" s="90"/>
      <c r="E371" s="90"/>
      <c r="F371" s="90"/>
    </row>
    <row r="372" spans="2:6">
      <c r="B372" s="90"/>
      <c r="C372" s="90"/>
      <c r="D372" s="90"/>
      <c r="E372" s="90"/>
      <c r="F372" s="90"/>
    </row>
    <row r="373" spans="2:6">
      <c r="B373" s="90"/>
      <c r="C373" s="90"/>
      <c r="D373" s="90"/>
      <c r="E373" s="90"/>
      <c r="F373" s="90"/>
    </row>
    <row r="374" spans="2:6">
      <c r="B374" s="90"/>
      <c r="C374" s="90"/>
      <c r="D374" s="90"/>
      <c r="E374" s="90"/>
      <c r="F374" s="90"/>
    </row>
    <row r="375" spans="2:6">
      <c r="B375" s="90"/>
      <c r="C375" s="90"/>
      <c r="D375" s="90"/>
      <c r="E375" s="90"/>
      <c r="F375" s="90"/>
    </row>
    <row r="376" spans="2:6">
      <c r="B376" s="90"/>
      <c r="C376" s="90"/>
      <c r="D376" s="90"/>
      <c r="E376" s="90"/>
      <c r="F376" s="90"/>
    </row>
    <row r="377" spans="2:6">
      <c r="B377" s="90"/>
      <c r="C377" s="90"/>
      <c r="D377" s="90"/>
      <c r="E377" s="90"/>
      <c r="F377" s="90"/>
    </row>
    <row r="378" spans="2:6">
      <c r="B378" s="90"/>
      <c r="C378" s="90"/>
      <c r="D378" s="90"/>
      <c r="E378" s="90"/>
      <c r="F378" s="90"/>
    </row>
    <row r="379" spans="2:6">
      <c r="B379" s="90"/>
      <c r="C379" s="90"/>
      <c r="D379" s="90"/>
      <c r="E379" s="90"/>
      <c r="F379" s="90"/>
    </row>
    <row r="380" spans="2:6">
      <c r="B380" s="90"/>
      <c r="C380" s="90"/>
      <c r="D380" s="90"/>
      <c r="E380" s="90"/>
      <c r="F380" s="90"/>
    </row>
    <row r="381" spans="2:6">
      <c r="B381" s="90"/>
      <c r="C381" s="90"/>
      <c r="D381" s="90"/>
      <c r="E381" s="90"/>
      <c r="F381" s="90"/>
    </row>
    <row r="382" spans="2:6">
      <c r="B382" s="90"/>
      <c r="C382" s="90"/>
      <c r="D382" s="90"/>
      <c r="E382" s="90"/>
      <c r="F382" s="90"/>
    </row>
    <row r="383" spans="2:6">
      <c r="B383" s="90"/>
      <c r="C383" s="90"/>
      <c r="D383" s="90"/>
      <c r="E383" s="90"/>
      <c r="F383" s="90"/>
    </row>
    <row r="384" spans="2:6">
      <c r="B384" s="90"/>
      <c r="C384" s="90"/>
      <c r="D384" s="90"/>
      <c r="E384" s="90"/>
      <c r="F384" s="90"/>
    </row>
    <row r="385" spans="2:6">
      <c r="B385" s="90"/>
      <c r="C385" s="90"/>
      <c r="D385" s="90"/>
      <c r="E385" s="90"/>
      <c r="F385" s="90"/>
    </row>
    <row r="386" spans="2:6">
      <c r="B386" s="90"/>
      <c r="C386" s="90"/>
      <c r="D386" s="90"/>
      <c r="E386" s="90"/>
      <c r="F386" s="90"/>
    </row>
    <row r="387" spans="2:6">
      <c r="B387" s="90"/>
      <c r="C387" s="90"/>
      <c r="D387" s="90"/>
      <c r="E387" s="90"/>
      <c r="F387" s="90"/>
    </row>
    <row r="388" spans="2:6">
      <c r="B388" s="90"/>
      <c r="C388" s="90"/>
      <c r="D388" s="90"/>
      <c r="E388" s="90"/>
      <c r="F388" s="90"/>
    </row>
    <row r="389" spans="2:6">
      <c r="B389" s="90"/>
      <c r="C389" s="90"/>
      <c r="D389" s="90"/>
      <c r="E389" s="90"/>
      <c r="F389" s="90"/>
    </row>
    <row r="390" spans="2:6">
      <c r="B390" s="90"/>
      <c r="C390" s="90"/>
      <c r="D390" s="90"/>
      <c r="E390" s="90"/>
      <c r="F390" s="90"/>
    </row>
    <row r="391" spans="2:6">
      <c r="B391" s="90"/>
      <c r="C391" s="90"/>
      <c r="D391" s="90"/>
      <c r="E391" s="90"/>
      <c r="F391" s="90"/>
    </row>
    <row r="392" spans="2:6">
      <c r="B392" s="90"/>
      <c r="C392" s="90"/>
      <c r="D392" s="90"/>
      <c r="E392" s="90"/>
      <c r="F392" s="90"/>
    </row>
    <row r="393" spans="2:6">
      <c r="B393" s="90"/>
      <c r="C393" s="90"/>
      <c r="D393" s="90"/>
      <c r="E393" s="90"/>
      <c r="F393" s="90"/>
    </row>
    <row r="394" spans="2:6">
      <c r="B394" s="90"/>
      <c r="C394" s="90"/>
      <c r="D394" s="90"/>
      <c r="E394" s="90"/>
      <c r="F394" s="90"/>
    </row>
    <row r="395" spans="2:6">
      <c r="B395" s="90"/>
      <c r="C395" s="90"/>
      <c r="D395" s="90"/>
      <c r="E395" s="90"/>
      <c r="F395" s="90"/>
    </row>
    <row r="396" spans="2:6">
      <c r="B396" s="90"/>
      <c r="C396" s="90"/>
      <c r="D396" s="90"/>
      <c r="E396" s="90"/>
      <c r="F396" s="90"/>
    </row>
    <row r="397" spans="2:6">
      <c r="B397" s="90"/>
      <c r="C397" s="90"/>
      <c r="D397" s="90"/>
      <c r="E397" s="90"/>
      <c r="F397" s="90"/>
    </row>
    <row r="398" spans="2:6">
      <c r="B398" s="90"/>
      <c r="C398" s="90"/>
      <c r="D398" s="90"/>
      <c r="E398" s="90"/>
      <c r="F398" s="90"/>
    </row>
    <row r="399" spans="2:6">
      <c r="B399" s="90"/>
      <c r="C399" s="90"/>
      <c r="D399" s="90"/>
      <c r="E399" s="90"/>
      <c r="F399" s="90"/>
    </row>
    <row r="400" spans="2:6">
      <c r="B400" s="90"/>
      <c r="C400" s="90"/>
      <c r="D400" s="90"/>
      <c r="E400" s="90"/>
      <c r="F400" s="90"/>
    </row>
    <row r="401" spans="2:6">
      <c r="B401" s="90"/>
      <c r="C401" s="90"/>
      <c r="D401" s="90"/>
      <c r="E401" s="90"/>
      <c r="F401" s="90"/>
    </row>
    <row r="402" spans="2:6">
      <c r="B402" s="90"/>
      <c r="C402" s="90"/>
      <c r="D402" s="90"/>
      <c r="E402" s="90"/>
      <c r="F402" s="90"/>
    </row>
    <row r="403" spans="2:6">
      <c r="B403" s="90"/>
      <c r="C403" s="90"/>
      <c r="D403" s="90"/>
      <c r="E403" s="90"/>
      <c r="F403" s="90"/>
    </row>
    <row r="404" spans="2:6">
      <c r="B404" s="90"/>
      <c r="C404" s="90"/>
      <c r="D404" s="90"/>
      <c r="E404" s="90"/>
      <c r="F404" s="90"/>
    </row>
    <row r="405" spans="2:6">
      <c r="B405" s="90"/>
      <c r="C405" s="90"/>
      <c r="D405" s="90"/>
      <c r="E405" s="90"/>
      <c r="F405" s="90"/>
    </row>
    <row r="406" spans="2:6">
      <c r="B406" s="90"/>
      <c r="C406" s="90"/>
      <c r="D406" s="90"/>
      <c r="E406" s="90"/>
      <c r="F406" s="90"/>
    </row>
    <row r="407" spans="2:6">
      <c r="B407" s="90"/>
      <c r="C407" s="90"/>
      <c r="D407" s="90"/>
      <c r="E407" s="90"/>
      <c r="F407" s="90"/>
    </row>
    <row r="408" spans="2:6">
      <c r="B408" s="90"/>
      <c r="C408" s="90"/>
      <c r="D408" s="90"/>
      <c r="E408" s="90"/>
      <c r="F408" s="90"/>
    </row>
    <row r="409" spans="2:6">
      <c r="B409" s="90"/>
      <c r="C409" s="90"/>
      <c r="D409" s="90"/>
      <c r="E409" s="90"/>
      <c r="F409" s="90"/>
    </row>
    <row r="410" spans="2:6">
      <c r="B410" s="90"/>
      <c r="C410" s="90"/>
      <c r="D410" s="90"/>
      <c r="E410" s="90"/>
      <c r="F410" s="90"/>
    </row>
    <row r="411" spans="2:6">
      <c r="B411" s="90"/>
      <c r="C411" s="90"/>
      <c r="D411" s="90"/>
      <c r="E411" s="90"/>
      <c r="F411" s="90"/>
    </row>
    <row r="412" spans="2:6">
      <c r="B412" s="90"/>
      <c r="C412" s="90"/>
      <c r="D412" s="90"/>
      <c r="E412" s="90"/>
      <c r="F412" s="90"/>
    </row>
    <row r="413" spans="2:6">
      <c r="B413" s="90"/>
      <c r="C413" s="90"/>
      <c r="D413" s="90"/>
      <c r="E413" s="90"/>
      <c r="F413" s="90"/>
    </row>
    <row r="414" spans="2:6">
      <c r="B414" s="90"/>
      <c r="C414" s="90"/>
      <c r="D414" s="90"/>
      <c r="E414" s="90"/>
      <c r="F414" s="90"/>
    </row>
    <row r="415" spans="2:6">
      <c r="B415" s="90"/>
      <c r="C415" s="90"/>
      <c r="D415" s="90"/>
      <c r="E415" s="90"/>
      <c r="F415" s="90"/>
    </row>
    <row r="416" spans="2:6">
      <c r="B416" s="90"/>
      <c r="C416" s="90"/>
      <c r="D416" s="90"/>
      <c r="E416" s="90"/>
      <c r="F416" s="90"/>
    </row>
    <row r="417" spans="2:6">
      <c r="B417" s="90"/>
      <c r="C417" s="90"/>
      <c r="D417" s="90"/>
      <c r="E417" s="90"/>
      <c r="F417" s="90"/>
    </row>
    <row r="418" spans="2:6">
      <c r="B418" s="90"/>
      <c r="C418" s="90"/>
      <c r="D418" s="90"/>
      <c r="E418" s="90"/>
      <c r="F418" s="90"/>
    </row>
    <row r="419" spans="2:6">
      <c r="B419" s="90"/>
      <c r="C419" s="90"/>
      <c r="D419" s="90"/>
      <c r="E419" s="90"/>
      <c r="F419" s="90"/>
    </row>
    <row r="420" spans="2:6">
      <c r="B420" s="90"/>
      <c r="C420" s="90"/>
      <c r="D420" s="90"/>
      <c r="E420" s="90"/>
      <c r="F420" s="90"/>
    </row>
    <row r="421" spans="2:6">
      <c r="B421" s="90"/>
      <c r="C421" s="90"/>
      <c r="D421" s="90"/>
      <c r="E421" s="90"/>
      <c r="F421" s="90"/>
    </row>
    <row r="422" spans="2:6">
      <c r="B422" s="90"/>
      <c r="C422" s="90"/>
      <c r="D422" s="90"/>
      <c r="E422" s="90"/>
      <c r="F422" s="90"/>
    </row>
    <row r="423" spans="2:6">
      <c r="B423" s="90"/>
      <c r="C423" s="90"/>
      <c r="D423" s="90"/>
      <c r="E423" s="90"/>
      <c r="F423" s="90"/>
    </row>
    <row r="424" spans="2:6">
      <c r="B424" s="90"/>
      <c r="C424" s="90"/>
      <c r="D424" s="90"/>
      <c r="E424" s="90"/>
      <c r="F424" s="90"/>
    </row>
    <row r="425" spans="2:6">
      <c r="B425" s="90"/>
      <c r="C425" s="90"/>
      <c r="D425" s="90"/>
      <c r="E425" s="90"/>
      <c r="F425" s="90"/>
    </row>
    <row r="426" spans="2:6">
      <c r="B426" s="90"/>
      <c r="C426" s="90"/>
      <c r="D426" s="90"/>
      <c r="E426" s="90"/>
      <c r="F426" s="90"/>
    </row>
    <row r="427" spans="2:6">
      <c r="B427" s="90"/>
      <c r="C427" s="90"/>
      <c r="D427" s="90"/>
      <c r="E427" s="90"/>
      <c r="F427" s="90"/>
    </row>
    <row r="428" spans="2:6">
      <c r="B428" s="90"/>
      <c r="C428" s="90"/>
      <c r="D428" s="90"/>
      <c r="E428" s="90"/>
      <c r="F428" s="90"/>
    </row>
    <row r="429" spans="2:6">
      <c r="B429" s="90"/>
      <c r="C429" s="90"/>
      <c r="D429" s="90"/>
      <c r="E429" s="90"/>
      <c r="F429" s="90"/>
    </row>
    <row r="430" spans="2:6">
      <c r="B430" s="90"/>
      <c r="C430" s="90"/>
      <c r="D430" s="90"/>
      <c r="E430" s="90"/>
      <c r="F430" s="90"/>
    </row>
    <row r="431" spans="2:6">
      <c r="B431" s="90"/>
      <c r="C431" s="90"/>
      <c r="D431" s="90"/>
      <c r="E431" s="90"/>
      <c r="F431" s="90"/>
    </row>
    <row r="432" spans="2:6">
      <c r="B432" s="90"/>
      <c r="C432" s="90"/>
      <c r="D432" s="90"/>
      <c r="E432" s="90"/>
      <c r="F432" s="90"/>
    </row>
    <row r="433" spans="2:6">
      <c r="B433" s="90"/>
      <c r="C433" s="90"/>
      <c r="D433" s="90"/>
      <c r="E433" s="90"/>
      <c r="F433" s="90"/>
    </row>
    <row r="434" spans="2:6">
      <c r="B434" s="90"/>
      <c r="C434" s="90"/>
      <c r="D434" s="90"/>
      <c r="E434" s="90"/>
      <c r="F434" s="90"/>
    </row>
    <row r="435" spans="2:6">
      <c r="B435" s="90"/>
      <c r="C435" s="90"/>
      <c r="D435" s="90"/>
      <c r="E435" s="90"/>
      <c r="F435" s="90"/>
    </row>
    <row r="436" spans="2:6">
      <c r="B436" s="90"/>
      <c r="C436" s="90"/>
      <c r="D436" s="90"/>
      <c r="E436" s="90"/>
      <c r="F436" s="90"/>
    </row>
    <row r="437" spans="2:6">
      <c r="B437" s="90"/>
      <c r="C437" s="90"/>
      <c r="D437" s="90"/>
      <c r="E437" s="90"/>
      <c r="F437" s="90"/>
    </row>
    <row r="438" spans="2:6">
      <c r="B438" s="90"/>
      <c r="C438" s="90"/>
      <c r="D438" s="90"/>
      <c r="E438" s="90"/>
      <c r="F438" s="90"/>
    </row>
    <row r="439" spans="2:6">
      <c r="B439" s="90"/>
      <c r="C439" s="90"/>
      <c r="D439" s="90"/>
      <c r="E439" s="90"/>
      <c r="F439" s="90"/>
    </row>
    <row r="440" spans="2:6">
      <c r="B440" s="90"/>
      <c r="C440" s="90"/>
      <c r="D440" s="90"/>
      <c r="E440" s="90"/>
      <c r="F440" s="90"/>
    </row>
    <row r="441" spans="2:6">
      <c r="B441" s="90"/>
      <c r="C441" s="90"/>
      <c r="D441" s="90"/>
      <c r="E441" s="90"/>
      <c r="F441" s="90"/>
    </row>
    <row r="442" spans="2:6">
      <c r="B442" s="90"/>
      <c r="C442" s="90"/>
      <c r="D442" s="90"/>
      <c r="E442" s="90"/>
      <c r="F442" s="90"/>
    </row>
    <row r="443" spans="2:6">
      <c r="B443" s="90"/>
      <c r="C443" s="90"/>
      <c r="D443" s="90"/>
      <c r="E443" s="90"/>
      <c r="F443" s="90"/>
    </row>
    <row r="444" spans="2:6">
      <c r="B444" s="90"/>
      <c r="C444" s="90"/>
      <c r="D444" s="90"/>
      <c r="E444" s="90"/>
      <c r="F444" s="90"/>
    </row>
    <row r="445" spans="2:6">
      <c r="B445" s="90"/>
      <c r="C445" s="90"/>
      <c r="D445" s="90"/>
      <c r="E445" s="90"/>
      <c r="F445" s="90"/>
    </row>
    <row r="446" spans="2:6">
      <c r="B446" s="90"/>
      <c r="C446" s="90"/>
      <c r="D446" s="90"/>
      <c r="E446" s="90"/>
      <c r="F446" s="90"/>
    </row>
    <row r="447" spans="2:6">
      <c r="B447" s="90"/>
      <c r="C447" s="90"/>
      <c r="D447" s="90"/>
      <c r="E447" s="90"/>
      <c r="F447" s="90"/>
    </row>
    <row r="448" spans="2:6">
      <c r="B448" s="90"/>
      <c r="C448" s="90"/>
      <c r="D448" s="90"/>
      <c r="E448" s="90"/>
      <c r="F448" s="90"/>
    </row>
    <row r="449" spans="2:6">
      <c r="B449" s="90"/>
      <c r="C449" s="90"/>
      <c r="D449" s="90"/>
      <c r="E449" s="90"/>
      <c r="F449" s="90"/>
    </row>
    <row r="450" spans="2:6">
      <c r="B450" s="90"/>
      <c r="C450" s="90"/>
      <c r="D450" s="90"/>
      <c r="E450" s="90"/>
      <c r="F450" s="90"/>
    </row>
    <row r="451" spans="2:6">
      <c r="B451" s="90"/>
      <c r="C451" s="90"/>
      <c r="D451" s="90"/>
      <c r="E451" s="90"/>
      <c r="F451" s="90"/>
    </row>
    <row r="452" spans="2:6">
      <c r="B452" s="90"/>
      <c r="C452" s="90"/>
      <c r="D452" s="90"/>
      <c r="E452" s="90"/>
      <c r="F452" s="90"/>
    </row>
    <row r="453" spans="2:6">
      <c r="B453" s="90"/>
      <c r="C453" s="90"/>
      <c r="D453" s="90"/>
      <c r="E453" s="90"/>
      <c r="F453" s="90"/>
    </row>
    <row r="454" spans="2:6">
      <c r="B454" s="90"/>
      <c r="C454" s="90"/>
      <c r="D454" s="90"/>
      <c r="E454" s="90"/>
      <c r="F454" s="90"/>
    </row>
    <row r="455" spans="2:6">
      <c r="B455" s="90"/>
      <c r="C455" s="90"/>
      <c r="D455" s="90"/>
      <c r="E455" s="90"/>
      <c r="F455" s="90"/>
    </row>
    <row r="456" spans="2:6">
      <c r="B456" s="90"/>
      <c r="C456" s="90"/>
      <c r="D456" s="90"/>
      <c r="E456" s="90"/>
      <c r="F456" s="90"/>
    </row>
    <row r="457" spans="2:6">
      <c r="B457" s="90"/>
      <c r="C457" s="90"/>
      <c r="D457" s="90"/>
      <c r="E457" s="90"/>
      <c r="F457" s="90"/>
    </row>
    <row r="458" spans="2:6">
      <c r="B458" s="90"/>
      <c r="C458" s="90"/>
      <c r="D458" s="90"/>
      <c r="E458" s="90"/>
      <c r="F458" s="90"/>
    </row>
    <row r="459" spans="2:6">
      <c r="B459" s="90"/>
      <c r="C459" s="90"/>
      <c r="D459" s="90"/>
      <c r="E459" s="90"/>
      <c r="F459" s="90"/>
    </row>
    <row r="460" spans="2:6">
      <c r="B460" s="90"/>
      <c r="C460" s="90"/>
      <c r="D460" s="90"/>
      <c r="E460" s="90"/>
      <c r="F460" s="90"/>
    </row>
    <row r="461" spans="2:6">
      <c r="B461" s="90"/>
      <c r="C461" s="90"/>
      <c r="D461" s="90"/>
      <c r="E461" s="90"/>
      <c r="F461" s="90"/>
    </row>
    <row r="462" spans="2:6">
      <c r="B462" s="90"/>
      <c r="C462" s="90"/>
      <c r="D462" s="90"/>
      <c r="E462" s="90"/>
      <c r="F462" s="90"/>
    </row>
    <row r="463" spans="2:6">
      <c r="B463" s="90"/>
      <c r="C463" s="90"/>
      <c r="D463" s="90"/>
      <c r="E463" s="90"/>
      <c r="F463" s="90"/>
    </row>
    <row r="464" spans="2:6">
      <c r="B464" s="90"/>
      <c r="C464" s="90"/>
      <c r="D464" s="90"/>
      <c r="E464" s="90"/>
      <c r="F464" s="90"/>
    </row>
    <row r="465" spans="2:6">
      <c r="B465" s="90"/>
      <c r="C465" s="90"/>
      <c r="D465" s="90"/>
      <c r="E465" s="90"/>
      <c r="F465" s="90"/>
    </row>
    <row r="466" spans="2:6">
      <c r="B466" s="90"/>
      <c r="C466" s="90"/>
      <c r="D466" s="90"/>
      <c r="E466" s="90"/>
      <c r="F466" s="90"/>
    </row>
    <row r="467" spans="2:6">
      <c r="B467" s="90"/>
      <c r="C467" s="90"/>
      <c r="D467" s="90"/>
      <c r="E467" s="90"/>
      <c r="F467" s="90"/>
    </row>
    <row r="468" spans="2:6">
      <c r="B468" s="90"/>
      <c r="C468" s="90"/>
      <c r="D468" s="90"/>
      <c r="E468" s="90"/>
      <c r="F468" s="90"/>
    </row>
    <row r="469" spans="2:6">
      <c r="B469" s="90"/>
      <c r="C469" s="90"/>
      <c r="D469" s="90"/>
      <c r="E469" s="90"/>
      <c r="F469" s="90"/>
    </row>
    <row r="470" spans="2:6">
      <c r="B470" s="90"/>
      <c r="C470" s="90"/>
      <c r="D470" s="90"/>
      <c r="E470" s="90"/>
      <c r="F470" s="90"/>
    </row>
    <row r="471" spans="2:6">
      <c r="B471" s="90"/>
      <c r="C471" s="90"/>
      <c r="D471" s="90"/>
      <c r="E471" s="90"/>
      <c r="F471" s="90"/>
    </row>
    <row r="472" spans="2:6">
      <c r="B472" s="90"/>
      <c r="C472" s="90"/>
      <c r="D472" s="90"/>
      <c r="E472" s="90"/>
      <c r="F472" s="90"/>
    </row>
    <row r="473" spans="2:6">
      <c r="B473" s="90"/>
      <c r="C473" s="90"/>
      <c r="D473" s="90"/>
      <c r="E473" s="90"/>
      <c r="F473" s="90"/>
    </row>
    <row r="474" spans="2:6">
      <c r="B474" s="90"/>
      <c r="C474" s="90"/>
      <c r="D474" s="90"/>
      <c r="E474" s="90"/>
      <c r="F474" s="90"/>
    </row>
    <row r="475" spans="2:6">
      <c r="B475" s="90"/>
      <c r="C475" s="90"/>
      <c r="D475" s="90"/>
      <c r="E475" s="90"/>
      <c r="F475" s="90"/>
    </row>
    <row r="476" spans="2:6">
      <c r="B476" s="90"/>
      <c r="C476" s="90"/>
      <c r="D476" s="90"/>
      <c r="E476" s="90"/>
      <c r="F476" s="90"/>
    </row>
    <row r="477" spans="2:6">
      <c r="B477" s="90"/>
      <c r="C477" s="90"/>
      <c r="D477" s="90"/>
      <c r="E477" s="90"/>
      <c r="F477" s="90"/>
    </row>
    <row r="478" spans="2:6">
      <c r="B478" s="90"/>
      <c r="C478" s="90"/>
      <c r="D478" s="90"/>
      <c r="E478" s="90"/>
      <c r="F478" s="90"/>
    </row>
    <row r="479" spans="2:6">
      <c r="B479" s="90"/>
      <c r="C479" s="90"/>
      <c r="D479" s="90"/>
      <c r="E479" s="90"/>
      <c r="F479" s="90"/>
    </row>
    <row r="480" spans="2:6">
      <c r="B480" s="90"/>
      <c r="C480" s="90"/>
      <c r="D480" s="90"/>
      <c r="E480" s="90"/>
      <c r="F480" s="90"/>
    </row>
    <row r="481" spans="2:6">
      <c r="B481" s="90"/>
      <c r="C481" s="90"/>
      <c r="D481" s="90"/>
      <c r="E481" s="90"/>
      <c r="F481" s="90"/>
    </row>
    <row r="482" spans="2:6">
      <c r="B482" s="90"/>
      <c r="C482" s="90"/>
      <c r="D482" s="90"/>
      <c r="E482" s="90"/>
      <c r="F482" s="90"/>
    </row>
    <row r="483" spans="2:6">
      <c r="B483" s="90"/>
      <c r="C483" s="90"/>
      <c r="D483" s="90"/>
      <c r="E483" s="90"/>
      <c r="F483" s="90"/>
    </row>
    <row r="484" spans="2:6">
      <c r="B484" s="90"/>
      <c r="C484" s="90"/>
      <c r="D484" s="90"/>
      <c r="E484" s="90"/>
      <c r="F484" s="90"/>
    </row>
    <row r="485" spans="2:6">
      <c r="B485" s="90"/>
      <c r="C485" s="90"/>
      <c r="D485" s="90"/>
      <c r="E485" s="90"/>
      <c r="F485" s="90"/>
    </row>
    <row r="486" spans="2:6">
      <c r="B486" s="90"/>
      <c r="C486" s="90"/>
      <c r="D486" s="90"/>
      <c r="E486" s="90"/>
      <c r="F486" s="90"/>
    </row>
    <row r="487" spans="2:6">
      <c r="B487" s="90"/>
      <c r="C487" s="90"/>
      <c r="D487" s="90"/>
      <c r="E487" s="90"/>
      <c r="F487" s="90"/>
    </row>
    <row r="488" spans="2:6">
      <c r="B488" s="90"/>
      <c r="C488" s="90"/>
      <c r="D488" s="90"/>
      <c r="E488" s="90"/>
      <c r="F488" s="90"/>
    </row>
    <row r="489" spans="2:6">
      <c r="B489" s="90"/>
      <c r="C489" s="90"/>
      <c r="D489" s="90"/>
      <c r="E489" s="90"/>
      <c r="F489" s="90"/>
    </row>
    <row r="490" spans="2:6">
      <c r="B490" s="90"/>
      <c r="C490" s="90"/>
      <c r="D490" s="90"/>
      <c r="E490" s="90"/>
      <c r="F490" s="90"/>
    </row>
    <row r="491" spans="2:6">
      <c r="B491" s="90"/>
      <c r="C491" s="90"/>
      <c r="D491" s="90"/>
      <c r="E491" s="90"/>
      <c r="F491" s="90"/>
    </row>
    <row r="492" spans="2:6">
      <c r="B492" s="90"/>
      <c r="C492" s="90"/>
      <c r="D492" s="90"/>
      <c r="E492" s="90"/>
      <c r="F492" s="90"/>
    </row>
    <row r="493" spans="2:6">
      <c r="B493" s="90"/>
      <c r="C493" s="90"/>
      <c r="D493" s="90"/>
      <c r="E493" s="90"/>
      <c r="F493" s="90"/>
    </row>
    <row r="494" spans="2:6">
      <c r="B494" s="90"/>
      <c r="C494" s="90"/>
      <c r="D494" s="90"/>
      <c r="E494" s="90"/>
      <c r="F494" s="90"/>
    </row>
    <row r="495" spans="2:6">
      <c r="B495" s="90"/>
      <c r="C495" s="90"/>
      <c r="D495" s="90"/>
      <c r="E495" s="90"/>
      <c r="F495" s="90"/>
    </row>
    <row r="496" spans="2:6">
      <c r="B496" s="90"/>
      <c r="C496" s="90"/>
      <c r="D496" s="90"/>
      <c r="E496" s="90"/>
      <c r="F496" s="90"/>
    </row>
    <row r="497" spans="2:6">
      <c r="B497" s="90"/>
      <c r="C497" s="90"/>
      <c r="D497" s="90"/>
      <c r="E497" s="90"/>
      <c r="F497" s="90"/>
    </row>
    <row r="498" spans="2:6">
      <c r="B498" s="90"/>
      <c r="C498" s="90"/>
      <c r="D498" s="90"/>
      <c r="E498" s="90"/>
      <c r="F498" s="90"/>
    </row>
    <row r="499" spans="2:6">
      <c r="B499" s="90"/>
      <c r="C499" s="90"/>
      <c r="D499" s="90"/>
      <c r="E499" s="90"/>
      <c r="F499" s="90"/>
    </row>
    <row r="500" spans="2:6">
      <c r="B500" s="90"/>
      <c r="C500" s="90"/>
      <c r="D500" s="90"/>
      <c r="E500" s="90"/>
      <c r="F500" s="90"/>
    </row>
    <row r="501" spans="2:6">
      <c r="B501" s="90"/>
      <c r="C501" s="90"/>
      <c r="D501" s="90"/>
      <c r="E501" s="90"/>
      <c r="F501" s="90"/>
    </row>
    <row r="502" spans="2:6">
      <c r="B502" s="90"/>
      <c r="C502" s="90"/>
      <c r="D502" s="90"/>
      <c r="E502" s="90"/>
      <c r="F502" s="90"/>
    </row>
    <row r="503" spans="2:6">
      <c r="B503" s="90"/>
      <c r="C503" s="90"/>
      <c r="D503" s="90"/>
      <c r="E503" s="90"/>
      <c r="F503" s="90"/>
    </row>
    <row r="504" spans="2:6">
      <c r="B504" s="90"/>
      <c r="C504" s="90"/>
      <c r="D504" s="90"/>
      <c r="E504" s="90"/>
      <c r="F504" s="90"/>
    </row>
    <row r="505" spans="2:6">
      <c r="B505" s="90"/>
      <c r="C505" s="90"/>
      <c r="D505" s="90"/>
      <c r="E505" s="90"/>
      <c r="F505" s="90"/>
    </row>
    <row r="506" spans="2:6">
      <c r="B506" s="90"/>
      <c r="C506" s="90"/>
      <c r="D506" s="90"/>
      <c r="E506" s="90"/>
      <c r="F506" s="90"/>
    </row>
    <row r="507" spans="2:6">
      <c r="B507" s="90"/>
      <c r="C507" s="90"/>
      <c r="D507" s="90"/>
      <c r="E507" s="90"/>
      <c r="F507" s="90"/>
    </row>
    <row r="508" spans="2:6">
      <c r="B508" s="90"/>
      <c r="C508" s="90"/>
      <c r="D508" s="90"/>
      <c r="E508" s="90"/>
      <c r="F508" s="90"/>
    </row>
    <row r="509" spans="2:6">
      <c r="B509" s="90"/>
      <c r="C509" s="90"/>
      <c r="D509" s="90"/>
      <c r="E509" s="90"/>
      <c r="F509" s="90"/>
    </row>
    <row r="510" spans="2:6">
      <c r="B510" s="90"/>
      <c r="C510" s="90"/>
      <c r="D510" s="90"/>
      <c r="E510" s="90"/>
      <c r="F510" s="90"/>
    </row>
    <row r="511" spans="2:6">
      <c r="B511" s="90"/>
      <c r="C511" s="90"/>
      <c r="D511" s="90"/>
      <c r="E511" s="90"/>
      <c r="F511" s="90"/>
    </row>
    <row r="512" spans="2:6">
      <c r="B512" s="90"/>
      <c r="C512" s="90"/>
      <c r="D512" s="90"/>
      <c r="E512" s="90"/>
      <c r="F512" s="90"/>
    </row>
    <row r="513" spans="2:6">
      <c r="B513" s="90"/>
      <c r="C513" s="90"/>
      <c r="D513" s="90"/>
      <c r="E513" s="90"/>
      <c r="F513" s="90"/>
    </row>
    <row r="514" spans="2:6">
      <c r="B514" s="90"/>
      <c r="C514" s="90"/>
      <c r="D514" s="90"/>
      <c r="E514" s="90"/>
      <c r="F514" s="90"/>
    </row>
    <row r="515" spans="2:6">
      <c r="B515" s="90"/>
      <c r="C515" s="90"/>
      <c r="D515" s="90"/>
      <c r="E515" s="90"/>
      <c r="F515" s="90"/>
    </row>
    <row r="516" spans="2:6">
      <c r="B516" s="90"/>
      <c r="C516" s="90"/>
      <c r="D516" s="90"/>
      <c r="E516" s="90"/>
      <c r="F516" s="90"/>
    </row>
    <row r="517" spans="2:6">
      <c r="B517" s="90"/>
      <c r="C517" s="90"/>
      <c r="D517" s="90"/>
      <c r="E517" s="90"/>
      <c r="F517" s="90"/>
    </row>
    <row r="518" spans="2:6">
      <c r="B518" s="90"/>
      <c r="C518" s="90"/>
      <c r="D518" s="90"/>
      <c r="E518" s="90"/>
      <c r="F518" s="90"/>
    </row>
    <row r="519" spans="2:6">
      <c r="B519" s="90"/>
      <c r="C519" s="90"/>
      <c r="D519" s="90"/>
      <c r="E519" s="90"/>
      <c r="F519" s="90"/>
    </row>
    <row r="520" spans="2:6">
      <c r="B520" s="90"/>
      <c r="C520" s="90"/>
      <c r="D520" s="90"/>
      <c r="E520" s="90"/>
      <c r="F520" s="90"/>
    </row>
    <row r="521" spans="2:6">
      <c r="B521" s="90"/>
      <c r="C521" s="90"/>
      <c r="D521" s="90"/>
      <c r="E521" s="90"/>
      <c r="F521" s="90"/>
    </row>
    <row r="522" spans="2:6">
      <c r="B522" s="90"/>
      <c r="C522" s="90"/>
      <c r="D522" s="90"/>
      <c r="E522" s="90"/>
      <c r="F522" s="90"/>
    </row>
    <row r="523" spans="2:6">
      <c r="B523" s="90"/>
      <c r="C523" s="90"/>
      <c r="D523" s="90"/>
      <c r="E523" s="90"/>
      <c r="F523" s="90"/>
    </row>
    <row r="524" spans="2:6">
      <c r="B524" s="90"/>
      <c r="C524" s="90"/>
      <c r="D524" s="90"/>
      <c r="E524" s="90"/>
      <c r="F524" s="90"/>
    </row>
    <row r="525" spans="2:6">
      <c r="B525" s="90"/>
      <c r="C525" s="90"/>
      <c r="D525" s="90"/>
      <c r="E525" s="90"/>
      <c r="F525" s="90"/>
    </row>
    <row r="526" spans="2:6">
      <c r="B526" s="90"/>
      <c r="C526" s="90"/>
      <c r="D526" s="90"/>
      <c r="E526" s="90"/>
      <c r="F526" s="90"/>
    </row>
    <row r="527" spans="2:6">
      <c r="B527" s="90"/>
      <c r="C527" s="90"/>
      <c r="D527" s="90"/>
      <c r="E527" s="90"/>
      <c r="F527" s="90"/>
    </row>
    <row r="528" spans="2:6">
      <c r="B528" s="90"/>
      <c r="C528" s="90"/>
      <c r="D528" s="90"/>
      <c r="E528" s="90"/>
      <c r="F528" s="90"/>
    </row>
    <row r="529" spans="2:6">
      <c r="B529" s="90"/>
      <c r="C529" s="90"/>
      <c r="D529" s="90"/>
      <c r="E529" s="90"/>
      <c r="F529" s="90"/>
    </row>
    <row r="530" spans="2:6">
      <c r="B530" s="90"/>
      <c r="C530" s="90"/>
      <c r="D530" s="90"/>
      <c r="E530" s="90"/>
      <c r="F530" s="90"/>
    </row>
    <row r="531" spans="2:6">
      <c r="B531" s="90"/>
      <c r="C531" s="90"/>
      <c r="D531" s="90"/>
      <c r="E531" s="90"/>
      <c r="F531" s="90"/>
    </row>
    <row r="532" spans="2:6">
      <c r="B532" s="90"/>
      <c r="C532" s="90"/>
      <c r="D532" s="90"/>
      <c r="E532" s="90"/>
      <c r="F532" s="90"/>
    </row>
    <row r="533" spans="2:6">
      <c r="B533" s="90"/>
      <c r="C533" s="90"/>
      <c r="D533" s="90"/>
      <c r="E533" s="90"/>
      <c r="F533" s="90"/>
    </row>
    <row r="534" spans="2:6">
      <c r="B534" s="90"/>
      <c r="C534" s="90"/>
      <c r="D534" s="90"/>
      <c r="E534" s="90"/>
      <c r="F534" s="90"/>
    </row>
    <row r="535" spans="2:6">
      <c r="B535" s="90"/>
      <c r="C535" s="90"/>
      <c r="D535" s="90"/>
      <c r="E535" s="90"/>
      <c r="F535" s="90"/>
    </row>
    <row r="536" spans="2:6">
      <c r="B536" s="90"/>
      <c r="C536" s="90"/>
      <c r="D536" s="90"/>
      <c r="E536" s="90"/>
      <c r="F536" s="90"/>
    </row>
    <row r="537" spans="2:6">
      <c r="B537" s="90"/>
      <c r="C537" s="90"/>
      <c r="D537" s="90"/>
      <c r="E537" s="90"/>
      <c r="F537" s="90"/>
    </row>
    <row r="538" spans="2:6">
      <c r="B538" s="90"/>
      <c r="C538" s="90"/>
      <c r="D538" s="90"/>
      <c r="E538" s="90"/>
      <c r="F538" s="90"/>
    </row>
    <row r="539" spans="2:6">
      <c r="B539" s="90"/>
      <c r="C539" s="90"/>
      <c r="D539" s="90"/>
      <c r="E539" s="90"/>
      <c r="F539" s="90"/>
    </row>
    <row r="540" spans="2:6">
      <c r="B540" s="90"/>
      <c r="C540" s="90"/>
      <c r="D540" s="90"/>
      <c r="E540" s="90"/>
      <c r="F540" s="90"/>
    </row>
    <row r="541" spans="2:6">
      <c r="B541" s="90"/>
      <c r="C541" s="90"/>
      <c r="D541" s="90"/>
      <c r="E541" s="90"/>
      <c r="F541" s="90"/>
    </row>
    <row r="542" spans="2:6">
      <c r="B542" s="90"/>
      <c r="C542" s="90"/>
      <c r="D542" s="90"/>
      <c r="E542" s="90"/>
      <c r="F542" s="90"/>
    </row>
    <row r="543" spans="2:6">
      <c r="B543" s="90"/>
      <c r="C543" s="90"/>
      <c r="D543" s="90"/>
      <c r="E543" s="90"/>
      <c r="F543" s="90"/>
    </row>
    <row r="544" spans="2:6">
      <c r="B544" s="90"/>
      <c r="C544" s="90"/>
      <c r="D544" s="90"/>
      <c r="E544" s="90"/>
      <c r="F544" s="90"/>
    </row>
    <row r="545" spans="2:6">
      <c r="B545" s="90"/>
      <c r="C545" s="90"/>
      <c r="D545" s="90"/>
      <c r="E545" s="90"/>
      <c r="F545" s="90"/>
    </row>
    <row r="546" spans="2:6">
      <c r="B546" s="90"/>
      <c r="C546" s="90"/>
      <c r="D546" s="90"/>
      <c r="E546" s="90"/>
      <c r="F546" s="90"/>
    </row>
    <row r="547" spans="2:6">
      <c r="B547" s="90"/>
      <c r="C547" s="90"/>
      <c r="D547" s="90"/>
      <c r="E547" s="90"/>
      <c r="F547" s="90"/>
    </row>
    <row r="548" spans="2:6">
      <c r="B548" s="90"/>
      <c r="C548" s="90"/>
      <c r="D548" s="90"/>
      <c r="E548" s="90"/>
      <c r="F548" s="90"/>
    </row>
    <row r="549" spans="2:6">
      <c r="B549" s="90"/>
      <c r="C549" s="90"/>
      <c r="D549" s="90"/>
      <c r="E549" s="90"/>
      <c r="F549" s="90"/>
    </row>
    <row r="550" spans="2:6">
      <c r="B550" s="90"/>
      <c r="C550" s="90"/>
      <c r="D550" s="90"/>
      <c r="E550" s="90"/>
      <c r="F550" s="90"/>
    </row>
    <row r="551" spans="2:6">
      <c r="B551" s="90"/>
      <c r="C551" s="90"/>
      <c r="D551" s="90"/>
      <c r="E551" s="90"/>
      <c r="F551" s="90"/>
    </row>
    <row r="552" spans="2:6">
      <c r="B552" s="90"/>
      <c r="C552" s="90"/>
      <c r="D552" s="90"/>
      <c r="E552" s="90"/>
      <c r="F552" s="90"/>
    </row>
    <row r="553" spans="2:6">
      <c r="B553" s="90"/>
      <c r="C553" s="90"/>
      <c r="D553" s="90"/>
      <c r="E553" s="90"/>
      <c r="F553" s="90"/>
    </row>
    <row r="554" spans="2:6">
      <c r="B554" s="90"/>
      <c r="C554" s="90"/>
      <c r="D554" s="90"/>
      <c r="E554" s="90"/>
      <c r="F554" s="90"/>
    </row>
    <row r="555" spans="2:6">
      <c r="B555" s="90"/>
      <c r="C555" s="90"/>
      <c r="D555" s="90"/>
      <c r="E555" s="90"/>
      <c r="F555" s="90"/>
    </row>
    <row r="556" spans="2:6">
      <c r="B556" s="90"/>
      <c r="C556" s="90"/>
      <c r="D556" s="90"/>
      <c r="E556" s="90"/>
      <c r="F556" s="90"/>
    </row>
    <row r="557" spans="2:6">
      <c r="B557" s="90"/>
      <c r="C557" s="90"/>
      <c r="D557" s="90"/>
      <c r="E557" s="90"/>
      <c r="F557" s="90"/>
    </row>
    <row r="558" spans="2:6">
      <c r="B558" s="90"/>
      <c r="C558" s="90"/>
      <c r="D558" s="90"/>
      <c r="E558" s="90"/>
      <c r="F558" s="90"/>
    </row>
    <row r="559" spans="2:6">
      <c r="B559" s="90"/>
      <c r="C559" s="90"/>
      <c r="D559" s="90"/>
      <c r="E559" s="90"/>
      <c r="F559" s="90"/>
    </row>
    <row r="560" spans="2:6">
      <c r="B560" s="90"/>
      <c r="C560" s="90"/>
      <c r="D560" s="90"/>
      <c r="E560" s="90"/>
      <c r="F560" s="90"/>
    </row>
    <row r="561" spans="2:6">
      <c r="B561" s="90"/>
      <c r="C561" s="90"/>
      <c r="D561" s="90"/>
      <c r="E561" s="90"/>
      <c r="F561" s="90"/>
    </row>
    <row r="562" spans="2:6">
      <c r="B562" s="90"/>
      <c r="C562" s="90"/>
      <c r="D562" s="90"/>
      <c r="E562" s="90"/>
      <c r="F562" s="90"/>
    </row>
    <row r="563" spans="2:6">
      <c r="B563" s="90"/>
      <c r="C563" s="90"/>
      <c r="D563" s="90"/>
      <c r="E563" s="90"/>
      <c r="F563" s="90"/>
    </row>
    <row r="564" spans="2:6">
      <c r="B564" s="90"/>
      <c r="C564" s="90"/>
      <c r="D564" s="90"/>
      <c r="E564" s="90"/>
      <c r="F564" s="90"/>
    </row>
    <row r="565" spans="2:6">
      <c r="B565" s="90"/>
      <c r="C565" s="90"/>
      <c r="D565" s="90"/>
      <c r="E565" s="90"/>
      <c r="F565" s="90"/>
    </row>
    <row r="566" spans="2:6">
      <c r="B566" s="90"/>
      <c r="C566" s="90"/>
      <c r="D566" s="90"/>
      <c r="E566" s="90"/>
      <c r="F566" s="90"/>
    </row>
    <row r="567" spans="2:6">
      <c r="B567" s="90"/>
      <c r="C567" s="90"/>
      <c r="D567" s="90"/>
      <c r="E567" s="90"/>
      <c r="F567" s="90"/>
    </row>
    <row r="568" spans="2:6">
      <c r="B568" s="90"/>
      <c r="C568" s="90"/>
      <c r="D568" s="90"/>
      <c r="E568" s="90"/>
      <c r="F568" s="90"/>
    </row>
    <row r="569" spans="2:6">
      <c r="B569" s="90"/>
      <c r="C569" s="90"/>
      <c r="D569" s="90"/>
      <c r="E569" s="90"/>
      <c r="F569" s="90"/>
    </row>
    <row r="570" spans="2:6">
      <c r="B570" s="90"/>
      <c r="C570" s="90"/>
      <c r="D570" s="90"/>
      <c r="E570" s="90"/>
      <c r="F570" s="90"/>
    </row>
    <row r="571" spans="2:6">
      <c r="B571" s="90"/>
      <c r="C571" s="90"/>
      <c r="D571" s="90"/>
      <c r="E571" s="90"/>
      <c r="F571" s="90"/>
    </row>
    <row r="572" spans="2:6">
      <c r="B572" s="90"/>
      <c r="C572" s="90"/>
      <c r="D572" s="90"/>
      <c r="E572" s="90"/>
      <c r="F572" s="90"/>
    </row>
    <row r="573" spans="2:6">
      <c r="B573" s="90"/>
      <c r="C573" s="90"/>
      <c r="D573" s="90"/>
      <c r="E573" s="90"/>
      <c r="F573" s="90"/>
    </row>
    <row r="574" spans="2:6">
      <c r="B574" s="90"/>
      <c r="C574" s="90"/>
      <c r="D574" s="90"/>
      <c r="E574" s="90"/>
      <c r="F574" s="90"/>
    </row>
    <row r="575" spans="2:6">
      <c r="B575" s="90"/>
      <c r="C575" s="90"/>
      <c r="D575" s="90"/>
      <c r="E575" s="90"/>
      <c r="F575" s="90"/>
    </row>
    <row r="576" spans="2:6">
      <c r="B576" s="90"/>
      <c r="C576" s="90"/>
      <c r="D576" s="90"/>
      <c r="E576" s="90"/>
      <c r="F576" s="90"/>
    </row>
    <row r="577" spans="2:6">
      <c r="B577" s="90"/>
      <c r="C577" s="90"/>
      <c r="D577" s="90"/>
      <c r="E577" s="90"/>
      <c r="F577" s="90"/>
    </row>
    <row r="578" spans="2:6">
      <c r="B578" s="90"/>
      <c r="C578" s="90"/>
      <c r="D578" s="90"/>
      <c r="E578" s="90"/>
      <c r="F578" s="90"/>
    </row>
    <row r="579" spans="2:6">
      <c r="B579" s="90"/>
      <c r="C579" s="90"/>
      <c r="D579" s="90"/>
      <c r="E579" s="90"/>
      <c r="F579" s="90"/>
    </row>
    <row r="580" spans="2:6">
      <c r="B580" s="90"/>
      <c r="C580" s="90"/>
      <c r="D580" s="90"/>
      <c r="E580" s="90"/>
      <c r="F580" s="90"/>
    </row>
    <row r="581" spans="2:6">
      <c r="B581" s="90"/>
      <c r="C581" s="90"/>
      <c r="D581" s="90"/>
      <c r="E581" s="90"/>
      <c r="F581" s="90"/>
    </row>
    <row r="582" spans="2:6">
      <c r="B582" s="90"/>
      <c r="C582" s="90"/>
      <c r="D582" s="90"/>
      <c r="E582" s="90"/>
      <c r="F582" s="90"/>
    </row>
    <row r="583" spans="2:6">
      <c r="B583" s="90"/>
      <c r="C583" s="90"/>
      <c r="D583" s="90"/>
      <c r="E583" s="90"/>
      <c r="F583" s="90"/>
    </row>
    <row r="584" spans="2:6">
      <c r="B584" s="90"/>
      <c r="C584" s="90"/>
      <c r="D584" s="90"/>
      <c r="E584" s="90"/>
      <c r="F584" s="90"/>
    </row>
    <row r="585" spans="2:6">
      <c r="B585" s="90"/>
      <c r="C585" s="90"/>
      <c r="D585" s="90"/>
      <c r="E585" s="90"/>
      <c r="F585" s="90"/>
    </row>
    <row r="586" spans="2:6">
      <c r="B586" s="90"/>
      <c r="C586" s="90"/>
      <c r="D586" s="90"/>
      <c r="E586" s="90"/>
      <c r="F586" s="90"/>
    </row>
    <row r="587" spans="2:6">
      <c r="B587" s="90"/>
      <c r="C587" s="90"/>
      <c r="D587" s="90"/>
      <c r="E587" s="90"/>
      <c r="F587" s="90"/>
    </row>
    <row r="588" spans="2:6">
      <c r="B588" s="90"/>
      <c r="C588" s="90"/>
      <c r="D588" s="90"/>
      <c r="E588" s="90"/>
      <c r="F588" s="90"/>
    </row>
    <row r="589" spans="2:6">
      <c r="B589" s="90"/>
      <c r="C589" s="90"/>
      <c r="D589" s="90"/>
      <c r="E589" s="90"/>
      <c r="F589" s="90"/>
    </row>
    <row r="590" spans="2:6">
      <c r="B590" s="90"/>
      <c r="C590" s="90"/>
      <c r="D590" s="90"/>
      <c r="E590" s="90"/>
      <c r="F590" s="90"/>
    </row>
    <row r="591" spans="2:6">
      <c r="B591" s="90"/>
      <c r="C591" s="90"/>
      <c r="D591" s="90"/>
      <c r="E591" s="90"/>
      <c r="F591" s="90"/>
    </row>
    <row r="592" spans="2:6">
      <c r="B592" s="90"/>
      <c r="C592" s="90"/>
      <c r="D592" s="90"/>
      <c r="E592" s="90"/>
      <c r="F592" s="90"/>
    </row>
    <row r="593" spans="2:6">
      <c r="B593" s="90"/>
      <c r="C593" s="90"/>
      <c r="D593" s="90"/>
      <c r="E593" s="90"/>
      <c r="F593" s="90"/>
    </row>
    <row r="594" spans="2:6">
      <c r="B594" s="90"/>
      <c r="C594" s="90"/>
      <c r="D594" s="90"/>
      <c r="E594" s="90"/>
      <c r="F594" s="90"/>
    </row>
    <row r="595" spans="2:6">
      <c r="B595" s="90"/>
      <c r="C595" s="90"/>
      <c r="D595" s="90"/>
      <c r="E595" s="90"/>
      <c r="F595" s="90"/>
    </row>
    <row r="596" spans="2:6">
      <c r="B596" s="90"/>
      <c r="C596" s="90"/>
      <c r="D596" s="90"/>
      <c r="E596" s="90"/>
      <c r="F596" s="90"/>
    </row>
    <row r="597" spans="2:6">
      <c r="B597" s="90"/>
      <c r="C597" s="90"/>
      <c r="D597" s="90"/>
      <c r="E597" s="90"/>
      <c r="F597" s="90"/>
    </row>
    <row r="598" spans="2:6">
      <c r="B598" s="90"/>
      <c r="C598" s="90"/>
      <c r="D598" s="90"/>
      <c r="E598" s="90"/>
      <c r="F598" s="90"/>
    </row>
    <row r="599" spans="2:6">
      <c r="B599" s="90"/>
      <c r="C599" s="90"/>
      <c r="D599" s="90"/>
      <c r="E599" s="90"/>
      <c r="F599" s="90"/>
    </row>
    <row r="600" spans="2:6">
      <c r="B600" s="90"/>
      <c r="C600" s="90"/>
      <c r="D600" s="90"/>
      <c r="E600" s="90"/>
      <c r="F600" s="90"/>
    </row>
    <row r="601" spans="2:6">
      <c r="B601" s="90"/>
      <c r="C601" s="90"/>
      <c r="D601" s="90"/>
      <c r="E601" s="90"/>
      <c r="F601" s="90"/>
    </row>
    <row r="602" spans="2:6">
      <c r="B602" s="90"/>
      <c r="C602" s="90"/>
      <c r="D602" s="90"/>
      <c r="E602" s="90"/>
      <c r="F602" s="90"/>
    </row>
    <row r="603" spans="2:6">
      <c r="B603" s="90"/>
      <c r="C603" s="90"/>
      <c r="D603" s="90"/>
      <c r="E603" s="90"/>
      <c r="F603" s="90"/>
    </row>
    <row r="604" spans="2:6">
      <c r="B604" s="90"/>
      <c r="C604" s="90"/>
      <c r="D604" s="90"/>
      <c r="E604" s="90"/>
      <c r="F604" s="90"/>
    </row>
    <row r="605" spans="2:6">
      <c r="B605" s="90"/>
      <c r="C605" s="90"/>
      <c r="D605" s="90"/>
      <c r="E605" s="90"/>
      <c r="F605" s="90"/>
    </row>
    <row r="606" spans="2:6">
      <c r="B606" s="90"/>
      <c r="C606" s="90"/>
      <c r="D606" s="90"/>
      <c r="E606" s="90"/>
      <c r="F606" s="90"/>
    </row>
    <row r="607" spans="2:6">
      <c r="B607" s="90"/>
      <c r="C607" s="90"/>
      <c r="D607" s="90"/>
      <c r="E607" s="90"/>
      <c r="F607" s="90"/>
    </row>
    <row r="608" spans="2:6">
      <c r="B608" s="90"/>
      <c r="C608" s="90"/>
      <c r="D608" s="90"/>
      <c r="E608" s="90"/>
      <c r="F608" s="90"/>
    </row>
    <row r="609" spans="2:6">
      <c r="B609" s="90"/>
      <c r="C609" s="90"/>
      <c r="D609" s="90"/>
      <c r="E609" s="90"/>
      <c r="F609" s="90"/>
    </row>
    <row r="610" spans="2:6">
      <c r="B610" s="90"/>
      <c r="C610" s="90"/>
      <c r="D610" s="90"/>
      <c r="E610" s="90"/>
      <c r="F610" s="90"/>
    </row>
    <row r="611" spans="2:6">
      <c r="B611" s="90"/>
      <c r="C611" s="90"/>
      <c r="D611" s="90"/>
      <c r="E611" s="90"/>
      <c r="F611" s="90"/>
    </row>
    <row r="612" spans="2:6">
      <c r="B612" s="90"/>
      <c r="C612" s="90"/>
      <c r="D612" s="90"/>
      <c r="E612" s="90"/>
      <c r="F612" s="90"/>
    </row>
    <row r="613" spans="2:6">
      <c r="B613" s="90"/>
      <c r="C613" s="90"/>
      <c r="D613" s="90"/>
      <c r="E613" s="90"/>
      <c r="F613" s="90"/>
    </row>
    <row r="614" spans="2:6">
      <c r="B614" s="90"/>
      <c r="C614" s="90"/>
      <c r="D614" s="90"/>
      <c r="E614" s="90"/>
      <c r="F614" s="90"/>
    </row>
    <row r="615" spans="2:6">
      <c r="B615" s="90"/>
      <c r="C615" s="90"/>
      <c r="D615" s="90"/>
      <c r="E615" s="90"/>
      <c r="F615" s="90"/>
    </row>
    <row r="616" spans="2:6">
      <c r="B616" s="90"/>
      <c r="C616" s="90"/>
      <c r="D616" s="90"/>
      <c r="E616" s="90"/>
      <c r="F616" s="90"/>
    </row>
    <row r="617" spans="2:6">
      <c r="B617" s="90"/>
      <c r="C617" s="90"/>
      <c r="D617" s="90"/>
      <c r="E617" s="90"/>
      <c r="F617" s="90"/>
    </row>
    <row r="618" spans="2:6">
      <c r="B618" s="90"/>
      <c r="C618" s="90"/>
      <c r="D618" s="90"/>
      <c r="E618" s="90"/>
      <c r="F618" s="90"/>
    </row>
    <row r="619" spans="2:6">
      <c r="B619" s="90"/>
      <c r="C619" s="90"/>
      <c r="D619" s="90"/>
      <c r="E619" s="90"/>
      <c r="F619" s="90"/>
    </row>
    <row r="620" spans="2:6">
      <c r="B620" s="90"/>
      <c r="C620" s="90"/>
      <c r="D620" s="90"/>
      <c r="E620" s="90"/>
      <c r="F620" s="90"/>
    </row>
    <row r="621" spans="2:6">
      <c r="B621" s="90"/>
      <c r="C621" s="90"/>
      <c r="D621" s="90"/>
      <c r="E621" s="90"/>
      <c r="F621" s="90"/>
    </row>
    <row r="622" spans="2:6">
      <c r="B622" s="90"/>
      <c r="C622" s="90"/>
      <c r="D622" s="90"/>
      <c r="E622" s="90"/>
      <c r="F622" s="90"/>
    </row>
    <row r="623" spans="2:6">
      <c r="B623" s="90"/>
      <c r="C623" s="90"/>
      <c r="D623" s="90"/>
      <c r="E623" s="90"/>
      <c r="F623" s="90"/>
    </row>
    <row r="624" spans="2:6">
      <c r="B624" s="90"/>
      <c r="C624" s="90"/>
      <c r="D624" s="90"/>
      <c r="E624" s="90"/>
      <c r="F624" s="90"/>
    </row>
    <row r="625" spans="2:6">
      <c r="B625" s="90"/>
      <c r="C625" s="90"/>
      <c r="D625" s="90"/>
      <c r="E625" s="90"/>
      <c r="F625" s="90"/>
    </row>
    <row r="626" spans="2:6">
      <c r="B626" s="90"/>
      <c r="C626" s="90"/>
      <c r="D626" s="90"/>
      <c r="E626" s="90"/>
      <c r="F626" s="90"/>
    </row>
    <row r="627" spans="2:6">
      <c r="B627" s="90"/>
      <c r="C627" s="90"/>
      <c r="D627" s="90"/>
      <c r="E627" s="90"/>
      <c r="F627" s="90"/>
    </row>
    <row r="628" spans="2:6">
      <c r="B628" s="90"/>
      <c r="C628" s="90"/>
      <c r="D628" s="90"/>
      <c r="E628" s="90"/>
      <c r="F628" s="90"/>
    </row>
    <row r="629" spans="2:6">
      <c r="B629" s="90"/>
      <c r="C629" s="90"/>
      <c r="D629" s="90"/>
      <c r="E629" s="90"/>
      <c r="F629" s="90"/>
    </row>
    <row r="630" spans="2:6">
      <c r="B630" s="90"/>
      <c r="C630" s="90"/>
      <c r="D630" s="90"/>
      <c r="E630" s="90"/>
      <c r="F630" s="90"/>
    </row>
    <row r="631" spans="2:6">
      <c r="B631" s="90"/>
      <c r="C631" s="90"/>
      <c r="D631" s="90"/>
      <c r="E631" s="90"/>
      <c r="F631" s="90"/>
    </row>
    <row r="632" spans="2:6">
      <c r="B632" s="90"/>
      <c r="C632" s="90"/>
      <c r="D632" s="90"/>
      <c r="E632" s="90"/>
      <c r="F632" s="90"/>
    </row>
    <row r="633" spans="2:6">
      <c r="B633" s="90"/>
      <c r="C633" s="90"/>
      <c r="D633" s="90"/>
      <c r="E633" s="90"/>
      <c r="F633" s="90"/>
    </row>
    <row r="634" spans="2:6">
      <c r="B634" s="90"/>
      <c r="C634" s="90"/>
      <c r="D634" s="90"/>
      <c r="E634" s="90"/>
      <c r="F634" s="90"/>
    </row>
    <row r="635" spans="2:6">
      <c r="B635" s="90"/>
      <c r="C635" s="90"/>
      <c r="D635" s="90"/>
      <c r="E635" s="90"/>
      <c r="F635" s="90"/>
    </row>
    <row r="636" spans="2:6">
      <c r="B636" s="90"/>
      <c r="C636" s="90"/>
      <c r="D636" s="90"/>
      <c r="E636" s="90"/>
      <c r="F636" s="90"/>
    </row>
    <row r="637" spans="2:6">
      <c r="B637" s="90"/>
      <c r="C637" s="90"/>
      <c r="D637" s="90"/>
      <c r="E637" s="90"/>
      <c r="F637" s="90"/>
    </row>
    <row r="638" spans="2:6">
      <c r="B638" s="90"/>
      <c r="C638" s="90"/>
      <c r="D638" s="90"/>
      <c r="E638" s="90"/>
      <c r="F638" s="90"/>
    </row>
    <row r="639" spans="2:6">
      <c r="B639" s="90"/>
      <c r="C639" s="90"/>
      <c r="D639" s="90"/>
      <c r="E639" s="90"/>
      <c r="F639" s="90"/>
    </row>
    <row r="640" spans="2:6">
      <c r="B640" s="90"/>
      <c r="C640" s="90"/>
      <c r="D640" s="90"/>
      <c r="E640" s="90"/>
      <c r="F640" s="90"/>
    </row>
    <row r="641" spans="2:6">
      <c r="B641" s="90"/>
      <c r="C641" s="90"/>
      <c r="D641" s="90"/>
      <c r="E641" s="90"/>
      <c r="F641" s="90"/>
    </row>
    <row r="642" spans="2:6">
      <c r="B642" s="90"/>
      <c r="C642" s="90"/>
      <c r="D642" s="90"/>
      <c r="E642" s="90"/>
      <c r="F642" s="90"/>
    </row>
    <row r="643" spans="2:6">
      <c r="B643" s="90"/>
      <c r="C643" s="90"/>
      <c r="D643" s="90"/>
      <c r="E643" s="90"/>
      <c r="F643" s="90"/>
    </row>
    <row r="644" spans="2:6">
      <c r="B644" s="90"/>
      <c r="C644" s="90"/>
      <c r="D644" s="90"/>
      <c r="E644" s="90"/>
      <c r="F644" s="90"/>
    </row>
    <row r="645" spans="2:6">
      <c r="B645" s="90"/>
      <c r="C645" s="90"/>
      <c r="D645" s="90"/>
      <c r="E645" s="90"/>
      <c r="F645" s="90"/>
    </row>
    <row r="646" spans="2:6">
      <c r="B646" s="90"/>
      <c r="C646" s="90"/>
      <c r="D646" s="90"/>
      <c r="E646" s="90"/>
      <c r="F646" s="90"/>
    </row>
    <row r="647" spans="2:6">
      <c r="B647" s="90"/>
      <c r="C647" s="90"/>
      <c r="D647" s="90"/>
      <c r="E647" s="90"/>
      <c r="F647" s="90"/>
    </row>
    <row r="648" spans="2:6">
      <c r="B648" s="90"/>
      <c r="C648" s="90"/>
      <c r="D648" s="90"/>
      <c r="E648" s="90"/>
      <c r="F648" s="90"/>
    </row>
    <row r="649" spans="2:6">
      <c r="B649" s="90"/>
      <c r="C649" s="90"/>
      <c r="D649" s="90"/>
      <c r="E649" s="90"/>
      <c r="F649" s="90"/>
    </row>
    <row r="650" spans="2:6">
      <c r="B650" s="90"/>
      <c r="C650" s="90"/>
      <c r="D650" s="90"/>
      <c r="E650" s="90"/>
      <c r="F650" s="90"/>
    </row>
    <row r="651" spans="2:6">
      <c r="B651" s="90"/>
      <c r="C651" s="90"/>
      <c r="D651" s="90"/>
      <c r="E651" s="90"/>
      <c r="F651" s="90"/>
    </row>
    <row r="652" spans="2:6">
      <c r="B652" s="90"/>
      <c r="C652" s="90"/>
      <c r="D652" s="90"/>
      <c r="E652" s="90"/>
      <c r="F652" s="90"/>
    </row>
    <row r="653" spans="2:6">
      <c r="B653" s="90"/>
      <c r="C653" s="90"/>
      <c r="D653" s="90"/>
      <c r="E653" s="90"/>
      <c r="F653" s="90"/>
    </row>
    <row r="654" spans="2:6">
      <c r="B654" s="90"/>
      <c r="C654" s="90"/>
      <c r="D654" s="90"/>
      <c r="E654" s="90"/>
      <c r="F654" s="90"/>
    </row>
    <row r="655" spans="2:6">
      <c r="B655" s="90"/>
      <c r="C655" s="90"/>
      <c r="D655" s="90"/>
      <c r="E655" s="90"/>
      <c r="F655" s="90"/>
    </row>
    <row r="656" spans="2:6">
      <c r="B656" s="90"/>
      <c r="C656" s="90"/>
      <c r="D656" s="90"/>
      <c r="E656" s="90"/>
      <c r="F656" s="90"/>
    </row>
    <row r="657" spans="2:6">
      <c r="B657" s="90"/>
      <c r="C657" s="90"/>
      <c r="D657" s="90"/>
      <c r="E657" s="90"/>
      <c r="F657" s="90"/>
    </row>
    <row r="658" spans="2:6">
      <c r="B658" s="90"/>
      <c r="C658" s="90"/>
      <c r="D658" s="90"/>
      <c r="E658" s="90"/>
      <c r="F658" s="90"/>
    </row>
    <row r="659" spans="2:6">
      <c r="B659" s="90"/>
      <c r="C659" s="90"/>
      <c r="D659" s="90"/>
      <c r="E659" s="90"/>
      <c r="F659" s="90"/>
    </row>
    <row r="660" spans="2:6">
      <c r="B660" s="90"/>
      <c r="C660" s="90"/>
      <c r="D660" s="90"/>
      <c r="E660" s="90"/>
      <c r="F660" s="90"/>
    </row>
    <row r="661" spans="2:6">
      <c r="B661" s="90"/>
      <c r="C661" s="90"/>
      <c r="D661" s="90"/>
      <c r="E661" s="90"/>
      <c r="F661" s="90"/>
    </row>
    <row r="662" spans="2:6">
      <c r="B662" s="90"/>
      <c r="C662" s="90"/>
      <c r="D662" s="90"/>
      <c r="E662" s="90"/>
      <c r="F662" s="90"/>
    </row>
    <row r="663" spans="2:6">
      <c r="B663" s="90"/>
      <c r="C663" s="90"/>
      <c r="D663" s="90"/>
      <c r="E663" s="90"/>
      <c r="F663" s="90"/>
    </row>
    <row r="664" spans="2:6">
      <c r="B664" s="90"/>
      <c r="C664" s="90"/>
      <c r="D664" s="90"/>
      <c r="E664" s="90"/>
      <c r="F664" s="90"/>
    </row>
    <row r="665" spans="2:6">
      <c r="B665" s="90"/>
      <c r="C665" s="90"/>
      <c r="D665" s="90"/>
      <c r="E665" s="90"/>
      <c r="F665" s="90"/>
    </row>
    <row r="666" spans="2:6">
      <c r="B666" s="90"/>
      <c r="C666" s="90"/>
      <c r="D666" s="90"/>
      <c r="E666" s="90"/>
      <c r="F666" s="90"/>
    </row>
    <row r="667" spans="2:6">
      <c r="B667" s="90"/>
      <c r="C667" s="90"/>
      <c r="D667" s="90"/>
      <c r="E667" s="90"/>
      <c r="F667" s="90"/>
    </row>
    <row r="668" spans="2:6">
      <c r="B668" s="90"/>
      <c r="C668" s="90"/>
      <c r="D668" s="90"/>
      <c r="E668" s="90"/>
      <c r="F668" s="90"/>
    </row>
    <row r="669" spans="2:6">
      <c r="B669" s="90"/>
      <c r="C669" s="90"/>
      <c r="D669" s="90"/>
      <c r="E669" s="90"/>
      <c r="F669" s="90"/>
    </row>
    <row r="670" spans="2:6">
      <c r="B670" s="90"/>
      <c r="C670" s="90"/>
      <c r="D670" s="90"/>
      <c r="E670" s="90"/>
      <c r="F670" s="90"/>
    </row>
    <row r="671" spans="2:6">
      <c r="B671" s="90"/>
      <c r="C671" s="90"/>
      <c r="D671" s="90"/>
      <c r="E671" s="90"/>
      <c r="F671" s="90"/>
    </row>
    <row r="672" spans="2:6">
      <c r="B672" s="90"/>
      <c r="C672" s="90"/>
      <c r="D672" s="90"/>
      <c r="E672" s="90"/>
      <c r="F672" s="90"/>
    </row>
    <row r="673" spans="2:6">
      <c r="B673" s="90"/>
      <c r="C673" s="90"/>
      <c r="D673" s="90"/>
      <c r="E673" s="90"/>
      <c r="F673" s="90"/>
    </row>
    <row r="674" spans="2:6">
      <c r="B674" s="90"/>
      <c r="C674" s="90"/>
      <c r="D674" s="90"/>
      <c r="E674" s="90"/>
      <c r="F674" s="90"/>
    </row>
    <row r="675" spans="2:6">
      <c r="B675" s="90"/>
      <c r="C675" s="90"/>
      <c r="D675" s="90"/>
      <c r="E675" s="90"/>
      <c r="F675" s="90"/>
    </row>
    <row r="676" spans="2:6">
      <c r="B676" s="90"/>
      <c r="C676" s="90"/>
      <c r="D676" s="90"/>
      <c r="E676" s="90"/>
      <c r="F676" s="90"/>
    </row>
    <row r="677" spans="2:6">
      <c r="B677" s="90"/>
      <c r="C677" s="90"/>
      <c r="D677" s="90"/>
      <c r="E677" s="90"/>
      <c r="F677" s="90"/>
    </row>
    <row r="678" spans="2:6">
      <c r="B678" s="90"/>
      <c r="C678" s="90"/>
      <c r="D678" s="90"/>
      <c r="E678" s="90"/>
      <c r="F678" s="90"/>
    </row>
    <row r="679" spans="2:6">
      <c r="B679" s="90"/>
      <c r="C679" s="90"/>
      <c r="D679" s="90"/>
      <c r="E679" s="90"/>
      <c r="F679" s="90"/>
    </row>
    <row r="680" spans="2:6">
      <c r="B680" s="90"/>
      <c r="C680" s="90"/>
      <c r="D680" s="90"/>
      <c r="E680" s="90"/>
      <c r="F680" s="90"/>
    </row>
    <row r="681" spans="2:6">
      <c r="B681" s="90"/>
      <c r="C681" s="90"/>
      <c r="D681" s="90"/>
      <c r="E681" s="90"/>
      <c r="F681" s="90"/>
    </row>
    <row r="682" spans="2:6">
      <c r="B682" s="90"/>
      <c r="C682" s="90"/>
      <c r="D682" s="90"/>
      <c r="E682" s="90"/>
      <c r="F682" s="90"/>
    </row>
    <row r="683" spans="2:6">
      <c r="B683" s="90"/>
      <c r="C683" s="90"/>
      <c r="D683" s="90"/>
      <c r="E683" s="90"/>
      <c r="F683" s="90"/>
    </row>
    <row r="684" spans="2:6">
      <c r="B684" s="90"/>
      <c r="C684" s="90"/>
      <c r="D684" s="90"/>
      <c r="E684" s="90"/>
      <c r="F684" s="90"/>
    </row>
    <row r="685" spans="2:6">
      <c r="B685" s="90"/>
      <c r="C685" s="90"/>
      <c r="D685" s="90"/>
      <c r="E685" s="90"/>
      <c r="F685" s="90"/>
    </row>
    <row r="686" spans="2:6">
      <c r="B686" s="90"/>
      <c r="C686" s="90"/>
      <c r="D686" s="90"/>
      <c r="E686" s="90"/>
      <c r="F686" s="90"/>
    </row>
    <row r="687" spans="2:6">
      <c r="B687" s="90"/>
      <c r="C687" s="90"/>
      <c r="D687" s="90"/>
      <c r="E687" s="90"/>
      <c r="F687" s="90"/>
    </row>
    <row r="688" spans="2:6">
      <c r="B688" s="90"/>
      <c r="C688" s="90"/>
      <c r="D688" s="90"/>
      <c r="E688" s="90"/>
      <c r="F688" s="90"/>
    </row>
    <row r="689" spans="2:6">
      <c r="B689" s="90"/>
      <c r="C689" s="90"/>
      <c r="D689" s="90"/>
      <c r="E689" s="90"/>
      <c r="F689" s="90"/>
    </row>
    <row r="690" spans="2:6">
      <c r="B690" s="90"/>
      <c r="C690" s="90"/>
      <c r="D690" s="90"/>
      <c r="E690" s="90"/>
      <c r="F690" s="90"/>
    </row>
    <row r="691" spans="2:6">
      <c r="B691" s="90"/>
      <c r="C691" s="90"/>
      <c r="D691" s="90"/>
      <c r="E691" s="90"/>
      <c r="F691" s="90"/>
    </row>
    <row r="692" spans="2:6">
      <c r="B692" s="90"/>
      <c r="C692" s="90"/>
      <c r="D692" s="90"/>
      <c r="E692" s="90"/>
      <c r="F692" s="90"/>
    </row>
    <row r="693" spans="2:6">
      <c r="B693" s="90"/>
      <c r="C693" s="90"/>
      <c r="D693" s="90"/>
      <c r="E693" s="90"/>
      <c r="F693" s="90"/>
    </row>
    <row r="694" spans="2:6">
      <c r="B694" s="90"/>
      <c r="C694" s="90"/>
      <c r="D694" s="90"/>
      <c r="E694" s="90"/>
      <c r="F694" s="90"/>
    </row>
    <row r="695" spans="2:6">
      <c r="B695" s="90"/>
      <c r="C695" s="90"/>
      <c r="D695" s="90"/>
      <c r="E695" s="90"/>
      <c r="F695" s="90"/>
    </row>
    <row r="696" spans="2:6">
      <c r="B696" s="90"/>
      <c r="C696" s="90"/>
      <c r="D696" s="90"/>
      <c r="E696" s="90"/>
      <c r="F696" s="90"/>
    </row>
    <row r="697" spans="2:6">
      <c r="B697" s="90"/>
      <c r="C697" s="90"/>
      <c r="D697" s="90"/>
      <c r="E697" s="90"/>
      <c r="F697" s="90"/>
    </row>
    <row r="698" spans="2:6">
      <c r="B698" s="90"/>
      <c r="C698" s="90"/>
      <c r="D698" s="90"/>
      <c r="E698" s="90"/>
      <c r="F698" s="90"/>
    </row>
    <row r="699" spans="2:6">
      <c r="B699" s="90"/>
      <c r="C699" s="90"/>
      <c r="D699" s="90"/>
      <c r="E699" s="90"/>
      <c r="F699" s="90"/>
    </row>
    <row r="700" spans="2:6">
      <c r="B700" s="90"/>
      <c r="C700" s="90"/>
      <c r="D700" s="90"/>
      <c r="E700" s="90"/>
      <c r="F700" s="90"/>
    </row>
    <row r="701" spans="2:6">
      <c r="B701" s="90"/>
      <c r="C701" s="90"/>
      <c r="D701" s="90"/>
      <c r="E701" s="90"/>
      <c r="F701" s="90"/>
    </row>
    <row r="702" spans="2:6">
      <c r="B702" s="90"/>
      <c r="C702" s="90"/>
      <c r="D702" s="90"/>
      <c r="E702" s="90"/>
      <c r="F702" s="90"/>
    </row>
    <row r="703" spans="2:6">
      <c r="B703" s="90"/>
      <c r="C703" s="90"/>
      <c r="D703" s="90"/>
      <c r="E703" s="90"/>
      <c r="F703" s="90"/>
    </row>
    <row r="704" spans="2:6">
      <c r="B704" s="90"/>
      <c r="C704" s="90"/>
      <c r="D704" s="90"/>
      <c r="E704" s="90"/>
      <c r="F704" s="90"/>
    </row>
    <row r="705" spans="2:6">
      <c r="B705" s="90"/>
      <c r="C705" s="90"/>
      <c r="D705" s="90"/>
      <c r="E705" s="90"/>
      <c r="F705" s="90"/>
    </row>
    <row r="706" spans="2:6">
      <c r="B706" s="90"/>
      <c r="C706" s="90"/>
      <c r="D706" s="90"/>
      <c r="E706" s="90"/>
      <c r="F706" s="90"/>
    </row>
    <row r="707" spans="2:6">
      <c r="B707" s="90"/>
      <c r="C707" s="90"/>
      <c r="D707" s="90"/>
      <c r="E707" s="90"/>
      <c r="F707" s="90"/>
    </row>
    <row r="708" spans="2:6">
      <c r="B708" s="90"/>
      <c r="C708" s="90"/>
      <c r="D708" s="90"/>
      <c r="E708" s="90"/>
      <c r="F708" s="90"/>
    </row>
    <row r="709" spans="2:6">
      <c r="B709" s="90"/>
      <c r="C709" s="90"/>
      <c r="D709" s="90"/>
      <c r="E709" s="90"/>
      <c r="F709" s="90"/>
    </row>
    <row r="710" spans="2:6">
      <c r="B710" s="90"/>
      <c r="C710" s="90"/>
      <c r="D710" s="90"/>
      <c r="E710" s="90"/>
      <c r="F710" s="90"/>
    </row>
    <row r="711" spans="2:6">
      <c r="B711" s="90"/>
      <c r="C711" s="90"/>
      <c r="D711" s="90"/>
      <c r="E711" s="90"/>
      <c r="F711" s="90"/>
    </row>
    <row r="712" spans="2:6">
      <c r="B712" s="90"/>
      <c r="C712" s="90"/>
      <c r="D712" s="90"/>
      <c r="E712" s="90"/>
      <c r="F712" s="90"/>
    </row>
    <row r="713" spans="2:6">
      <c r="B713" s="90"/>
      <c r="C713" s="90"/>
      <c r="D713" s="90"/>
      <c r="E713" s="90"/>
      <c r="F713" s="90"/>
    </row>
    <row r="714" spans="2:6">
      <c r="B714" s="90"/>
      <c r="C714" s="90"/>
      <c r="D714" s="90"/>
      <c r="E714" s="90"/>
      <c r="F714" s="90"/>
    </row>
    <row r="715" spans="2:6">
      <c r="B715" s="90"/>
      <c r="C715" s="90"/>
      <c r="D715" s="90"/>
      <c r="E715" s="90"/>
      <c r="F715" s="90"/>
    </row>
    <row r="716" spans="2:6">
      <c r="B716" s="90"/>
      <c r="C716" s="90"/>
      <c r="D716" s="90"/>
      <c r="E716" s="90"/>
      <c r="F716" s="90"/>
    </row>
    <row r="717" spans="2:6">
      <c r="B717" s="90"/>
      <c r="C717" s="90"/>
      <c r="D717" s="90"/>
      <c r="E717" s="90"/>
      <c r="F717" s="90"/>
    </row>
    <row r="718" spans="2:6">
      <c r="B718" s="90"/>
      <c r="C718" s="90"/>
      <c r="D718" s="90"/>
      <c r="E718" s="90"/>
      <c r="F718" s="90"/>
    </row>
    <row r="719" spans="2:6">
      <c r="B719" s="90"/>
      <c r="C719" s="90"/>
      <c r="D719" s="90"/>
      <c r="E719" s="90"/>
      <c r="F719" s="90"/>
    </row>
    <row r="720" spans="2:6">
      <c r="B720" s="90"/>
      <c r="C720" s="90"/>
      <c r="D720" s="90"/>
      <c r="E720" s="90"/>
      <c r="F720" s="90"/>
    </row>
    <row r="721" spans="2:6">
      <c r="B721" s="90"/>
      <c r="C721" s="90"/>
      <c r="D721" s="90"/>
      <c r="E721" s="90"/>
      <c r="F721" s="90"/>
    </row>
    <row r="722" spans="2:6">
      <c r="B722" s="90"/>
      <c r="C722" s="90"/>
      <c r="D722" s="90"/>
      <c r="E722" s="90"/>
      <c r="F722" s="90"/>
    </row>
    <row r="723" spans="2:6">
      <c r="B723" s="90"/>
      <c r="C723" s="90"/>
      <c r="D723" s="90"/>
      <c r="E723" s="90"/>
      <c r="F723" s="90"/>
    </row>
    <row r="724" spans="2:6">
      <c r="B724" s="90"/>
      <c r="C724" s="90"/>
      <c r="D724" s="90"/>
      <c r="E724" s="90"/>
      <c r="F724" s="90"/>
    </row>
    <row r="725" spans="2:6">
      <c r="B725" s="90"/>
      <c r="C725" s="90"/>
      <c r="D725" s="90"/>
      <c r="E725" s="90"/>
      <c r="F725" s="90"/>
    </row>
    <row r="726" spans="2:6">
      <c r="B726" s="90"/>
      <c r="C726" s="90"/>
      <c r="D726" s="90"/>
      <c r="E726" s="90"/>
      <c r="F726" s="90"/>
    </row>
    <row r="727" spans="2:6">
      <c r="B727" s="90"/>
      <c r="C727" s="90"/>
      <c r="D727" s="90"/>
      <c r="E727" s="90"/>
      <c r="F727" s="90"/>
    </row>
    <row r="728" spans="2:6">
      <c r="B728" s="90"/>
      <c r="C728" s="90"/>
      <c r="D728" s="90"/>
      <c r="E728" s="90"/>
      <c r="F728" s="90"/>
    </row>
    <row r="729" spans="2:6">
      <c r="B729" s="90"/>
      <c r="C729" s="90"/>
      <c r="D729" s="90"/>
      <c r="E729" s="90"/>
      <c r="F729" s="90"/>
    </row>
    <row r="730" spans="2:6">
      <c r="B730" s="90"/>
      <c r="C730" s="90"/>
      <c r="D730" s="90"/>
      <c r="E730" s="90"/>
      <c r="F730" s="90"/>
    </row>
    <row r="731" spans="2:6">
      <c r="B731" s="90"/>
      <c r="C731" s="90"/>
      <c r="D731" s="90"/>
      <c r="E731" s="90"/>
      <c r="F731" s="90"/>
    </row>
    <row r="732" spans="2:6">
      <c r="B732" s="90"/>
      <c r="C732" s="90"/>
      <c r="D732" s="90"/>
      <c r="E732" s="90"/>
      <c r="F732" s="90"/>
    </row>
    <row r="733" spans="2:6">
      <c r="B733" s="90"/>
      <c r="C733" s="90"/>
      <c r="D733" s="90"/>
      <c r="E733" s="90"/>
      <c r="F733" s="90"/>
    </row>
    <row r="734" spans="2:6">
      <c r="B734" s="90"/>
      <c r="C734" s="90"/>
      <c r="D734" s="90"/>
      <c r="E734" s="90"/>
      <c r="F734" s="90"/>
    </row>
    <row r="735" spans="2:6">
      <c r="B735" s="90"/>
      <c r="C735" s="90"/>
      <c r="D735" s="90"/>
      <c r="E735" s="90"/>
      <c r="F735" s="90"/>
    </row>
    <row r="736" spans="2:6">
      <c r="B736" s="90"/>
      <c r="C736" s="90"/>
      <c r="D736" s="90"/>
      <c r="E736" s="90"/>
      <c r="F736" s="90"/>
    </row>
    <row r="737" spans="2:6">
      <c r="B737" s="90"/>
      <c r="C737" s="90"/>
      <c r="D737" s="90"/>
      <c r="E737" s="90"/>
      <c r="F737" s="90"/>
    </row>
    <row r="738" spans="2:6">
      <c r="B738" s="90"/>
      <c r="C738" s="90"/>
      <c r="D738" s="90"/>
      <c r="E738" s="90"/>
      <c r="F738" s="90"/>
    </row>
    <row r="739" spans="2:6">
      <c r="B739" s="90"/>
      <c r="C739" s="90"/>
      <c r="D739" s="90"/>
      <c r="E739" s="90"/>
      <c r="F739" s="90"/>
    </row>
    <row r="740" spans="2:6">
      <c r="B740" s="90"/>
      <c r="C740" s="90"/>
      <c r="D740" s="90"/>
      <c r="E740" s="90"/>
      <c r="F740" s="90"/>
    </row>
    <row r="741" spans="2:6">
      <c r="B741" s="90"/>
      <c r="C741" s="90"/>
      <c r="D741" s="90"/>
      <c r="E741" s="90"/>
      <c r="F741" s="90"/>
    </row>
    <row r="742" spans="2:6">
      <c r="B742" s="90"/>
      <c r="C742" s="90"/>
      <c r="D742" s="90"/>
      <c r="E742" s="90"/>
      <c r="F742" s="90"/>
    </row>
    <row r="743" spans="2:6">
      <c r="B743" s="90"/>
      <c r="C743" s="90"/>
      <c r="D743" s="90"/>
      <c r="E743" s="90"/>
      <c r="F743" s="90"/>
    </row>
    <row r="744" spans="2:6">
      <c r="B744" s="90"/>
      <c r="C744" s="90"/>
      <c r="D744" s="90"/>
      <c r="E744" s="90"/>
      <c r="F744" s="90"/>
    </row>
    <row r="745" spans="2:6">
      <c r="B745" s="90"/>
      <c r="C745" s="90"/>
      <c r="D745" s="90"/>
      <c r="E745" s="90"/>
      <c r="F745" s="90"/>
    </row>
    <row r="746" spans="2:6">
      <c r="B746" s="90"/>
      <c r="C746" s="90"/>
      <c r="D746" s="90"/>
      <c r="E746" s="90"/>
      <c r="F746" s="90"/>
    </row>
    <row r="747" spans="2:6">
      <c r="B747" s="90"/>
      <c r="C747" s="90"/>
      <c r="D747" s="90"/>
      <c r="E747" s="90"/>
      <c r="F747" s="90"/>
    </row>
    <row r="748" spans="2:6">
      <c r="B748" s="90"/>
      <c r="C748" s="90"/>
      <c r="D748" s="90"/>
      <c r="E748" s="90"/>
      <c r="F748" s="90"/>
    </row>
    <row r="749" spans="2:6">
      <c r="B749" s="90"/>
      <c r="C749" s="90"/>
      <c r="D749" s="90"/>
      <c r="E749" s="90"/>
      <c r="F749" s="90"/>
    </row>
    <row r="750" spans="2:6">
      <c r="B750" s="90"/>
      <c r="C750" s="90"/>
      <c r="D750" s="90"/>
      <c r="E750" s="90"/>
      <c r="F750" s="90"/>
    </row>
    <row r="751" spans="2:6">
      <c r="B751" s="90"/>
      <c r="C751" s="90"/>
      <c r="D751" s="90"/>
      <c r="E751" s="90"/>
      <c r="F751" s="90"/>
    </row>
    <row r="752" spans="2:6">
      <c r="B752" s="90"/>
      <c r="C752" s="90"/>
      <c r="D752" s="90"/>
      <c r="E752" s="90"/>
      <c r="F752" s="90"/>
    </row>
    <row r="753" spans="2:6">
      <c r="B753" s="90"/>
      <c r="C753" s="90"/>
      <c r="D753" s="90"/>
      <c r="E753" s="90"/>
      <c r="F753" s="90"/>
    </row>
    <row r="754" spans="2:6">
      <c r="B754" s="90"/>
      <c r="C754" s="90"/>
      <c r="D754" s="90"/>
      <c r="E754" s="90"/>
      <c r="F754" s="90"/>
    </row>
    <row r="755" spans="2:6">
      <c r="B755" s="90"/>
      <c r="C755" s="90"/>
      <c r="D755" s="90"/>
      <c r="E755" s="90"/>
      <c r="F755" s="90"/>
    </row>
    <row r="756" spans="2:6">
      <c r="B756" s="90"/>
      <c r="C756" s="90"/>
      <c r="D756" s="90"/>
      <c r="E756" s="90"/>
      <c r="F756" s="90"/>
    </row>
    <row r="757" spans="2:6">
      <c r="B757" s="90"/>
      <c r="C757" s="90"/>
      <c r="D757" s="90"/>
      <c r="E757" s="90"/>
      <c r="F757" s="90"/>
    </row>
    <row r="758" spans="2:6">
      <c r="B758" s="90"/>
      <c r="C758" s="90"/>
      <c r="D758" s="90"/>
      <c r="E758" s="90"/>
      <c r="F758" s="90"/>
    </row>
    <row r="759" spans="2:6">
      <c r="B759" s="90"/>
      <c r="C759" s="90"/>
      <c r="D759" s="90"/>
      <c r="E759" s="90"/>
      <c r="F759" s="90"/>
    </row>
    <row r="760" spans="2:6">
      <c r="B760" s="90"/>
      <c r="C760" s="90"/>
      <c r="D760" s="90"/>
      <c r="E760" s="90"/>
      <c r="F760" s="90"/>
    </row>
    <row r="761" spans="2:6">
      <c r="B761" s="90"/>
      <c r="C761" s="90"/>
      <c r="D761" s="90"/>
      <c r="E761" s="90"/>
      <c r="F761" s="90"/>
    </row>
    <row r="762" spans="2:6">
      <c r="B762" s="90"/>
      <c r="C762" s="90"/>
      <c r="D762" s="90"/>
      <c r="E762" s="90"/>
      <c r="F762" s="90"/>
    </row>
    <row r="763" spans="2:6">
      <c r="B763" s="90"/>
      <c r="C763" s="90"/>
      <c r="D763" s="90"/>
      <c r="E763" s="90"/>
      <c r="F763" s="90"/>
    </row>
    <row r="764" spans="2:6">
      <c r="B764" s="90"/>
      <c r="C764" s="90"/>
      <c r="D764" s="90"/>
      <c r="E764" s="90"/>
      <c r="F764" s="90"/>
    </row>
    <row r="765" spans="2:6">
      <c r="B765" s="90"/>
      <c r="C765" s="90"/>
      <c r="D765" s="90"/>
      <c r="E765" s="90"/>
      <c r="F765" s="90"/>
    </row>
    <row r="766" spans="2:6">
      <c r="B766" s="90"/>
      <c r="C766" s="90"/>
      <c r="D766" s="90"/>
      <c r="E766" s="90"/>
      <c r="F766" s="90"/>
    </row>
    <row r="767" spans="2:6">
      <c r="B767" s="90"/>
      <c r="C767" s="90"/>
      <c r="D767" s="90"/>
      <c r="E767" s="90"/>
      <c r="F767" s="90"/>
    </row>
    <row r="768" spans="2:6">
      <c r="B768" s="90"/>
      <c r="C768" s="90"/>
      <c r="D768" s="90"/>
      <c r="E768" s="90"/>
      <c r="F768" s="90"/>
    </row>
    <row r="769" spans="2:6">
      <c r="B769" s="90"/>
      <c r="C769" s="90"/>
      <c r="D769" s="90"/>
      <c r="E769" s="90"/>
      <c r="F769" s="90"/>
    </row>
    <row r="770" spans="2:6">
      <c r="B770" s="90"/>
      <c r="C770" s="90"/>
      <c r="D770" s="90"/>
      <c r="E770" s="90"/>
      <c r="F770" s="90"/>
    </row>
    <row r="771" spans="2:6">
      <c r="B771" s="90"/>
      <c r="C771" s="90"/>
      <c r="D771" s="90"/>
      <c r="E771" s="90"/>
      <c r="F771" s="90"/>
    </row>
    <row r="772" spans="2:6">
      <c r="B772" s="90"/>
      <c r="C772" s="90"/>
      <c r="D772" s="90"/>
      <c r="E772" s="90"/>
      <c r="F772" s="90"/>
    </row>
    <row r="773" spans="2:6">
      <c r="B773" s="90"/>
      <c r="C773" s="90"/>
      <c r="D773" s="90"/>
      <c r="E773" s="90"/>
      <c r="F773" s="90"/>
    </row>
    <row r="774" spans="2:6">
      <c r="B774" s="90"/>
      <c r="C774" s="90"/>
      <c r="D774" s="90"/>
      <c r="E774" s="90"/>
      <c r="F774" s="90"/>
    </row>
    <row r="775" spans="2:6">
      <c r="B775" s="90"/>
      <c r="C775" s="90"/>
      <c r="D775" s="90"/>
      <c r="E775" s="90"/>
      <c r="F775" s="90"/>
    </row>
    <row r="776" spans="2:6">
      <c r="B776" s="90"/>
      <c r="C776" s="90"/>
      <c r="D776" s="90"/>
      <c r="E776" s="90"/>
      <c r="F776" s="90"/>
    </row>
    <row r="777" spans="2:6">
      <c r="B777" s="90"/>
      <c r="C777" s="90"/>
      <c r="D777" s="90"/>
      <c r="E777" s="90"/>
      <c r="F777" s="90"/>
    </row>
    <row r="778" spans="2:6">
      <c r="B778" s="90"/>
      <c r="C778" s="90"/>
      <c r="D778" s="90"/>
      <c r="E778" s="90"/>
      <c r="F778" s="90"/>
    </row>
    <row r="779" spans="2:6">
      <c r="B779" s="90"/>
      <c r="C779" s="90"/>
      <c r="D779" s="90"/>
      <c r="E779" s="90"/>
      <c r="F779" s="90"/>
    </row>
    <row r="780" spans="2:6">
      <c r="B780" s="90"/>
      <c r="C780" s="90"/>
      <c r="D780" s="90"/>
      <c r="E780" s="90"/>
      <c r="F780" s="90"/>
    </row>
    <row r="781" spans="2:6">
      <c r="B781" s="90"/>
      <c r="C781" s="90"/>
      <c r="D781" s="90"/>
      <c r="E781" s="90"/>
      <c r="F781" s="90"/>
    </row>
    <row r="782" spans="2:6">
      <c r="B782" s="90"/>
      <c r="C782" s="90"/>
      <c r="D782" s="90"/>
      <c r="E782" s="90"/>
      <c r="F782" s="90"/>
    </row>
    <row r="783" spans="2:6">
      <c r="B783" s="90"/>
      <c r="C783" s="90"/>
      <c r="D783" s="90"/>
      <c r="E783" s="90"/>
      <c r="F783" s="90"/>
    </row>
    <row r="784" spans="2:6">
      <c r="B784" s="90"/>
      <c r="C784" s="90"/>
      <c r="D784" s="90"/>
      <c r="E784" s="90"/>
      <c r="F784" s="90"/>
    </row>
    <row r="785" spans="2:6">
      <c r="B785" s="90"/>
      <c r="C785" s="90"/>
      <c r="D785" s="90"/>
      <c r="E785" s="90"/>
      <c r="F785" s="90"/>
    </row>
    <row r="786" spans="2:6">
      <c r="B786" s="90"/>
      <c r="C786" s="90"/>
      <c r="D786" s="90"/>
      <c r="E786" s="90"/>
      <c r="F786" s="90"/>
    </row>
    <row r="787" spans="2:6">
      <c r="B787" s="90"/>
      <c r="C787" s="90"/>
      <c r="D787" s="90"/>
      <c r="E787" s="90"/>
      <c r="F787" s="90"/>
    </row>
    <row r="788" spans="2:6">
      <c r="B788" s="90"/>
      <c r="C788" s="90"/>
      <c r="D788" s="90"/>
      <c r="E788" s="90"/>
      <c r="F788" s="90"/>
    </row>
    <row r="789" spans="2:6">
      <c r="B789" s="90"/>
      <c r="C789" s="90"/>
      <c r="D789" s="90"/>
      <c r="E789" s="90"/>
      <c r="F789" s="90"/>
    </row>
    <row r="790" spans="2:6">
      <c r="B790" s="90"/>
      <c r="C790" s="90"/>
      <c r="D790" s="90"/>
      <c r="E790" s="90"/>
      <c r="F790" s="90"/>
    </row>
    <row r="791" spans="2:6">
      <c r="B791" s="90"/>
      <c r="C791" s="90"/>
      <c r="D791" s="90"/>
      <c r="E791" s="90"/>
      <c r="F791" s="90"/>
    </row>
    <row r="792" spans="2:6">
      <c r="B792" s="90"/>
      <c r="C792" s="90"/>
      <c r="D792" s="90"/>
      <c r="E792" s="90"/>
      <c r="F792" s="90"/>
    </row>
    <row r="793" spans="2:6">
      <c r="B793" s="90"/>
      <c r="C793" s="90"/>
      <c r="D793" s="90"/>
      <c r="E793" s="90"/>
      <c r="F793" s="90"/>
    </row>
    <row r="794" spans="2:6">
      <c r="B794" s="90"/>
      <c r="C794" s="90"/>
      <c r="D794" s="90"/>
      <c r="E794" s="90"/>
      <c r="F794" s="90"/>
    </row>
    <row r="795" spans="2:6">
      <c r="B795" s="90"/>
      <c r="C795" s="90"/>
      <c r="D795" s="90"/>
      <c r="E795" s="90"/>
      <c r="F795" s="90"/>
    </row>
    <row r="796" spans="2:6">
      <c r="B796" s="90"/>
      <c r="C796" s="90"/>
      <c r="D796" s="90"/>
      <c r="E796" s="90"/>
      <c r="F796" s="90"/>
    </row>
    <row r="797" spans="2:6">
      <c r="B797" s="90"/>
      <c r="C797" s="90"/>
      <c r="D797" s="90"/>
      <c r="E797" s="90"/>
      <c r="F797" s="90"/>
    </row>
    <row r="798" spans="2:6">
      <c r="B798" s="90"/>
      <c r="C798" s="90"/>
      <c r="D798" s="90"/>
      <c r="E798" s="90"/>
      <c r="F798" s="90"/>
    </row>
    <row r="799" spans="2:6">
      <c r="B799" s="90"/>
      <c r="C799" s="90"/>
      <c r="D799" s="90"/>
      <c r="E799" s="90"/>
      <c r="F799" s="90"/>
    </row>
    <row r="800" spans="2:6">
      <c r="B800" s="90"/>
      <c r="C800" s="90"/>
      <c r="D800" s="90"/>
      <c r="E800" s="90"/>
      <c r="F800" s="90"/>
    </row>
    <row r="801" spans="2:6">
      <c r="B801" s="90"/>
      <c r="C801" s="90"/>
      <c r="D801" s="90"/>
      <c r="E801" s="90"/>
      <c r="F801" s="90"/>
    </row>
    <row r="802" spans="2:6">
      <c r="B802" s="90"/>
      <c r="C802" s="90"/>
      <c r="D802" s="90"/>
      <c r="E802" s="90"/>
      <c r="F802" s="90"/>
    </row>
    <row r="803" spans="2:6">
      <c r="B803" s="90"/>
      <c r="C803" s="90"/>
      <c r="D803" s="90"/>
      <c r="E803" s="90"/>
      <c r="F803" s="90"/>
    </row>
    <row r="804" spans="2:6">
      <c r="B804" s="90"/>
      <c r="C804" s="90"/>
      <c r="D804" s="90"/>
      <c r="E804" s="90"/>
      <c r="F804" s="90"/>
    </row>
    <row r="805" spans="2:6">
      <c r="B805" s="90"/>
      <c r="C805" s="90"/>
      <c r="D805" s="90"/>
      <c r="E805" s="90"/>
      <c r="F805" s="90"/>
    </row>
    <row r="806" spans="2:6">
      <c r="B806" s="90"/>
      <c r="C806" s="90"/>
      <c r="D806" s="90"/>
      <c r="E806" s="90"/>
      <c r="F806" s="90"/>
    </row>
    <row r="807" spans="2:6">
      <c r="B807" s="90"/>
      <c r="C807" s="90"/>
      <c r="D807" s="90"/>
      <c r="E807" s="90"/>
      <c r="F807" s="90"/>
    </row>
    <row r="808" spans="2:6">
      <c r="B808" s="90"/>
      <c r="C808" s="90"/>
      <c r="D808" s="90"/>
      <c r="E808" s="90"/>
      <c r="F808" s="90"/>
    </row>
    <row r="809" spans="2:6">
      <c r="B809" s="90"/>
      <c r="C809" s="90"/>
      <c r="D809" s="90"/>
      <c r="E809" s="90"/>
      <c r="F809" s="90"/>
    </row>
    <row r="810" spans="2:6">
      <c r="B810" s="90"/>
      <c r="C810" s="90"/>
      <c r="D810" s="90"/>
      <c r="E810" s="90"/>
      <c r="F810" s="90"/>
    </row>
    <row r="811" spans="2:6">
      <c r="B811" s="90"/>
      <c r="C811" s="90"/>
      <c r="D811" s="90"/>
      <c r="E811" s="90"/>
      <c r="F811" s="90"/>
    </row>
    <row r="812" spans="2:6">
      <c r="B812" s="90"/>
      <c r="C812" s="90"/>
      <c r="D812" s="90"/>
      <c r="E812" s="90"/>
      <c r="F812" s="90"/>
    </row>
    <row r="813" spans="2:6">
      <c r="B813" s="90"/>
      <c r="C813" s="90"/>
      <c r="D813" s="90"/>
      <c r="E813" s="90"/>
      <c r="F813" s="90"/>
    </row>
    <row r="814" spans="2:6">
      <c r="B814" s="90"/>
      <c r="C814" s="90"/>
      <c r="D814" s="90"/>
      <c r="E814" s="90"/>
      <c r="F814" s="90"/>
    </row>
    <row r="815" spans="2:6">
      <c r="B815" s="90"/>
      <c r="C815" s="90"/>
      <c r="D815" s="90"/>
      <c r="E815" s="90"/>
      <c r="F815" s="90"/>
    </row>
    <row r="816" spans="2:6">
      <c r="B816" s="90"/>
      <c r="C816" s="90"/>
      <c r="D816" s="90"/>
      <c r="E816" s="90"/>
      <c r="F816" s="90"/>
    </row>
    <row r="817" spans="2:6">
      <c r="B817" s="90"/>
      <c r="C817" s="90"/>
      <c r="D817" s="90"/>
      <c r="E817" s="90"/>
      <c r="F817" s="90"/>
    </row>
    <row r="818" spans="2:6">
      <c r="B818" s="90"/>
      <c r="C818" s="90"/>
      <c r="D818" s="90"/>
      <c r="E818" s="90"/>
      <c r="F818" s="90"/>
    </row>
    <row r="819" spans="2:6">
      <c r="B819" s="90"/>
      <c r="C819" s="90"/>
      <c r="D819" s="90"/>
      <c r="E819" s="90"/>
      <c r="F819" s="90"/>
    </row>
    <row r="820" spans="2:6">
      <c r="B820" s="90"/>
      <c r="C820" s="90"/>
      <c r="D820" s="90"/>
      <c r="E820" s="90"/>
      <c r="F820" s="90"/>
    </row>
    <row r="821" spans="2:6">
      <c r="B821" s="90"/>
      <c r="C821" s="90"/>
      <c r="D821" s="90"/>
      <c r="E821" s="90"/>
      <c r="F821" s="90"/>
    </row>
    <row r="822" spans="2:6">
      <c r="B822" s="90"/>
      <c r="C822" s="90"/>
      <c r="D822" s="90"/>
      <c r="E822" s="90"/>
      <c r="F822" s="90"/>
    </row>
    <row r="823" spans="2:6">
      <c r="B823" s="90"/>
      <c r="C823" s="90"/>
      <c r="D823" s="90"/>
      <c r="E823" s="90"/>
      <c r="F823" s="90"/>
    </row>
    <row r="824" spans="2:6">
      <c r="B824" s="90"/>
      <c r="C824" s="90"/>
      <c r="D824" s="90"/>
      <c r="E824" s="90"/>
      <c r="F824" s="90"/>
    </row>
    <row r="825" spans="2:6">
      <c r="B825" s="90"/>
      <c r="C825" s="90"/>
      <c r="D825" s="90"/>
      <c r="E825" s="90"/>
      <c r="F825" s="90"/>
    </row>
    <row r="826" spans="2:6">
      <c r="B826" s="90"/>
      <c r="C826" s="90"/>
      <c r="D826" s="90"/>
      <c r="E826" s="90"/>
      <c r="F826" s="90"/>
    </row>
    <row r="827" spans="2:6">
      <c r="B827" s="90"/>
      <c r="C827" s="90"/>
      <c r="D827" s="90"/>
      <c r="E827" s="90"/>
      <c r="F827" s="90"/>
    </row>
    <row r="828" spans="2:6">
      <c r="B828" s="90"/>
      <c r="C828" s="90"/>
      <c r="D828" s="90"/>
      <c r="E828" s="90"/>
      <c r="F828" s="90"/>
    </row>
    <row r="829" spans="2:6">
      <c r="B829" s="90"/>
      <c r="C829" s="90"/>
      <c r="D829" s="90"/>
      <c r="E829" s="90"/>
      <c r="F829" s="90"/>
    </row>
    <row r="830" spans="2:6">
      <c r="B830" s="90"/>
      <c r="C830" s="90"/>
      <c r="D830" s="90"/>
      <c r="E830" s="90"/>
      <c r="F830" s="90"/>
    </row>
    <row r="831" spans="2:6">
      <c r="B831" s="90"/>
      <c r="C831" s="90"/>
      <c r="D831" s="90"/>
      <c r="E831" s="90"/>
      <c r="F831" s="90"/>
    </row>
    <row r="832" spans="2:6">
      <c r="B832" s="90"/>
      <c r="C832" s="90"/>
      <c r="D832" s="90"/>
      <c r="E832" s="90"/>
      <c r="F832" s="90"/>
    </row>
    <row r="833" spans="2:6">
      <c r="B833" s="90"/>
      <c r="C833" s="90"/>
      <c r="D833" s="90"/>
      <c r="E833" s="90"/>
      <c r="F833" s="90"/>
    </row>
    <row r="834" spans="2:6">
      <c r="B834" s="90"/>
      <c r="C834" s="90"/>
      <c r="D834" s="90"/>
      <c r="E834" s="90"/>
      <c r="F834" s="90"/>
    </row>
    <row r="835" spans="2:6">
      <c r="B835" s="90"/>
      <c r="C835" s="90"/>
      <c r="D835" s="90"/>
      <c r="E835" s="90"/>
      <c r="F835" s="90"/>
    </row>
    <row r="836" spans="2:6">
      <c r="B836" s="90"/>
      <c r="C836" s="90"/>
      <c r="D836" s="90"/>
      <c r="E836" s="90"/>
      <c r="F836" s="90"/>
    </row>
    <row r="837" spans="2:6">
      <c r="B837" s="90"/>
      <c r="C837" s="90"/>
      <c r="D837" s="90"/>
      <c r="E837" s="90"/>
      <c r="F837" s="90"/>
    </row>
    <row r="838" spans="2:6">
      <c r="B838" s="90"/>
      <c r="C838" s="90"/>
      <c r="D838" s="90"/>
      <c r="E838" s="90"/>
      <c r="F838" s="90"/>
    </row>
    <row r="839" spans="2:6">
      <c r="B839" s="90"/>
      <c r="C839" s="90"/>
      <c r="D839" s="90"/>
      <c r="E839" s="90"/>
      <c r="F839" s="90"/>
    </row>
    <row r="840" spans="2:6">
      <c r="B840" s="90"/>
      <c r="C840" s="90"/>
      <c r="D840" s="90"/>
      <c r="E840" s="90"/>
      <c r="F840" s="90"/>
    </row>
    <row r="841" spans="2:6">
      <c r="B841" s="90"/>
      <c r="C841" s="90"/>
      <c r="D841" s="90"/>
      <c r="E841" s="90"/>
      <c r="F841" s="90"/>
    </row>
    <row r="842" spans="2:6">
      <c r="B842" s="90"/>
      <c r="C842" s="90"/>
      <c r="D842" s="90"/>
      <c r="E842" s="90"/>
      <c r="F842" s="90"/>
    </row>
    <row r="843" spans="2:6">
      <c r="B843" s="90"/>
      <c r="C843" s="90"/>
      <c r="D843" s="90"/>
      <c r="E843" s="90"/>
      <c r="F843" s="90"/>
    </row>
    <row r="844" spans="2:6">
      <c r="B844" s="90"/>
      <c r="C844" s="90"/>
      <c r="D844" s="90"/>
      <c r="E844" s="90"/>
      <c r="F844" s="90"/>
    </row>
    <row r="845" spans="2:6">
      <c r="B845" s="90"/>
      <c r="C845" s="90"/>
      <c r="D845" s="90"/>
      <c r="E845" s="90"/>
      <c r="F845" s="90"/>
    </row>
    <row r="846" spans="2:6">
      <c r="B846" s="90"/>
      <c r="C846" s="90"/>
      <c r="D846" s="90"/>
      <c r="E846" s="90"/>
      <c r="F846" s="90"/>
    </row>
    <row r="847" spans="2:6">
      <c r="B847" s="90"/>
      <c r="C847" s="90"/>
      <c r="D847" s="90"/>
      <c r="E847" s="90"/>
      <c r="F847" s="90"/>
    </row>
    <row r="848" spans="2:6">
      <c r="B848" s="90"/>
      <c r="C848" s="90"/>
      <c r="D848" s="90"/>
      <c r="E848" s="90"/>
      <c r="F848" s="90"/>
    </row>
    <row r="849" spans="2:6">
      <c r="B849" s="90"/>
      <c r="C849" s="90"/>
      <c r="D849" s="90"/>
      <c r="E849" s="90"/>
      <c r="F849" s="90"/>
    </row>
    <row r="850" spans="2:6">
      <c r="B850" s="90"/>
      <c r="C850" s="90"/>
      <c r="D850" s="90"/>
      <c r="E850" s="90"/>
      <c r="F850" s="90"/>
    </row>
    <row r="851" spans="2:6">
      <c r="B851" s="90"/>
      <c r="C851" s="90"/>
      <c r="D851" s="90"/>
      <c r="E851" s="90"/>
      <c r="F851" s="90"/>
    </row>
    <row r="852" spans="2:6">
      <c r="B852" s="90"/>
      <c r="C852" s="90"/>
      <c r="D852" s="90"/>
      <c r="E852" s="90"/>
      <c r="F852" s="90"/>
    </row>
    <row r="853" spans="2:6">
      <c r="B853" s="90"/>
      <c r="C853" s="90"/>
      <c r="D853" s="90"/>
      <c r="E853" s="90"/>
      <c r="F853" s="90"/>
    </row>
    <row r="854" spans="2:6">
      <c r="B854" s="90"/>
      <c r="C854" s="90"/>
      <c r="D854" s="90"/>
      <c r="E854" s="90"/>
      <c r="F854" s="90"/>
    </row>
    <row r="855" spans="2:6">
      <c r="B855" s="90"/>
      <c r="C855" s="90"/>
      <c r="D855" s="90"/>
      <c r="E855" s="90"/>
      <c r="F855" s="90"/>
    </row>
    <row r="856" spans="2:6">
      <c r="B856" s="90"/>
      <c r="C856" s="90"/>
      <c r="D856" s="90"/>
      <c r="E856" s="90"/>
      <c r="F856" s="90"/>
    </row>
    <row r="857" spans="2:6">
      <c r="B857" s="90"/>
      <c r="C857" s="90"/>
      <c r="D857" s="90"/>
      <c r="E857" s="90"/>
      <c r="F857" s="90"/>
    </row>
    <row r="858" spans="2:6">
      <c r="B858" s="90"/>
      <c r="C858" s="90"/>
      <c r="D858" s="90"/>
      <c r="E858" s="90"/>
      <c r="F858" s="90"/>
    </row>
    <row r="859" spans="2:6">
      <c r="B859" s="90"/>
      <c r="C859" s="90"/>
      <c r="D859" s="90"/>
      <c r="E859" s="90"/>
      <c r="F859" s="90"/>
    </row>
    <row r="860" spans="2:6">
      <c r="B860" s="90"/>
      <c r="C860" s="90"/>
      <c r="D860" s="90"/>
      <c r="E860" s="90"/>
      <c r="F860" s="90"/>
    </row>
    <row r="861" spans="2:6">
      <c r="B861" s="90"/>
      <c r="C861" s="90"/>
      <c r="D861" s="90"/>
      <c r="E861" s="90"/>
      <c r="F861" s="90"/>
    </row>
    <row r="862" spans="2:6">
      <c r="B862" s="90"/>
      <c r="C862" s="90"/>
      <c r="D862" s="90"/>
      <c r="E862" s="90"/>
      <c r="F862" s="90"/>
    </row>
    <row r="863" spans="2:6">
      <c r="B863" s="90"/>
      <c r="C863" s="90"/>
      <c r="D863" s="90"/>
      <c r="E863" s="90"/>
      <c r="F863" s="90"/>
    </row>
    <row r="864" spans="2:6">
      <c r="B864" s="90"/>
      <c r="C864" s="90"/>
      <c r="D864" s="90"/>
      <c r="E864" s="90"/>
      <c r="F864" s="90"/>
    </row>
    <row r="865" spans="2:6">
      <c r="B865" s="90"/>
      <c r="C865" s="90"/>
      <c r="D865" s="90"/>
      <c r="E865" s="90"/>
      <c r="F865" s="90"/>
    </row>
    <row r="866" spans="2:6">
      <c r="B866" s="90"/>
      <c r="C866" s="90"/>
      <c r="D866" s="90"/>
      <c r="E866" s="90"/>
      <c r="F866" s="90"/>
    </row>
    <row r="867" spans="2:6">
      <c r="B867" s="90"/>
      <c r="C867" s="90"/>
      <c r="D867" s="90"/>
      <c r="E867" s="90"/>
      <c r="F867" s="90"/>
    </row>
    <row r="868" spans="2:6">
      <c r="B868" s="90"/>
      <c r="C868" s="90"/>
      <c r="D868" s="90"/>
      <c r="E868" s="90"/>
      <c r="F868" s="90"/>
    </row>
    <row r="869" spans="2:6">
      <c r="B869" s="90"/>
      <c r="C869" s="90"/>
      <c r="D869" s="90"/>
      <c r="E869" s="90"/>
      <c r="F869" s="90"/>
    </row>
    <row r="870" spans="2:6">
      <c r="B870" s="90"/>
      <c r="C870" s="90"/>
      <c r="D870" s="90"/>
      <c r="E870" s="90"/>
      <c r="F870" s="90"/>
    </row>
    <row r="871" spans="2:6">
      <c r="B871" s="90"/>
      <c r="C871" s="90"/>
      <c r="D871" s="90"/>
      <c r="E871" s="90"/>
      <c r="F871" s="90"/>
    </row>
    <row r="872" spans="2:6">
      <c r="B872" s="90"/>
      <c r="C872" s="90"/>
      <c r="D872" s="90"/>
      <c r="E872" s="90"/>
      <c r="F872" s="90"/>
    </row>
    <row r="873" spans="2:6">
      <c r="B873" s="90"/>
      <c r="C873" s="90"/>
      <c r="D873" s="90"/>
      <c r="E873" s="90"/>
      <c r="F873" s="90"/>
    </row>
    <row r="874" spans="2:6">
      <c r="B874" s="90"/>
      <c r="C874" s="90"/>
      <c r="D874" s="90"/>
      <c r="E874" s="90"/>
      <c r="F874" s="90"/>
    </row>
    <row r="875" spans="2:6">
      <c r="B875" s="90"/>
      <c r="C875" s="90"/>
      <c r="D875" s="90"/>
      <c r="E875" s="90"/>
      <c r="F875" s="90"/>
    </row>
    <row r="876" spans="2:6">
      <c r="B876" s="90"/>
      <c r="C876" s="90"/>
      <c r="D876" s="90"/>
      <c r="E876" s="90"/>
      <c r="F876" s="90"/>
    </row>
    <row r="877" spans="2:6">
      <c r="B877" s="90"/>
      <c r="C877" s="90"/>
      <c r="D877" s="90"/>
      <c r="E877" s="90"/>
      <c r="F877" s="90"/>
    </row>
    <row r="878" spans="2:6">
      <c r="B878" s="90"/>
      <c r="C878" s="90"/>
      <c r="D878" s="90"/>
      <c r="E878" s="90"/>
      <c r="F878" s="90"/>
    </row>
    <row r="879" spans="2:6">
      <c r="B879" s="90"/>
      <c r="C879" s="90"/>
      <c r="D879" s="90"/>
      <c r="E879" s="90"/>
      <c r="F879" s="90"/>
    </row>
    <row r="880" spans="2:6">
      <c r="B880" s="90"/>
      <c r="C880" s="90"/>
      <c r="D880" s="90"/>
      <c r="E880" s="90"/>
      <c r="F880" s="90"/>
    </row>
    <row r="881" spans="2:6">
      <c r="B881" s="90"/>
      <c r="C881" s="90"/>
      <c r="D881" s="90"/>
      <c r="E881" s="90"/>
      <c r="F881" s="90"/>
    </row>
    <row r="882" spans="2:6">
      <c r="B882" s="90"/>
      <c r="C882" s="90"/>
      <c r="D882" s="90"/>
      <c r="E882" s="90"/>
      <c r="F882" s="90"/>
    </row>
    <row r="883" spans="2:6">
      <c r="B883" s="90"/>
      <c r="C883" s="90"/>
      <c r="D883" s="90"/>
      <c r="E883" s="90"/>
      <c r="F883" s="90"/>
    </row>
    <row r="884" spans="2:6">
      <c r="B884" s="90"/>
      <c r="C884" s="90"/>
      <c r="D884" s="90"/>
      <c r="E884" s="90"/>
      <c r="F884" s="90"/>
    </row>
    <row r="885" spans="2:6">
      <c r="B885" s="90"/>
      <c r="C885" s="90"/>
      <c r="D885" s="90"/>
      <c r="E885" s="90"/>
      <c r="F885" s="90"/>
    </row>
    <row r="886" spans="2:6">
      <c r="B886" s="90"/>
      <c r="C886" s="90"/>
      <c r="D886" s="90"/>
      <c r="E886" s="90"/>
      <c r="F886" s="90"/>
    </row>
    <row r="887" spans="2:6">
      <c r="B887" s="90"/>
      <c r="C887" s="90"/>
      <c r="D887" s="90"/>
      <c r="E887" s="90"/>
      <c r="F887" s="90"/>
    </row>
    <row r="888" spans="2:6">
      <c r="B888" s="90"/>
      <c r="C888" s="90"/>
      <c r="D888" s="90"/>
      <c r="E888" s="90"/>
      <c r="F888" s="90"/>
    </row>
    <row r="889" spans="2:6">
      <c r="B889" s="90"/>
      <c r="C889" s="90"/>
      <c r="D889" s="90"/>
      <c r="E889" s="90"/>
      <c r="F889" s="90"/>
    </row>
    <row r="890" spans="2:6">
      <c r="B890" s="90"/>
      <c r="C890" s="90"/>
      <c r="D890" s="90"/>
      <c r="E890" s="90"/>
      <c r="F890" s="90"/>
    </row>
    <row r="891" spans="2:6">
      <c r="B891" s="90"/>
      <c r="C891" s="90"/>
      <c r="D891" s="90"/>
      <c r="E891" s="90"/>
      <c r="F891" s="90"/>
    </row>
    <row r="892" spans="2:6">
      <c r="B892" s="90"/>
      <c r="C892" s="90"/>
      <c r="D892" s="90"/>
      <c r="E892" s="90"/>
      <c r="F892" s="90"/>
    </row>
    <row r="893" spans="2:6">
      <c r="B893" s="90"/>
      <c r="C893" s="90"/>
      <c r="D893" s="90"/>
      <c r="E893" s="90"/>
      <c r="F893" s="90"/>
    </row>
    <row r="894" spans="2:6">
      <c r="B894" s="90"/>
      <c r="C894" s="90"/>
      <c r="D894" s="90"/>
      <c r="E894" s="90"/>
      <c r="F894" s="90"/>
    </row>
    <row r="895" spans="2:6">
      <c r="B895" s="90"/>
      <c r="C895" s="90"/>
      <c r="D895" s="90"/>
      <c r="E895" s="90"/>
      <c r="F895" s="90"/>
    </row>
    <row r="896" spans="2:6">
      <c r="B896" s="90"/>
      <c r="C896" s="90"/>
      <c r="D896" s="90"/>
      <c r="E896" s="90"/>
      <c r="F896" s="90"/>
    </row>
    <row r="897" spans="2:6">
      <c r="B897" s="90"/>
      <c r="C897" s="90"/>
      <c r="D897" s="90"/>
      <c r="E897" s="90"/>
      <c r="F897" s="90"/>
    </row>
    <row r="898" spans="2:6">
      <c r="B898" s="90"/>
      <c r="C898" s="90"/>
      <c r="D898" s="90"/>
      <c r="E898" s="90"/>
      <c r="F898" s="90"/>
    </row>
    <row r="899" spans="2:6">
      <c r="B899" s="90"/>
      <c r="C899" s="90"/>
      <c r="D899" s="90"/>
      <c r="E899" s="90"/>
      <c r="F899" s="90"/>
    </row>
    <row r="900" spans="2:6">
      <c r="B900" s="90"/>
      <c r="C900" s="90"/>
      <c r="D900" s="90"/>
      <c r="E900" s="90"/>
      <c r="F900" s="90"/>
    </row>
    <row r="901" spans="2:6">
      <c r="B901" s="90"/>
      <c r="C901" s="90"/>
      <c r="D901" s="90"/>
      <c r="E901" s="90"/>
      <c r="F901" s="90"/>
    </row>
    <row r="902" spans="2:6">
      <c r="B902" s="90"/>
      <c r="C902" s="90"/>
      <c r="D902" s="90"/>
      <c r="E902" s="90"/>
      <c r="F902" s="90"/>
    </row>
    <row r="903" spans="2:6">
      <c r="B903" s="90"/>
      <c r="C903" s="90"/>
      <c r="D903" s="90"/>
      <c r="E903" s="90"/>
      <c r="F903" s="90"/>
    </row>
    <row r="904" spans="2:6">
      <c r="B904" s="90"/>
      <c r="C904" s="90"/>
      <c r="D904" s="90"/>
      <c r="E904" s="90"/>
      <c r="F904" s="90"/>
    </row>
    <row r="905" spans="2:6">
      <c r="B905" s="90"/>
      <c r="C905" s="90"/>
      <c r="D905" s="90"/>
      <c r="E905" s="90"/>
      <c r="F905" s="90"/>
    </row>
    <row r="906" spans="2:6">
      <c r="B906" s="90"/>
      <c r="C906" s="90"/>
      <c r="D906" s="90"/>
      <c r="E906" s="90"/>
      <c r="F906" s="90"/>
    </row>
    <row r="907" spans="2:6">
      <c r="B907" s="90"/>
      <c r="C907" s="90"/>
      <c r="D907" s="90"/>
      <c r="E907" s="90"/>
      <c r="F907" s="90"/>
    </row>
    <row r="908" spans="2:6">
      <c r="B908" s="90"/>
      <c r="C908" s="90"/>
      <c r="D908" s="90"/>
      <c r="E908" s="90"/>
      <c r="F908" s="90"/>
    </row>
    <row r="909" spans="2:6">
      <c r="B909" s="90"/>
      <c r="C909" s="90"/>
      <c r="D909" s="90"/>
      <c r="E909" s="90"/>
      <c r="F909" s="90"/>
    </row>
    <row r="910" spans="2:6">
      <c r="B910" s="90"/>
      <c r="C910" s="90"/>
      <c r="D910" s="90"/>
      <c r="E910" s="90"/>
      <c r="F910" s="90"/>
    </row>
    <row r="911" spans="2:6">
      <c r="B911" s="90"/>
      <c r="C911" s="90"/>
      <c r="D911" s="90"/>
      <c r="E911" s="90"/>
      <c r="F911" s="90"/>
    </row>
    <row r="912" spans="2:6">
      <c r="B912" s="90"/>
      <c r="C912" s="90"/>
      <c r="D912" s="90"/>
      <c r="E912" s="90"/>
      <c r="F912" s="90"/>
    </row>
    <row r="913" spans="2:6">
      <c r="B913" s="90"/>
      <c r="C913" s="90"/>
      <c r="D913" s="90"/>
      <c r="E913" s="90"/>
      <c r="F913" s="90"/>
    </row>
    <row r="914" spans="2:6">
      <c r="B914" s="90"/>
      <c r="C914" s="90"/>
      <c r="D914" s="90"/>
      <c r="E914" s="90"/>
      <c r="F914" s="90"/>
    </row>
    <row r="915" spans="2:6">
      <c r="B915" s="90"/>
      <c r="C915" s="90"/>
      <c r="D915" s="90"/>
      <c r="E915" s="90"/>
      <c r="F915" s="90"/>
    </row>
    <row r="916" spans="2:6">
      <c r="B916" s="90"/>
      <c r="C916" s="90"/>
      <c r="D916" s="90"/>
      <c r="E916" s="90"/>
      <c r="F916" s="90"/>
    </row>
    <row r="917" spans="2:6">
      <c r="B917" s="90"/>
      <c r="C917" s="90"/>
      <c r="D917" s="90"/>
      <c r="E917" s="90"/>
      <c r="F917" s="90"/>
    </row>
    <row r="918" spans="2:6">
      <c r="B918" s="90"/>
      <c r="C918" s="90"/>
      <c r="D918" s="90"/>
      <c r="E918" s="90"/>
      <c r="F918" s="90"/>
    </row>
    <row r="919" spans="2:6">
      <c r="B919" s="90"/>
      <c r="C919" s="90"/>
      <c r="D919" s="90"/>
      <c r="E919" s="90"/>
      <c r="F919" s="90"/>
    </row>
    <row r="920" spans="2:6">
      <c r="B920" s="90"/>
      <c r="C920" s="90"/>
      <c r="D920" s="90"/>
      <c r="E920" s="90"/>
      <c r="F920" s="90"/>
    </row>
    <row r="921" spans="2:6">
      <c r="B921" s="90"/>
      <c r="C921" s="90"/>
      <c r="D921" s="90"/>
      <c r="E921" s="90"/>
      <c r="F921" s="90"/>
    </row>
    <row r="922" spans="2:6">
      <c r="B922" s="90"/>
      <c r="C922" s="90"/>
      <c r="D922" s="90"/>
      <c r="E922" s="90"/>
      <c r="F922" s="90"/>
    </row>
    <row r="923" spans="2:6">
      <c r="B923" s="90"/>
      <c r="C923" s="90"/>
      <c r="D923" s="90"/>
      <c r="E923" s="90"/>
      <c r="F923" s="90"/>
    </row>
    <row r="924" spans="2:6">
      <c r="B924" s="90"/>
      <c r="C924" s="90"/>
      <c r="D924" s="90"/>
      <c r="E924" s="90"/>
      <c r="F924" s="90"/>
    </row>
    <row r="925" spans="2:6">
      <c r="B925" s="90"/>
      <c r="C925" s="90"/>
      <c r="D925" s="90"/>
      <c r="E925" s="90"/>
      <c r="F925" s="90"/>
    </row>
    <row r="926" spans="2:6">
      <c r="B926" s="90"/>
      <c r="C926" s="90"/>
      <c r="D926" s="90"/>
      <c r="E926" s="90"/>
      <c r="F926" s="90"/>
    </row>
    <row r="927" spans="2:6">
      <c r="B927" s="90"/>
      <c r="C927" s="90"/>
      <c r="D927" s="90"/>
      <c r="E927" s="90"/>
      <c r="F927" s="90"/>
    </row>
    <row r="928" spans="2:6">
      <c r="B928" s="90"/>
      <c r="C928" s="90"/>
      <c r="D928" s="90"/>
      <c r="E928" s="90"/>
      <c r="F928" s="90"/>
    </row>
    <row r="929" spans="2:6">
      <c r="B929" s="90"/>
      <c r="C929" s="90"/>
      <c r="D929" s="90"/>
      <c r="E929" s="90"/>
      <c r="F929" s="90"/>
    </row>
    <row r="930" spans="2:6">
      <c r="B930" s="90"/>
      <c r="C930" s="90"/>
      <c r="D930" s="90"/>
      <c r="E930" s="90"/>
      <c r="F930" s="90"/>
    </row>
    <row r="931" spans="2:6">
      <c r="B931" s="90"/>
      <c r="C931" s="90"/>
      <c r="D931" s="90"/>
      <c r="E931" s="90"/>
      <c r="F931" s="90"/>
    </row>
    <row r="932" spans="2:6">
      <c r="B932" s="90"/>
      <c r="C932" s="90"/>
      <c r="D932" s="90"/>
      <c r="E932" s="90"/>
      <c r="F932" s="90"/>
    </row>
    <row r="933" spans="2:6">
      <c r="B933" s="90"/>
      <c r="C933" s="90"/>
      <c r="D933" s="90"/>
      <c r="E933" s="90"/>
      <c r="F933" s="90"/>
    </row>
    <row r="934" spans="2:6">
      <c r="B934" s="90"/>
      <c r="C934" s="90"/>
      <c r="D934" s="90"/>
      <c r="E934" s="90"/>
      <c r="F934" s="90"/>
    </row>
    <row r="935" spans="2:6">
      <c r="B935" s="90"/>
      <c r="C935" s="90"/>
      <c r="D935" s="90"/>
      <c r="E935" s="90"/>
      <c r="F935" s="90"/>
    </row>
    <row r="936" spans="2:6">
      <c r="B936" s="90"/>
      <c r="C936" s="90"/>
      <c r="D936" s="90"/>
      <c r="E936" s="90"/>
      <c r="F936" s="90"/>
    </row>
    <row r="937" spans="2:6">
      <c r="B937" s="90"/>
      <c r="C937" s="90"/>
      <c r="D937" s="90"/>
      <c r="E937" s="90"/>
      <c r="F937" s="90"/>
    </row>
    <row r="938" spans="2:6">
      <c r="B938" s="90"/>
      <c r="C938" s="90"/>
      <c r="D938" s="90"/>
      <c r="E938" s="90"/>
      <c r="F938" s="90"/>
    </row>
    <row r="939" spans="2:6">
      <c r="B939" s="90"/>
      <c r="C939" s="90"/>
      <c r="D939" s="90"/>
      <c r="E939" s="90"/>
      <c r="F939" s="90"/>
    </row>
    <row r="940" spans="2:6">
      <c r="B940" s="90"/>
      <c r="C940" s="90"/>
      <c r="D940" s="90"/>
      <c r="E940" s="90"/>
      <c r="F940" s="90"/>
    </row>
    <row r="941" spans="2:6">
      <c r="B941" s="90"/>
      <c r="C941" s="90"/>
      <c r="D941" s="90"/>
      <c r="E941" s="90"/>
      <c r="F941" s="90"/>
    </row>
    <row r="942" spans="2:6">
      <c r="B942" s="90"/>
      <c r="C942" s="90"/>
      <c r="D942" s="90"/>
      <c r="E942" s="90"/>
      <c r="F942" s="90"/>
    </row>
    <row r="943" spans="2:6">
      <c r="B943" s="90"/>
      <c r="C943" s="90"/>
      <c r="D943" s="90"/>
      <c r="E943" s="90"/>
      <c r="F943" s="90"/>
    </row>
    <row r="944" spans="2:6">
      <c r="B944" s="90"/>
      <c r="C944" s="90"/>
      <c r="D944" s="90"/>
      <c r="E944" s="90"/>
      <c r="F944" s="90"/>
    </row>
    <row r="945" spans="2:6">
      <c r="B945" s="90"/>
      <c r="C945" s="90"/>
      <c r="D945" s="90"/>
      <c r="E945" s="90"/>
      <c r="F945" s="90"/>
    </row>
    <row r="946" spans="2:6">
      <c r="B946" s="90"/>
      <c r="C946" s="90"/>
      <c r="D946" s="90"/>
      <c r="E946" s="90"/>
      <c r="F946" s="90"/>
    </row>
    <row r="947" spans="2:6">
      <c r="B947" s="90"/>
      <c r="C947" s="90"/>
      <c r="D947" s="90"/>
      <c r="E947" s="90"/>
      <c r="F947" s="90"/>
    </row>
    <row r="948" spans="2:6">
      <c r="B948" s="90"/>
      <c r="C948" s="90"/>
      <c r="D948" s="90"/>
      <c r="E948" s="90"/>
      <c r="F948" s="90"/>
    </row>
    <row r="949" spans="2:6">
      <c r="B949" s="90"/>
      <c r="C949" s="90"/>
      <c r="D949" s="90"/>
      <c r="E949" s="90"/>
      <c r="F949" s="90"/>
    </row>
    <row r="950" spans="2:6">
      <c r="B950" s="90"/>
      <c r="C950" s="90"/>
      <c r="D950" s="90"/>
      <c r="E950" s="90"/>
      <c r="F950" s="90"/>
    </row>
    <row r="951" spans="2:6">
      <c r="B951" s="90"/>
      <c r="C951" s="90"/>
      <c r="D951" s="90"/>
      <c r="E951" s="90"/>
      <c r="F951" s="90"/>
    </row>
    <row r="952" spans="2:6">
      <c r="B952" s="90"/>
      <c r="C952" s="90"/>
      <c r="D952" s="90"/>
      <c r="E952" s="90"/>
      <c r="F952" s="90"/>
    </row>
    <row r="953" spans="2:6">
      <c r="B953" s="90"/>
      <c r="C953" s="90"/>
      <c r="D953" s="90"/>
      <c r="E953" s="90"/>
      <c r="F953" s="90"/>
    </row>
    <row r="954" spans="2:6">
      <c r="B954" s="90"/>
      <c r="C954" s="90"/>
      <c r="D954" s="90"/>
      <c r="E954" s="90"/>
      <c r="F954" s="90"/>
    </row>
    <row r="955" spans="2:6">
      <c r="B955" s="90"/>
      <c r="C955" s="90"/>
      <c r="D955" s="90"/>
      <c r="E955" s="90"/>
      <c r="F955" s="90"/>
    </row>
    <row r="956" spans="2:6">
      <c r="B956" s="90"/>
      <c r="C956" s="90"/>
      <c r="D956" s="90"/>
      <c r="E956" s="90"/>
      <c r="F956" s="90"/>
    </row>
    <row r="957" spans="2:6">
      <c r="B957" s="90"/>
      <c r="C957" s="90"/>
      <c r="D957" s="90"/>
      <c r="E957" s="90"/>
      <c r="F957" s="90"/>
    </row>
    <row r="958" spans="2:6">
      <c r="B958" s="90"/>
      <c r="C958" s="90"/>
      <c r="D958" s="90"/>
      <c r="E958" s="90"/>
      <c r="F958" s="90"/>
    </row>
    <row r="959" spans="2:6">
      <c r="B959" s="90"/>
      <c r="C959" s="90"/>
      <c r="D959" s="90"/>
      <c r="E959" s="90"/>
      <c r="F959" s="90"/>
    </row>
    <row r="960" spans="2:6">
      <c r="B960" s="90"/>
      <c r="C960" s="90"/>
      <c r="D960" s="90"/>
      <c r="E960" s="90"/>
      <c r="F960" s="90"/>
    </row>
    <row r="961" spans="2:6">
      <c r="B961" s="90"/>
      <c r="C961" s="90"/>
      <c r="D961" s="90"/>
      <c r="E961" s="90"/>
      <c r="F961" s="90"/>
    </row>
    <row r="962" spans="2:6">
      <c r="B962" s="90"/>
      <c r="C962" s="90"/>
      <c r="D962" s="90"/>
      <c r="E962" s="90"/>
      <c r="F962" s="90"/>
    </row>
    <row r="963" spans="2:6">
      <c r="B963" s="90"/>
      <c r="C963" s="90"/>
      <c r="D963" s="90"/>
      <c r="E963" s="90"/>
      <c r="F963" s="90"/>
    </row>
    <row r="964" spans="2:6">
      <c r="B964" s="90"/>
      <c r="C964" s="90"/>
      <c r="D964" s="90"/>
      <c r="E964" s="90"/>
      <c r="F964" s="90"/>
    </row>
    <row r="965" spans="2:6">
      <c r="B965" s="90"/>
      <c r="C965" s="90"/>
      <c r="D965" s="90"/>
      <c r="E965" s="90"/>
      <c r="F965" s="90"/>
    </row>
    <row r="966" spans="2:6">
      <c r="B966" s="90"/>
      <c r="C966" s="90"/>
      <c r="D966" s="90"/>
      <c r="E966" s="90"/>
      <c r="F966" s="90"/>
    </row>
    <row r="967" spans="2:6">
      <c r="B967" s="90"/>
      <c r="C967" s="90"/>
      <c r="D967" s="90"/>
      <c r="E967" s="90"/>
      <c r="F967" s="90"/>
    </row>
    <row r="968" spans="2:6">
      <c r="B968" s="90"/>
      <c r="C968" s="90"/>
      <c r="D968" s="90"/>
      <c r="E968" s="90"/>
      <c r="F968" s="90"/>
    </row>
    <row r="969" spans="2:6">
      <c r="B969" s="90"/>
      <c r="C969" s="90"/>
      <c r="D969" s="90"/>
      <c r="E969" s="90"/>
      <c r="F969" s="90"/>
    </row>
    <row r="970" spans="2:6">
      <c r="B970" s="90"/>
      <c r="C970" s="90"/>
      <c r="D970" s="90"/>
      <c r="E970" s="90"/>
      <c r="F970" s="90"/>
    </row>
    <row r="971" spans="2:6">
      <c r="B971" s="90"/>
      <c r="C971" s="90"/>
      <c r="D971" s="90"/>
      <c r="E971" s="90"/>
      <c r="F971" s="90"/>
    </row>
    <row r="972" spans="2:6">
      <c r="B972" s="90"/>
      <c r="C972" s="90"/>
      <c r="D972" s="90"/>
      <c r="E972" s="90"/>
      <c r="F972" s="90"/>
    </row>
    <row r="973" spans="2:6">
      <c r="B973" s="90"/>
      <c r="C973" s="90"/>
      <c r="D973" s="90"/>
      <c r="E973" s="90"/>
      <c r="F973" s="90"/>
    </row>
    <row r="974" spans="2:6">
      <c r="B974" s="90"/>
      <c r="C974" s="90"/>
      <c r="D974" s="90"/>
      <c r="E974" s="90"/>
      <c r="F974" s="90"/>
    </row>
    <row r="975" spans="2:6">
      <c r="B975" s="90"/>
      <c r="C975" s="90"/>
      <c r="D975" s="90"/>
      <c r="E975" s="90"/>
      <c r="F975" s="90"/>
    </row>
    <row r="976" spans="2:6">
      <c r="B976" s="90"/>
      <c r="C976" s="90"/>
      <c r="D976" s="90"/>
      <c r="E976" s="90"/>
      <c r="F976" s="90"/>
    </row>
    <row r="977" spans="2:6">
      <c r="B977" s="90"/>
      <c r="C977" s="90"/>
      <c r="D977" s="90"/>
      <c r="E977" s="90"/>
      <c r="F977" s="90"/>
    </row>
    <row r="978" spans="2:6">
      <c r="B978" s="90"/>
      <c r="C978" s="90"/>
      <c r="D978" s="90"/>
      <c r="E978" s="90"/>
      <c r="F978" s="90"/>
    </row>
    <row r="979" spans="2:6">
      <c r="B979" s="90"/>
      <c r="C979" s="90"/>
      <c r="D979" s="90"/>
      <c r="E979" s="90"/>
      <c r="F979" s="90"/>
    </row>
    <row r="980" spans="2:6">
      <c r="B980" s="90"/>
      <c r="C980" s="90"/>
      <c r="D980" s="90"/>
      <c r="E980" s="90"/>
      <c r="F980" s="90"/>
    </row>
    <row r="981" spans="2:6">
      <c r="B981" s="90"/>
      <c r="C981" s="90"/>
      <c r="D981" s="90"/>
      <c r="E981" s="90"/>
      <c r="F981" s="90"/>
    </row>
    <row r="982" spans="2:6">
      <c r="B982" s="90"/>
      <c r="C982" s="90"/>
      <c r="D982" s="90"/>
      <c r="E982" s="90"/>
      <c r="F982" s="90"/>
    </row>
    <row r="983" spans="2:6">
      <c r="B983" s="90"/>
      <c r="C983" s="90"/>
      <c r="D983" s="90"/>
      <c r="E983" s="90"/>
      <c r="F983" s="90"/>
    </row>
    <row r="984" spans="2:6">
      <c r="B984" s="90"/>
      <c r="C984" s="90"/>
      <c r="D984" s="90"/>
      <c r="E984" s="90"/>
      <c r="F984" s="90"/>
    </row>
    <row r="985" spans="2:6">
      <c r="B985" s="90"/>
      <c r="C985" s="90"/>
      <c r="D985" s="90"/>
      <c r="E985" s="90"/>
      <c r="F985" s="90"/>
    </row>
    <row r="986" spans="2:6">
      <c r="B986" s="90"/>
      <c r="C986" s="90"/>
      <c r="D986" s="90"/>
      <c r="E986" s="90"/>
      <c r="F986" s="90"/>
    </row>
    <row r="987" spans="2:6">
      <c r="B987" s="90"/>
      <c r="C987" s="90"/>
      <c r="D987" s="90"/>
      <c r="E987" s="90"/>
      <c r="F987" s="90"/>
    </row>
    <row r="988" spans="2:6">
      <c r="B988" s="90"/>
      <c r="C988" s="90"/>
      <c r="D988" s="90"/>
      <c r="E988" s="90"/>
      <c r="F988" s="90"/>
    </row>
    <row r="989" spans="2:6">
      <c r="B989" s="90"/>
      <c r="C989" s="90"/>
      <c r="D989" s="90"/>
      <c r="E989" s="90"/>
      <c r="F989" s="90"/>
    </row>
    <row r="990" spans="2:6">
      <c r="B990" s="90"/>
      <c r="C990" s="90"/>
      <c r="D990" s="90"/>
      <c r="E990" s="90"/>
      <c r="F990" s="90"/>
    </row>
    <row r="991" spans="2:6">
      <c r="B991" s="90"/>
      <c r="C991" s="90"/>
      <c r="D991" s="90"/>
      <c r="E991" s="90"/>
      <c r="F991" s="90"/>
    </row>
    <row r="992" spans="2:6">
      <c r="B992" s="90"/>
      <c r="C992" s="90"/>
      <c r="D992" s="90"/>
      <c r="E992" s="90"/>
      <c r="F992" s="90"/>
    </row>
    <row r="993" spans="2:6">
      <c r="B993" s="90"/>
      <c r="C993" s="90"/>
      <c r="D993" s="90"/>
      <c r="E993" s="90"/>
      <c r="F993" s="90"/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J1001"/>
  <sheetViews>
    <sheetView showGridLines="0" workbookViewId="0"/>
  </sheetViews>
  <sheetFormatPr defaultColWidth="12.5703125" defaultRowHeight="15.75" customHeight="1"/>
  <cols>
    <col min="1" max="1" width="3.7109375" customWidth="1"/>
    <col min="2" max="2" width="28.5703125" style="49" customWidth="1"/>
    <col min="3" max="10" width="18.5703125" customWidth="1"/>
  </cols>
  <sheetData>
    <row r="1" spans="2:10">
      <c r="C1" s="49"/>
      <c r="D1" s="49"/>
      <c r="E1" s="49"/>
      <c r="F1" s="49"/>
      <c r="G1" s="49"/>
      <c r="H1" s="49"/>
      <c r="I1" s="49"/>
    </row>
    <row r="2" spans="2:10">
      <c r="C2" s="119" t="s">
        <v>285</v>
      </c>
      <c r="D2" s="123"/>
      <c r="E2" s="120" t="s">
        <v>286</v>
      </c>
      <c r="F2" s="123"/>
      <c r="G2" s="120" t="s">
        <v>287</v>
      </c>
      <c r="H2" s="123"/>
      <c r="I2" s="120" t="s">
        <v>288</v>
      </c>
      <c r="J2" s="123"/>
    </row>
    <row r="3" spans="2:10">
      <c r="B3" s="91" t="s">
        <v>289</v>
      </c>
      <c r="C3" s="92"/>
      <c r="D3" s="93"/>
      <c r="E3" s="94"/>
      <c r="F3" s="93"/>
      <c r="G3" s="94"/>
      <c r="H3" s="93"/>
      <c r="I3" s="94"/>
      <c r="J3" s="95"/>
    </row>
    <row r="4" spans="2:10">
      <c r="B4" s="96" t="s">
        <v>290</v>
      </c>
      <c r="C4" s="97"/>
      <c r="D4" s="98"/>
      <c r="E4" s="97"/>
      <c r="F4" s="99"/>
      <c r="G4" s="97"/>
      <c r="H4" s="99"/>
      <c r="I4" s="97"/>
      <c r="J4" s="100"/>
    </row>
    <row r="5" spans="2:10">
      <c r="B5" s="96" t="s">
        <v>291</v>
      </c>
      <c r="C5" s="97"/>
      <c r="D5" s="99"/>
      <c r="E5" s="101"/>
      <c r="F5" s="99"/>
      <c r="G5" s="97"/>
      <c r="H5" s="99"/>
      <c r="I5" s="97"/>
      <c r="J5" s="100"/>
    </row>
    <row r="6" spans="2:10">
      <c r="B6" s="96" t="s">
        <v>292</v>
      </c>
      <c r="C6" s="97"/>
      <c r="D6" s="99"/>
      <c r="E6" s="102"/>
      <c r="F6" s="98"/>
      <c r="G6" s="97"/>
      <c r="H6" s="99"/>
      <c r="I6" s="97"/>
      <c r="J6" s="100"/>
    </row>
    <row r="7" spans="2:10">
      <c r="B7" s="96" t="s">
        <v>293</v>
      </c>
      <c r="C7" s="97"/>
      <c r="D7" s="103"/>
      <c r="E7" s="97"/>
      <c r="F7" s="104"/>
      <c r="G7" s="97"/>
      <c r="H7" s="103"/>
      <c r="I7" s="97"/>
      <c r="J7" s="100"/>
    </row>
    <row r="8" spans="2:10">
      <c r="B8" s="96" t="s">
        <v>294</v>
      </c>
      <c r="C8" s="97"/>
      <c r="D8" s="103"/>
      <c r="E8" s="97"/>
      <c r="F8" s="103"/>
      <c r="G8" s="101"/>
      <c r="H8" s="105"/>
      <c r="I8" s="97"/>
      <c r="J8" s="100"/>
    </row>
    <row r="9" spans="2:10">
      <c r="B9" s="96" t="s">
        <v>295</v>
      </c>
      <c r="C9" s="106"/>
      <c r="D9" s="107"/>
      <c r="E9" s="106"/>
      <c r="F9" s="107"/>
      <c r="G9" s="106"/>
      <c r="H9" s="108"/>
      <c r="I9" s="106"/>
      <c r="J9" s="109"/>
    </row>
    <row r="10" spans="2:10">
      <c r="B10" s="110" t="s">
        <v>296</v>
      </c>
      <c r="C10" s="111"/>
      <c r="D10" s="112"/>
      <c r="E10" s="111"/>
      <c r="F10" s="112"/>
      <c r="G10" s="111"/>
      <c r="H10" s="112"/>
      <c r="I10" s="111"/>
      <c r="J10" s="113"/>
    </row>
    <row r="11" spans="2:10">
      <c r="C11" s="49"/>
      <c r="D11" s="49"/>
      <c r="E11" s="49"/>
      <c r="F11" s="49"/>
      <c r="G11" s="49"/>
      <c r="H11" s="49"/>
      <c r="I11" s="49"/>
    </row>
    <row r="12" spans="2:10">
      <c r="C12" s="49"/>
      <c r="D12" s="49"/>
      <c r="E12" s="49"/>
      <c r="F12" s="49"/>
      <c r="G12" s="49"/>
      <c r="H12" s="49"/>
      <c r="I12" s="49"/>
    </row>
    <row r="13" spans="2:10">
      <c r="C13" s="49"/>
      <c r="D13" s="49"/>
      <c r="E13" s="49"/>
      <c r="F13" s="49"/>
      <c r="G13" s="49"/>
      <c r="H13" s="49"/>
      <c r="I13" s="49"/>
    </row>
    <row r="14" spans="2:10">
      <c r="C14" s="49"/>
      <c r="D14" s="49"/>
      <c r="E14" s="49"/>
      <c r="F14" s="49"/>
      <c r="G14" s="49"/>
      <c r="H14" s="49"/>
      <c r="I14" s="49"/>
    </row>
    <row r="15" spans="2:10">
      <c r="C15" s="49"/>
      <c r="D15" s="49"/>
      <c r="E15" s="49"/>
      <c r="F15" s="49"/>
      <c r="G15" s="49"/>
      <c r="H15" s="49"/>
      <c r="I15" s="49"/>
    </row>
    <row r="16" spans="2:10">
      <c r="C16" s="49"/>
      <c r="D16" s="49"/>
      <c r="E16" s="49"/>
      <c r="F16" s="49"/>
      <c r="G16" s="49"/>
      <c r="H16" s="49"/>
      <c r="I16" s="49"/>
    </row>
    <row r="17" spans="3:9">
      <c r="C17" s="49"/>
      <c r="D17" s="49"/>
      <c r="E17" s="49"/>
      <c r="F17" s="49"/>
      <c r="G17" s="49"/>
      <c r="H17" s="49"/>
      <c r="I17" s="49"/>
    </row>
    <row r="18" spans="3:9">
      <c r="C18" s="49"/>
      <c r="D18" s="49"/>
      <c r="E18" s="49"/>
      <c r="F18" s="49"/>
      <c r="G18" s="49"/>
      <c r="H18" s="49"/>
      <c r="I18" s="49"/>
    </row>
    <row r="19" spans="3:9">
      <c r="C19" s="49"/>
      <c r="D19" s="49"/>
      <c r="E19" s="49"/>
      <c r="F19" s="49"/>
      <c r="G19" s="49"/>
      <c r="H19" s="49"/>
      <c r="I19" s="49"/>
    </row>
    <row r="20" spans="3:9">
      <c r="C20" s="49"/>
      <c r="D20" s="49"/>
      <c r="E20" s="49"/>
      <c r="F20" s="49"/>
      <c r="G20" s="49"/>
      <c r="H20" s="49"/>
      <c r="I20" s="49"/>
    </row>
    <row r="21" spans="3:9">
      <c r="C21" s="49"/>
      <c r="D21" s="49"/>
      <c r="E21" s="49"/>
      <c r="F21" s="49"/>
      <c r="G21" s="49"/>
      <c r="H21" s="49"/>
      <c r="I21" s="49"/>
    </row>
    <row r="22" spans="3:9">
      <c r="C22" s="49"/>
      <c r="D22" s="49"/>
      <c r="E22" s="49"/>
      <c r="F22" s="49"/>
      <c r="G22" s="49"/>
      <c r="H22" s="49"/>
      <c r="I22" s="49"/>
    </row>
    <row r="23" spans="3:9">
      <c r="C23" s="49"/>
      <c r="D23" s="49"/>
      <c r="E23" s="49"/>
      <c r="F23" s="49"/>
      <c r="G23" s="49"/>
      <c r="H23" s="49"/>
      <c r="I23" s="49"/>
    </row>
    <row r="24" spans="3:9">
      <c r="C24" s="49"/>
      <c r="D24" s="49"/>
      <c r="E24" s="49"/>
      <c r="F24" s="49"/>
      <c r="G24" s="49"/>
      <c r="H24" s="49"/>
      <c r="I24" s="49"/>
    </row>
    <row r="25" spans="3:9">
      <c r="C25" s="49"/>
      <c r="D25" s="49"/>
      <c r="E25" s="49"/>
      <c r="F25" s="49"/>
      <c r="G25" s="49"/>
      <c r="H25" s="49"/>
      <c r="I25" s="49"/>
    </row>
    <row r="26" spans="3:9">
      <c r="C26" s="49"/>
      <c r="D26" s="49"/>
      <c r="E26" s="49"/>
      <c r="F26" s="49"/>
      <c r="G26" s="49"/>
      <c r="H26" s="49"/>
      <c r="I26" s="49"/>
    </row>
    <row r="27" spans="3:9">
      <c r="C27" s="49"/>
      <c r="D27" s="49"/>
      <c r="E27" s="49"/>
      <c r="F27" s="49"/>
      <c r="G27" s="49"/>
      <c r="H27" s="49"/>
      <c r="I27" s="49"/>
    </row>
    <row r="28" spans="3:9">
      <c r="C28" s="49"/>
      <c r="D28" s="49"/>
      <c r="E28" s="49"/>
      <c r="F28" s="49"/>
      <c r="G28" s="49"/>
      <c r="H28" s="49"/>
      <c r="I28" s="49"/>
    </row>
    <row r="29" spans="3:9">
      <c r="C29" s="49"/>
      <c r="D29" s="49"/>
      <c r="E29" s="49"/>
      <c r="F29" s="49"/>
      <c r="G29" s="49"/>
      <c r="H29" s="49"/>
      <c r="I29" s="49"/>
    </row>
    <row r="30" spans="3:9">
      <c r="C30" s="49"/>
      <c r="D30" s="49"/>
      <c r="E30" s="49"/>
      <c r="F30" s="49"/>
      <c r="G30" s="49"/>
      <c r="H30" s="49"/>
      <c r="I30" s="49"/>
    </row>
    <row r="31" spans="3:9">
      <c r="C31" s="49"/>
      <c r="D31" s="49"/>
      <c r="E31" s="49"/>
      <c r="F31" s="49"/>
      <c r="G31" s="49"/>
      <c r="H31" s="49"/>
      <c r="I31" s="49"/>
    </row>
    <row r="32" spans="3:9">
      <c r="C32" s="49"/>
      <c r="D32" s="49"/>
      <c r="E32" s="49"/>
      <c r="F32" s="49"/>
      <c r="G32" s="49"/>
      <c r="H32" s="49"/>
      <c r="I32" s="49"/>
    </row>
    <row r="33" spans="3:9">
      <c r="C33" s="49"/>
      <c r="D33" s="49"/>
      <c r="E33" s="49"/>
      <c r="F33" s="49"/>
      <c r="G33" s="49"/>
      <c r="H33" s="49"/>
      <c r="I33" s="49"/>
    </row>
    <row r="34" spans="3:9">
      <c r="C34" s="49"/>
      <c r="D34" s="49"/>
      <c r="E34" s="49"/>
      <c r="F34" s="49"/>
      <c r="G34" s="49"/>
      <c r="H34" s="49"/>
      <c r="I34" s="49"/>
    </row>
    <row r="35" spans="3:9">
      <c r="C35" s="49"/>
      <c r="D35" s="49"/>
      <c r="E35" s="49"/>
      <c r="F35" s="49"/>
      <c r="G35" s="49"/>
      <c r="H35" s="49"/>
      <c r="I35" s="49"/>
    </row>
    <row r="36" spans="3:9">
      <c r="C36" s="49"/>
      <c r="D36" s="49"/>
      <c r="E36" s="49"/>
      <c r="F36" s="49"/>
      <c r="G36" s="49"/>
      <c r="H36" s="49"/>
      <c r="I36" s="49"/>
    </row>
    <row r="37" spans="3:9">
      <c r="C37" s="49"/>
      <c r="D37" s="49"/>
      <c r="E37" s="49"/>
      <c r="F37" s="49"/>
      <c r="G37" s="49"/>
      <c r="H37" s="49"/>
      <c r="I37" s="49"/>
    </row>
    <row r="38" spans="3:9">
      <c r="C38" s="49"/>
      <c r="D38" s="49"/>
      <c r="E38" s="49"/>
      <c r="F38" s="49"/>
      <c r="G38" s="49"/>
      <c r="H38" s="49"/>
      <c r="I38" s="49"/>
    </row>
    <row r="39" spans="3:9">
      <c r="C39" s="49"/>
      <c r="D39" s="49"/>
      <c r="E39" s="49"/>
      <c r="F39" s="49"/>
      <c r="G39" s="49"/>
      <c r="H39" s="49"/>
      <c r="I39" s="49"/>
    </row>
    <row r="40" spans="3:9">
      <c r="C40" s="49"/>
      <c r="D40" s="49"/>
      <c r="E40" s="49"/>
      <c r="F40" s="49"/>
      <c r="G40" s="49"/>
      <c r="H40" s="49"/>
      <c r="I40" s="49"/>
    </row>
    <row r="41" spans="3:9">
      <c r="C41" s="49"/>
      <c r="D41" s="49"/>
      <c r="E41" s="49"/>
      <c r="F41" s="49"/>
      <c r="G41" s="49"/>
      <c r="H41" s="49"/>
      <c r="I41" s="49"/>
    </row>
    <row r="42" spans="3:9">
      <c r="C42" s="49"/>
      <c r="D42" s="49"/>
      <c r="E42" s="49"/>
      <c r="F42" s="49"/>
      <c r="G42" s="49"/>
      <c r="H42" s="49"/>
      <c r="I42" s="49"/>
    </row>
    <row r="43" spans="3:9">
      <c r="C43" s="49"/>
      <c r="D43" s="49"/>
      <c r="E43" s="49"/>
      <c r="F43" s="49"/>
      <c r="G43" s="49"/>
      <c r="H43" s="49"/>
      <c r="I43" s="49"/>
    </row>
    <row r="44" spans="3:9">
      <c r="C44" s="49"/>
      <c r="D44" s="49"/>
      <c r="E44" s="49"/>
      <c r="F44" s="49"/>
      <c r="G44" s="49"/>
      <c r="H44" s="49"/>
      <c r="I44" s="49"/>
    </row>
    <row r="45" spans="3:9">
      <c r="C45" s="49"/>
      <c r="D45" s="49"/>
      <c r="E45" s="49"/>
      <c r="F45" s="49"/>
      <c r="G45" s="49"/>
      <c r="H45" s="49"/>
      <c r="I45" s="49"/>
    </row>
    <row r="46" spans="3:9">
      <c r="C46" s="49"/>
      <c r="D46" s="49"/>
      <c r="E46" s="49"/>
      <c r="F46" s="49"/>
      <c r="G46" s="49"/>
      <c r="H46" s="49"/>
      <c r="I46" s="49"/>
    </row>
    <row r="47" spans="3:9">
      <c r="C47" s="49"/>
      <c r="D47" s="49"/>
      <c r="E47" s="49"/>
      <c r="F47" s="49"/>
      <c r="G47" s="49"/>
      <c r="H47" s="49"/>
      <c r="I47" s="49"/>
    </row>
    <row r="48" spans="3:9">
      <c r="C48" s="49"/>
      <c r="D48" s="49"/>
      <c r="E48" s="49"/>
      <c r="F48" s="49"/>
      <c r="G48" s="49"/>
      <c r="H48" s="49"/>
      <c r="I48" s="49"/>
    </row>
    <row r="49" spans="3:9">
      <c r="C49" s="49"/>
      <c r="D49" s="49"/>
      <c r="E49" s="49"/>
      <c r="F49" s="49"/>
      <c r="G49" s="49"/>
      <c r="H49" s="49"/>
      <c r="I49" s="49"/>
    </row>
    <row r="50" spans="3:9">
      <c r="C50" s="49"/>
      <c r="D50" s="49"/>
      <c r="E50" s="49"/>
      <c r="F50" s="49"/>
      <c r="G50" s="49"/>
      <c r="H50" s="49"/>
      <c r="I50" s="49"/>
    </row>
    <row r="51" spans="3:9">
      <c r="C51" s="49"/>
      <c r="D51" s="49"/>
      <c r="E51" s="49"/>
      <c r="F51" s="49"/>
      <c r="G51" s="49"/>
      <c r="H51" s="49"/>
      <c r="I51" s="49"/>
    </row>
    <row r="52" spans="3:9">
      <c r="C52" s="49"/>
      <c r="D52" s="49"/>
      <c r="E52" s="49"/>
      <c r="F52" s="49"/>
      <c r="G52" s="49"/>
      <c r="H52" s="49"/>
      <c r="I52" s="49"/>
    </row>
    <row r="53" spans="3:9">
      <c r="C53" s="49"/>
      <c r="D53" s="49"/>
      <c r="E53" s="49"/>
      <c r="F53" s="49"/>
      <c r="G53" s="49"/>
      <c r="H53" s="49"/>
      <c r="I53" s="49"/>
    </row>
    <row r="54" spans="3:9">
      <c r="C54" s="49"/>
      <c r="D54" s="49"/>
      <c r="E54" s="49"/>
      <c r="F54" s="49"/>
      <c r="G54" s="49"/>
      <c r="H54" s="49"/>
      <c r="I54" s="49"/>
    </row>
    <row r="55" spans="3:9">
      <c r="C55" s="49"/>
      <c r="D55" s="49"/>
      <c r="E55" s="49"/>
      <c r="F55" s="49"/>
      <c r="G55" s="49"/>
      <c r="H55" s="49"/>
      <c r="I55" s="49"/>
    </row>
    <row r="56" spans="3:9">
      <c r="C56" s="49"/>
      <c r="D56" s="49"/>
      <c r="E56" s="49"/>
      <c r="F56" s="49"/>
      <c r="G56" s="49"/>
      <c r="H56" s="49"/>
      <c r="I56" s="49"/>
    </row>
    <row r="57" spans="3:9">
      <c r="C57" s="49"/>
      <c r="D57" s="49"/>
      <c r="E57" s="49"/>
      <c r="F57" s="49"/>
      <c r="G57" s="49"/>
      <c r="H57" s="49"/>
      <c r="I57" s="49"/>
    </row>
    <row r="58" spans="3:9">
      <c r="C58" s="49"/>
      <c r="D58" s="49"/>
      <c r="E58" s="49"/>
      <c r="F58" s="49"/>
      <c r="G58" s="49"/>
      <c r="H58" s="49"/>
      <c r="I58" s="49"/>
    </row>
    <row r="59" spans="3:9">
      <c r="C59" s="49"/>
      <c r="D59" s="49"/>
      <c r="E59" s="49"/>
      <c r="F59" s="49"/>
      <c r="G59" s="49"/>
      <c r="H59" s="49"/>
      <c r="I59" s="49"/>
    </row>
    <row r="60" spans="3:9">
      <c r="C60" s="49"/>
      <c r="D60" s="49"/>
      <c r="E60" s="49"/>
      <c r="F60" s="49"/>
      <c r="G60" s="49"/>
      <c r="H60" s="49"/>
      <c r="I60" s="49"/>
    </row>
    <row r="61" spans="3:9">
      <c r="C61" s="49"/>
      <c r="D61" s="49"/>
      <c r="E61" s="49"/>
      <c r="F61" s="49"/>
      <c r="G61" s="49"/>
      <c r="H61" s="49"/>
      <c r="I61" s="49"/>
    </row>
    <row r="62" spans="3:9">
      <c r="C62" s="49"/>
      <c r="D62" s="49"/>
      <c r="E62" s="49"/>
      <c r="F62" s="49"/>
      <c r="G62" s="49"/>
      <c r="H62" s="49"/>
      <c r="I62" s="49"/>
    </row>
    <row r="63" spans="3:9">
      <c r="C63" s="49"/>
      <c r="D63" s="49"/>
      <c r="E63" s="49"/>
      <c r="F63" s="49"/>
      <c r="G63" s="49"/>
      <c r="H63" s="49"/>
      <c r="I63" s="49"/>
    </row>
    <row r="64" spans="3:9">
      <c r="C64" s="49"/>
      <c r="D64" s="49"/>
      <c r="E64" s="49"/>
      <c r="F64" s="49"/>
      <c r="G64" s="49"/>
      <c r="H64" s="49"/>
      <c r="I64" s="49"/>
    </row>
    <row r="65" spans="3:9">
      <c r="C65" s="49"/>
      <c r="D65" s="49"/>
      <c r="E65" s="49"/>
      <c r="F65" s="49"/>
      <c r="G65" s="49"/>
      <c r="H65" s="49"/>
      <c r="I65" s="49"/>
    </row>
    <row r="66" spans="3:9">
      <c r="C66" s="49"/>
      <c r="D66" s="49"/>
      <c r="E66" s="49"/>
      <c r="F66" s="49"/>
      <c r="G66" s="49"/>
      <c r="H66" s="49"/>
      <c r="I66" s="49"/>
    </row>
    <row r="67" spans="3:9">
      <c r="C67" s="49"/>
      <c r="D67" s="49"/>
      <c r="E67" s="49"/>
      <c r="F67" s="49"/>
      <c r="G67" s="49"/>
      <c r="H67" s="49"/>
      <c r="I67" s="49"/>
    </row>
    <row r="68" spans="3:9">
      <c r="C68" s="49"/>
      <c r="D68" s="49"/>
      <c r="E68" s="49"/>
      <c r="F68" s="49"/>
      <c r="G68" s="49"/>
      <c r="H68" s="49"/>
      <c r="I68" s="49"/>
    </row>
    <row r="69" spans="3:9">
      <c r="C69" s="49"/>
      <c r="D69" s="49"/>
      <c r="E69" s="49"/>
      <c r="F69" s="49"/>
      <c r="G69" s="49"/>
      <c r="H69" s="49"/>
      <c r="I69" s="49"/>
    </row>
    <row r="70" spans="3:9">
      <c r="C70" s="49"/>
      <c r="D70" s="49"/>
      <c r="E70" s="49"/>
      <c r="F70" s="49"/>
      <c r="G70" s="49"/>
      <c r="H70" s="49"/>
      <c r="I70" s="49"/>
    </row>
    <row r="71" spans="3:9">
      <c r="C71" s="49"/>
      <c r="D71" s="49"/>
      <c r="E71" s="49"/>
      <c r="F71" s="49"/>
      <c r="G71" s="49"/>
      <c r="H71" s="49"/>
      <c r="I71" s="49"/>
    </row>
    <row r="72" spans="3:9">
      <c r="C72" s="49"/>
      <c r="D72" s="49"/>
      <c r="E72" s="49"/>
      <c r="F72" s="49"/>
      <c r="G72" s="49"/>
      <c r="H72" s="49"/>
      <c r="I72" s="49"/>
    </row>
    <row r="73" spans="3:9">
      <c r="C73" s="49"/>
      <c r="D73" s="49"/>
      <c r="E73" s="49"/>
      <c r="F73" s="49"/>
      <c r="G73" s="49"/>
      <c r="H73" s="49"/>
      <c r="I73" s="49"/>
    </row>
    <row r="74" spans="3:9">
      <c r="C74" s="49"/>
      <c r="D74" s="49"/>
      <c r="E74" s="49"/>
      <c r="F74" s="49"/>
      <c r="G74" s="49"/>
      <c r="H74" s="49"/>
      <c r="I74" s="49"/>
    </row>
    <row r="75" spans="3:9">
      <c r="C75" s="49"/>
      <c r="D75" s="49"/>
      <c r="E75" s="49"/>
      <c r="F75" s="49"/>
      <c r="G75" s="49"/>
      <c r="H75" s="49"/>
      <c r="I75" s="49"/>
    </row>
    <row r="76" spans="3:9">
      <c r="C76" s="49"/>
      <c r="D76" s="49"/>
      <c r="E76" s="49"/>
      <c r="F76" s="49"/>
      <c r="G76" s="49"/>
      <c r="H76" s="49"/>
      <c r="I76" s="49"/>
    </row>
    <row r="77" spans="3:9">
      <c r="C77" s="49"/>
      <c r="D77" s="49"/>
      <c r="E77" s="49"/>
      <c r="F77" s="49"/>
      <c r="G77" s="49"/>
      <c r="H77" s="49"/>
      <c r="I77" s="49"/>
    </row>
    <row r="78" spans="3:9">
      <c r="C78" s="49"/>
      <c r="D78" s="49"/>
      <c r="E78" s="49"/>
      <c r="F78" s="49"/>
      <c r="G78" s="49"/>
      <c r="H78" s="49"/>
      <c r="I78" s="49"/>
    </row>
    <row r="79" spans="3:9">
      <c r="C79" s="49"/>
      <c r="D79" s="49"/>
      <c r="E79" s="49"/>
      <c r="F79" s="49"/>
      <c r="G79" s="49"/>
      <c r="H79" s="49"/>
      <c r="I79" s="49"/>
    </row>
    <row r="80" spans="3:9">
      <c r="C80" s="49"/>
      <c r="D80" s="49"/>
      <c r="E80" s="49"/>
      <c r="F80" s="49"/>
      <c r="G80" s="49"/>
      <c r="H80" s="49"/>
      <c r="I80" s="49"/>
    </row>
    <row r="81" spans="3:9">
      <c r="C81" s="49"/>
      <c r="D81" s="49"/>
      <c r="E81" s="49"/>
      <c r="F81" s="49"/>
      <c r="G81" s="49"/>
      <c r="H81" s="49"/>
      <c r="I81" s="49"/>
    </row>
    <row r="82" spans="3:9">
      <c r="C82" s="49"/>
      <c r="D82" s="49"/>
      <c r="E82" s="49"/>
      <c r="F82" s="49"/>
      <c r="G82" s="49"/>
      <c r="H82" s="49"/>
      <c r="I82" s="49"/>
    </row>
    <row r="83" spans="3:9">
      <c r="C83" s="49"/>
      <c r="D83" s="49"/>
      <c r="E83" s="49"/>
      <c r="F83" s="49"/>
      <c r="G83" s="49"/>
      <c r="H83" s="49"/>
      <c r="I83" s="49"/>
    </row>
    <row r="84" spans="3:9">
      <c r="C84" s="49"/>
      <c r="D84" s="49"/>
      <c r="E84" s="49"/>
      <c r="F84" s="49"/>
      <c r="G84" s="49"/>
      <c r="H84" s="49"/>
      <c r="I84" s="49"/>
    </row>
    <row r="85" spans="3:9">
      <c r="C85" s="49"/>
      <c r="D85" s="49"/>
      <c r="E85" s="49"/>
      <c r="F85" s="49"/>
      <c r="G85" s="49"/>
      <c r="H85" s="49"/>
      <c r="I85" s="49"/>
    </row>
    <row r="86" spans="3:9">
      <c r="C86" s="49"/>
      <c r="D86" s="49"/>
      <c r="E86" s="49"/>
      <c r="F86" s="49"/>
      <c r="G86" s="49"/>
      <c r="H86" s="49"/>
      <c r="I86" s="49"/>
    </row>
    <row r="87" spans="3:9">
      <c r="C87" s="49"/>
      <c r="D87" s="49"/>
      <c r="E87" s="49"/>
      <c r="F87" s="49"/>
      <c r="G87" s="49"/>
      <c r="H87" s="49"/>
      <c r="I87" s="49"/>
    </row>
    <row r="88" spans="3:9">
      <c r="C88" s="49"/>
      <c r="D88" s="49"/>
      <c r="E88" s="49"/>
      <c r="F88" s="49"/>
      <c r="G88" s="49"/>
      <c r="H88" s="49"/>
      <c r="I88" s="49"/>
    </row>
    <row r="89" spans="3:9">
      <c r="C89" s="49"/>
      <c r="D89" s="49"/>
      <c r="E89" s="49"/>
      <c r="F89" s="49"/>
      <c r="G89" s="49"/>
      <c r="H89" s="49"/>
      <c r="I89" s="49"/>
    </row>
    <row r="90" spans="3:9">
      <c r="C90" s="49"/>
      <c r="D90" s="49"/>
      <c r="E90" s="49"/>
      <c r="F90" s="49"/>
      <c r="G90" s="49"/>
      <c r="H90" s="49"/>
      <c r="I90" s="49"/>
    </row>
    <row r="91" spans="3:9">
      <c r="C91" s="49"/>
      <c r="D91" s="49"/>
      <c r="E91" s="49"/>
      <c r="F91" s="49"/>
      <c r="G91" s="49"/>
      <c r="H91" s="49"/>
      <c r="I91" s="49"/>
    </row>
    <row r="92" spans="3:9">
      <c r="C92" s="49"/>
      <c r="D92" s="49"/>
      <c r="E92" s="49"/>
      <c r="F92" s="49"/>
      <c r="G92" s="49"/>
      <c r="H92" s="49"/>
      <c r="I92" s="49"/>
    </row>
    <row r="93" spans="3:9">
      <c r="C93" s="49"/>
      <c r="D93" s="49"/>
      <c r="E93" s="49"/>
      <c r="F93" s="49"/>
      <c r="G93" s="49"/>
      <c r="H93" s="49"/>
      <c r="I93" s="49"/>
    </row>
    <row r="94" spans="3:9">
      <c r="C94" s="49"/>
      <c r="D94" s="49"/>
      <c r="E94" s="49"/>
      <c r="F94" s="49"/>
      <c r="G94" s="49"/>
      <c r="H94" s="49"/>
      <c r="I94" s="49"/>
    </row>
    <row r="95" spans="3:9">
      <c r="C95" s="49"/>
      <c r="D95" s="49"/>
      <c r="E95" s="49"/>
      <c r="F95" s="49"/>
      <c r="G95" s="49"/>
      <c r="H95" s="49"/>
      <c r="I95" s="49"/>
    </row>
    <row r="96" spans="3:9">
      <c r="C96" s="49"/>
      <c r="D96" s="49"/>
      <c r="E96" s="49"/>
      <c r="F96" s="49"/>
      <c r="G96" s="49"/>
      <c r="H96" s="49"/>
      <c r="I96" s="49"/>
    </row>
    <row r="97" spans="3:9">
      <c r="C97" s="49"/>
      <c r="D97" s="49"/>
      <c r="E97" s="49"/>
      <c r="F97" s="49"/>
      <c r="G97" s="49"/>
      <c r="H97" s="49"/>
      <c r="I97" s="49"/>
    </row>
    <row r="98" spans="3:9">
      <c r="C98" s="49"/>
      <c r="D98" s="49"/>
      <c r="E98" s="49"/>
      <c r="F98" s="49"/>
      <c r="G98" s="49"/>
      <c r="H98" s="49"/>
      <c r="I98" s="49"/>
    </row>
    <row r="99" spans="3:9">
      <c r="C99" s="49"/>
      <c r="D99" s="49"/>
      <c r="E99" s="49"/>
      <c r="F99" s="49"/>
      <c r="G99" s="49"/>
      <c r="H99" s="49"/>
      <c r="I99" s="49"/>
    </row>
    <row r="100" spans="3:9">
      <c r="C100" s="49"/>
      <c r="D100" s="49"/>
      <c r="E100" s="49"/>
      <c r="F100" s="49"/>
      <c r="G100" s="49"/>
      <c r="H100" s="49"/>
      <c r="I100" s="49"/>
    </row>
    <row r="101" spans="3:9">
      <c r="C101" s="49"/>
      <c r="D101" s="49"/>
      <c r="E101" s="49"/>
      <c r="F101" s="49"/>
      <c r="G101" s="49"/>
      <c r="H101" s="49"/>
      <c r="I101" s="49"/>
    </row>
    <row r="102" spans="3:9">
      <c r="C102" s="49"/>
      <c r="D102" s="49"/>
      <c r="E102" s="49"/>
      <c r="F102" s="49"/>
      <c r="G102" s="49"/>
      <c r="H102" s="49"/>
      <c r="I102" s="49"/>
    </row>
    <row r="103" spans="3:9">
      <c r="C103" s="49"/>
      <c r="D103" s="49"/>
      <c r="E103" s="49"/>
      <c r="F103" s="49"/>
      <c r="G103" s="49"/>
      <c r="H103" s="49"/>
      <c r="I103" s="49"/>
    </row>
    <row r="104" spans="3:9">
      <c r="C104" s="49"/>
      <c r="D104" s="49"/>
      <c r="E104" s="49"/>
      <c r="F104" s="49"/>
      <c r="G104" s="49"/>
      <c r="H104" s="49"/>
      <c r="I104" s="49"/>
    </row>
    <row r="105" spans="3:9">
      <c r="C105" s="49"/>
      <c r="D105" s="49"/>
      <c r="E105" s="49"/>
      <c r="F105" s="49"/>
      <c r="G105" s="49"/>
      <c r="H105" s="49"/>
      <c r="I105" s="49"/>
    </row>
    <row r="106" spans="3:9">
      <c r="C106" s="49"/>
      <c r="D106" s="49"/>
      <c r="E106" s="49"/>
      <c r="F106" s="49"/>
      <c r="G106" s="49"/>
      <c r="H106" s="49"/>
      <c r="I106" s="49"/>
    </row>
    <row r="107" spans="3:9">
      <c r="C107" s="49"/>
      <c r="D107" s="49"/>
      <c r="E107" s="49"/>
      <c r="F107" s="49"/>
      <c r="G107" s="49"/>
      <c r="H107" s="49"/>
      <c r="I107" s="49"/>
    </row>
    <row r="108" spans="3:9">
      <c r="C108" s="49"/>
      <c r="D108" s="49"/>
      <c r="E108" s="49"/>
      <c r="F108" s="49"/>
      <c r="G108" s="49"/>
      <c r="H108" s="49"/>
      <c r="I108" s="49"/>
    </row>
    <row r="109" spans="3:9">
      <c r="C109" s="49"/>
      <c r="D109" s="49"/>
      <c r="E109" s="49"/>
      <c r="F109" s="49"/>
      <c r="G109" s="49"/>
      <c r="H109" s="49"/>
      <c r="I109" s="49"/>
    </row>
    <row r="110" spans="3:9">
      <c r="C110" s="49"/>
      <c r="D110" s="49"/>
      <c r="E110" s="49"/>
      <c r="F110" s="49"/>
      <c r="G110" s="49"/>
      <c r="H110" s="49"/>
      <c r="I110" s="49"/>
    </row>
    <row r="111" spans="3:9">
      <c r="C111" s="49"/>
      <c r="D111" s="49"/>
      <c r="E111" s="49"/>
      <c r="F111" s="49"/>
      <c r="G111" s="49"/>
      <c r="H111" s="49"/>
      <c r="I111" s="49"/>
    </row>
    <row r="112" spans="3:9">
      <c r="C112" s="49"/>
      <c r="D112" s="49"/>
      <c r="E112" s="49"/>
      <c r="F112" s="49"/>
      <c r="G112" s="49"/>
      <c r="H112" s="49"/>
      <c r="I112" s="49"/>
    </row>
    <row r="113" spans="3:9">
      <c r="C113" s="49"/>
      <c r="D113" s="49"/>
      <c r="E113" s="49"/>
      <c r="F113" s="49"/>
      <c r="G113" s="49"/>
      <c r="H113" s="49"/>
      <c r="I113" s="49"/>
    </row>
    <row r="114" spans="3:9">
      <c r="C114" s="49"/>
      <c r="D114" s="49"/>
      <c r="E114" s="49"/>
      <c r="F114" s="49"/>
      <c r="G114" s="49"/>
      <c r="H114" s="49"/>
      <c r="I114" s="49"/>
    </row>
    <row r="115" spans="3:9">
      <c r="C115" s="49"/>
      <c r="D115" s="49"/>
      <c r="E115" s="49"/>
      <c r="F115" s="49"/>
      <c r="G115" s="49"/>
      <c r="H115" s="49"/>
      <c r="I115" s="49"/>
    </row>
    <row r="116" spans="3:9">
      <c r="C116" s="49"/>
      <c r="D116" s="49"/>
      <c r="E116" s="49"/>
      <c r="F116" s="49"/>
      <c r="G116" s="49"/>
      <c r="H116" s="49"/>
      <c r="I116" s="49"/>
    </row>
    <row r="117" spans="3:9">
      <c r="C117" s="49"/>
      <c r="D117" s="49"/>
      <c r="E117" s="49"/>
      <c r="F117" s="49"/>
      <c r="G117" s="49"/>
      <c r="H117" s="49"/>
      <c r="I117" s="49"/>
    </row>
    <row r="118" spans="3:9">
      <c r="C118" s="49"/>
      <c r="D118" s="49"/>
      <c r="E118" s="49"/>
      <c r="F118" s="49"/>
      <c r="G118" s="49"/>
      <c r="H118" s="49"/>
      <c r="I118" s="49"/>
    </row>
    <row r="119" spans="3:9">
      <c r="C119" s="49"/>
      <c r="D119" s="49"/>
      <c r="E119" s="49"/>
      <c r="F119" s="49"/>
      <c r="G119" s="49"/>
      <c r="H119" s="49"/>
      <c r="I119" s="49"/>
    </row>
    <row r="120" spans="3:9">
      <c r="C120" s="49"/>
      <c r="D120" s="49"/>
      <c r="E120" s="49"/>
      <c r="F120" s="49"/>
      <c r="G120" s="49"/>
      <c r="H120" s="49"/>
      <c r="I120" s="49"/>
    </row>
    <row r="121" spans="3:9">
      <c r="C121" s="49"/>
      <c r="D121" s="49"/>
      <c r="E121" s="49"/>
      <c r="F121" s="49"/>
      <c r="G121" s="49"/>
      <c r="H121" s="49"/>
      <c r="I121" s="49"/>
    </row>
    <row r="122" spans="3:9">
      <c r="C122" s="49"/>
      <c r="D122" s="49"/>
      <c r="E122" s="49"/>
      <c r="F122" s="49"/>
      <c r="G122" s="49"/>
      <c r="H122" s="49"/>
      <c r="I122" s="49"/>
    </row>
    <row r="123" spans="3:9">
      <c r="C123" s="49"/>
      <c r="D123" s="49"/>
      <c r="E123" s="49"/>
      <c r="F123" s="49"/>
      <c r="G123" s="49"/>
      <c r="H123" s="49"/>
      <c r="I123" s="49"/>
    </row>
    <row r="124" spans="3:9">
      <c r="C124" s="49"/>
      <c r="D124" s="49"/>
      <c r="E124" s="49"/>
      <c r="F124" s="49"/>
      <c r="G124" s="49"/>
      <c r="H124" s="49"/>
      <c r="I124" s="49"/>
    </row>
    <row r="125" spans="3:9">
      <c r="C125" s="49"/>
      <c r="D125" s="49"/>
      <c r="E125" s="49"/>
      <c r="F125" s="49"/>
      <c r="G125" s="49"/>
      <c r="H125" s="49"/>
      <c r="I125" s="49"/>
    </row>
    <row r="126" spans="3:9">
      <c r="C126" s="49"/>
      <c r="D126" s="49"/>
      <c r="E126" s="49"/>
      <c r="F126" s="49"/>
      <c r="G126" s="49"/>
      <c r="H126" s="49"/>
      <c r="I126" s="49"/>
    </row>
    <row r="127" spans="3:9">
      <c r="C127" s="49"/>
      <c r="D127" s="49"/>
      <c r="E127" s="49"/>
      <c r="F127" s="49"/>
      <c r="G127" s="49"/>
      <c r="H127" s="49"/>
      <c r="I127" s="49"/>
    </row>
    <row r="128" spans="3:9">
      <c r="C128" s="49"/>
      <c r="D128" s="49"/>
      <c r="E128" s="49"/>
      <c r="F128" s="49"/>
      <c r="G128" s="49"/>
      <c r="H128" s="49"/>
      <c r="I128" s="49"/>
    </row>
    <row r="129" spans="3:9">
      <c r="C129" s="49"/>
      <c r="D129" s="49"/>
      <c r="E129" s="49"/>
      <c r="F129" s="49"/>
      <c r="G129" s="49"/>
      <c r="H129" s="49"/>
      <c r="I129" s="49"/>
    </row>
    <row r="130" spans="3:9">
      <c r="C130" s="49"/>
      <c r="D130" s="49"/>
      <c r="E130" s="49"/>
      <c r="F130" s="49"/>
      <c r="G130" s="49"/>
      <c r="H130" s="49"/>
      <c r="I130" s="49"/>
    </row>
    <row r="131" spans="3:9">
      <c r="C131" s="49"/>
      <c r="D131" s="49"/>
      <c r="E131" s="49"/>
      <c r="F131" s="49"/>
      <c r="G131" s="49"/>
      <c r="H131" s="49"/>
      <c r="I131" s="49"/>
    </row>
    <row r="132" spans="3:9">
      <c r="C132" s="49"/>
      <c r="D132" s="49"/>
      <c r="E132" s="49"/>
      <c r="F132" s="49"/>
      <c r="G132" s="49"/>
      <c r="H132" s="49"/>
      <c r="I132" s="49"/>
    </row>
    <row r="133" spans="3:9">
      <c r="C133" s="49"/>
      <c r="D133" s="49"/>
      <c r="E133" s="49"/>
      <c r="F133" s="49"/>
      <c r="G133" s="49"/>
      <c r="H133" s="49"/>
      <c r="I133" s="49"/>
    </row>
    <row r="134" spans="3:9">
      <c r="C134" s="49"/>
      <c r="D134" s="49"/>
      <c r="E134" s="49"/>
      <c r="F134" s="49"/>
      <c r="G134" s="49"/>
      <c r="H134" s="49"/>
      <c r="I134" s="49"/>
    </row>
    <row r="135" spans="3:9">
      <c r="C135" s="49"/>
      <c r="D135" s="49"/>
      <c r="E135" s="49"/>
      <c r="F135" s="49"/>
      <c r="G135" s="49"/>
      <c r="H135" s="49"/>
      <c r="I135" s="49"/>
    </row>
    <row r="136" spans="3:9">
      <c r="C136" s="49"/>
      <c r="D136" s="49"/>
      <c r="E136" s="49"/>
      <c r="F136" s="49"/>
      <c r="G136" s="49"/>
      <c r="H136" s="49"/>
      <c r="I136" s="49"/>
    </row>
    <row r="137" spans="3:9">
      <c r="C137" s="49"/>
      <c r="D137" s="49"/>
      <c r="E137" s="49"/>
      <c r="F137" s="49"/>
      <c r="G137" s="49"/>
      <c r="H137" s="49"/>
      <c r="I137" s="49"/>
    </row>
    <row r="138" spans="3:9">
      <c r="C138" s="49"/>
      <c r="D138" s="49"/>
      <c r="E138" s="49"/>
      <c r="F138" s="49"/>
      <c r="G138" s="49"/>
      <c r="H138" s="49"/>
      <c r="I138" s="49"/>
    </row>
    <row r="139" spans="3:9">
      <c r="C139" s="49"/>
      <c r="D139" s="49"/>
      <c r="E139" s="49"/>
      <c r="F139" s="49"/>
      <c r="G139" s="49"/>
      <c r="H139" s="49"/>
      <c r="I139" s="49"/>
    </row>
    <row r="140" spans="3:9">
      <c r="C140" s="49"/>
      <c r="D140" s="49"/>
      <c r="E140" s="49"/>
      <c r="F140" s="49"/>
      <c r="G140" s="49"/>
      <c r="H140" s="49"/>
      <c r="I140" s="49"/>
    </row>
    <row r="141" spans="3:9">
      <c r="C141" s="49"/>
      <c r="D141" s="49"/>
      <c r="E141" s="49"/>
      <c r="F141" s="49"/>
      <c r="G141" s="49"/>
      <c r="H141" s="49"/>
      <c r="I141" s="49"/>
    </row>
    <row r="142" spans="3:9">
      <c r="C142" s="49"/>
      <c r="D142" s="49"/>
      <c r="E142" s="49"/>
      <c r="F142" s="49"/>
      <c r="G142" s="49"/>
      <c r="H142" s="49"/>
      <c r="I142" s="49"/>
    </row>
    <row r="143" spans="3:9">
      <c r="C143" s="49"/>
      <c r="D143" s="49"/>
      <c r="E143" s="49"/>
      <c r="F143" s="49"/>
      <c r="G143" s="49"/>
      <c r="H143" s="49"/>
      <c r="I143" s="49"/>
    </row>
    <row r="144" spans="3:9">
      <c r="C144" s="49"/>
      <c r="D144" s="49"/>
      <c r="E144" s="49"/>
      <c r="F144" s="49"/>
      <c r="G144" s="49"/>
      <c r="H144" s="49"/>
      <c r="I144" s="49"/>
    </row>
    <row r="145" spans="3:9">
      <c r="C145" s="49"/>
      <c r="D145" s="49"/>
      <c r="E145" s="49"/>
      <c r="F145" s="49"/>
      <c r="G145" s="49"/>
      <c r="H145" s="49"/>
      <c r="I145" s="49"/>
    </row>
    <row r="146" spans="3:9">
      <c r="C146" s="49"/>
      <c r="D146" s="49"/>
      <c r="E146" s="49"/>
      <c r="F146" s="49"/>
      <c r="G146" s="49"/>
      <c r="H146" s="49"/>
      <c r="I146" s="49"/>
    </row>
    <row r="147" spans="3:9">
      <c r="C147" s="49"/>
      <c r="D147" s="49"/>
      <c r="E147" s="49"/>
      <c r="F147" s="49"/>
      <c r="G147" s="49"/>
      <c r="H147" s="49"/>
      <c r="I147" s="49"/>
    </row>
    <row r="148" spans="3:9">
      <c r="C148" s="49"/>
      <c r="D148" s="49"/>
      <c r="E148" s="49"/>
      <c r="F148" s="49"/>
      <c r="G148" s="49"/>
      <c r="H148" s="49"/>
      <c r="I148" s="49"/>
    </row>
    <row r="149" spans="3:9">
      <c r="C149" s="49"/>
      <c r="D149" s="49"/>
      <c r="E149" s="49"/>
      <c r="F149" s="49"/>
      <c r="G149" s="49"/>
      <c r="H149" s="49"/>
      <c r="I149" s="49"/>
    </row>
    <row r="150" spans="3:9">
      <c r="C150" s="49"/>
      <c r="D150" s="49"/>
      <c r="E150" s="49"/>
      <c r="F150" s="49"/>
      <c r="G150" s="49"/>
      <c r="H150" s="49"/>
      <c r="I150" s="49"/>
    </row>
    <row r="151" spans="3:9">
      <c r="C151" s="49"/>
      <c r="D151" s="49"/>
      <c r="E151" s="49"/>
      <c r="F151" s="49"/>
      <c r="G151" s="49"/>
      <c r="H151" s="49"/>
      <c r="I151" s="49"/>
    </row>
    <row r="152" spans="3:9">
      <c r="C152" s="49"/>
      <c r="D152" s="49"/>
      <c r="E152" s="49"/>
      <c r="F152" s="49"/>
      <c r="G152" s="49"/>
      <c r="H152" s="49"/>
      <c r="I152" s="49"/>
    </row>
    <row r="153" spans="3:9">
      <c r="C153" s="49"/>
      <c r="D153" s="49"/>
      <c r="E153" s="49"/>
      <c r="F153" s="49"/>
      <c r="G153" s="49"/>
      <c r="H153" s="49"/>
      <c r="I153" s="49"/>
    </row>
    <row r="154" spans="3:9">
      <c r="C154" s="49"/>
      <c r="D154" s="49"/>
      <c r="E154" s="49"/>
      <c r="F154" s="49"/>
      <c r="G154" s="49"/>
      <c r="H154" s="49"/>
      <c r="I154" s="49"/>
    </row>
    <row r="155" spans="3:9">
      <c r="C155" s="49"/>
      <c r="D155" s="49"/>
      <c r="E155" s="49"/>
      <c r="F155" s="49"/>
      <c r="G155" s="49"/>
      <c r="H155" s="49"/>
      <c r="I155" s="49"/>
    </row>
    <row r="156" spans="3:9">
      <c r="C156" s="49"/>
      <c r="D156" s="49"/>
      <c r="E156" s="49"/>
      <c r="F156" s="49"/>
      <c r="G156" s="49"/>
      <c r="H156" s="49"/>
      <c r="I156" s="49"/>
    </row>
    <row r="157" spans="3:9">
      <c r="C157" s="49"/>
      <c r="D157" s="49"/>
      <c r="E157" s="49"/>
      <c r="F157" s="49"/>
      <c r="G157" s="49"/>
      <c r="H157" s="49"/>
      <c r="I157" s="49"/>
    </row>
    <row r="158" spans="3:9">
      <c r="C158" s="49"/>
      <c r="D158" s="49"/>
      <c r="E158" s="49"/>
      <c r="F158" s="49"/>
      <c r="G158" s="49"/>
      <c r="H158" s="49"/>
      <c r="I158" s="49"/>
    </row>
    <row r="159" spans="3:9">
      <c r="C159" s="49"/>
      <c r="D159" s="49"/>
      <c r="E159" s="49"/>
      <c r="F159" s="49"/>
      <c r="G159" s="49"/>
      <c r="H159" s="49"/>
      <c r="I159" s="49"/>
    </row>
    <row r="160" spans="3:9">
      <c r="C160" s="49"/>
      <c r="D160" s="49"/>
      <c r="E160" s="49"/>
      <c r="F160" s="49"/>
      <c r="G160" s="49"/>
      <c r="H160" s="49"/>
      <c r="I160" s="49"/>
    </row>
    <row r="161" spans="3:9">
      <c r="C161" s="49"/>
      <c r="D161" s="49"/>
      <c r="E161" s="49"/>
      <c r="F161" s="49"/>
      <c r="G161" s="49"/>
      <c r="H161" s="49"/>
      <c r="I161" s="49"/>
    </row>
    <row r="162" spans="3:9">
      <c r="C162" s="49"/>
      <c r="D162" s="49"/>
      <c r="E162" s="49"/>
      <c r="F162" s="49"/>
      <c r="G162" s="49"/>
      <c r="H162" s="49"/>
      <c r="I162" s="49"/>
    </row>
    <row r="163" spans="3:9">
      <c r="C163" s="49"/>
      <c r="D163" s="49"/>
      <c r="E163" s="49"/>
      <c r="F163" s="49"/>
      <c r="G163" s="49"/>
      <c r="H163" s="49"/>
      <c r="I163" s="49"/>
    </row>
    <row r="164" spans="3:9">
      <c r="C164" s="49"/>
      <c r="D164" s="49"/>
      <c r="E164" s="49"/>
      <c r="F164" s="49"/>
      <c r="G164" s="49"/>
      <c r="H164" s="49"/>
      <c r="I164" s="49"/>
    </row>
    <row r="165" spans="3:9">
      <c r="C165" s="49"/>
      <c r="D165" s="49"/>
      <c r="E165" s="49"/>
      <c r="F165" s="49"/>
      <c r="G165" s="49"/>
      <c r="H165" s="49"/>
      <c r="I165" s="49"/>
    </row>
    <row r="166" spans="3:9">
      <c r="C166" s="49"/>
      <c r="D166" s="49"/>
      <c r="E166" s="49"/>
      <c r="F166" s="49"/>
      <c r="G166" s="49"/>
      <c r="H166" s="49"/>
      <c r="I166" s="49"/>
    </row>
    <row r="167" spans="3:9">
      <c r="C167" s="49"/>
      <c r="D167" s="49"/>
      <c r="E167" s="49"/>
      <c r="F167" s="49"/>
      <c r="G167" s="49"/>
      <c r="H167" s="49"/>
      <c r="I167" s="49"/>
    </row>
    <row r="168" spans="3:9">
      <c r="C168" s="49"/>
      <c r="D168" s="49"/>
      <c r="E168" s="49"/>
      <c r="F168" s="49"/>
      <c r="G168" s="49"/>
      <c r="H168" s="49"/>
      <c r="I168" s="49"/>
    </row>
    <row r="169" spans="3:9">
      <c r="C169" s="49"/>
      <c r="D169" s="49"/>
      <c r="E169" s="49"/>
      <c r="F169" s="49"/>
      <c r="G169" s="49"/>
      <c r="H169" s="49"/>
      <c r="I169" s="49"/>
    </row>
    <row r="170" spans="3:9">
      <c r="C170" s="49"/>
      <c r="D170" s="49"/>
      <c r="E170" s="49"/>
      <c r="F170" s="49"/>
      <c r="G170" s="49"/>
      <c r="H170" s="49"/>
      <c r="I170" s="49"/>
    </row>
    <row r="171" spans="3:9">
      <c r="C171" s="49"/>
      <c r="D171" s="49"/>
      <c r="E171" s="49"/>
      <c r="F171" s="49"/>
      <c r="G171" s="49"/>
      <c r="H171" s="49"/>
      <c r="I171" s="49"/>
    </row>
    <row r="172" spans="3:9">
      <c r="C172" s="49"/>
      <c r="D172" s="49"/>
      <c r="E172" s="49"/>
      <c r="F172" s="49"/>
      <c r="G172" s="49"/>
      <c r="H172" s="49"/>
      <c r="I172" s="49"/>
    </row>
    <row r="173" spans="3:9">
      <c r="C173" s="49"/>
      <c r="D173" s="49"/>
      <c r="E173" s="49"/>
      <c r="F173" s="49"/>
      <c r="G173" s="49"/>
      <c r="H173" s="49"/>
      <c r="I173" s="49"/>
    </row>
    <row r="174" spans="3:9">
      <c r="C174" s="49"/>
      <c r="D174" s="49"/>
      <c r="E174" s="49"/>
      <c r="F174" s="49"/>
      <c r="G174" s="49"/>
      <c r="H174" s="49"/>
      <c r="I174" s="49"/>
    </row>
    <row r="175" spans="3:9">
      <c r="C175" s="49"/>
      <c r="D175" s="49"/>
      <c r="E175" s="49"/>
      <c r="F175" s="49"/>
      <c r="G175" s="49"/>
      <c r="H175" s="49"/>
      <c r="I175" s="49"/>
    </row>
    <row r="176" spans="3:9">
      <c r="C176" s="49"/>
      <c r="D176" s="49"/>
      <c r="E176" s="49"/>
      <c r="F176" s="49"/>
      <c r="G176" s="49"/>
      <c r="H176" s="49"/>
      <c r="I176" s="49"/>
    </row>
    <row r="177" spans="3:9">
      <c r="C177" s="49"/>
      <c r="D177" s="49"/>
      <c r="E177" s="49"/>
      <c r="F177" s="49"/>
      <c r="G177" s="49"/>
      <c r="H177" s="49"/>
      <c r="I177" s="49"/>
    </row>
    <row r="178" spans="3:9">
      <c r="C178" s="49"/>
      <c r="D178" s="49"/>
      <c r="E178" s="49"/>
      <c r="F178" s="49"/>
      <c r="G178" s="49"/>
      <c r="H178" s="49"/>
      <c r="I178" s="49"/>
    </row>
    <row r="179" spans="3:9">
      <c r="C179" s="49"/>
      <c r="D179" s="49"/>
      <c r="E179" s="49"/>
      <c r="F179" s="49"/>
      <c r="G179" s="49"/>
      <c r="H179" s="49"/>
      <c r="I179" s="49"/>
    </row>
    <row r="180" spans="3:9">
      <c r="C180" s="49"/>
      <c r="D180" s="49"/>
      <c r="E180" s="49"/>
      <c r="F180" s="49"/>
      <c r="G180" s="49"/>
      <c r="H180" s="49"/>
      <c r="I180" s="49"/>
    </row>
    <row r="181" spans="3:9">
      <c r="C181" s="49"/>
      <c r="D181" s="49"/>
      <c r="E181" s="49"/>
      <c r="F181" s="49"/>
      <c r="G181" s="49"/>
      <c r="H181" s="49"/>
      <c r="I181" s="49"/>
    </row>
    <row r="182" spans="3:9">
      <c r="C182" s="49"/>
      <c r="D182" s="49"/>
      <c r="E182" s="49"/>
      <c r="F182" s="49"/>
      <c r="G182" s="49"/>
      <c r="H182" s="49"/>
      <c r="I182" s="49"/>
    </row>
    <row r="183" spans="3:9">
      <c r="C183" s="49"/>
      <c r="D183" s="49"/>
      <c r="E183" s="49"/>
      <c r="F183" s="49"/>
      <c r="G183" s="49"/>
      <c r="H183" s="49"/>
      <c r="I183" s="49"/>
    </row>
    <row r="184" spans="3:9">
      <c r="C184" s="49"/>
      <c r="D184" s="49"/>
      <c r="E184" s="49"/>
      <c r="F184" s="49"/>
      <c r="G184" s="49"/>
      <c r="H184" s="49"/>
      <c r="I184" s="49"/>
    </row>
    <row r="185" spans="3:9">
      <c r="C185" s="49"/>
      <c r="D185" s="49"/>
      <c r="E185" s="49"/>
      <c r="F185" s="49"/>
      <c r="G185" s="49"/>
      <c r="H185" s="49"/>
      <c r="I185" s="49"/>
    </row>
    <row r="186" spans="3:9">
      <c r="C186" s="49"/>
      <c r="D186" s="49"/>
      <c r="E186" s="49"/>
      <c r="F186" s="49"/>
      <c r="G186" s="49"/>
      <c r="H186" s="49"/>
      <c r="I186" s="49"/>
    </row>
    <row r="187" spans="3:9">
      <c r="C187" s="49"/>
      <c r="D187" s="49"/>
      <c r="E187" s="49"/>
      <c r="F187" s="49"/>
      <c r="G187" s="49"/>
      <c r="H187" s="49"/>
      <c r="I187" s="49"/>
    </row>
    <row r="188" spans="3:9">
      <c r="C188" s="49"/>
      <c r="D188" s="49"/>
      <c r="E188" s="49"/>
      <c r="F188" s="49"/>
      <c r="G188" s="49"/>
      <c r="H188" s="49"/>
      <c r="I188" s="49"/>
    </row>
    <row r="189" spans="3:9">
      <c r="C189" s="49"/>
      <c r="D189" s="49"/>
      <c r="E189" s="49"/>
      <c r="F189" s="49"/>
      <c r="G189" s="49"/>
      <c r="H189" s="49"/>
      <c r="I189" s="49"/>
    </row>
    <row r="190" spans="3:9">
      <c r="C190" s="49"/>
      <c r="D190" s="49"/>
      <c r="E190" s="49"/>
      <c r="F190" s="49"/>
      <c r="G190" s="49"/>
      <c r="H190" s="49"/>
      <c r="I190" s="49"/>
    </row>
    <row r="191" spans="3:9">
      <c r="C191" s="49"/>
      <c r="D191" s="49"/>
      <c r="E191" s="49"/>
      <c r="F191" s="49"/>
      <c r="G191" s="49"/>
      <c r="H191" s="49"/>
      <c r="I191" s="49"/>
    </row>
    <row r="192" spans="3:9">
      <c r="C192" s="49"/>
      <c r="D192" s="49"/>
      <c r="E192" s="49"/>
      <c r="F192" s="49"/>
      <c r="G192" s="49"/>
      <c r="H192" s="49"/>
      <c r="I192" s="49"/>
    </row>
    <row r="193" spans="3:9">
      <c r="C193" s="49"/>
      <c r="D193" s="49"/>
      <c r="E193" s="49"/>
      <c r="F193" s="49"/>
      <c r="G193" s="49"/>
      <c r="H193" s="49"/>
      <c r="I193" s="49"/>
    </row>
    <row r="194" spans="3:9">
      <c r="C194" s="49"/>
      <c r="D194" s="49"/>
      <c r="E194" s="49"/>
      <c r="F194" s="49"/>
      <c r="G194" s="49"/>
      <c r="H194" s="49"/>
      <c r="I194" s="49"/>
    </row>
    <row r="195" spans="3:9">
      <c r="C195" s="49"/>
      <c r="D195" s="49"/>
      <c r="E195" s="49"/>
      <c r="F195" s="49"/>
      <c r="G195" s="49"/>
      <c r="H195" s="49"/>
      <c r="I195" s="49"/>
    </row>
    <row r="196" spans="3:9">
      <c r="C196" s="49"/>
      <c r="D196" s="49"/>
      <c r="E196" s="49"/>
      <c r="F196" s="49"/>
      <c r="G196" s="49"/>
      <c r="H196" s="49"/>
      <c r="I196" s="49"/>
    </row>
    <row r="197" spans="3:9">
      <c r="C197" s="49"/>
      <c r="D197" s="49"/>
      <c r="E197" s="49"/>
      <c r="F197" s="49"/>
      <c r="G197" s="49"/>
      <c r="H197" s="49"/>
      <c r="I197" s="49"/>
    </row>
    <row r="198" spans="3:9">
      <c r="C198" s="49"/>
      <c r="D198" s="49"/>
      <c r="E198" s="49"/>
      <c r="F198" s="49"/>
      <c r="G198" s="49"/>
      <c r="H198" s="49"/>
      <c r="I198" s="49"/>
    </row>
    <row r="199" spans="3:9">
      <c r="C199" s="49"/>
      <c r="D199" s="49"/>
      <c r="E199" s="49"/>
      <c r="F199" s="49"/>
      <c r="G199" s="49"/>
      <c r="H199" s="49"/>
      <c r="I199" s="49"/>
    </row>
    <row r="200" spans="3:9">
      <c r="C200" s="49"/>
      <c r="D200" s="49"/>
      <c r="E200" s="49"/>
      <c r="F200" s="49"/>
      <c r="G200" s="49"/>
      <c r="H200" s="49"/>
      <c r="I200" s="49"/>
    </row>
    <row r="201" spans="3:9">
      <c r="C201" s="49"/>
      <c r="D201" s="49"/>
      <c r="E201" s="49"/>
      <c r="F201" s="49"/>
      <c r="G201" s="49"/>
      <c r="H201" s="49"/>
      <c r="I201" s="49"/>
    </row>
    <row r="202" spans="3:9">
      <c r="C202" s="49"/>
      <c r="D202" s="49"/>
      <c r="E202" s="49"/>
      <c r="F202" s="49"/>
      <c r="G202" s="49"/>
      <c r="H202" s="49"/>
      <c r="I202" s="49"/>
    </row>
    <row r="203" spans="3:9">
      <c r="C203" s="49"/>
      <c r="D203" s="49"/>
      <c r="E203" s="49"/>
      <c r="F203" s="49"/>
      <c r="G203" s="49"/>
      <c r="H203" s="49"/>
      <c r="I203" s="49"/>
    </row>
    <row r="204" spans="3:9">
      <c r="C204" s="49"/>
      <c r="D204" s="49"/>
      <c r="E204" s="49"/>
      <c r="F204" s="49"/>
      <c r="G204" s="49"/>
      <c r="H204" s="49"/>
      <c r="I204" s="49"/>
    </row>
    <row r="205" spans="3:9">
      <c r="C205" s="49"/>
      <c r="D205" s="49"/>
      <c r="E205" s="49"/>
      <c r="F205" s="49"/>
      <c r="G205" s="49"/>
      <c r="H205" s="49"/>
      <c r="I205" s="49"/>
    </row>
    <row r="206" spans="3:9">
      <c r="C206" s="49"/>
      <c r="D206" s="49"/>
      <c r="E206" s="49"/>
      <c r="F206" s="49"/>
      <c r="G206" s="49"/>
      <c r="H206" s="49"/>
      <c r="I206" s="49"/>
    </row>
    <row r="207" spans="3:9">
      <c r="C207" s="49"/>
      <c r="D207" s="49"/>
      <c r="E207" s="49"/>
      <c r="F207" s="49"/>
      <c r="G207" s="49"/>
      <c r="H207" s="49"/>
      <c r="I207" s="49"/>
    </row>
    <row r="208" spans="3:9">
      <c r="C208" s="49"/>
      <c r="D208" s="49"/>
      <c r="E208" s="49"/>
      <c r="F208" s="49"/>
      <c r="G208" s="49"/>
      <c r="H208" s="49"/>
      <c r="I208" s="49"/>
    </row>
    <row r="209" spans="3:9">
      <c r="C209" s="49"/>
      <c r="D209" s="49"/>
      <c r="E209" s="49"/>
      <c r="F209" s="49"/>
      <c r="G209" s="49"/>
      <c r="H209" s="49"/>
      <c r="I209" s="49"/>
    </row>
    <row r="210" spans="3:9">
      <c r="C210" s="49"/>
      <c r="D210" s="49"/>
      <c r="E210" s="49"/>
      <c r="F210" s="49"/>
      <c r="G210" s="49"/>
      <c r="H210" s="49"/>
      <c r="I210" s="49"/>
    </row>
    <row r="211" spans="3:9">
      <c r="C211" s="49"/>
      <c r="D211" s="49"/>
      <c r="E211" s="49"/>
      <c r="F211" s="49"/>
      <c r="G211" s="49"/>
      <c r="H211" s="49"/>
      <c r="I211" s="49"/>
    </row>
    <row r="212" spans="3:9">
      <c r="C212" s="49"/>
      <c r="D212" s="49"/>
      <c r="E212" s="49"/>
      <c r="F212" s="49"/>
      <c r="G212" s="49"/>
      <c r="H212" s="49"/>
      <c r="I212" s="49"/>
    </row>
    <row r="213" spans="3:9">
      <c r="C213" s="49"/>
      <c r="D213" s="49"/>
      <c r="E213" s="49"/>
      <c r="F213" s="49"/>
      <c r="G213" s="49"/>
      <c r="H213" s="49"/>
      <c r="I213" s="49"/>
    </row>
    <row r="214" spans="3:9">
      <c r="C214" s="49"/>
      <c r="D214" s="49"/>
      <c r="E214" s="49"/>
      <c r="F214" s="49"/>
      <c r="G214" s="49"/>
      <c r="H214" s="49"/>
      <c r="I214" s="49"/>
    </row>
    <row r="215" spans="3:9">
      <c r="C215" s="49"/>
      <c r="D215" s="49"/>
      <c r="E215" s="49"/>
      <c r="F215" s="49"/>
      <c r="G215" s="49"/>
      <c r="H215" s="49"/>
      <c r="I215" s="49"/>
    </row>
    <row r="216" spans="3:9">
      <c r="C216" s="49"/>
      <c r="D216" s="49"/>
      <c r="E216" s="49"/>
      <c r="F216" s="49"/>
      <c r="G216" s="49"/>
      <c r="H216" s="49"/>
      <c r="I216" s="49"/>
    </row>
    <row r="217" spans="3:9">
      <c r="C217" s="49"/>
      <c r="D217" s="49"/>
      <c r="E217" s="49"/>
      <c r="F217" s="49"/>
      <c r="G217" s="49"/>
      <c r="H217" s="49"/>
      <c r="I217" s="49"/>
    </row>
    <row r="218" spans="3:9">
      <c r="C218" s="49"/>
      <c r="D218" s="49"/>
      <c r="E218" s="49"/>
      <c r="F218" s="49"/>
      <c r="G218" s="49"/>
      <c r="H218" s="49"/>
      <c r="I218" s="49"/>
    </row>
    <row r="219" spans="3:9">
      <c r="C219" s="49"/>
      <c r="D219" s="49"/>
      <c r="E219" s="49"/>
      <c r="F219" s="49"/>
      <c r="G219" s="49"/>
      <c r="H219" s="49"/>
      <c r="I219" s="49"/>
    </row>
    <row r="220" spans="3:9">
      <c r="C220" s="49"/>
      <c r="D220" s="49"/>
      <c r="E220" s="49"/>
      <c r="F220" s="49"/>
      <c r="G220" s="49"/>
      <c r="H220" s="49"/>
      <c r="I220" s="49"/>
    </row>
    <row r="221" spans="3:9">
      <c r="C221" s="49"/>
      <c r="D221" s="49"/>
      <c r="E221" s="49"/>
      <c r="F221" s="49"/>
      <c r="G221" s="49"/>
      <c r="H221" s="49"/>
      <c r="I221" s="49"/>
    </row>
    <row r="222" spans="3:9">
      <c r="C222" s="49"/>
      <c r="D222" s="49"/>
      <c r="E222" s="49"/>
      <c r="F222" s="49"/>
      <c r="G222" s="49"/>
      <c r="H222" s="49"/>
      <c r="I222" s="49"/>
    </row>
    <row r="223" spans="3:9">
      <c r="C223" s="49"/>
      <c r="D223" s="49"/>
      <c r="E223" s="49"/>
      <c r="F223" s="49"/>
      <c r="G223" s="49"/>
      <c r="H223" s="49"/>
      <c r="I223" s="49"/>
    </row>
    <row r="224" spans="3:9">
      <c r="C224" s="49"/>
      <c r="D224" s="49"/>
      <c r="E224" s="49"/>
      <c r="F224" s="49"/>
      <c r="G224" s="49"/>
      <c r="H224" s="49"/>
      <c r="I224" s="49"/>
    </row>
    <row r="225" spans="3:9">
      <c r="C225" s="49"/>
      <c r="D225" s="49"/>
      <c r="E225" s="49"/>
      <c r="F225" s="49"/>
      <c r="G225" s="49"/>
      <c r="H225" s="49"/>
      <c r="I225" s="49"/>
    </row>
    <row r="226" spans="3:9">
      <c r="C226" s="49"/>
      <c r="D226" s="49"/>
      <c r="E226" s="49"/>
      <c r="F226" s="49"/>
      <c r="G226" s="49"/>
      <c r="H226" s="49"/>
      <c r="I226" s="49"/>
    </row>
    <row r="227" spans="3:9">
      <c r="C227" s="49"/>
      <c r="D227" s="49"/>
      <c r="E227" s="49"/>
      <c r="F227" s="49"/>
      <c r="G227" s="49"/>
      <c r="H227" s="49"/>
      <c r="I227" s="49"/>
    </row>
    <row r="228" spans="3:9">
      <c r="C228" s="49"/>
      <c r="D228" s="49"/>
      <c r="E228" s="49"/>
      <c r="F228" s="49"/>
      <c r="G228" s="49"/>
      <c r="H228" s="49"/>
      <c r="I228" s="49"/>
    </row>
    <row r="229" spans="3:9">
      <c r="C229" s="49"/>
      <c r="D229" s="49"/>
      <c r="E229" s="49"/>
      <c r="F229" s="49"/>
      <c r="G229" s="49"/>
      <c r="H229" s="49"/>
      <c r="I229" s="49"/>
    </row>
    <row r="230" spans="3:9">
      <c r="C230" s="49"/>
      <c r="D230" s="49"/>
      <c r="E230" s="49"/>
      <c r="F230" s="49"/>
      <c r="G230" s="49"/>
      <c r="H230" s="49"/>
      <c r="I230" s="49"/>
    </row>
    <row r="231" spans="3:9">
      <c r="C231" s="49"/>
      <c r="D231" s="49"/>
      <c r="E231" s="49"/>
      <c r="F231" s="49"/>
      <c r="G231" s="49"/>
      <c r="H231" s="49"/>
      <c r="I231" s="49"/>
    </row>
    <row r="232" spans="3:9">
      <c r="C232" s="49"/>
      <c r="D232" s="49"/>
      <c r="E232" s="49"/>
      <c r="F232" s="49"/>
      <c r="G232" s="49"/>
      <c r="H232" s="49"/>
      <c r="I232" s="49"/>
    </row>
    <row r="233" spans="3:9">
      <c r="C233" s="49"/>
      <c r="D233" s="49"/>
      <c r="E233" s="49"/>
      <c r="F233" s="49"/>
      <c r="G233" s="49"/>
      <c r="H233" s="49"/>
      <c r="I233" s="49"/>
    </row>
    <row r="234" spans="3:9">
      <c r="C234" s="49"/>
      <c r="D234" s="49"/>
      <c r="E234" s="49"/>
      <c r="F234" s="49"/>
      <c r="G234" s="49"/>
      <c r="H234" s="49"/>
      <c r="I234" s="49"/>
    </row>
    <row r="235" spans="3:9">
      <c r="C235" s="49"/>
      <c r="D235" s="49"/>
      <c r="E235" s="49"/>
      <c r="F235" s="49"/>
      <c r="G235" s="49"/>
      <c r="H235" s="49"/>
      <c r="I235" s="49"/>
    </row>
    <row r="236" spans="3:9">
      <c r="C236" s="49"/>
      <c r="D236" s="49"/>
      <c r="E236" s="49"/>
      <c r="F236" s="49"/>
      <c r="G236" s="49"/>
      <c r="H236" s="49"/>
      <c r="I236" s="49"/>
    </row>
    <row r="237" spans="3:9">
      <c r="C237" s="49"/>
      <c r="D237" s="49"/>
      <c r="E237" s="49"/>
      <c r="F237" s="49"/>
      <c r="G237" s="49"/>
      <c r="H237" s="49"/>
      <c r="I237" s="49"/>
    </row>
    <row r="238" spans="3:9">
      <c r="C238" s="49"/>
      <c r="D238" s="49"/>
      <c r="E238" s="49"/>
      <c r="F238" s="49"/>
      <c r="G238" s="49"/>
      <c r="H238" s="49"/>
      <c r="I238" s="49"/>
    </row>
    <row r="239" spans="3:9">
      <c r="C239" s="49"/>
      <c r="D239" s="49"/>
      <c r="E239" s="49"/>
      <c r="F239" s="49"/>
      <c r="G239" s="49"/>
      <c r="H239" s="49"/>
      <c r="I239" s="49"/>
    </row>
    <row r="240" spans="3:9">
      <c r="C240" s="49"/>
      <c r="D240" s="49"/>
      <c r="E240" s="49"/>
      <c r="F240" s="49"/>
      <c r="G240" s="49"/>
      <c r="H240" s="49"/>
      <c r="I240" s="49"/>
    </row>
    <row r="241" spans="3:9">
      <c r="C241" s="49"/>
      <c r="D241" s="49"/>
      <c r="E241" s="49"/>
      <c r="F241" s="49"/>
      <c r="G241" s="49"/>
      <c r="H241" s="49"/>
      <c r="I241" s="49"/>
    </row>
    <row r="242" spans="3:9">
      <c r="C242" s="49"/>
      <c r="D242" s="49"/>
      <c r="E242" s="49"/>
      <c r="F242" s="49"/>
      <c r="G242" s="49"/>
      <c r="H242" s="49"/>
      <c r="I242" s="49"/>
    </row>
    <row r="243" spans="3:9">
      <c r="C243" s="49"/>
      <c r="D243" s="49"/>
      <c r="E243" s="49"/>
      <c r="F243" s="49"/>
      <c r="G243" s="49"/>
      <c r="H243" s="49"/>
      <c r="I243" s="49"/>
    </row>
    <row r="244" spans="3:9">
      <c r="C244" s="49"/>
      <c r="D244" s="49"/>
      <c r="E244" s="49"/>
      <c r="F244" s="49"/>
      <c r="G244" s="49"/>
      <c r="H244" s="49"/>
      <c r="I244" s="49"/>
    </row>
    <row r="245" spans="3:9">
      <c r="C245" s="49"/>
      <c r="D245" s="49"/>
      <c r="E245" s="49"/>
      <c r="F245" s="49"/>
      <c r="G245" s="49"/>
      <c r="H245" s="49"/>
      <c r="I245" s="49"/>
    </row>
    <row r="246" spans="3:9">
      <c r="C246" s="49"/>
      <c r="D246" s="49"/>
      <c r="E246" s="49"/>
      <c r="F246" s="49"/>
      <c r="G246" s="49"/>
      <c r="H246" s="49"/>
      <c r="I246" s="49"/>
    </row>
    <row r="247" spans="3:9">
      <c r="C247" s="49"/>
      <c r="D247" s="49"/>
      <c r="E247" s="49"/>
      <c r="F247" s="49"/>
      <c r="G247" s="49"/>
      <c r="H247" s="49"/>
      <c r="I247" s="49"/>
    </row>
    <row r="248" spans="3:9">
      <c r="C248" s="49"/>
      <c r="D248" s="49"/>
      <c r="E248" s="49"/>
      <c r="F248" s="49"/>
      <c r="G248" s="49"/>
      <c r="H248" s="49"/>
      <c r="I248" s="49"/>
    </row>
    <row r="249" spans="3:9">
      <c r="C249" s="49"/>
      <c r="D249" s="49"/>
      <c r="E249" s="49"/>
      <c r="F249" s="49"/>
      <c r="G249" s="49"/>
      <c r="H249" s="49"/>
      <c r="I249" s="49"/>
    </row>
    <row r="250" spans="3:9">
      <c r="C250" s="49"/>
      <c r="D250" s="49"/>
      <c r="E250" s="49"/>
      <c r="F250" s="49"/>
      <c r="G250" s="49"/>
      <c r="H250" s="49"/>
      <c r="I250" s="49"/>
    </row>
    <row r="251" spans="3:9">
      <c r="C251" s="49"/>
      <c r="D251" s="49"/>
      <c r="E251" s="49"/>
      <c r="F251" s="49"/>
      <c r="G251" s="49"/>
      <c r="H251" s="49"/>
      <c r="I251" s="49"/>
    </row>
    <row r="252" spans="3:9">
      <c r="C252" s="49"/>
      <c r="D252" s="49"/>
      <c r="E252" s="49"/>
      <c r="F252" s="49"/>
      <c r="G252" s="49"/>
      <c r="H252" s="49"/>
      <c r="I252" s="49"/>
    </row>
    <row r="253" spans="3:9">
      <c r="C253" s="49"/>
      <c r="D253" s="49"/>
      <c r="E253" s="49"/>
      <c r="F253" s="49"/>
      <c r="G253" s="49"/>
      <c r="H253" s="49"/>
      <c r="I253" s="49"/>
    </row>
    <row r="254" spans="3:9">
      <c r="C254" s="49"/>
      <c r="D254" s="49"/>
      <c r="E254" s="49"/>
      <c r="F254" s="49"/>
      <c r="G254" s="49"/>
      <c r="H254" s="49"/>
      <c r="I254" s="49"/>
    </row>
    <row r="255" spans="3:9">
      <c r="C255" s="49"/>
      <c r="D255" s="49"/>
      <c r="E255" s="49"/>
      <c r="F255" s="49"/>
      <c r="G255" s="49"/>
      <c r="H255" s="49"/>
      <c r="I255" s="49"/>
    </row>
    <row r="256" spans="3:9">
      <c r="C256" s="49"/>
      <c r="D256" s="49"/>
      <c r="E256" s="49"/>
      <c r="F256" s="49"/>
      <c r="G256" s="49"/>
      <c r="H256" s="49"/>
      <c r="I256" s="49"/>
    </row>
    <row r="257" spans="3:9">
      <c r="C257" s="49"/>
      <c r="D257" s="49"/>
      <c r="E257" s="49"/>
      <c r="F257" s="49"/>
      <c r="G257" s="49"/>
      <c r="H257" s="49"/>
      <c r="I257" s="49"/>
    </row>
    <row r="258" spans="3:9">
      <c r="C258" s="49"/>
      <c r="D258" s="49"/>
      <c r="E258" s="49"/>
      <c r="F258" s="49"/>
      <c r="G258" s="49"/>
      <c r="H258" s="49"/>
      <c r="I258" s="49"/>
    </row>
    <row r="259" spans="3:9">
      <c r="C259" s="49"/>
      <c r="D259" s="49"/>
      <c r="E259" s="49"/>
      <c r="F259" s="49"/>
      <c r="G259" s="49"/>
      <c r="H259" s="49"/>
      <c r="I259" s="49"/>
    </row>
    <row r="260" spans="3:9">
      <c r="C260" s="49"/>
      <c r="D260" s="49"/>
      <c r="E260" s="49"/>
      <c r="F260" s="49"/>
      <c r="G260" s="49"/>
      <c r="H260" s="49"/>
      <c r="I260" s="49"/>
    </row>
    <row r="261" spans="3:9">
      <c r="C261" s="49"/>
      <c r="D261" s="49"/>
      <c r="E261" s="49"/>
      <c r="F261" s="49"/>
      <c r="G261" s="49"/>
      <c r="H261" s="49"/>
      <c r="I261" s="49"/>
    </row>
    <row r="262" spans="3:9">
      <c r="C262" s="49"/>
      <c r="D262" s="49"/>
      <c r="E262" s="49"/>
      <c r="F262" s="49"/>
      <c r="G262" s="49"/>
      <c r="H262" s="49"/>
      <c r="I262" s="49"/>
    </row>
    <row r="263" spans="3:9">
      <c r="C263" s="49"/>
      <c r="D263" s="49"/>
      <c r="E263" s="49"/>
      <c r="F263" s="49"/>
      <c r="G263" s="49"/>
      <c r="H263" s="49"/>
      <c r="I263" s="49"/>
    </row>
    <row r="264" spans="3:9">
      <c r="C264" s="49"/>
      <c r="D264" s="49"/>
      <c r="E264" s="49"/>
      <c r="F264" s="49"/>
      <c r="G264" s="49"/>
      <c r="H264" s="49"/>
      <c r="I264" s="49"/>
    </row>
    <row r="265" spans="3:9">
      <c r="C265" s="49"/>
      <c r="D265" s="49"/>
      <c r="E265" s="49"/>
      <c r="F265" s="49"/>
      <c r="G265" s="49"/>
      <c r="H265" s="49"/>
      <c r="I265" s="49"/>
    </row>
    <row r="266" spans="3:9">
      <c r="C266" s="49"/>
      <c r="D266" s="49"/>
      <c r="E266" s="49"/>
      <c r="F266" s="49"/>
      <c r="G266" s="49"/>
      <c r="H266" s="49"/>
      <c r="I266" s="49"/>
    </row>
    <row r="267" spans="3:9">
      <c r="C267" s="49"/>
      <c r="D267" s="49"/>
      <c r="E267" s="49"/>
      <c r="F267" s="49"/>
      <c r="G267" s="49"/>
      <c r="H267" s="49"/>
      <c r="I267" s="49"/>
    </row>
    <row r="268" spans="3:9">
      <c r="C268" s="49"/>
      <c r="D268" s="49"/>
      <c r="E268" s="49"/>
      <c r="F268" s="49"/>
      <c r="G268" s="49"/>
      <c r="H268" s="49"/>
      <c r="I268" s="49"/>
    </row>
    <row r="269" spans="3:9">
      <c r="C269" s="49"/>
      <c r="D269" s="49"/>
      <c r="E269" s="49"/>
      <c r="F269" s="49"/>
      <c r="G269" s="49"/>
      <c r="H269" s="49"/>
      <c r="I269" s="49"/>
    </row>
    <row r="270" spans="3:9">
      <c r="C270" s="49"/>
      <c r="D270" s="49"/>
      <c r="E270" s="49"/>
      <c r="F270" s="49"/>
      <c r="G270" s="49"/>
      <c r="H270" s="49"/>
      <c r="I270" s="49"/>
    </row>
    <row r="271" spans="3:9">
      <c r="C271" s="49"/>
      <c r="D271" s="49"/>
      <c r="E271" s="49"/>
      <c r="F271" s="49"/>
      <c r="G271" s="49"/>
      <c r="H271" s="49"/>
      <c r="I271" s="49"/>
    </row>
    <row r="272" spans="3:9">
      <c r="C272" s="49"/>
      <c r="D272" s="49"/>
      <c r="E272" s="49"/>
      <c r="F272" s="49"/>
      <c r="G272" s="49"/>
      <c r="H272" s="49"/>
      <c r="I272" s="49"/>
    </row>
    <row r="273" spans="3:9">
      <c r="C273" s="49"/>
      <c r="D273" s="49"/>
      <c r="E273" s="49"/>
      <c r="F273" s="49"/>
      <c r="G273" s="49"/>
      <c r="H273" s="49"/>
      <c r="I273" s="49"/>
    </row>
    <row r="274" spans="3:9">
      <c r="C274" s="49"/>
      <c r="D274" s="49"/>
      <c r="E274" s="49"/>
      <c r="F274" s="49"/>
      <c r="G274" s="49"/>
      <c r="H274" s="49"/>
      <c r="I274" s="49"/>
    </row>
    <row r="275" spans="3:9">
      <c r="C275" s="49"/>
      <c r="D275" s="49"/>
      <c r="E275" s="49"/>
      <c r="F275" s="49"/>
      <c r="G275" s="49"/>
      <c r="H275" s="49"/>
      <c r="I275" s="49"/>
    </row>
    <row r="276" spans="3:9">
      <c r="C276" s="49"/>
      <c r="D276" s="49"/>
      <c r="E276" s="49"/>
      <c r="F276" s="49"/>
      <c r="G276" s="49"/>
      <c r="H276" s="49"/>
      <c r="I276" s="49"/>
    </row>
    <row r="277" spans="3:9">
      <c r="C277" s="49"/>
      <c r="D277" s="49"/>
      <c r="E277" s="49"/>
      <c r="F277" s="49"/>
      <c r="G277" s="49"/>
      <c r="H277" s="49"/>
      <c r="I277" s="49"/>
    </row>
    <row r="278" spans="3:9">
      <c r="C278" s="49"/>
      <c r="D278" s="49"/>
      <c r="E278" s="49"/>
      <c r="F278" s="49"/>
      <c r="G278" s="49"/>
      <c r="H278" s="49"/>
      <c r="I278" s="49"/>
    </row>
    <row r="279" spans="3:9">
      <c r="C279" s="49"/>
      <c r="D279" s="49"/>
      <c r="E279" s="49"/>
      <c r="F279" s="49"/>
      <c r="G279" s="49"/>
      <c r="H279" s="49"/>
      <c r="I279" s="49"/>
    </row>
    <row r="280" spans="3:9">
      <c r="C280" s="49"/>
      <c r="D280" s="49"/>
      <c r="E280" s="49"/>
      <c r="F280" s="49"/>
      <c r="G280" s="49"/>
      <c r="H280" s="49"/>
      <c r="I280" s="49"/>
    </row>
    <row r="281" spans="3:9">
      <c r="C281" s="49"/>
      <c r="D281" s="49"/>
      <c r="E281" s="49"/>
      <c r="F281" s="49"/>
      <c r="G281" s="49"/>
      <c r="H281" s="49"/>
      <c r="I281" s="49"/>
    </row>
    <row r="282" spans="3:9">
      <c r="C282" s="49"/>
      <c r="D282" s="49"/>
      <c r="E282" s="49"/>
      <c r="F282" s="49"/>
      <c r="G282" s="49"/>
      <c r="H282" s="49"/>
      <c r="I282" s="49"/>
    </row>
    <row r="283" spans="3:9">
      <c r="C283" s="49"/>
      <c r="D283" s="49"/>
      <c r="E283" s="49"/>
      <c r="F283" s="49"/>
      <c r="G283" s="49"/>
      <c r="H283" s="49"/>
      <c r="I283" s="49"/>
    </row>
    <row r="284" spans="3:9">
      <c r="C284" s="49"/>
      <c r="D284" s="49"/>
      <c r="E284" s="49"/>
      <c r="F284" s="49"/>
      <c r="G284" s="49"/>
      <c r="H284" s="49"/>
      <c r="I284" s="49"/>
    </row>
    <row r="285" spans="3:9">
      <c r="C285" s="49"/>
      <c r="D285" s="49"/>
      <c r="E285" s="49"/>
      <c r="F285" s="49"/>
      <c r="G285" s="49"/>
      <c r="H285" s="49"/>
      <c r="I285" s="49"/>
    </row>
    <row r="286" spans="3:9">
      <c r="C286" s="49"/>
      <c r="D286" s="49"/>
      <c r="E286" s="49"/>
      <c r="F286" s="49"/>
      <c r="G286" s="49"/>
      <c r="H286" s="49"/>
      <c r="I286" s="49"/>
    </row>
    <row r="287" spans="3:9">
      <c r="C287" s="49"/>
      <c r="D287" s="49"/>
      <c r="E287" s="49"/>
      <c r="F287" s="49"/>
      <c r="G287" s="49"/>
      <c r="H287" s="49"/>
      <c r="I287" s="49"/>
    </row>
    <row r="288" spans="3:9">
      <c r="C288" s="49"/>
      <c r="D288" s="49"/>
      <c r="E288" s="49"/>
      <c r="F288" s="49"/>
      <c r="G288" s="49"/>
      <c r="H288" s="49"/>
      <c r="I288" s="49"/>
    </row>
    <row r="289" spans="3:9">
      <c r="C289" s="49"/>
      <c r="D289" s="49"/>
      <c r="E289" s="49"/>
      <c r="F289" s="49"/>
      <c r="G289" s="49"/>
      <c r="H289" s="49"/>
      <c r="I289" s="49"/>
    </row>
    <row r="290" spans="3:9">
      <c r="C290" s="49"/>
      <c r="D290" s="49"/>
      <c r="E290" s="49"/>
      <c r="F290" s="49"/>
      <c r="G290" s="49"/>
      <c r="H290" s="49"/>
      <c r="I290" s="49"/>
    </row>
    <row r="291" spans="3:9">
      <c r="C291" s="49"/>
      <c r="D291" s="49"/>
      <c r="E291" s="49"/>
      <c r="F291" s="49"/>
      <c r="G291" s="49"/>
      <c r="H291" s="49"/>
      <c r="I291" s="49"/>
    </row>
    <row r="292" spans="3:9">
      <c r="C292" s="49"/>
      <c r="D292" s="49"/>
      <c r="E292" s="49"/>
      <c r="F292" s="49"/>
      <c r="G292" s="49"/>
      <c r="H292" s="49"/>
      <c r="I292" s="49"/>
    </row>
    <row r="293" spans="3:9">
      <c r="C293" s="49"/>
      <c r="D293" s="49"/>
      <c r="E293" s="49"/>
      <c r="F293" s="49"/>
      <c r="G293" s="49"/>
      <c r="H293" s="49"/>
      <c r="I293" s="49"/>
    </row>
    <row r="294" spans="3:9">
      <c r="C294" s="49"/>
      <c r="D294" s="49"/>
      <c r="E294" s="49"/>
      <c r="F294" s="49"/>
      <c r="G294" s="49"/>
      <c r="H294" s="49"/>
      <c r="I294" s="49"/>
    </row>
    <row r="295" spans="3:9">
      <c r="C295" s="49"/>
      <c r="D295" s="49"/>
      <c r="E295" s="49"/>
      <c r="F295" s="49"/>
      <c r="G295" s="49"/>
      <c r="H295" s="49"/>
      <c r="I295" s="49"/>
    </row>
    <row r="296" spans="3:9">
      <c r="C296" s="49"/>
      <c r="D296" s="49"/>
      <c r="E296" s="49"/>
      <c r="F296" s="49"/>
      <c r="G296" s="49"/>
      <c r="H296" s="49"/>
      <c r="I296" s="49"/>
    </row>
    <row r="297" spans="3:9">
      <c r="C297" s="49"/>
      <c r="D297" s="49"/>
      <c r="E297" s="49"/>
      <c r="F297" s="49"/>
      <c r="G297" s="49"/>
      <c r="H297" s="49"/>
      <c r="I297" s="49"/>
    </row>
    <row r="298" spans="3:9">
      <c r="C298" s="49"/>
      <c r="D298" s="49"/>
      <c r="E298" s="49"/>
      <c r="F298" s="49"/>
      <c r="G298" s="49"/>
      <c r="H298" s="49"/>
      <c r="I298" s="49"/>
    </row>
    <row r="299" spans="3:9">
      <c r="C299" s="49"/>
      <c r="D299" s="49"/>
      <c r="E299" s="49"/>
      <c r="F299" s="49"/>
      <c r="G299" s="49"/>
      <c r="H299" s="49"/>
      <c r="I299" s="49"/>
    </row>
    <row r="300" spans="3:9">
      <c r="C300" s="49"/>
      <c r="D300" s="49"/>
      <c r="E300" s="49"/>
      <c r="F300" s="49"/>
      <c r="G300" s="49"/>
      <c r="H300" s="49"/>
      <c r="I300" s="49"/>
    </row>
    <row r="301" spans="3:9">
      <c r="C301" s="49"/>
      <c r="D301" s="49"/>
      <c r="E301" s="49"/>
      <c r="F301" s="49"/>
      <c r="G301" s="49"/>
      <c r="H301" s="49"/>
      <c r="I301" s="49"/>
    </row>
    <row r="302" spans="3:9">
      <c r="C302" s="49"/>
      <c r="D302" s="49"/>
      <c r="E302" s="49"/>
      <c r="F302" s="49"/>
      <c r="G302" s="49"/>
      <c r="H302" s="49"/>
      <c r="I302" s="49"/>
    </row>
    <row r="303" spans="3:9">
      <c r="C303" s="49"/>
      <c r="D303" s="49"/>
      <c r="E303" s="49"/>
      <c r="F303" s="49"/>
      <c r="G303" s="49"/>
      <c r="H303" s="49"/>
      <c r="I303" s="49"/>
    </row>
    <row r="304" spans="3:9">
      <c r="C304" s="49"/>
      <c r="D304" s="49"/>
      <c r="E304" s="49"/>
      <c r="F304" s="49"/>
      <c r="G304" s="49"/>
      <c r="H304" s="49"/>
      <c r="I304" s="49"/>
    </row>
    <row r="305" spans="3:9">
      <c r="C305" s="49"/>
      <c r="D305" s="49"/>
      <c r="E305" s="49"/>
      <c r="F305" s="49"/>
      <c r="G305" s="49"/>
      <c r="H305" s="49"/>
      <c r="I305" s="49"/>
    </row>
    <row r="306" spans="3:9">
      <c r="C306" s="49"/>
      <c r="D306" s="49"/>
      <c r="E306" s="49"/>
      <c r="F306" s="49"/>
      <c r="G306" s="49"/>
      <c r="H306" s="49"/>
      <c r="I306" s="49"/>
    </row>
    <row r="307" spans="3:9">
      <c r="C307" s="49"/>
      <c r="D307" s="49"/>
      <c r="E307" s="49"/>
      <c r="F307" s="49"/>
      <c r="G307" s="49"/>
      <c r="H307" s="49"/>
      <c r="I307" s="49"/>
    </row>
    <row r="308" spans="3:9">
      <c r="C308" s="49"/>
      <c r="D308" s="49"/>
      <c r="E308" s="49"/>
      <c r="F308" s="49"/>
      <c r="G308" s="49"/>
      <c r="H308" s="49"/>
      <c r="I308" s="49"/>
    </row>
    <row r="309" spans="3:9">
      <c r="C309" s="49"/>
      <c r="D309" s="49"/>
      <c r="E309" s="49"/>
      <c r="F309" s="49"/>
      <c r="G309" s="49"/>
      <c r="H309" s="49"/>
      <c r="I309" s="49"/>
    </row>
    <row r="310" spans="3:9">
      <c r="C310" s="49"/>
      <c r="D310" s="49"/>
      <c r="E310" s="49"/>
      <c r="F310" s="49"/>
      <c r="G310" s="49"/>
      <c r="H310" s="49"/>
      <c r="I310" s="49"/>
    </row>
    <row r="311" spans="3:9">
      <c r="C311" s="49"/>
      <c r="D311" s="49"/>
      <c r="E311" s="49"/>
      <c r="F311" s="49"/>
      <c r="G311" s="49"/>
      <c r="H311" s="49"/>
      <c r="I311" s="49"/>
    </row>
    <row r="312" spans="3:9">
      <c r="C312" s="49"/>
      <c r="D312" s="49"/>
      <c r="E312" s="49"/>
      <c r="F312" s="49"/>
      <c r="G312" s="49"/>
      <c r="H312" s="49"/>
      <c r="I312" s="49"/>
    </row>
    <row r="313" spans="3:9">
      <c r="C313" s="49"/>
      <c r="D313" s="49"/>
      <c r="E313" s="49"/>
      <c r="F313" s="49"/>
      <c r="G313" s="49"/>
      <c r="H313" s="49"/>
      <c r="I313" s="49"/>
    </row>
    <row r="314" spans="3:9">
      <c r="C314" s="49"/>
      <c r="D314" s="49"/>
      <c r="E314" s="49"/>
      <c r="F314" s="49"/>
      <c r="G314" s="49"/>
      <c r="H314" s="49"/>
      <c r="I314" s="49"/>
    </row>
    <row r="315" spans="3:9">
      <c r="C315" s="49"/>
      <c r="D315" s="49"/>
      <c r="E315" s="49"/>
      <c r="F315" s="49"/>
      <c r="G315" s="49"/>
      <c r="H315" s="49"/>
      <c r="I315" s="49"/>
    </row>
    <row r="316" spans="3:9">
      <c r="C316" s="49"/>
      <c r="D316" s="49"/>
      <c r="E316" s="49"/>
      <c r="F316" s="49"/>
      <c r="G316" s="49"/>
      <c r="H316" s="49"/>
      <c r="I316" s="49"/>
    </row>
    <row r="317" spans="3:9">
      <c r="C317" s="49"/>
      <c r="D317" s="49"/>
      <c r="E317" s="49"/>
      <c r="F317" s="49"/>
      <c r="G317" s="49"/>
      <c r="H317" s="49"/>
      <c r="I317" s="49"/>
    </row>
    <row r="318" spans="3:9">
      <c r="C318" s="49"/>
      <c r="D318" s="49"/>
      <c r="E318" s="49"/>
      <c r="F318" s="49"/>
      <c r="G318" s="49"/>
      <c r="H318" s="49"/>
      <c r="I318" s="49"/>
    </row>
    <row r="319" spans="3:9">
      <c r="C319" s="49"/>
      <c r="D319" s="49"/>
      <c r="E319" s="49"/>
      <c r="F319" s="49"/>
      <c r="G319" s="49"/>
      <c r="H319" s="49"/>
      <c r="I319" s="49"/>
    </row>
    <row r="320" spans="3:9">
      <c r="C320" s="49"/>
      <c r="D320" s="49"/>
      <c r="E320" s="49"/>
      <c r="F320" s="49"/>
      <c r="G320" s="49"/>
      <c r="H320" s="49"/>
      <c r="I320" s="49"/>
    </row>
    <row r="321" spans="3:9">
      <c r="C321" s="49"/>
      <c r="D321" s="49"/>
      <c r="E321" s="49"/>
      <c r="F321" s="49"/>
      <c r="G321" s="49"/>
      <c r="H321" s="49"/>
      <c r="I321" s="49"/>
    </row>
    <row r="322" spans="3:9">
      <c r="C322" s="49"/>
      <c r="D322" s="49"/>
      <c r="E322" s="49"/>
      <c r="F322" s="49"/>
      <c r="G322" s="49"/>
      <c r="H322" s="49"/>
      <c r="I322" s="49"/>
    </row>
    <row r="323" spans="3:9">
      <c r="C323" s="49"/>
      <c r="D323" s="49"/>
      <c r="E323" s="49"/>
      <c r="F323" s="49"/>
      <c r="G323" s="49"/>
      <c r="H323" s="49"/>
      <c r="I323" s="49"/>
    </row>
    <row r="324" spans="3:9">
      <c r="C324" s="49"/>
      <c r="D324" s="49"/>
      <c r="E324" s="49"/>
      <c r="F324" s="49"/>
      <c r="G324" s="49"/>
      <c r="H324" s="49"/>
      <c r="I324" s="49"/>
    </row>
    <row r="325" spans="3:9">
      <c r="C325" s="49"/>
      <c r="D325" s="49"/>
      <c r="E325" s="49"/>
      <c r="F325" s="49"/>
      <c r="G325" s="49"/>
      <c r="H325" s="49"/>
      <c r="I325" s="49"/>
    </row>
    <row r="326" spans="3:9">
      <c r="C326" s="49"/>
      <c r="D326" s="49"/>
      <c r="E326" s="49"/>
      <c r="F326" s="49"/>
      <c r="G326" s="49"/>
      <c r="H326" s="49"/>
      <c r="I326" s="49"/>
    </row>
    <row r="327" spans="3:9">
      <c r="C327" s="49"/>
      <c r="D327" s="49"/>
      <c r="E327" s="49"/>
      <c r="F327" s="49"/>
      <c r="G327" s="49"/>
      <c r="H327" s="49"/>
      <c r="I327" s="49"/>
    </row>
    <row r="328" spans="3:9">
      <c r="C328" s="49"/>
      <c r="D328" s="49"/>
      <c r="E328" s="49"/>
      <c r="F328" s="49"/>
      <c r="G328" s="49"/>
      <c r="H328" s="49"/>
      <c r="I328" s="49"/>
    </row>
    <row r="329" spans="3:9">
      <c r="C329" s="49"/>
      <c r="D329" s="49"/>
      <c r="E329" s="49"/>
      <c r="F329" s="49"/>
      <c r="G329" s="49"/>
      <c r="H329" s="49"/>
      <c r="I329" s="49"/>
    </row>
    <row r="330" spans="3:9">
      <c r="C330" s="49"/>
      <c r="D330" s="49"/>
      <c r="E330" s="49"/>
      <c r="F330" s="49"/>
      <c r="G330" s="49"/>
      <c r="H330" s="49"/>
      <c r="I330" s="49"/>
    </row>
    <row r="331" spans="3:9">
      <c r="C331" s="49"/>
      <c r="D331" s="49"/>
      <c r="E331" s="49"/>
      <c r="F331" s="49"/>
      <c r="G331" s="49"/>
      <c r="H331" s="49"/>
      <c r="I331" s="49"/>
    </row>
    <row r="332" spans="3:9">
      <c r="C332" s="49"/>
      <c r="D332" s="49"/>
      <c r="E332" s="49"/>
      <c r="F332" s="49"/>
      <c r="G332" s="49"/>
      <c r="H332" s="49"/>
      <c r="I332" s="49"/>
    </row>
    <row r="333" spans="3:9">
      <c r="C333" s="49"/>
      <c r="D333" s="49"/>
      <c r="E333" s="49"/>
      <c r="F333" s="49"/>
      <c r="G333" s="49"/>
      <c r="H333" s="49"/>
      <c r="I333" s="49"/>
    </row>
    <row r="334" spans="3:9">
      <c r="C334" s="49"/>
      <c r="D334" s="49"/>
      <c r="E334" s="49"/>
      <c r="F334" s="49"/>
      <c r="G334" s="49"/>
      <c r="H334" s="49"/>
      <c r="I334" s="49"/>
    </row>
    <row r="335" spans="3:9">
      <c r="C335" s="49"/>
      <c r="D335" s="49"/>
      <c r="E335" s="49"/>
      <c r="F335" s="49"/>
      <c r="G335" s="49"/>
      <c r="H335" s="49"/>
      <c r="I335" s="49"/>
    </row>
    <row r="336" spans="3:9">
      <c r="C336" s="49"/>
      <c r="D336" s="49"/>
      <c r="E336" s="49"/>
      <c r="F336" s="49"/>
      <c r="G336" s="49"/>
      <c r="H336" s="49"/>
      <c r="I336" s="49"/>
    </row>
    <row r="337" spans="3:9">
      <c r="C337" s="49"/>
      <c r="D337" s="49"/>
      <c r="E337" s="49"/>
      <c r="F337" s="49"/>
      <c r="G337" s="49"/>
      <c r="H337" s="49"/>
      <c r="I337" s="49"/>
    </row>
    <row r="338" spans="3:9">
      <c r="C338" s="49"/>
      <c r="D338" s="49"/>
      <c r="E338" s="49"/>
      <c r="F338" s="49"/>
      <c r="G338" s="49"/>
      <c r="H338" s="49"/>
      <c r="I338" s="49"/>
    </row>
    <row r="339" spans="3:9">
      <c r="C339" s="49"/>
      <c r="D339" s="49"/>
      <c r="E339" s="49"/>
      <c r="F339" s="49"/>
      <c r="G339" s="49"/>
      <c r="H339" s="49"/>
      <c r="I339" s="49"/>
    </row>
    <row r="340" spans="3:9">
      <c r="C340" s="49"/>
      <c r="D340" s="49"/>
      <c r="E340" s="49"/>
      <c r="F340" s="49"/>
      <c r="G340" s="49"/>
      <c r="H340" s="49"/>
      <c r="I340" s="49"/>
    </row>
    <row r="341" spans="3:9">
      <c r="C341" s="49"/>
      <c r="D341" s="49"/>
      <c r="E341" s="49"/>
      <c r="F341" s="49"/>
      <c r="G341" s="49"/>
      <c r="H341" s="49"/>
      <c r="I341" s="49"/>
    </row>
    <row r="342" spans="3:9">
      <c r="C342" s="49"/>
      <c r="D342" s="49"/>
      <c r="E342" s="49"/>
      <c r="F342" s="49"/>
      <c r="G342" s="49"/>
      <c r="H342" s="49"/>
      <c r="I342" s="49"/>
    </row>
    <row r="343" spans="3:9">
      <c r="C343" s="49"/>
      <c r="D343" s="49"/>
      <c r="E343" s="49"/>
      <c r="F343" s="49"/>
      <c r="G343" s="49"/>
      <c r="H343" s="49"/>
      <c r="I343" s="49"/>
    </row>
    <row r="344" spans="3:9">
      <c r="C344" s="49"/>
      <c r="D344" s="49"/>
      <c r="E344" s="49"/>
      <c r="F344" s="49"/>
      <c r="G344" s="49"/>
      <c r="H344" s="49"/>
      <c r="I344" s="49"/>
    </row>
    <row r="345" spans="3:9">
      <c r="C345" s="49"/>
      <c r="D345" s="49"/>
      <c r="E345" s="49"/>
      <c r="F345" s="49"/>
      <c r="G345" s="49"/>
      <c r="H345" s="49"/>
      <c r="I345" s="49"/>
    </row>
    <row r="346" spans="3:9">
      <c r="C346" s="49"/>
      <c r="D346" s="49"/>
      <c r="E346" s="49"/>
      <c r="F346" s="49"/>
      <c r="G346" s="49"/>
      <c r="H346" s="49"/>
      <c r="I346" s="49"/>
    </row>
    <row r="347" spans="3:9">
      <c r="C347" s="49"/>
      <c r="D347" s="49"/>
      <c r="E347" s="49"/>
      <c r="F347" s="49"/>
      <c r="G347" s="49"/>
      <c r="H347" s="49"/>
      <c r="I347" s="49"/>
    </row>
    <row r="348" spans="3:9">
      <c r="C348" s="49"/>
      <c r="D348" s="49"/>
      <c r="E348" s="49"/>
      <c r="F348" s="49"/>
      <c r="G348" s="49"/>
      <c r="H348" s="49"/>
      <c r="I348" s="49"/>
    </row>
    <row r="349" spans="3:9">
      <c r="C349" s="49"/>
      <c r="D349" s="49"/>
      <c r="E349" s="49"/>
      <c r="F349" s="49"/>
      <c r="G349" s="49"/>
      <c r="H349" s="49"/>
      <c r="I349" s="49"/>
    </row>
    <row r="350" spans="3:9">
      <c r="C350" s="49"/>
      <c r="D350" s="49"/>
      <c r="E350" s="49"/>
      <c r="F350" s="49"/>
      <c r="G350" s="49"/>
      <c r="H350" s="49"/>
      <c r="I350" s="49"/>
    </row>
    <row r="351" spans="3:9">
      <c r="C351" s="49"/>
      <c r="D351" s="49"/>
      <c r="E351" s="49"/>
      <c r="F351" s="49"/>
      <c r="G351" s="49"/>
      <c r="H351" s="49"/>
      <c r="I351" s="49"/>
    </row>
    <row r="352" spans="3:9">
      <c r="C352" s="49"/>
      <c r="D352" s="49"/>
      <c r="E352" s="49"/>
      <c r="F352" s="49"/>
      <c r="G352" s="49"/>
      <c r="H352" s="49"/>
      <c r="I352" s="49"/>
    </row>
    <row r="353" spans="3:9">
      <c r="C353" s="49"/>
      <c r="D353" s="49"/>
      <c r="E353" s="49"/>
      <c r="F353" s="49"/>
      <c r="G353" s="49"/>
      <c r="H353" s="49"/>
      <c r="I353" s="49"/>
    </row>
    <row r="354" spans="3:9">
      <c r="C354" s="49"/>
      <c r="D354" s="49"/>
      <c r="E354" s="49"/>
      <c r="F354" s="49"/>
      <c r="G354" s="49"/>
      <c r="H354" s="49"/>
      <c r="I354" s="49"/>
    </row>
    <row r="355" spans="3:9">
      <c r="C355" s="49"/>
      <c r="D355" s="49"/>
      <c r="E355" s="49"/>
      <c r="F355" s="49"/>
      <c r="G355" s="49"/>
      <c r="H355" s="49"/>
      <c r="I355" s="49"/>
    </row>
    <row r="356" spans="3:9">
      <c r="C356" s="49"/>
      <c r="D356" s="49"/>
      <c r="E356" s="49"/>
      <c r="F356" s="49"/>
      <c r="G356" s="49"/>
      <c r="H356" s="49"/>
      <c r="I356" s="49"/>
    </row>
    <row r="357" spans="3:9">
      <c r="C357" s="49"/>
      <c r="D357" s="49"/>
      <c r="E357" s="49"/>
      <c r="F357" s="49"/>
      <c r="G357" s="49"/>
      <c r="H357" s="49"/>
      <c r="I357" s="49"/>
    </row>
    <row r="358" spans="3:9">
      <c r="C358" s="49"/>
      <c r="D358" s="49"/>
      <c r="E358" s="49"/>
      <c r="F358" s="49"/>
      <c r="G358" s="49"/>
      <c r="H358" s="49"/>
      <c r="I358" s="49"/>
    </row>
    <row r="359" spans="3:9">
      <c r="C359" s="49"/>
      <c r="D359" s="49"/>
      <c r="E359" s="49"/>
      <c r="F359" s="49"/>
      <c r="G359" s="49"/>
      <c r="H359" s="49"/>
      <c r="I359" s="49"/>
    </row>
    <row r="360" spans="3:9">
      <c r="C360" s="49"/>
      <c r="D360" s="49"/>
      <c r="E360" s="49"/>
      <c r="F360" s="49"/>
      <c r="G360" s="49"/>
      <c r="H360" s="49"/>
      <c r="I360" s="49"/>
    </row>
    <row r="361" spans="3:9">
      <c r="C361" s="49"/>
      <c r="D361" s="49"/>
      <c r="E361" s="49"/>
      <c r="F361" s="49"/>
      <c r="G361" s="49"/>
      <c r="H361" s="49"/>
      <c r="I361" s="49"/>
    </row>
    <row r="362" spans="3:9">
      <c r="C362" s="49"/>
      <c r="D362" s="49"/>
      <c r="E362" s="49"/>
      <c r="F362" s="49"/>
      <c r="G362" s="49"/>
      <c r="H362" s="49"/>
      <c r="I362" s="49"/>
    </row>
    <row r="363" spans="3:9">
      <c r="C363" s="49"/>
      <c r="D363" s="49"/>
      <c r="E363" s="49"/>
      <c r="F363" s="49"/>
      <c r="G363" s="49"/>
      <c r="H363" s="49"/>
      <c r="I363" s="49"/>
    </row>
    <row r="364" spans="3:9">
      <c r="C364" s="49"/>
      <c r="D364" s="49"/>
      <c r="E364" s="49"/>
      <c r="F364" s="49"/>
      <c r="G364" s="49"/>
      <c r="H364" s="49"/>
      <c r="I364" s="49"/>
    </row>
    <row r="365" spans="3:9">
      <c r="C365" s="49"/>
      <c r="D365" s="49"/>
      <c r="E365" s="49"/>
      <c r="F365" s="49"/>
      <c r="G365" s="49"/>
      <c r="H365" s="49"/>
      <c r="I365" s="49"/>
    </row>
    <row r="366" spans="3:9">
      <c r="C366" s="49"/>
      <c r="D366" s="49"/>
      <c r="E366" s="49"/>
      <c r="F366" s="49"/>
      <c r="G366" s="49"/>
      <c r="H366" s="49"/>
      <c r="I366" s="49"/>
    </row>
    <row r="367" spans="3:9">
      <c r="C367" s="49"/>
      <c r="D367" s="49"/>
      <c r="E367" s="49"/>
      <c r="F367" s="49"/>
      <c r="G367" s="49"/>
      <c r="H367" s="49"/>
      <c r="I367" s="49"/>
    </row>
    <row r="368" spans="3:9">
      <c r="C368" s="49"/>
      <c r="D368" s="49"/>
      <c r="E368" s="49"/>
      <c r="F368" s="49"/>
      <c r="G368" s="49"/>
      <c r="H368" s="49"/>
      <c r="I368" s="49"/>
    </row>
    <row r="369" spans="3:9">
      <c r="C369" s="49"/>
      <c r="D369" s="49"/>
      <c r="E369" s="49"/>
      <c r="F369" s="49"/>
      <c r="G369" s="49"/>
      <c r="H369" s="49"/>
      <c r="I369" s="49"/>
    </row>
    <row r="370" spans="3:9">
      <c r="C370" s="49"/>
      <c r="D370" s="49"/>
      <c r="E370" s="49"/>
      <c r="F370" s="49"/>
      <c r="G370" s="49"/>
      <c r="H370" s="49"/>
      <c r="I370" s="49"/>
    </row>
    <row r="371" spans="3:9">
      <c r="C371" s="49"/>
      <c r="D371" s="49"/>
      <c r="E371" s="49"/>
      <c r="F371" s="49"/>
      <c r="G371" s="49"/>
      <c r="H371" s="49"/>
      <c r="I371" s="49"/>
    </row>
    <row r="372" spans="3:9">
      <c r="C372" s="49"/>
      <c r="D372" s="49"/>
      <c r="E372" s="49"/>
      <c r="F372" s="49"/>
      <c r="G372" s="49"/>
      <c r="H372" s="49"/>
      <c r="I372" s="49"/>
    </row>
    <row r="373" spans="3:9">
      <c r="C373" s="49"/>
      <c r="D373" s="49"/>
      <c r="E373" s="49"/>
      <c r="F373" s="49"/>
      <c r="G373" s="49"/>
      <c r="H373" s="49"/>
      <c r="I373" s="49"/>
    </row>
    <row r="374" spans="3:9">
      <c r="C374" s="49"/>
      <c r="D374" s="49"/>
      <c r="E374" s="49"/>
      <c r="F374" s="49"/>
      <c r="G374" s="49"/>
      <c r="H374" s="49"/>
      <c r="I374" s="49"/>
    </row>
    <row r="375" spans="3:9">
      <c r="C375" s="49"/>
      <c r="D375" s="49"/>
      <c r="E375" s="49"/>
      <c r="F375" s="49"/>
      <c r="G375" s="49"/>
      <c r="H375" s="49"/>
      <c r="I375" s="49"/>
    </row>
    <row r="376" spans="3:9">
      <c r="C376" s="49"/>
      <c r="D376" s="49"/>
      <c r="E376" s="49"/>
      <c r="F376" s="49"/>
      <c r="G376" s="49"/>
      <c r="H376" s="49"/>
      <c r="I376" s="49"/>
    </row>
    <row r="377" spans="3:9">
      <c r="C377" s="49"/>
      <c r="D377" s="49"/>
      <c r="E377" s="49"/>
      <c r="F377" s="49"/>
      <c r="G377" s="49"/>
      <c r="H377" s="49"/>
      <c r="I377" s="49"/>
    </row>
    <row r="378" spans="3:9">
      <c r="C378" s="49"/>
      <c r="D378" s="49"/>
      <c r="E378" s="49"/>
      <c r="F378" s="49"/>
      <c r="G378" s="49"/>
      <c r="H378" s="49"/>
      <c r="I378" s="49"/>
    </row>
    <row r="379" spans="3:9">
      <c r="C379" s="49"/>
      <c r="D379" s="49"/>
      <c r="E379" s="49"/>
      <c r="F379" s="49"/>
      <c r="G379" s="49"/>
      <c r="H379" s="49"/>
      <c r="I379" s="49"/>
    </row>
    <row r="380" spans="3:9">
      <c r="C380" s="49"/>
      <c r="D380" s="49"/>
      <c r="E380" s="49"/>
      <c r="F380" s="49"/>
      <c r="G380" s="49"/>
      <c r="H380" s="49"/>
      <c r="I380" s="49"/>
    </row>
    <row r="381" spans="3:9">
      <c r="C381" s="49"/>
      <c r="D381" s="49"/>
      <c r="E381" s="49"/>
      <c r="F381" s="49"/>
      <c r="G381" s="49"/>
      <c r="H381" s="49"/>
      <c r="I381" s="49"/>
    </row>
    <row r="382" spans="3:9">
      <c r="C382" s="49"/>
      <c r="D382" s="49"/>
      <c r="E382" s="49"/>
      <c r="F382" s="49"/>
      <c r="G382" s="49"/>
      <c r="H382" s="49"/>
      <c r="I382" s="49"/>
    </row>
    <row r="383" spans="3:9">
      <c r="C383" s="49"/>
      <c r="D383" s="49"/>
      <c r="E383" s="49"/>
      <c r="F383" s="49"/>
      <c r="G383" s="49"/>
      <c r="H383" s="49"/>
      <c r="I383" s="49"/>
    </row>
    <row r="384" spans="3:9">
      <c r="C384" s="49"/>
      <c r="D384" s="49"/>
      <c r="E384" s="49"/>
      <c r="F384" s="49"/>
      <c r="G384" s="49"/>
      <c r="H384" s="49"/>
      <c r="I384" s="49"/>
    </row>
    <row r="385" spans="3:9">
      <c r="C385" s="49"/>
      <c r="D385" s="49"/>
      <c r="E385" s="49"/>
      <c r="F385" s="49"/>
      <c r="G385" s="49"/>
      <c r="H385" s="49"/>
      <c r="I385" s="49"/>
    </row>
    <row r="386" spans="3:9">
      <c r="C386" s="49"/>
      <c r="D386" s="49"/>
      <c r="E386" s="49"/>
      <c r="F386" s="49"/>
      <c r="G386" s="49"/>
      <c r="H386" s="49"/>
      <c r="I386" s="49"/>
    </row>
    <row r="387" spans="3:9">
      <c r="C387" s="49"/>
      <c r="D387" s="49"/>
      <c r="E387" s="49"/>
      <c r="F387" s="49"/>
      <c r="G387" s="49"/>
      <c r="H387" s="49"/>
      <c r="I387" s="49"/>
    </row>
    <row r="388" spans="3:9">
      <c r="C388" s="49"/>
      <c r="D388" s="49"/>
      <c r="E388" s="49"/>
      <c r="F388" s="49"/>
      <c r="G388" s="49"/>
      <c r="H388" s="49"/>
      <c r="I388" s="49"/>
    </row>
    <row r="389" spans="3:9">
      <c r="C389" s="49"/>
      <c r="D389" s="49"/>
      <c r="E389" s="49"/>
      <c r="F389" s="49"/>
      <c r="G389" s="49"/>
      <c r="H389" s="49"/>
      <c r="I389" s="49"/>
    </row>
    <row r="390" spans="3:9">
      <c r="C390" s="49"/>
      <c r="D390" s="49"/>
      <c r="E390" s="49"/>
      <c r="F390" s="49"/>
      <c r="G390" s="49"/>
      <c r="H390" s="49"/>
      <c r="I390" s="49"/>
    </row>
    <row r="391" spans="3:9">
      <c r="C391" s="49"/>
      <c r="D391" s="49"/>
      <c r="E391" s="49"/>
      <c r="F391" s="49"/>
      <c r="G391" s="49"/>
      <c r="H391" s="49"/>
      <c r="I391" s="49"/>
    </row>
    <row r="392" spans="3:9">
      <c r="C392" s="49"/>
      <c r="D392" s="49"/>
      <c r="E392" s="49"/>
      <c r="F392" s="49"/>
      <c r="G392" s="49"/>
      <c r="H392" s="49"/>
      <c r="I392" s="49"/>
    </row>
    <row r="393" spans="3:9">
      <c r="C393" s="49"/>
      <c r="D393" s="49"/>
      <c r="E393" s="49"/>
      <c r="F393" s="49"/>
      <c r="G393" s="49"/>
      <c r="H393" s="49"/>
      <c r="I393" s="49"/>
    </row>
    <row r="394" spans="3:9">
      <c r="C394" s="49"/>
      <c r="D394" s="49"/>
      <c r="E394" s="49"/>
      <c r="F394" s="49"/>
      <c r="G394" s="49"/>
      <c r="H394" s="49"/>
      <c r="I394" s="49"/>
    </row>
    <row r="395" spans="3:9">
      <c r="C395" s="49"/>
      <c r="D395" s="49"/>
      <c r="E395" s="49"/>
      <c r="F395" s="49"/>
      <c r="G395" s="49"/>
      <c r="H395" s="49"/>
      <c r="I395" s="49"/>
    </row>
    <row r="396" spans="3:9">
      <c r="C396" s="49"/>
      <c r="D396" s="49"/>
      <c r="E396" s="49"/>
      <c r="F396" s="49"/>
      <c r="G396" s="49"/>
      <c r="H396" s="49"/>
      <c r="I396" s="49"/>
    </row>
    <row r="397" spans="3:9">
      <c r="C397" s="49"/>
      <c r="D397" s="49"/>
      <c r="E397" s="49"/>
      <c r="F397" s="49"/>
      <c r="G397" s="49"/>
      <c r="H397" s="49"/>
      <c r="I397" s="49"/>
    </row>
    <row r="398" spans="3:9">
      <c r="C398" s="49"/>
      <c r="D398" s="49"/>
      <c r="E398" s="49"/>
      <c r="F398" s="49"/>
      <c r="G398" s="49"/>
      <c r="H398" s="49"/>
      <c r="I398" s="49"/>
    </row>
    <row r="399" spans="3:9">
      <c r="C399" s="49"/>
      <c r="D399" s="49"/>
      <c r="E399" s="49"/>
      <c r="F399" s="49"/>
      <c r="G399" s="49"/>
      <c r="H399" s="49"/>
      <c r="I399" s="49"/>
    </row>
    <row r="400" spans="3:9">
      <c r="C400" s="49"/>
      <c r="D400" s="49"/>
      <c r="E400" s="49"/>
      <c r="F400" s="49"/>
      <c r="G400" s="49"/>
      <c r="H400" s="49"/>
      <c r="I400" s="49"/>
    </row>
    <row r="401" spans="3:9">
      <c r="C401" s="49"/>
      <c r="D401" s="49"/>
      <c r="E401" s="49"/>
      <c r="F401" s="49"/>
      <c r="G401" s="49"/>
      <c r="H401" s="49"/>
      <c r="I401" s="49"/>
    </row>
    <row r="402" spans="3:9">
      <c r="C402" s="49"/>
      <c r="D402" s="49"/>
      <c r="E402" s="49"/>
      <c r="F402" s="49"/>
      <c r="G402" s="49"/>
      <c r="H402" s="49"/>
      <c r="I402" s="49"/>
    </row>
    <row r="403" spans="3:9">
      <c r="C403" s="49"/>
      <c r="D403" s="49"/>
      <c r="E403" s="49"/>
      <c r="F403" s="49"/>
      <c r="G403" s="49"/>
      <c r="H403" s="49"/>
      <c r="I403" s="49"/>
    </row>
    <row r="404" spans="3:9">
      <c r="C404" s="49"/>
      <c r="D404" s="49"/>
      <c r="E404" s="49"/>
      <c r="F404" s="49"/>
      <c r="G404" s="49"/>
      <c r="H404" s="49"/>
      <c r="I404" s="49"/>
    </row>
    <row r="405" spans="3:9">
      <c r="C405" s="49"/>
      <c r="D405" s="49"/>
      <c r="E405" s="49"/>
      <c r="F405" s="49"/>
      <c r="G405" s="49"/>
      <c r="H405" s="49"/>
      <c r="I405" s="49"/>
    </row>
    <row r="406" spans="3:9">
      <c r="C406" s="49"/>
      <c r="D406" s="49"/>
      <c r="E406" s="49"/>
      <c r="F406" s="49"/>
      <c r="G406" s="49"/>
      <c r="H406" s="49"/>
      <c r="I406" s="49"/>
    </row>
    <row r="407" spans="3:9">
      <c r="C407" s="49"/>
      <c r="D407" s="49"/>
      <c r="E407" s="49"/>
      <c r="F407" s="49"/>
      <c r="G407" s="49"/>
      <c r="H407" s="49"/>
      <c r="I407" s="49"/>
    </row>
    <row r="408" spans="3:9">
      <c r="C408" s="49"/>
      <c r="D408" s="49"/>
      <c r="E408" s="49"/>
      <c r="F408" s="49"/>
      <c r="G408" s="49"/>
      <c r="H408" s="49"/>
      <c r="I408" s="49"/>
    </row>
    <row r="409" spans="3:9">
      <c r="C409" s="49"/>
      <c r="D409" s="49"/>
      <c r="E409" s="49"/>
      <c r="F409" s="49"/>
      <c r="G409" s="49"/>
      <c r="H409" s="49"/>
      <c r="I409" s="49"/>
    </row>
    <row r="410" spans="3:9">
      <c r="C410" s="49"/>
      <c r="D410" s="49"/>
      <c r="E410" s="49"/>
      <c r="F410" s="49"/>
      <c r="G410" s="49"/>
      <c r="H410" s="49"/>
      <c r="I410" s="49"/>
    </row>
    <row r="411" spans="3:9">
      <c r="C411" s="49"/>
      <c r="D411" s="49"/>
      <c r="E411" s="49"/>
      <c r="F411" s="49"/>
      <c r="G411" s="49"/>
      <c r="H411" s="49"/>
      <c r="I411" s="49"/>
    </row>
    <row r="412" spans="3:9">
      <c r="C412" s="49"/>
      <c r="D412" s="49"/>
      <c r="E412" s="49"/>
      <c r="F412" s="49"/>
      <c r="G412" s="49"/>
      <c r="H412" s="49"/>
      <c r="I412" s="49"/>
    </row>
    <row r="413" spans="3:9">
      <c r="C413" s="49"/>
      <c r="D413" s="49"/>
      <c r="E413" s="49"/>
      <c r="F413" s="49"/>
      <c r="G413" s="49"/>
      <c r="H413" s="49"/>
      <c r="I413" s="49"/>
    </row>
    <row r="414" spans="3:9">
      <c r="C414" s="49"/>
      <c r="D414" s="49"/>
      <c r="E414" s="49"/>
      <c r="F414" s="49"/>
      <c r="G414" s="49"/>
      <c r="H414" s="49"/>
      <c r="I414" s="49"/>
    </row>
    <row r="415" spans="3:9">
      <c r="C415" s="49"/>
      <c r="D415" s="49"/>
      <c r="E415" s="49"/>
      <c r="F415" s="49"/>
      <c r="G415" s="49"/>
      <c r="H415" s="49"/>
      <c r="I415" s="49"/>
    </row>
    <row r="416" spans="3:9">
      <c r="C416" s="49"/>
      <c r="D416" s="49"/>
      <c r="E416" s="49"/>
      <c r="F416" s="49"/>
      <c r="G416" s="49"/>
      <c r="H416" s="49"/>
      <c r="I416" s="49"/>
    </row>
    <row r="417" spans="3:9">
      <c r="C417" s="49"/>
      <c r="D417" s="49"/>
      <c r="E417" s="49"/>
      <c r="F417" s="49"/>
      <c r="G417" s="49"/>
      <c r="H417" s="49"/>
      <c r="I417" s="49"/>
    </row>
    <row r="418" spans="3:9">
      <c r="C418" s="49"/>
      <c r="D418" s="49"/>
      <c r="E418" s="49"/>
      <c r="F418" s="49"/>
      <c r="G418" s="49"/>
      <c r="H418" s="49"/>
      <c r="I418" s="49"/>
    </row>
    <row r="419" spans="3:9">
      <c r="C419" s="49"/>
      <c r="D419" s="49"/>
      <c r="E419" s="49"/>
      <c r="F419" s="49"/>
      <c r="G419" s="49"/>
      <c r="H419" s="49"/>
      <c r="I419" s="49"/>
    </row>
    <row r="420" spans="3:9">
      <c r="C420" s="49"/>
      <c r="D420" s="49"/>
      <c r="E420" s="49"/>
      <c r="F420" s="49"/>
      <c r="G420" s="49"/>
      <c r="H420" s="49"/>
      <c r="I420" s="49"/>
    </row>
    <row r="421" spans="3:9">
      <c r="C421" s="49"/>
      <c r="D421" s="49"/>
      <c r="E421" s="49"/>
      <c r="F421" s="49"/>
      <c r="G421" s="49"/>
      <c r="H421" s="49"/>
      <c r="I421" s="49"/>
    </row>
    <row r="422" spans="3:9">
      <c r="C422" s="49"/>
      <c r="D422" s="49"/>
      <c r="E422" s="49"/>
      <c r="F422" s="49"/>
      <c r="G422" s="49"/>
      <c r="H422" s="49"/>
      <c r="I422" s="49"/>
    </row>
    <row r="423" spans="3:9">
      <c r="C423" s="49"/>
      <c r="D423" s="49"/>
      <c r="E423" s="49"/>
      <c r="F423" s="49"/>
      <c r="G423" s="49"/>
      <c r="H423" s="49"/>
      <c r="I423" s="49"/>
    </row>
    <row r="424" spans="3:9">
      <c r="C424" s="49"/>
      <c r="D424" s="49"/>
      <c r="E424" s="49"/>
      <c r="F424" s="49"/>
      <c r="G424" s="49"/>
      <c r="H424" s="49"/>
      <c r="I424" s="49"/>
    </row>
    <row r="425" spans="3:9">
      <c r="C425" s="49"/>
      <c r="D425" s="49"/>
      <c r="E425" s="49"/>
      <c r="F425" s="49"/>
      <c r="G425" s="49"/>
      <c r="H425" s="49"/>
      <c r="I425" s="49"/>
    </row>
    <row r="426" spans="3:9">
      <c r="C426" s="49"/>
      <c r="D426" s="49"/>
      <c r="E426" s="49"/>
      <c r="F426" s="49"/>
      <c r="G426" s="49"/>
      <c r="H426" s="49"/>
      <c r="I426" s="49"/>
    </row>
    <row r="427" spans="3:9">
      <c r="C427" s="49"/>
      <c r="D427" s="49"/>
      <c r="E427" s="49"/>
      <c r="F427" s="49"/>
      <c r="G427" s="49"/>
      <c r="H427" s="49"/>
      <c r="I427" s="49"/>
    </row>
    <row r="428" spans="3:9">
      <c r="C428" s="49"/>
      <c r="D428" s="49"/>
      <c r="E428" s="49"/>
      <c r="F428" s="49"/>
      <c r="G428" s="49"/>
      <c r="H428" s="49"/>
      <c r="I428" s="49"/>
    </row>
    <row r="429" spans="3:9">
      <c r="C429" s="49"/>
      <c r="D429" s="49"/>
      <c r="E429" s="49"/>
      <c r="F429" s="49"/>
      <c r="G429" s="49"/>
      <c r="H429" s="49"/>
      <c r="I429" s="49"/>
    </row>
    <row r="430" spans="3:9">
      <c r="C430" s="49"/>
      <c r="D430" s="49"/>
      <c r="E430" s="49"/>
      <c r="F430" s="49"/>
      <c r="G430" s="49"/>
      <c r="H430" s="49"/>
      <c r="I430" s="49"/>
    </row>
    <row r="431" spans="3:9">
      <c r="C431" s="49"/>
      <c r="D431" s="49"/>
      <c r="E431" s="49"/>
      <c r="F431" s="49"/>
      <c r="G431" s="49"/>
      <c r="H431" s="49"/>
      <c r="I431" s="49"/>
    </row>
    <row r="432" spans="3:9">
      <c r="C432" s="49"/>
      <c r="D432" s="49"/>
      <c r="E432" s="49"/>
      <c r="F432" s="49"/>
      <c r="G432" s="49"/>
      <c r="H432" s="49"/>
      <c r="I432" s="49"/>
    </row>
    <row r="433" spans="3:9">
      <c r="C433" s="49"/>
      <c r="D433" s="49"/>
      <c r="E433" s="49"/>
      <c r="F433" s="49"/>
      <c r="G433" s="49"/>
      <c r="H433" s="49"/>
      <c r="I433" s="49"/>
    </row>
    <row r="434" spans="3:9">
      <c r="C434" s="49"/>
      <c r="D434" s="49"/>
      <c r="E434" s="49"/>
      <c r="F434" s="49"/>
      <c r="G434" s="49"/>
      <c r="H434" s="49"/>
      <c r="I434" s="49"/>
    </row>
    <row r="435" spans="3:9">
      <c r="C435" s="49"/>
      <c r="D435" s="49"/>
      <c r="E435" s="49"/>
      <c r="F435" s="49"/>
      <c r="G435" s="49"/>
      <c r="H435" s="49"/>
      <c r="I435" s="49"/>
    </row>
    <row r="436" spans="3:9">
      <c r="C436" s="49"/>
      <c r="D436" s="49"/>
      <c r="E436" s="49"/>
      <c r="F436" s="49"/>
      <c r="G436" s="49"/>
      <c r="H436" s="49"/>
      <c r="I436" s="49"/>
    </row>
    <row r="437" spans="3:9">
      <c r="C437" s="49"/>
      <c r="D437" s="49"/>
      <c r="E437" s="49"/>
      <c r="F437" s="49"/>
      <c r="G437" s="49"/>
      <c r="H437" s="49"/>
      <c r="I437" s="49"/>
    </row>
    <row r="438" spans="3:9">
      <c r="C438" s="49"/>
      <c r="D438" s="49"/>
      <c r="E438" s="49"/>
      <c r="F438" s="49"/>
      <c r="G438" s="49"/>
      <c r="H438" s="49"/>
      <c r="I438" s="49"/>
    </row>
    <row r="439" spans="3:9">
      <c r="C439" s="49"/>
      <c r="D439" s="49"/>
      <c r="E439" s="49"/>
      <c r="F439" s="49"/>
      <c r="G439" s="49"/>
      <c r="H439" s="49"/>
      <c r="I439" s="49"/>
    </row>
    <row r="440" spans="3:9">
      <c r="C440" s="49"/>
      <c r="D440" s="49"/>
      <c r="E440" s="49"/>
      <c r="F440" s="49"/>
      <c r="G440" s="49"/>
      <c r="H440" s="49"/>
      <c r="I440" s="49"/>
    </row>
    <row r="441" spans="3:9">
      <c r="C441" s="49"/>
      <c r="D441" s="49"/>
      <c r="E441" s="49"/>
      <c r="F441" s="49"/>
      <c r="G441" s="49"/>
      <c r="H441" s="49"/>
      <c r="I441" s="49"/>
    </row>
    <row r="442" spans="3:9">
      <c r="C442" s="49"/>
      <c r="D442" s="49"/>
      <c r="E442" s="49"/>
      <c r="F442" s="49"/>
      <c r="G442" s="49"/>
      <c r="H442" s="49"/>
      <c r="I442" s="49"/>
    </row>
    <row r="443" spans="3:9">
      <c r="C443" s="49"/>
      <c r="D443" s="49"/>
      <c r="E443" s="49"/>
      <c r="F443" s="49"/>
      <c r="G443" s="49"/>
      <c r="H443" s="49"/>
      <c r="I443" s="49"/>
    </row>
    <row r="444" spans="3:9">
      <c r="C444" s="49"/>
      <c r="D444" s="49"/>
      <c r="E444" s="49"/>
      <c r="F444" s="49"/>
      <c r="G444" s="49"/>
      <c r="H444" s="49"/>
      <c r="I444" s="49"/>
    </row>
    <row r="445" spans="3:9">
      <c r="C445" s="49"/>
      <c r="D445" s="49"/>
      <c r="E445" s="49"/>
      <c r="F445" s="49"/>
      <c r="G445" s="49"/>
      <c r="H445" s="49"/>
      <c r="I445" s="49"/>
    </row>
    <row r="446" spans="3:9">
      <c r="C446" s="49"/>
      <c r="D446" s="49"/>
      <c r="E446" s="49"/>
      <c r="F446" s="49"/>
      <c r="G446" s="49"/>
      <c r="H446" s="49"/>
      <c r="I446" s="49"/>
    </row>
    <row r="447" spans="3:9">
      <c r="C447" s="49"/>
      <c r="D447" s="49"/>
      <c r="E447" s="49"/>
      <c r="F447" s="49"/>
      <c r="G447" s="49"/>
      <c r="H447" s="49"/>
      <c r="I447" s="49"/>
    </row>
    <row r="448" spans="3:9">
      <c r="C448" s="49"/>
      <c r="D448" s="49"/>
      <c r="E448" s="49"/>
      <c r="F448" s="49"/>
      <c r="G448" s="49"/>
      <c r="H448" s="49"/>
      <c r="I448" s="49"/>
    </row>
    <row r="449" spans="3:9">
      <c r="C449" s="49"/>
      <c r="D449" s="49"/>
      <c r="E449" s="49"/>
      <c r="F449" s="49"/>
      <c r="G449" s="49"/>
      <c r="H449" s="49"/>
      <c r="I449" s="49"/>
    </row>
    <row r="450" spans="3:9">
      <c r="C450" s="49"/>
      <c r="D450" s="49"/>
      <c r="E450" s="49"/>
      <c r="F450" s="49"/>
      <c r="G450" s="49"/>
      <c r="H450" s="49"/>
      <c r="I450" s="49"/>
    </row>
    <row r="451" spans="3:9">
      <c r="C451" s="49"/>
      <c r="D451" s="49"/>
      <c r="E451" s="49"/>
      <c r="F451" s="49"/>
      <c r="G451" s="49"/>
      <c r="H451" s="49"/>
      <c r="I451" s="49"/>
    </row>
    <row r="452" spans="3:9">
      <c r="C452" s="49"/>
      <c r="D452" s="49"/>
      <c r="E452" s="49"/>
      <c r="F452" s="49"/>
      <c r="G452" s="49"/>
      <c r="H452" s="49"/>
      <c r="I452" s="49"/>
    </row>
    <row r="453" spans="3:9">
      <c r="C453" s="49"/>
      <c r="D453" s="49"/>
      <c r="E453" s="49"/>
      <c r="F453" s="49"/>
      <c r="G453" s="49"/>
      <c r="H453" s="49"/>
      <c r="I453" s="49"/>
    </row>
    <row r="454" spans="3:9">
      <c r="C454" s="49"/>
      <c r="D454" s="49"/>
      <c r="E454" s="49"/>
      <c r="F454" s="49"/>
      <c r="G454" s="49"/>
      <c r="H454" s="49"/>
      <c r="I454" s="49"/>
    </row>
    <row r="455" spans="3:9">
      <c r="C455" s="49"/>
      <c r="D455" s="49"/>
      <c r="E455" s="49"/>
      <c r="F455" s="49"/>
      <c r="G455" s="49"/>
      <c r="H455" s="49"/>
      <c r="I455" s="49"/>
    </row>
    <row r="456" spans="3:9">
      <c r="C456" s="49"/>
      <c r="D456" s="49"/>
      <c r="E456" s="49"/>
      <c r="F456" s="49"/>
      <c r="G456" s="49"/>
      <c r="H456" s="49"/>
      <c r="I456" s="49"/>
    </row>
    <row r="457" spans="3:9">
      <c r="C457" s="49"/>
      <c r="D457" s="49"/>
      <c r="E457" s="49"/>
      <c r="F457" s="49"/>
      <c r="G457" s="49"/>
      <c r="H457" s="49"/>
      <c r="I457" s="49"/>
    </row>
    <row r="458" spans="3:9">
      <c r="C458" s="49"/>
      <c r="D458" s="49"/>
      <c r="E458" s="49"/>
      <c r="F458" s="49"/>
      <c r="G458" s="49"/>
      <c r="H458" s="49"/>
      <c r="I458" s="49"/>
    </row>
    <row r="459" spans="3:9">
      <c r="C459" s="49"/>
      <c r="D459" s="49"/>
      <c r="E459" s="49"/>
      <c r="F459" s="49"/>
      <c r="G459" s="49"/>
      <c r="H459" s="49"/>
      <c r="I459" s="49"/>
    </row>
    <row r="460" spans="3:9">
      <c r="C460" s="49"/>
      <c r="D460" s="49"/>
      <c r="E460" s="49"/>
      <c r="F460" s="49"/>
      <c r="G460" s="49"/>
      <c r="H460" s="49"/>
      <c r="I460" s="49"/>
    </row>
    <row r="461" spans="3:9">
      <c r="C461" s="49"/>
      <c r="D461" s="49"/>
      <c r="E461" s="49"/>
      <c r="F461" s="49"/>
      <c r="G461" s="49"/>
      <c r="H461" s="49"/>
      <c r="I461" s="49"/>
    </row>
    <row r="462" spans="3:9">
      <c r="C462" s="49"/>
      <c r="D462" s="49"/>
      <c r="E462" s="49"/>
      <c r="F462" s="49"/>
      <c r="G462" s="49"/>
      <c r="H462" s="49"/>
      <c r="I462" s="49"/>
    </row>
    <row r="463" spans="3:9">
      <c r="C463" s="49"/>
      <c r="D463" s="49"/>
      <c r="E463" s="49"/>
      <c r="F463" s="49"/>
      <c r="G463" s="49"/>
      <c r="H463" s="49"/>
      <c r="I463" s="49"/>
    </row>
    <row r="464" spans="3:9">
      <c r="C464" s="49"/>
      <c r="D464" s="49"/>
      <c r="E464" s="49"/>
      <c r="F464" s="49"/>
      <c r="G464" s="49"/>
      <c r="H464" s="49"/>
      <c r="I464" s="49"/>
    </row>
    <row r="465" spans="3:9">
      <c r="C465" s="49"/>
      <c r="D465" s="49"/>
      <c r="E465" s="49"/>
      <c r="F465" s="49"/>
      <c r="G465" s="49"/>
      <c r="H465" s="49"/>
      <c r="I465" s="49"/>
    </row>
    <row r="466" spans="3:9">
      <c r="C466" s="49"/>
      <c r="D466" s="49"/>
      <c r="E466" s="49"/>
      <c r="F466" s="49"/>
      <c r="G466" s="49"/>
      <c r="H466" s="49"/>
      <c r="I466" s="49"/>
    </row>
    <row r="467" spans="3:9">
      <c r="C467" s="49"/>
      <c r="D467" s="49"/>
      <c r="E467" s="49"/>
      <c r="F467" s="49"/>
      <c r="G467" s="49"/>
      <c r="H467" s="49"/>
      <c r="I467" s="49"/>
    </row>
    <row r="468" spans="3:9">
      <c r="C468" s="49"/>
      <c r="D468" s="49"/>
      <c r="E468" s="49"/>
      <c r="F468" s="49"/>
      <c r="G468" s="49"/>
      <c r="H468" s="49"/>
      <c r="I468" s="49"/>
    </row>
    <row r="469" spans="3:9">
      <c r="C469" s="49"/>
      <c r="D469" s="49"/>
      <c r="E469" s="49"/>
      <c r="F469" s="49"/>
      <c r="G469" s="49"/>
      <c r="H469" s="49"/>
      <c r="I469" s="49"/>
    </row>
    <row r="470" spans="3:9">
      <c r="C470" s="49"/>
      <c r="D470" s="49"/>
      <c r="E470" s="49"/>
      <c r="F470" s="49"/>
      <c r="G470" s="49"/>
      <c r="H470" s="49"/>
      <c r="I470" s="49"/>
    </row>
    <row r="471" spans="3:9">
      <c r="C471" s="49"/>
      <c r="D471" s="49"/>
      <c r="E471" s="49"/>
      <c r="F471" s="49"/>
      <c r="G471" s="49"/>
      <c r="H471" s="49"/>
      <c r="I471" s="49"/>
    </row>
    <row r="472" spans="3:9">
      <c r="C472" s="49"/>
      <c r="D472" s="49"/>
      <c r="E472" s="49"/>
      <c r="F472" s="49"/>
      <c r="G472" s="49"/>
      <c r="H472" s="49"/>
      <c r="I472" s="49"/>
    </row>
    <row r="473" spans="3:9">
      <c r="C473" s="49"/>
      <c r="D473" s="49"/>
      <c r="E473" s="49"/>
      <c r="F473" s="49"/>
      <c r="G473" s="49"/>
      <c r="H473" s="49"/>
      <c r="I473" s="49"/>
    </row>
    <row r="474" spans="3:9">
      <c r="C474" s="49"/>
      <c r="D474" s="49"/>
      <c r="E474" s="49"/>
      <c r="F474" s="49"/>
      <c r="G474" s="49"/>
      <c r="H474" s="49"/>
      <c r="I474" s="49"/>
    </row>
    <row r="475" spans="3:9">
      <c r="C475" s="49"/>
      <c r="D475" s="49"/>
      <c r="E475" s="49"/>
      <c r="F475" s="49"/>
      <c r="G475" s="49"/>
      <c r="H475" s="49"/>
      <c r="I475" s="49"/>
    </row>
    <row r="476" spans="3:9">
      <c r="C476" s="49"/>
      <c r="D476" s="49"/>
      <c r="E476" s="49"/>
      <c r="F476" s="49"/>
      <c r="G476" s="49"/>
      <c r="H476" s="49"/>
      <c r="I476" s="49"/>
    </row>
    <row r="477" spans="3:9">
      <c r="C477" s="49"/>
      <c r="D477" s="49"/>
      <c r="E477" s="49"/>
      <c r="F477" s="49"/>
      <c r="G477" s="49"/>
      <c r="H477" s="49"/>
      <c r="I477" s="49"/>
    </row>
    <row r="478" spans="3:9">
      <c r="C478" s="49"/>
      <c r="D478" s="49"/>
      <c r="E478" s="49"/>
      <c r="F478" s="49"/>
      <c r="G478" s="49"/>
      <c r="H478" s="49"/>
      <c r="I478" s="49"/>
    </row>
    <row r="479" spans="3:9">
      <c r="C479" s="49"/>
      <c r="D479" s="49"/>
      <c r="E479" s="49"/>
      <c r="F479" s="49"/>
      <c r="G479" s="49"/>
      <c r="H479" s="49"/>
      <c r="I479" s="49"/>
    </row>
    <row r="480" spans="3:9">
      <c r="C480" s="49"/>
      <c r="D480" s="49"/>
      <c r="E480" s="49"/>
      <c r="F480" s="49"/>
      <c r="G480" s="49"/>
      <c r="H480" s="49"/>
      <c r="I480" s="49"/>
    </row>
    <row r="481" spans="3:9">
      <c r="C481" s="49"/>
      <c r="D481" s="49"/>
      <c r="E481" s="49"/>
      <c r="F481" s="49"/>
      <c r="G481" s="49"/>
      <c r="H481" s="49"/>
      <c r="I481" s="49"/>
    </row>
    <row r="482" spans="3:9">
      <c r="C482" s="49"/>
      <c r="D482" s="49"/>
      <c r="E482" s="49"/>
      <c r="F482" s="49"/>
      <c r="G482" s="49"/>
      <c r="H482" s="49"/>
      <c r="I482" s="49"/>
    </row>
    <row r="483" spans="3:9">
      <c r="C483" s="49"/>
      <c r="D483" s="49"/>
      <c r="E483" s="49"/>
      <c r="F483" s="49"/>
      <c r="G483" s="49"/>
      <c r="H483" s="49"/>
      <c r="I483" s="49"/>
    </row>
    <row r="484" spans="3:9">
      <c r="C484" s="49"/>
      <c r="D484" s="49"/>
      <c r="E484" s="49"/>
      <c r="F484" s="49"/>
      <c r="G484" s="49"/>
      <c r="H484" s="49"/>
      <c r="I484" s="49"/>
    </row>
    <row r="485" spans="3:9">
      <c r="C485" s="49"/>
      <c r="D485" s="49"/>
      <c r="E485" s="49"/>
      <c r="F485" s="49"/>
      <c r="G485" s="49"/>
      <c r="H485" s="49"/>
      <c r="I485" s="49"/>
    </row>
    <row r="486" spans="3:9">
      <c r="C486" s="49"/>
      <c r="D486" s="49"/>
      <c r="E486" s="49"/>
      <c r="F486" s="49"/>
      <c r="G486" s="49"/>
      <c r="H486" s="49"/>
      <c r="I486" s="49"/>
    </row>
    <row r="487" spans="3:9">
      <c r="C487" s="49"/>
      <c r="D487" s="49"/>
      <c r="E487" s="49"/>
      <c r="F487" s="49"/>
      <c r="G487" s="49"/>
      <c r="H487" s="49"/>
      <c r="I487" s="49"/>
    </row>
    <row r="488" spans="3:9">
      <c r="C488" s="49"/>
      <c r="D488" s="49"/>
      <c r="E488" s="49"/>
      <c r="F488" s="49"/>
      <c r="G488" s="49"/>
      <c r="H488" s="49"/>
      <c r="I488" s="49"/>
    </row>
    <row r="489" spans="3:9">
      <c r="C489" s="49"/>
      <c r="D489" s="49"/>
      <c r="E489" s="49"/>
      <c r="F489" s="49"/>
      <c r="G489" s="49"/>
      <c r="H489" s="49"/>
      <c r="I489" s="49"/>
    </row>
    <row r="490" spans="3:9">
      <c r="C490" s="49"/>
      <c r="D490" s="49"/>
      <c r="E490" s="49"/>
      <c r="F490" s="49"/>
      <c r="G490" s="49"/>
      <c r="H490" s="49"/>
      <c r="I490" s="49"/>
    </row>
    <row r="491" spans="3:9">
      <c r="C491" s="49"/>
      <c r="D491" s="49"/>
      <c r="E491" s="49"/>
      <c r="F491" s="49"/>
      <c r="G491" s="49"/>
      <c r="H491" s="49"/>
      <c r="I491" s="49"/>
    </row>
    <row r="492" spans="3:9">
      <c r="C492" s="49"/>
      <c r="D492" s="49"/>
      <c r="E492" s="49"/>
      <c r="F492" s="49"/>
      <c r="G492" s="49"/>
      <c r="H492" s="49"/>
      <c r="I492" s="49"/>
    </row>
    <row r="493" spans="3:9">
      <c r="C493" s="49"/>
      <c r="D493" s="49"/>
      <c r="E493" s="49"/>
      <c r="F493" s="49"/>
      <c r="G493" s="49"/>
      <c r="H493" s="49"/>
      <c r="I493" s="49"/>
    </row>
    <row r="494" spans="3:9">
      <c r="C494" s="49"/>
      <c r="D494" s="49"/>
      <c r="E494" s="49"/>
      <c r="F494" s="49"/>
      <c r="G494" s="49"/>
      <c r="H494" s="49"/>
      <c r="I494" s="49"/>
    </row>
    <row r="495" spans="3:9">
      <c r="C495" s="49"/>
      <c r="D495" s="49"/>
      <c r="E495" s="49"/>
      <c r="F495" s="49"/>
      <c r="G495" s="49"/>
      <c r="H495" s="49"/>
      <c r="I495" s="49"/>
    </row>
    <row r="496" spans="3:9">
      <c r="C496" s="49"/>
      <c r="D496" s="49"/>
      <c r="E496" s="49"/>
      <c r="F496" s="49"/>
      <c r="G496" s="49"/>
      <c r="H496" s="49"/>
      <c r="I496" s="49"/>
    </row>
    <row r="497" spans="3:9">
      <c r="C497" s="49"/>
      <c r="D497" s="49"/>
      <c r="E497" s="49"/>
      <c r="F497" s="49"/>
      <c r="G497" s="49"/>
      <c r="H497" s="49"/>
      <c r="I497" s="49"/>
    </row>
    <row r="498" spans="3:9">
      <c r="C498" s="49"/>
      <c r="D498" s="49"/>
      <c r="E498" s="49"/>
      <c r="F498" s="49"/>
      <c r="G498" s="49"/>
      <c r="H498" s="49"/>
      <c r="I498" s="49"/>
    </row>
    <row r="499" spans="3:9">
      <c r="C499" s="49"/>
      <c r="D499" s="49"/>
      <c r="E499" s="49"/>
      <c r="F499" s="49"/>
      <c r="G499" s="49"/>
      <c r="H499" s="49"/>
      <c r="I499" s="49"/>
    </row>
    <row r="500" spans="3:9">
      <c r="C500" s="49"/>
      <c r="D500" s="49"/>
      <c r="E500" s="49"/>
      <c r="F500" s="49"/>
      <c r="G500" s="49"/>
      <c r="H500" s="49"/>
      <c r="I500" s="49"/>
    </row>
    <row r="501" spans="3:9">
      <c r="C501" s="49"/>
      <c r="D501" s="49"/>
      <c r="E501" s="49"/>
      <c r="F501" s="49"/>
      <c r="G501" s="49"/>
      <c r="H501" s="49"/>
      <c r="I501" s="49"/>
    </row>
    <row r="502" spans="3:9">
      <c r="C502" s="49"/>
      <c r="D502" s="49"/>
      <c r="E502" s="49"/>
      <c r="F502" s="49"/>
      <c r="G502" s="49"/>
      <c r="H502" s="49"/>
      <c r="I502" s="49"/>
    </row>
    <row r="503" spans="3:9">
      <c r="C503" s="49"/>
      <c r="D503" s="49"/>
      <c r="E503" s="49"/>
      <c r="F503" s="49"/>
      <c r="G503" s="49"/>
      <c r="H503" s="49"/>
      <c r="I503" s="49"/>
    </row>
    <row r="504" spans="3:9">
      <c r="C504" s="49"/>
      <c r="D504" s="49"/>
      <c r="E504" s="49"/>
      <c r="F504" s="49"/>
      <c r="G504" s="49"/>
      <c r="H504" s="49"/>
      <c r="I504" s="49"/>
    </row>
    <row r="505" spans="3:9">
      <c r="C505" s="49"/>
      <c r="D505" s="49"/>
      <c r="E505" s="49"/>
      <c r="F505" s="49"/>
      <c r="G505" s="49"/>
      <c r="H505" s="49"/>
      <c r="I505" s="49"/>
    </row>
    <row r="506" spans="3:9">
      <c r="C506" s="49"/>
      <c r="D506" s="49"/>
      <c r="E506" s="49"/>
      <c r="F506" s="49"/>
      <c r="G506" s="49"/>
      <c r="H506" s="49"/>
      <c r="I506" s="49"/>
    </row>
    <row r="507" spans="3:9">
      <c r="C507" s="49"/>
      <c r="D507" s="49"/>
      <c r="E507" s="49"/>
      <c r="F507" s="49"/>
      <c r="G507" s="49"/>
      <c r="H507" s="49"/>
      <c r="I507" s="49"/>
    </row>
    <row r="508" spans="3:9">
      <c r="C508" s="49"/>
      <c r="D508" s="49"/>
      <c r="E508" s="49"/>
      <c r="F508" s="49"/>
      <c r="G508" s="49"/>
      <c r="H508" s="49"/>
      <c r="I508" s="49"/>
    </row>
    <row r="509" spans="3:9">
      <c r="C509" s="49"/>
      <c r="D509" s="49"/>
      <c r="E509" s="49"/>
      <c r="F509" s="49"/>
      <c r="G509" s="49"/>
      <c r="H509" s="49"/>
      <c r="I509" s="49"/>
    </row>
    <row r="510" spans="3:9">
      <c r="C510" s="49"/>
      <c r="D510" s="49"/>
      <c r="E510" s="49"/>
      <c r="F510" s="49"/>
      <c r="G510" s="49"/>
      <c r="H510" s="49"/>
      <c r="I510" s="49"/>
    </row>
    <row r="511" spans="3:9">
      <c r="C511" s="49"/>
      <c r="D511" s="49"/>
      <c r="E511" s="49"/>
      <c r="F511" s="49"/>
      <c r="G511" s="49"/>
      <c r="H511" s="49"/>
      <c r="I511" s="49"/>
    </row>
    <row r="512" spans="3:9">
      <c r="C512" s="49"/>
      <c r="D512" s="49"/>
      <c r="E512" s="49"/>
      <c r="F512" s="49"/>
      <c r="G512" s="49"/>
      <c r="H512" s="49"/>
      <c r="I512" s="49"/>
    </row>
    <row r="513" spans="3:9">
      <c r="C513" s="49"/>
      <c r="D513" s="49"/>
      <c r="E513" s="49"/>
      <c r="F513" s="49"/>
      <c r="G513" s="49"/>
      <c r="H513" s="49"/>
      <c r="I513" s="49"/>
    </row>
    <row r="514" spans="3:9">
      <c r="C514" s="49"/>
      <c r="D514" s="49"/>
      <c r="E514" s="49"/>
      <c r="F514" s="49"/>
      <c r="G514" s="49"/>
      <c r="H514" s="49"/>
      <c r="I514" s="49"/>
    </row>
    <row r="515" spans="3:9">
      <c r="C515" s="49"/>
      <c r="D515" s="49"/>
      <c r="E515" s="49"/>
      <c r="F515" s="49"/>
      <c r="G515" s="49"/>
      <c r="H515" s="49"/>
      <c r="I515" s="49"/>
    </row>
    <row r="516" spans="3:9">
      <c r="C516" s="49"/>
      <c r="D516" s="49"/>
      <c r="E516" s="49"/>
      <c r="F516" s="49"/>
      <c r="G516" s="49"/>
      <c r="H516" s="49"/>
      <c r="I516" s="49"/>
    </row>
    <row r="517" spans="3:9">
      <c r="C517" s="49"/>
      <c r="D517" s="49"/>
      <c r="E517" s="49"/>
      <c r="F517" s="49"/>
      <c r="G517" s="49"/>
      <c r="H517" s="49"/>
      <c r="I517" s="49"/>
    </row>
    <row r="518" spans="3:9">
      <c r="C518" s="49"/>
      <c r="D518" s="49"/>
      <c r="E518" s="49"/>
      <c r="F518" s="49"/>
      <c r="G518" s="49"/>
      <c r="H518" s="49"/>
      <c r="I518" s="49"/>
    </row>
    <row r="519" spans="3:9">
      <c r="C519" s="49"/>
      <c r="D519" s="49"/>
      <c r="E519" s="49"/>
      <c r="F519" s="49"/>
      <c r="G519" s="49"/>
      <c r="H519" s="49"/>
      <c r="I519" s="49"/>
    </row>
    <row r="520" spans="3:9">
      <c r="C520" s="49"/>
      <c r="D520" s="49"/>
      <c r="E520" s="49"/>
      <c r="F520" s="49"/>
      <c r="G520" s="49"/>
      <c r="H520" s="49"/>
      <c r="I520" s="49"/>
    </row>
    <row r="521" spans="3:9">
      <c r="C521" s="49"/>
      <c r="D521" s="49"/>
      <c r="E521" s="49"/>
      <c r="F521" s="49"/>
      <c r="G521" s="49"/>
      <c r="H521" s="49"/>
      <c r="I521" s="49"/>
    </row>
    <row r="522" spans="3:9">
      <c r="C522" s="49"/>
      <c r="D522" s="49"/>
      <c r="E522" s="49"/>
      <c r="F522" s="49"/>
      <c r="G522" s="49"/>
      <c r="H522" s="49"/>
      <c r="I522" s="49"/>
    </row>
    <row r="523" spans="3:9">
      <c r="C523" s="49"/>
      <c r="D523" s="49"/>
      <c r="E523" s="49"/>
      <c r="F523" s="49"/>
      <c r="G523" s="49"/>
      <c r="H523" s="49"/>
      <c r="I523" s="49"/>
    </row>
    <row r="524" spans="3:9">
      <c r="C524" s="49"/>
      <c r="D524" s="49"/>
      <c r="E524" s="49"/>
      <c r="F524" s="49"/>
      <c r="G524" s="49"/>
      <c r="H524" s="49"/>
      <c r="I524" s="49"/>
    </row>
    <row r="525" spans="3:9">
      <c r="C525" s="49"/>
      <c r="D525" s="49"/>
      <c r="E525" s="49"/>
      <c r="F525" s="49"/>
      <c r="G525" s="49"/>
      <c r="H525" s="49"/>
      <c r="I525" s="49"/>
    </row>
    <row r="526" spans="3:9">
      <c r="C526" s="49"/>
      <c r="D526" s="49"/>
      <c r="E526" s="49"/>
      <c r="F526" s="49"/>
      <c r="G526" s="49"/>
      <c r="H526" s="49"/>
      <c r="I526" s="49"/>
    </row>
    <row r="527" spans="3:9">
      <c r="C527" s="49"/>
      <c r="D527" s="49"/>
      <c r="E527" s="49"/>
      <c r="F527" s="49"/>
      <c r="G527" s="49"/>
      <c r="H527" s="49"/>
      <c r="I527" s="49"/>
    </row>
    <row r="528" spans="3:9">
      <c r="C528" s="49"/>
      <c r="D528" s="49"/>
      <c r="E528" s="49"/>
      <c r="F528" s="49"/>
      <c r="G528" s="49"/>
      <c r="H528" s="49"/>
      <c r="I528" s="49"/>
    </row>
    <row r="529" spans="3:9">
      <c r="C529" s="49"/>
      <c r="D529" s="49"/>
      <c r="E529" s="49"/>
      <c r="F529" s="49"/>
      <c r="G529" s="49"/>
      <c r="H529" s="49"/>
      <c r="I529" s="49"/>
    </row>
    <row r="530" spans="3:9">
      <c r="C530" s="49"/>
      <c r="D530" s="49"/>
      <c r="E530" s="49"/>
      <c r="F530" s="49"/>
      <c r="G530" s="49"/>
      <c r="H530" s="49"/>
      <c r="I530" s="49"/>
    </row>
    <row r="531" spans="3:9">
      <c r="C531" s="49"/>
      <c r="D531" s="49"/>
      <c r="E531" s="49"/>
      <c r="F531" s="49"/>
      <c r="G531" s="49"/>
      <c r="H531" s="49"/>
      <c r="I531" s="49"/>
    </row>
    <row r="532" spans="3:9">
      <c r="C532" s="49"/>
      <c r="D532" s="49"/>
      <c r="E532" s="49"/>
      <c r="F532" s="49"/>
      <c r="G532" s="49"/>
      <c r="H532" s="49"/>
      <c r="I532" s="49"/>
    </row>
    <row r="533" spans="3:9">
      <c r="C533" s="49"/>
      <c r="D533" s="49"/>
      <c r="E533" s="49"/>
      <c r="F533" s="49"/>
      <c r="G533" s="49"/>
      <c r="H533" s="49"/>
      <c r="I533" s="49"/>
    </row>
    <row r="534" spans="3:9">
      <c r="C534" s="49"/>
      <c r="D534" s="49"/>
      <c r="E534" s="49"/>
      <c r="F534" s="49"/>
      <c r="G534" s="49"/>
      <c r="H534" s="49"/>
      <c r="I534" s="49"/>
    </row>
    <row r="535" spans="3:9">
      <c r="C535" s="49"/>
      <c r="D535" s="49"/>
      <c r="E535" s="49"/>
      <c r="F535" s="49"/>
      <c r="G535" s="49"/>
      <c r="H535" s="49"/>
      <c r="I535" s="49"/>
    </row>
    <row r="536" spans="3:9">
      <c r="C536" s="49"/>
      <c r="D536" s="49"/>
      <c r="E536" s="49"/>
      <c r="F536" s="49"/>
      <c r="G536" s="49"/>
      <c r="H536" s="49"/>
      <c r="I536" s="49"/>
    </row>
    <row r="537" spans="3:9">
      <c r="C537" s="49"/>
      <c r="D537" s="49"/>
      <c r="E537" s="49"/>
      <c r="F537" s="49"/>
      <c r="G537" s="49"/>
      <c r="H537" s="49"/>
      <c r="I537" s="49"/>
    </row>
    <row r="538" spans="3:9">
      <c r="C538" s="49"/>
      <c r="D538" s="49"/>
      <c r="E538" s="49"/>
      <c r="F538" s="49"/>
      <c r="G538" s="49"/>
      <c r="H538" s="49"/>
      <c r="I538" s="49"/>
    </row>
    <row r="539" spans="3:9">
      <c r="C539" s="49"/>
      <c r="D539" s="49"/>
      <c r="E539" s="49"/>
      <c r="F539" s="49"/>
      <c r="G539" s="49"/>
      <c r="H539" s="49"/>
      <c r="I539" s="49"/>
    </row>
    <row r="540" spans="3:9">
      <c r="C540" s="49"/>
      <c r="D540" s="49"/>
      <c r="E540" s="49"/>
      <c r="F540" s="49"/>
      <c r="G540" s="49"/>
      <c r="H540" s="49"/>
      <c r="I540" s="49"/>
    </row>
    <row r="541" spans="3:9">
      <c r="C541" s="49"/>
      <c r="D541" s="49"/>
      <c r="E541" s="49"/>
      <c r="F541" s="49"/>
      <c r="G541" s="49"/>
      <c r="H541" s="49"/>
      <c r="I541" s="49"/>
    </row>
    <row r="542" spans="3:9">
      <c r="C542" s="49"/>
      <c r="D542" s="49"/>
      <c r="E542" s="49"/>
      <c r="F542" s="49"/>
      <c r="G542" s="49"/>
      <c r="H542" s="49"/>
      <c r="I542" s="49"/>
    </row>
    <row r="543" spans="3:9">
      <c r="C543" s="49"/>
      <c r="D543" s="49"/>
      <c r="E543" s="49"/>
      <c r="F543" s="49"/>
      <c r="G543" s="49"/>
      <c r="H543" s="49"/>
      <c r="I543" s="49"/>
    </row>
    <row r="544" spans="3:9">
      <c r="C544" s="49"/>
      <c r="D544" s="49"/>
      <c r="E544" s="49"/>
      <c r="F544" s="49"/>
      <c r="G544" s="49"/>
      <c r="H544" s="49"/>
      <c r="I544" s="49"/>
    </row>
    <row r="545" spans="3:9">
      <c r="C545" s="49"/>
      <c r="D545" s="49"/>
      <c r="E545" s="49"/>
      <c r="F545" s="49"/>
      <c r="G545" s="49"/>
      <c r="H545" s="49"/>
      <c r="I545" s="49"/>
    </row>
    <row r="546" spans="3:9">
      <c r="C546" s="49"/>
      <c r="D546" s="49"/>
      <c r="E546" s="49"/>
      <c r="F546" s="49"/>
      <c r="G546" s="49"/>
      <c r="H546" s="49"/>
      <c r="I546" s="49"/>
    </row>
    <row r="547" spans="3:9">
      <c r="C547" s="49"/>
      <c r="D547" s="49"/>
      <c r="E547" s="49"/>
      <c r="F547" s="49"/>
      <c r="G547" s="49"/>
      <c r="H547" s="49"/>
      <c r="I547" s="49"/>
    </row>
    <row r="548" spans="3:9">
      <c r="C548" s="49"/>
      <c r="D548" s="49"/>
      <c r="E548" s="49"/>
      <c r="F548" s="49"/>
      <c r="G548" s="49"/>
      <c r="H548" s="49"/>
      <c r="I548" s="49"/>
    </row>
    <row r="549" spans="3:9">
      <c r="C549" s="49"/>
      <c r="D549" s="49"/>
      <c r="E549" s="49"/>
      <c r="F549" s="49"/>
      <c r="G549" s="49"/>
      <c r="H549" s="49"/>
      <c r="I549" s="49"/>
    </row>
    <row r="550" spans="3:9">
      <c r="C550" s="49"/>
      <c r="D550" s="49"/>
      <c r="E550" s="49"/>
      <c r="F550" s="49"/>
      <c r="G550" s="49"/>
      <c r="H550" s="49"/>
      <c r="I550" s="49"/>
    </row>
    <row r="551" spans="3:9">
      <c r="C551" s="49"/>
      <c r="D551" s="49"/>
      <c r="E551" s="49"/>
      <c r="F551" s="49"/>
      <c r="G551" s="49"/>
      <c r="H551" s="49"/>
      <c r="I551" s="49"/>
    </row>
    <row r="552" spans="3:9">
      <c r="C552" s="49"/>
      <c r="D552" s="49"/>
      <c r="E552" s="49"/>
      <c r="F552" s="49"/>
      <c r="G552" s="49"/>
      <c r="H552" s="49"/>
      <c r="I552" s="49"/>
    </row>
    <row r="553" spans="3:9">
      <c r="C553" s="49"/>
      <c r="D553" s="49"/>
      <c r="E553" s="49"/>
      <c r="F553" s="49"/>
      <c r="G553" s="49"/>
      <c r="H553" s="49"/>
      <c r="I553" s="49"/>
    </row>
    <row r="554" spans="3:9">
      <c r="C554" s="49"/>
      <c r="D554" s="49"/>
      <c r="E554" s="49"/>
      <c r="F554" s="49"/>
      <c r="G554" s="49"/>
      <c r="H554" s="49"/>
      <c r="I554" s="49"/>
    </row>
    <row r="555" spans="3:9">
      <c r="C555" s="49"/>
      <c r="D555" s="49"/>
      <c r="E555" s="49"/>
      <c r="F555" s="49"/>
      <c r="G555" s="49"/>
      <c r="H555" s="49"/>
      <c r="I555" s="49"/>
    </row>
    <row r="556" spans="3:9">
      <c r="C556" s="49"/>
      <c r="D556" s="49"/>
      <c r="E556" s="49"/>
      <c r="F556" s="49"/>
      <c r="G556" s="49"/>
      <c r="H556" s="49"/>
      <c r="I556" s="49"/>
    </row>
    <row r="557" spans="3:9">
      <c r="C557" s="49"/>
      <c r="D557" s="49"/>
      <c r="E557" s="49"/>
      <c r="F557" s="49"/>
      <c r="G557" s="49"/>
      <c r="H557" s="49"/>
      <c r="I557" s="49"/>
    </row>
    <row r="558" spans="3:9">
      <c r="C558" s="49"/>
      <c r="D558" s="49"/>
      <c r="E558" s="49"/>
      <c r="F558" s="49"/>
      <c r="G558" s="49"/>
      <c r="H558" s="49"/>
      <c r="I558" s="49"/>
    </row>
    <row r="559" spans="3:9">
      <c r="C559" s="49"/>
      <c r="D559" s="49"/>
      <c r="E559" s="49"/>
      <c r="F559" s="49"/>
      <c r="G559" s="49"/>
      <c r="H559" s="49"/>
      <c r="I559" s="49"/>
    </row>
    <row r="560" spans="3:9">
      <c r="C560" s="49"/>
      <c r="D560" s="49"/>
      <c r="E560" s="49"/>
      <c r="F560" s="49"/>
      <c r="G560" s="49"/>
      <c r="H560" s="49"/>
      <c r="I560" s="49"/>
    </row>
    <row r="561" spans="3:9">
      <c r="C561" s="49"/>
      <c r="D561" s="49"/>
      <c r="E561" s="49"/>
      <c r="F561" s="49"/>
      <c r="G561" s="49"/>
      <c r="H561" s="49"/>
      <c r="I561" s="49"/>
    </row>
    <row r="562" spans="3:9">
      <c r="C562" s="49"/>
      <c r="D562" s="49"/>
      <c r="E562" s="49"/>
      <c r="F562" s="49"/>
      <c r="G562" s="49"/>
      <c r="H562" s="49"/>
      <c r="I562" s="49"/>
    </row>
    <row r="563" spans="3:9">
      <c r="C563" s="49"/>
      <c r="D563" s="49"/>
      <c r="E563" s="49"/>
      <c r="F563" s="49"/>
      <c r="G563" s="49"/>
      <c r="H563" s="49"/>
      <c r="I563" s="49"/>
    </row>
    <row r="564" spans="3:9">
      <c r="C564" s="49"/>
      <c r="D564" s="49"/>
      <c r="E564" s="49"/>
      <c r="F564" s="49"/>
      <c r="G564" s="49"/>
      <c r="H564" s="49"/>
      <c r="I564" s="49"/>
    </row>
    <row r="565" spans="3:9">
      <c r="C565" s="49"/>
      <c r="D565" s="49"/>
      <c r="E565" s="49"/>
      <c r="F565" s="49"/>
      <c r="G565" s="49"/>
      <c r="H565" s="49"/>
      <c r="I565" s="49"/>
    </row>
    <row r="566" spans="3:9">
      <c r="C566" s="49"/>
      <c r="D566" s="49"/>
      <c r="E566" s="49"/>
      <c r="F566" s="49"/>
      <c r="G566" s="49"/>
      <c r="H566" s="49"/>
      <c r="I566" s="49"/>
    </row>
    <row r="567" spans="3:9">
      <c r="C567" s="49"/>
      <c r="D567" s="49"/>
      <c r="E567" s="49"/>
      <c r="F567" s="49"/>
      <c r="G567" s="49"/>
      <c r="H567" s="49"/>
      <c r="I567" s="49"/>
    </row>
    <row r="568" spans="3:9">
      <c r="C568" s="49"/>
      <c r="D568" s="49"/>
      <c r="E568" s="49"/>
      <c r="F568" s="49"/>
      <c r="G568" s="49"/>
      <c r="H568" s="49"/>
      <c r="I568" s="49"/>
    </row>
    <row r="569" spans="3:9">
      <c r="C569" s="49"/>
      <c r="D569" s="49"/>
      <c r="E569" s="49"/>
      <c r="F569" s="49"/>
      <c r="G569" s="49"/>
      <c r="H569" s="49"/>
      <c r="I569" s="49"/>
    </row>
    <row r="570" spans="3:9">
      <c r="C570" s="49"/>
      <c r="D570" s="49"/>
      <c r="E570" s="49"/>
      <c r="F570" s="49"/>
      <c r="G570" s="49"/>
      <c r="H570" s="49"/>
      <c r="I570" s="49"/>
    </row>
    <row r="571" spans="3:9">
      <c r="C571" s="49"/>
      <c r="D571" s="49"/>
      <c r="E571" s="49"/>
      <c r="F571" s="49"/>
      <c r="G571" s="49"/>
      <c r="H571" s="49"/>
      <c r="I571" s="49"/>
    </row>
    <row r="572" spans="3:9">
      <c r="C572" s="49"/>
      <c r="D572" s="49"/>
      <c r="E572" s="49"/>
      <c r="F572" s="49"/>
      <c r="G572" s="49"/>
      <c r="H572" s="49"/>
      <c r="I572" s="49"/>
    </row>
    <row r="573" spans="3:9">
      <c r="C573" s="49"/>
      <c r="D573" s="49"/>
      <c r="E573" s="49"/>
      <c r="F573" s="49"/>
      <c r="G573" s="49"/>
      <c r="H573" s="49"/>
      <c r="I573" s="49"/>
    </row>
    <row r="574" spans="3:9">
      <c r="C574" s="49"/>
      <c r="D574" s="49"/>
      <c r="E574" s="49"/>
      <c r="F574" s="49"/>
      <c r="G574" s="49"/>
      <c r="H574" s="49"/>
      <c r="I574" s="49"/>
    </row>
    <row r="575" spans="3:9">
      <c r="C575" s="49"/>
      <c r="D575" s="49"/>
      <c r="E575" s="49"/>
      <c r="F575" s="49"/>
      <c r="G575" s="49"/>
      <c r="H575" s="49"/>
      <c r="I575" s="49"/>
    </row>
    <row r="576" spans="3:9">
      <c r="C576" s="49"/>
      <c r="D576" s="49"/>
      <c r="E576" s="49"/>
      <c r="F576" s="49"/>
      <c r="G576" s="49"/>
      <c r="H576" s="49"/>
      <c r="I576" s="49"/>
    </row>
    <row r="577" spans="3:9">
      <c r="C577" s="49"/>
      <c r="D577" s="49"/>
      <c r="E577" s="49"/>
      <c r="F577" s="49"/>
      <c r="G577" s="49"/>
      <c r="H577" s="49"/>
      <c r="I577" s="49"/>
    </row>
    <row r="578" spans="3:9">
      <c r="C578" s="49"/>
      <c r="D578" s="49"/>
      <c r="E578" s="49"/>
      <c r="F578" s="49"/>
      <c r="G578" s="49"/>
      <c r="H578" s="49"/>
      <c r="I578" s="49"/>
    </row>
    <row r="579" spans="3:9">
      <c r="C579" s="49"/>
      <c r="D579" s="49"/>
      <c r="E579" s="49"/>
      <c r="F579" s="49"/>
      <c r="G579" s="49"/>
      <c r="H579" s="49"/>
      <c r="I579" s="49"/>
    </row>
    <row r="580" spans="3:9">
      <c r="C580" s="49"/>
      <c r="D580" s="49"/>
      <c r="E580" s="49"/>
      <c r="F580" s="49"/>
      <c r="G580" s="49"/>
      <c r="H580" s="49"/>
      <c r="I580" s="49"/>
    </row>
    <row r="581" spans="3:9">
      <c r="C581" s="49"/>
      <c r="D581" s="49"/>
      <c r="E581" s="49"/>
      <c r="F581" s="49"/>
      <c r="G581" s="49"/>
      <c r="H581" s="49"/>
      <c r="I581" s="49"/>
    </row>
    <row r="582" spans="3:9">
      <c r="C582" s="49"/>
      <c r="D582" s="49"/>
      <c r="E582" s="49"/>
      <c r="F582" s="49"/>
      <c r="G582" s="49"/>
      <c r="H582" s="49"/>
      <c r="I582" s="49"/>
    </row>
    <row r="583" spans="3:9">
      <c r="C583" s="49"/>
      <c r="D583" s="49"/>
      <c r="E583" s="49"/>
      <c r="F583" s="49"/>
      <c r="G583" s="49"/>
      <c r="H583" s="49"/>
      <c r="I583" s="49"/>
    </row>
    <row r="584" spans="3:9">
      <c r="C584" s="49"/>
      <c r="D584" s="49"/>
      <c r="E584" s="49"/>
      <c r="F584" s="49"/>
      <c r="G584" s="49"/>
      <c r="H584" s="49"/>
      <c r="I584" s="49"/>
    </row>
    <row r="585" spans="3:9">
      <c r="C585" s="49"/>
      <c r="D585" s="49"/>
      <c r="E585" s="49"/>
      <c r="F585" s="49"/>
      <c r="G585" s="49"/>
      <c r="H585" s="49"/>
      <c r="I585" s="49"/>
    </row>
    <row r="586" spans="3:9">
      <c r="C586" s="49"/>
      <c r="D586" s="49"/>
      <c r="E586" s="49"/>
      <c r="F586" s="49"/>
      <c r="G586" s="49"/>
      <c r="H586" s="49"/>
      <c r="I586" s="49"/>
    </row>
    <row r="587" spans="3:9">
      <c r="C587" s="49"/>
      <c r="D587" s="49"/>
      <c r="E587" s="49"/>
      <c r="F587" s="49"/>
      <c r="G587" s="49"/>
      <c r="H587" s="49"/>
      <c r="I587" s="49"/>
    </row>
    <row r="588" spans="3:9">
      <c r="C588" s="49"/>
      <c r="D588" s="49"/>
      <c r="E588" s="49"/>
      <c r="F588" s="49"/>
      <c r="G588" s="49"/>
      <c r="H588" s="49"/>
      <c r="I588" s="49"/>
    </row>
    <row r="589" spans="3:9">
      <c r="C589" s="49"/>
      <c r="D589" s="49"/>
      <c r="E589" s="49"/>
      <c r="F589" s="49"/>
      <c r="G589" s="49"/>
      <c r="H589" s="49"/>
      <c r="I589" s="49"/>
    </row>
    <row r="590" spans="3:9">
      <c r="C590" s="49"/>
      <c r="D590" s="49"/>
      <c r="E590" s="49"/>
      <c r="F590" s="49"/>
      <c r="G590" s="49"/>
      <c r="H590" s="49"/>
      <c r="I590" s="49"/>
    </row>
    <row r="591" spans="3:9">
      <c r="C591" s="49"/>
      <c r="D591" s="49"/>
      <c r="E591" s="49"/>
      <c r="F591" s="49"/>
      <c r="G591" s="49"/>
      <c r="H591" s="49"/>
      <c r="I591" s="49"/>
    </row>
    <row r="592" spans="3:9">
      <c r="C592" s="49"/>
      <c r="D592" s="49"/>
      <c r="E592" s="49"/>
      <c r="F592" s="49"/>
      <c r="G592" s="49"/>
      <c r="H592" s="49"/>
      <c r="I592" s="49"/>
    </row>
    <row r="593" spans="3:9">
      <c r="C593" s="49"/>
      <c r="D593" s="49"/>
      <c r="E593" s="49"/>
      <c r="F593" s="49"/>
      <c r="G593" s="49"/>
      <c r="H593" s="49"/>
      <c r="I593" s="49"/>
    </row>
    <row r="594" spans="3:9">
      <c r="C594" s="49"/>
      <c r="D594" s="49"/>
      <c r="E594" s="49"/>
      <c r="F594" s="49"/>
      <c r="G594" s="49"/>
      <c r="H594" s="49"/>
      <c r="I594" s="49"/>
    </row>
    <row r="595" spans="3:9">
      <c r="C595" s="49"/>
      <c r="D595" s="49"/>
      <c r="E595" s="49"/>
      <c r="F595" s="49"/>
      <c r="G595" s="49"/>
      <c r="H595" s="49"/>
      <c r="I595" s="49"/>
    </row>
    <row r="596" spans="3:9">
      <c r="C596" s="49"/>
      <c r="D596" s="49"/>
      <c r="E596" s="49"/>
      <c r="F596" s="49"/>
      <c r="G596" s="49"/>
      <c r="H596" s="49"/>
      <c r="I596" s="49"/>
    </row>
    <row r="597" spans="3:9">
      <c r="C597" s="49"/>
      <c r="D597" s="49"/>
      <c r="E597" s="49"/>
      <c r="F597" s="49"/>
      <c r="G597" s="49"/>
      <c r="H597" s="49"/>
      <c r="I597" s="49"/>
    </row>
    <row r="598" spans="3:9">
      <c r="C598" s="49"/>
      <c r="D598" s="49"/>
      <c r="E598" s="49"/>
      <c r="F598" s="49"/>
      <c r="G598" s="49"/>
      <c r="H598" s="49"/>
      <c r="I598" s="49"/>
    </row>
    <row r="599" spans="3:9">
      <c r="C599" s="49"/>
      <c r="D599" s="49"/>
      <c r="E599" s="49"/>
      <c r="F599" s="49"/>
      <c r="G599" s="49"/>
      <c r="H599" s="49"/>
      <c r="I599" s="49"/>
    </row>
    <row r="600" spans="3:9">
      <c r="C600" s="49"/>
      <c r="D600" s="49"/>
      <c r="E600" s="49"/>
      <c r="F600" s="49"/>
      <c r="G600" s="49"/>
      <c r="H600" s="49"/>
      <c r="I600" s="49"/>
    </row>
    <row r="601" spans="3:9">
      <c r="C601" s="49"/>
      <c r="D601" s="49"/>
      <c r="E601" s="49"/>
      <c r="F601" s="49"/>
      <c r="G601" s="49"/>
      <c r="H601" s="49"/>
      <c r="I601" s="49"/>
    </row>
    <row r="602" spans="3:9">
      <c r="C602" s="49"/>
      <c r="D602" s="49"/>
      <c r="E602" s="49"/>
      <c r="F602" s="49"/>
      <c r="G602" s="49"/>
      <c r="H602" s="49"/>
      <c r="I602" s="49"/>
    </row>
    <row r="603" spans="3:9">
      <c r="C603" s="49"/>
      <c r="D603" s="49"/>
      <c r="E603" s="49"/>
      <c r="F603" s="49"/>
      <c r="G603" s="49"/>
      <c r="H603" s="49"/>
      <c r="I603" s="49"/>
    </row>
    <row r="604" spans="3:9">
      <c r="C604" s="49"/>
      <c r="D604" s="49"/>
      <c r="E604" s="49"/>
      <c r="F604" s="49"/>
      <c r="G604" s="49"/>
      <c r="H604" s="49"/>
      <c r="I604" s="49"/>
    </row>
    <row r="605" spans="3:9">
      <c r="C605" s="49"/>
      <c r="D605" s="49"/>
      <c r="E605" s="49"/>
      <c r="F605" s="49"/>
      <c r="G605" s="49"/>
      <c r="H605" s="49"/>
      <c r="I605" s="49"/>
    </row>
    <row r="606" spans="3:9">
      <c r="C606" s="49"/>
      <c r="D606" s="49"/>
      <c r="E606" s="49"/>
      <c r="F606" s="49"/>
      <c r="G606" s="49"/>
      <c r="H606" s="49"/>
      <c r="I606" s="49"/>
    </row>
    <row r="607" spans="3:9">
      <c r="C607" s="49"/>
      <c r="D607" s="49"/>
      <c r="E607" s="49"/>
      <c r="F607" s="49"/>
      <c r="G607" s="49"/>
      <c r="H607" s="49"/>
      <c r="I607" s="49"/>
    </row>
    <row r="608" spans="3:9">
      <c r="C608" s="49"/>
      <c r="D608" s="49"/>
      <c r="E608" s="49"/>
      <c r="F608" s="49"/>
      <c r="G608" s="49"/>
      <c r="H608" s="49"/>
      <c r="I608" s="49"/>
    </row>
    <row r="609" spans="3:9">
      <c r="C609" s="49"/>
      <c r="D609" s="49"/>
      <c r="E609" s="49"/>
      <c r="F609" s="49"/>
      <c r="G609" s="49"/>
      <c r="H609" s="49"/>
      <c r="I609" s="49"/>
    </row>
    <row r="610" spans="3:9">
      <c r="C610" s="49"/>
      <c r="D610" s="49"/>
      <c r="E610" s="49"/>
      <c r="F610" s="49"/>
      <c r="G610" s="49"/>
      <c r="H610" s="49"/>
      <c r="I610" s="49"/>
    </row>
    <row r="611" spans="3:9">
      <c r="C611" s="49"/>
      <c r="D611" s="49"/>
      <c r="E611" s="49"/>
      <c r="F611" s="49"/>
      <c r="G611" s="49"/>
      <c r="H611" s="49"/>
      <c r="I611" s="49"/>
    </row>
    <row r="612" spans="3:9">
      <c r="C612" s="49"/>
      <c r="D612" s="49"/>
      <c r="E612" s="49"/>
      <c r="F612" s="49"/>
      <c r="G612" s="49"/>
      <c r="H612" s="49"/>
      <c r="I612" s="49"/>
    </row>
    <row r="613" spans="3:9">
      <c r="C613" s="49"/>
      <c r="D613" s="49"/>
      <c r="E613" s="49"/>
      <c r="F613" s="49"/>
      <c r="G613" s="49"/>
      <c r="H613" s="49"/>
      <c r="I613" s="49"/>
    </row>
    <row r="614" spans="3:9">
      <c r="C614" s="49"/>
      <c r="D614" s="49"/>
      <c r="E614" s="49"/>
      <c r="F614" s="49"/>
      <c r="G614" s="49"/>
      <c r="H614" s="49"/>
      <c r="I614" s="49"/>
    </row>
    <row r="615" spans="3:9">
      <c r="C615" s="49"/>
      <c r="D615" s="49"/>
      <c r="E615" s="49"/>
      <c r="F615" s="49"/>
      <c r="G615" s="49"/>
      <c r="H615" s="49"/>
      <c r="I615" s="49"/>
    </row>
    <row r="616" spans="3:9">
      <c r="C616" s="49"/>
      <c r="D616" s="49"/>
      <c r="E616" s="49"/>
      <c r="F616" s="49"/>
      <c r="G616" s="49"/>
      <c r="H616" s="49"/>
      <c r="I616" s="49"/>
    </row>
    <row r="617" spans="3:9">
      <c r="C617" s="49"/>
      <c r="D617" s="49"/>
      <c r="E617" s="49"/>
      <c r="F617" s="49"/>
      <c r="G617" s="49"/>
      <c r="H617" s="49"/>
      <c r="I617" s="49"/>
    </row>
    <row r="618" spans="3:9">
      <c r="C618" s="49"/>
      <c r="D618" s="49"/>
      <c r="E618" s="49"/>
      <c r="F618" s="49"/>
      <c r="G618" s="49"/>
      <c r="H618" s="49"/>
      <c r="I618" s="49"/>
    </row>
    <row r="619" spans="3:9">
      <c r="C619" s="49"/>
      <c r="D619" s="49"/>
      <c r="E619" s="49"/>
      <c r="F619" s="49"/>
      <c r="G619" s="49"/>
      <c r="H619" s="49"/>
      <c r="I619" s="49"/>
    </row>
    <row r="620" spans="3:9">
      <c r="C620" s="49"/>
      <c r="D620" s="49"/>
      <c r="E620" s="49"/>
      <c r="F620" s="49"/>
      <c r="G620" s="49"/>
      <c r="H620" s="49"/>
      <c r="I620" s="49"/>
    </row>
    <row r="621" spans="3:9">
      <c r="C621" s="49"/>
      <c r="D621" s="49"/>
      <c r="E621" s="49"/>
      <c r="F621" s="49"/>
      <c r="G621" s="49"/>
      <c r="H621" s="49"/>
      <c r="I621" s="49"/>
    </row>
    <row r="622" spans="3:9">
      <c r="C622" s="49"/>
      <c r="D622" s="49"/>
      <c r="E622" s="49"/>
      <c r="F622" s="49"/>
      <c r="G622" s="49"/>
      <c r="H622" s="49"/>
      <c r="I622" s="49"/>
    </row>
    <row r="623" spans="3:9">
      <c r="C623" s="49"/>
      <c r="D623" s="49"/>
      <c r="E623" s="49"/>
      <c r="F623" s="49"/>
      <c r="G623" s="49"/>
      <c r="H623" s="49"/>
      <c r="I623" s="49"/>
    </row>
    <row r="624" spans="3:9">
      <c r="C624" s="49"/>
      <c r="D624" s="49"/>
      <c r="E624" s="49"/>
      <c r="F624" s="49"/>
      <c r="G624" s="49"/>
      <c r="H624" s="49"/>
      <c r="I624" s="49"/>
    </row>
    <row r="625" spans="3:9">
      <c r="C625" s="49"/>
      <c r="D625" s="49"/>
      <c r="E625" s="49"/>
      <c r="F625" s="49"/>
      <c r="G625" s="49"/>
      <c r="H625" s="49"/>
      <c r="I625" s="49"/>
    </row>
    <row r="626" spans="3:9">
      <c r="C626" s="49"/>
      <c r="D626" s="49"/>
      <c r="E626" s="49"/>
      <c r="F626" s="49"/>
      <c r="G626" s="49"/>
      <c r="H626" s="49"/>
      <c r="I626" s="49"/>
    </row>
    <row r="627" spans="3:9">
      <c r="C627" s="49"/>
      <c r="D627" s="49"/>
      <c r="E627" s="49"/>
      <c r="F627" s="49"/>
      <c r="G627" s="49"/>
      <c r="H627" s="49"/>
      <c r="I627" s="49"/>
    </row>
    <row r="628" spans="3:9">
      <c r="C628" s="49"/>
      <c r="D628" s="49"/>
      <c r="E628" s="49"/>
      <c r="F628" s="49"/>
      <c r="G628" s="49"/>
      <c r="H628" s="49"/>
      <c r="I628" s="49"/>
    </row>
    <row r="629" spans="3:9">
      <c r="C629" s="49"/>
      <c r="D629" s="49"/>
      <c r="E629" s="49"/>
      <c r="F629" s="49"/>
      <c r="G629" s="49"/>
      <c r="H629" s="49"/>
      <c r="I629" s="49"/>
    </row>
    <row r="630" spans="3:9">
      <c r="C630" s="49"/>
      <c r="D630" s="49"/>
      <c r="E630" s="49"/>
      <c r="F630" s="49"/>
      <c r="G630" s="49"/>
      <c r="H630" s="49"/>
      <c r="I630" s="49"/>
    </row>
    <row r="631" spans="3:9">
      <c r="C631" s="49"/>
      <c r="D631" s="49"/>
      <c r="E631" s="49"/>
      <c r="F631" s="49"/>
      <c r="G631" s="49"/>
      <c r="H631" s="49"/>
      <c r="I631" s="49"/>
    </row>
    <row r="632" spans="3:9">
      <c r="C632" s="49"/>
      <c r="D632" s="49"/>
      <c r="E632" s="49"/>
      <c r="F632" s="49"/>
      <c r="G632" s="49"/>
      <c r="H632" s="49"/>
      <c r="I632" s="49"/>
    </row>
    <row r="633" spans="3:9">
      <c r="C633" s="49"/>
      <c r="D633" s="49"/>
      <c r="E633" s="49"/>
      <c r="F633" s="49"/>
      <c r="G633" s="49"/>
      <c r="H633" s="49"/>
      <c r="I633" s="49"/>
    </row>
    <row r="634" spans="3:9">
      <c r="C634" s="49"/>
      <c r="D634" s="49"/>
      <c r="E634" s="49"/>
      <c r="F634" s="49"/>
      <c r="G634" s="49"/>
      <c r="H634" s="49"/>
      <c r="I634" s="49"/>
    </row>
    <row r="635" spans="3:9">
      <c r="C635" s="49"/>
      <c r="D635" s="49"/>
      <c r="E635" s="49"/>
      <c r="F635" s="49"/>
      <c r="G635" s="49"/>
      <c r="H635" s="49"/>
      <c r="I635" s="49"/>
    </row>
    <row r="636" spans="3:9">
      <c r="C636" s="49"/>
      <c r="D636" s="49"/>
      <c r="E636" s="49"/>
      <c r="F636" s="49"/>
      <c r="G636" s="49"/>
      <c r="H636" s="49"/>
      <c r="I636" s="49"/>
    </row>
    <row r="637" spans="3:9">
      <c r="C637" s="49"/>
      <c r="D637" s="49"/>
      <c r="E637" s="49"/>
      <c r="F637" s="49"/>
      <c r="G637" s="49"/>
      <c r="H637" s="49"/>
      <c r="I637" s="49"/>
    </row>
    <row r="638" spans="3:9">
      <c r="C638" s="49"/>
      <c r="D638" s="49"/>
      <c r="E638" s="49"/>
      <c r="F638" s="49"/>
      <c r="G638" s="49"/>
      <c r="H638" s="49"/>
      <c r="I638" s="49"/>
    </row>
    <row r="639" spans="3:9">
      <c r="C639" s="49"/>
      <c r="D639" s="49"/>
      <c r="E639" s="49"/>
      <c r="F639" s="49"/>
      <c r="G639" s="49"/>
      <c r="H639" s="49"/>
      <c r="I639" s="49"/>
    </row>
    <row r="640" spans="3:9">
      <c r="C640" s="49"/>
      <c r="D640" s="49"/>
      <c r="E640" s="49"/>
      <c r="F640" s="49"/>
      <c r="G640" s="49"/>
      <c r="H640" s="49"/>
      <c r="I640" s="49"/>
    </row>
    <row r="641" spans="3:9">
      <c r="C641" s="49"/>
      <c r="D641" s="49"/>
      <c r="E641" s="49"/>
      <c r="F641" s="49"/>
      <c r="G641" s="49"/>
      <c r="H641" s="49"/>
      <c r="I641" s="49"/>
    </row>
    <row r="642" spans="3:9">
      <c r="C642" s="49"/>
      <c r="D642" s="49"/>
      <c r="E642" s="49"/>
      <c r="F642" s="49"/>
      <c r="G642" s="49"/>
      <c r="H642" s="49"/>
      <c r="I642" s="49"/>
    </row>
    <row r="643" spans="3:9">
      <c r="C643" s="49"/>
      <c r="D643" s="49"/>
      <c r="E643" s="49"/>
      <c r="F643" s="49"/>
      <c r="G643" s="49"/>
      <c r="H643" s="49"/>
      <c r="I643" s="49"/>
    </row>
    <row r="644" spans="3:9">
      <c r="C644" s="49"/>
      <c r="D644" s="49"/>
      <c r="E644" s="49"/>
      <c r="F644" s="49"/>
      <c r="G644" s="49"/>
      <c r="H644" s="49"/>
      <c r="I644" s="49"/>
    </row>
    <row r="645" spans="3:9">
      <c r="C645" s="49"/>
      <c r="D645" s="49"/>
      <c r="E645" s="49"/>
      <c r="F645" s="49"/>
      <c r="G645" s="49"/>
      <c r="H645" s="49"/>
      <c r="I645" s="49"/>
    </row>
    <row r="646" spans="3:9">
      <c r="C646" s="49"/>
      <c r="D646" s="49"/>
      <c r="E646" s="49"/>
      <c r="F646" s="49"/>
      <c r="G646" s="49"/>
      <c r="H646" s="49"/>
      <c r="I646" s="49"/>
    </row>
    <row r="647" spans="3:9">
      <c r="C647" s="49"/>
      <c r="D647" s="49"/>
      <c r="E647" s="49"/>
      <c r="F647" s="49"/>
      <c r="G647" s="49"/>
      <c r="H647" s="49"/>
      <c r="I647" s="49"/>
    </row>
    <row r="648" spans="3:9">
      <c r="C648" s="49"/>
      <c r="D648" s="49"/>
      <c r="E648" s="49"/>
      <c r="F648" s="49"/>
      <c r="G648" s="49"/>
      <c r="H648" s="49"/>
      <c r="I648" s="49"/>
    </row>
    <row r="649" spans="3:9">
      <c r="C649" s="49"/>
      <c r="D649" s="49"/>
      <c r="E649" s="49"/>
      <c r="F649" s="49"/>
      <c r="G649" s="49"/>
      <c r="H649" s="49"/>
      <c r="I649" s="49"/>
    </row>
    <row r="650" spans="3:9">
      <c r="C650" s="49"/>
      <c r="D650" s="49"/>
      <c r="E650" s="49"/>
      <c r="F650" s="49"/>
      <c r="G650" s="49"/>
      <c r="H650" s="49"/>
      <c r="I650" s="49"/>
    </row>
    <row r="651" spans="3:9">
      <c r="C651" s="49"/>
      <c r="D651" s="49"/>
      <c r="E651" s="49"/>
      <c r="F651" s="49"/>
      <c r="G651" s="49"/>
      <c r="H651" s="49"/>
      <c r="I651" s="49"/>
    </row>
    <row r="652" spans="3:9">
      <c r="C652" s="49"/>
      <c r="D652" s="49"/>
      <c r="E652" s="49"/>
      <c r="F652" s="49"/>
      <c r="G652" s="49"/>
      <c r="H652" s="49"/>
      <c r="I652" s="49"/>
    </row>
    <row r="653" spans="3:9">
      <c r="C653" s="49"/>
      <c r="D653" s="49"/>
      <c r="E653" s="49"/>
      <c r="F653" s="49"/>
      <c r="G653" s="49"/>
      <c r="H653" s="49"/>
      <c r="I653" s="49"/>
    </row>
    <row r="654" spans="3:9">
      <c r="C654" s="49"/>
      <c r="D654" s="49"/>
      <c r="E654" s="49"/>
      <c r="F654" s="49"/>
      <c r="G654" s="49"/>
      <c r="H654" s="49"/>
      <c r="I654" s="49"/>
    </row>
    <row r="655" spans="3:9">
      <c r="C655" s="49"/>
      <c r="D655" s="49"/>
      <c r="E655" s="49"/>
      <c r="F655" s="49"/>
      <c r="G655" s="49"/>
      <c r="H655" s="49"/>
      <c r="I655" s="49"/>
    </row>
    <row r="656" spans="3:9">
      <c r="C656" s="49"/>
      <c r="D656" s="49"/>
      <c r="E656" s="49"/>
      <c r="F656" s="49"/>
      <c r="G656" s="49"/>
      <c r="H656" s="49"/>
      <c r="I656" s="49"/>
    </row>
    <row r="657" spans="3:9">
      <c r="C657" s="49"/>
      <c r="D657" s="49"/>
      <c r="E657" s="49"/>
      <c r="F657" s="49"/>
      <c r="G657" s="49"/>
      <c r="H657" s="49"/>
      <c r="I657" s="49"/>
    </row>
    <row r="658" spans="3:9">
      <c r="C658" s="49"/>
      <c r="D658" s="49"/>
      <c r="E658" s="49"/>
      <c r="F658" s="49"/>
      <c r="G658" s="49"/>
      <c r="H658" s="49"/>
      <c r="I658" s="49"/>
    </row>
    <row r="659" spans="3:9">
      <c r="C659" s="49"/>
      <c r="D659" s="49"/>
      <c r="E659" s="49"/>
      <c r="F659" s="49"/>
      <c r="G659" s="49"/>
      <c r="H659" s="49"/>
      <c r="I659" s="49"/>
    </row>
    <row r="660" spans="3:9">
      <c r="C660" s="49"/>
      <c r="D660" s="49"/>
      <c r="E660" s="49"/>
      <c r="F660" s="49"/>
      <c r="G660" s="49"/>
      <c r="H660" s="49"/>
      <c r="I660" s="49"/>
    </row>
    <row r="661" spans="3:9">
      <c r="C661" s="49"/>
      <c r="D661" s="49"/>
      <c r="E661" s="49"/>
      <c r="F661" s="49"/>
      <c r="G661" s="49"/>
      <c r="H661" s="49"/>
      <c r="I661" s="49"/>
    </row>
    <row r="662" spans="3:9">
      <c r="C662" s="49"/>
      <c r="D662" s="49"/>
      <c r="E662" s="49"/>
      <c r="F662" s="49"/>
      <c r="G662" s="49"/>
      <c r="H662" s="49"/>
      <c r="I662" s="49"/>
    </row>
    <row r="663" spans="3:9">
      <c r="C663" s="49"/>
      <c r="D663" s="49"/>
      <c r="E663" s="49"/>
      <c r="F663" s="49"/>
      <c r="G663" s="49"/>
      <c r="H663" s="49"/>
      <c r="I663" s="49"/>
    </row>
    <row r="664" spans="3:9">
      <c r="C664" s="49"/>
      <c r="D664" s="49"/>
      <c r="E664" s="49"/>
      <c r="F664" s="49"/>
      <c r="G664" s="49"/>
      <c r="H664" s="49"/>
      <c r="I664" s="49"/>
    </row>
    <row r="665" spans="3:9">
      <c r="C665" s="49"/>
      <c r="D665" s="49"/>
      <c r="E665" s="49"/>
      <c r="F665" s="49"/>
      <c r="G665" s="49"/>
      <c r="H665" s="49"/>
      <c r="I665" s="49"/>
    </row>
    <row r="666" spans="3:9">
      <c r="C666" s="49"/>
      <c r="D666" s="49"/>
      <c r="E666" s="49"/>
      <c r="F666" s="49"/>
      <c r="G666" s="49"/>
      <c r="H666" s="49"/>
      <c r="I666" s="49"/>
    </row>
    <row r="667" spans="3:9">
      <c r="C667" s="49"/>
      <c r="D667" s="49"/>
      <c r="E667" s="49"/>
      <c r="F667" s="49"/>
      <c r="G667" s="49"/>
      <c r="H667" s="49"/>
      <c r="I667" s="49"/>
    </row>
    <row r="668" spans="3:9">
      <c r="C668" s="49"/>
      <c r="D668" s="49"/>
      <c r="E668" s="49"/>
      <c r="F668" s="49"/>
      <c r="G668" s="49"/>
      <c r="H668" s="49"/>
      <c r="I668" s="49"/>
    </row>
    <row r="669" spans="3:9">
      <c r="C669" s="49"/>
      <c r="D669" s="49"/>
      <c r="E669" s="49"/>
      <c r="F669" s="49"/>
      <c r="G669" s="49"/>
      <c r="H669" s="49"/>
      <c r="I669" s="49"/>
    </row>
    <row r="670" spans="3:9">
      <c r="C670" s="49"/>
      <c r="D670" s="49"/>
      <c r="E670" s="49"/>
      <c r="F670" s="49"/>
      <c r="G670" s="49"/>
      <c r="H670" s="49"/>
      <c r="I670" s="49"/>
    </row>
    <row r="671" spans="3:9">
      <c r="C671" s="49"/>
      <c r="D671" s="49"/>
      <c r="E671" s="49"/>
      <c r="F671" s="49"/>
      <c r="G671" s="49"/>
      <c r="H671" s="49"/>
      <c r="I671" s="49"/>
    </row>
    <row r="672" spans="3:9">
      <c r="C672" s="49"/>
      <c r="D672" s="49"/>
      <c r="E672" s="49"/>
      <c r="F672" s="49"/>
      <c r="G672" s="49"/>
      <c r="H672" s="49"/>
      <c r="I672" s="49"/>
    </row>
    <row r="673" spans="3:9">
      <c r="C673" s="49"/>
      <c r="D673" s="49"/>
      <c r="E673" s="49"/>
      <c r="F673" s="49"/>
      <c r="G673" s="49"/>
      <c r="H673" s="49"/>
      <c r="I673" s="49"/>
    </row>
    <row r="674" spans="3:9">
      <c r="C674" s="49"/>
      <c r="D674" s="49"/>
      <c r="E674" s="49"/>
      <c r="F674" s="49"/>
      <c r="G674" s="49"/>
      <c r="H674" s="49"/>
      <c r="I674" s="49"/>
    </row>
    <row r="675" spans="3:9">
      <c r="C675" s="49"/>
      <c r="D675" s="49"/>
      <c r="E675" s="49"/>
      <c r="F675" s="49"/>
      <c r="G675" s="49"/>
      <c r="H675" s="49"/>
      <c r="I675" s="49"/>
    </row>
    <row r="676" spans="3:9">
      <c r="C676" s="49"/>
      <c r="D676" s="49"/>
      <c r="E676" s="49"/>
      <c r="F676" s="49"/>
      <c r="G676" s="49"/>
      <c r="H676" s="49"/>
      <c r="I676" s="49"/>
    </row>
    <row r="677" spans="3:9">
      <c r="C677" s="49"/>
      <c r="D677" s="49"/>
      <c r="E677" s="49"/>
      <c r="F677" s="49"/>
      <c r="G677" s="49"/>
      <c r="H677" s="49"/>
      <c r="I677" s="49"/>
    </row>
    <row r="678" spans="3:9">
      <c r="C678" s="49"/>
      <c r="D678" s="49"/>
      <c r="E678" s="49"/>
      <c r="F678" s="49"/>
      <c r="G678" s="49"/>
      <c r="H678" s="49"/>
      <c r="I678" s="49"/>
    </row>
    <row r="679" spans="3:9">
      <c r="C679" s="49"/>
      <c r="D679" s="49"/>
      <c r="E679" s="49"/>
      <c r="F679" s="49"/>
      <c r="G679" s="49"/>
      <c r="H679" s="49"/>
      <c r="I679" s="49"/>
    </row>
    <row r="680" spans="3:9">
      <c r="C680" s="49"/>
      <c r="D680" s="49"/>
      <c r="E680" s="49"/>
      <c r="F680" s="49"/>
      <c r="G680" s="49"/>
      <c r="H680" s="49"/>
      <c r="I680" s="49"/>
    </row>
    <row r="681" spans="3:9">
      <c r="C681" s="49"/>
      <c r="D681" s="49"/>
      <c r="E681" s="49"/>
      <c r="F681" s="49"/>
      <c r="G681" s="49"/>
      <c r="H681" s="49"/>
      <c r="I681" s="49"/>
    </row>
    <row r="682" spans="3:9">
      <c r="C682" s="49"/>
      <c r="D682" s="49"/>
      <c r="E682" s="49"/>
      <c r="F682" s="49"/>
      <c r="G682" s="49"/>
      <c r="H682" s="49"/>
      <c r="I682" s="49"/>
    </row>
    <row r="683" spans="3:9">
      <c r="C683" s="49"/>
      <c r="D683" s="49"/>
      <c r="E683" s="49"/>
      <c r="F683" s="49"/>
      <c r="G683" s="49"/>
      <c r="H683" s="49"/>
      <c r="I683" s="49"/>
    </row>
    <row r="684" spans="3:9">
      <c r="C684" s="49"/>
      <c r="D684" s="49"/>
      <c r="E684" s="49"/>
      <c r="F684" s="49"/>
      <c r="G684" s="49"/>
      <c r="H684" s="49"/>
      <c r="I684" s="49"/>
    </row>
    <row r="685" spans="3:9">
      <c r="C685" s="49"/>
      <c r="D685" s="49"/>
      <c r="E685" s="49"/>
      <c r="F685" s="49"/>
      <c r="G685" s="49"/>
      <c r="H685" s="49"/>
      <c r="I685" s="49"/>
    </row>
    <row r="686" spans="3:9">
      <c r="C686" s="49"/>
      <c r="D686" s="49"/>
      <c r="E686" s="49"/>
      <c r="F686" s="49"/>
      <c r="G686" s="49"/>
      <c r="H686" s="49"/>
      <c r="I686" s="49"/>
    </row>
    <row r="687" spans="3:9">
      <c r="C687" s="49"/>
      <c r="D687" s="49"/>
      <c r="E687" s="49"/>
      <c r="F687" s="49"/>
      <c r="G687" s="49"/>
      <c r="H687" s="49"/>
      <c r="I687" s="49"/>
    </row>
    <row r="688" spans="3:9">
      <c r="C688" s="49"/>
      <c r="D688" s="49"/>
      <c r="E688" s="49"/>
      <c r="F688" s="49"/>
      <c r="G688" s="49"/>
      <c r="H688" s="49"/>
      <c r="I688" s="49"/>
    </row>
    <row r="689" spans="3:9">
      <c r="C689" s="49"/>
      <c r="D689" s="49"/>
      <c r="E689" s="49"/>
      <c r="F689" s="49"/>
      <c r="G689" s="49"/>
      <c r="H689" s="49"/>
      <c r="I689" s="49"/>
    </row>
    <row r="690" spans="3:9">
      <c r="C690" s="49"/>
      <c r="D690" s="49"/>
      <c r="E690" s="49"/>
      <c r="F690" s="49"/>
      <c r="G690" s="49"/>
      <c r="H690" s="49"/>
      <c r="I690" s="49"/>
    </row>
    <row r="691" spans="3:9">
      <c r="C691" s="49"/>
      <c r="D691" s="49"/>
      <c r="E691" s="49"/>
      <c r="F691" s="49"/>
      <c r="G691" s="49"/>
      <c r="H691" s="49"/>
      <c r="I691" s="49"/>
    </row>
    <row r="692" spans="3:9">
      <c r="C692" s="49"/>
      <c r="D692" s="49"/>
      <c r="E692" s="49"/>
      <c r="F692" s="49"/>
      <c r="G692" s="49"/>
      <c r="H692" s="49"/>
      <c r="I692" s="49"/>
    </row>
    <row r="693" spans="3:9">
      <c r="C693" s="49"/>
      <c r="D693" s="49"/>
      <c r="E693" s="49"/>
      <c r="F693" s="49"/>
      <c r="G693" s="49"/>
      <c r="H693" s="49"/>
      <c r="I693" s="49"/>
    </row>
    <row r="694" spans="3:9">
      <c r="C694" s="49"/>
      <c r="D694" s="49"/>
      <c r="E694" s="49"/>
      <c r="F694" s="49"/>
      <c r="G694" s="49"/>
      <c r="H694" s="49"/>
      <c r="I694" s="49"/>
    </row>
    <row r="695" spans="3:9">
      <c r="C695" s="49"/>
      <c r="D695" s="49"/>
      <c r="E695" s="49"/>
      <c r="F695" s="49"/>
      <c r="G695" s="49"/>
      <c r="H695" s="49"/>
      <c r="I695" s="49"/>
    </row>
    <row r="696" spans="3:9">
      <c r="C696" s="49"/>
      <c r="D696" s="49"/>
      <c r="E696" s="49"/>
      <c r="F696" s="49"/>
      <c r="G696" s="49"/>
      <c r="H696" s="49"/>
      <c r="I696" s="49"/>
    </row>
    <row r="697" spans="3:9">
      <c r="C697" s="49"/>
      <c r="D697" s="49"/>
      <c r="E697" s="49"/>
      <c r="F697" s="49"/>
      <c r="G697" s="49"/>
      <c r="H697" s="49"/>
      <c r="I697" s="49"/>
    </row>
    <row r="698" spans="3:9">
      <c r="C698" s="49"/>
      <c r="D698" s="49"/>
      <c r="E698" s="49"/>
      <c r="F698" s="49"/>
      <c r="G698" s="49"/>
      <c r="H698" s="49"/>
      <c r="I698" s="49"/>
    </row>
    <row r="699" spans="3:9">
      <c r="C699" s="49"/>
      <c r="D699" s="49"/>
      <c r="E699" s="49"/>
      <c r="F699" s="49"/>
      <c r="G699" s="49"/>
      <c r="H699" s="49"/>
      <c r="I699" s="49"/>
    </row>
    <row r="700" spans="3:9">
      <c r="C700" s="49"/>
      <c r="D700" s="49"/>
      <c r="E700" s="49"/>
      <c r="F700" s="49"/>
      <c r="G700" s="49"/>
      <c r="H700" s="49"/>
      <c r="I700" s="49"/>
    </row>
    <row r="701" spans="3:9">
      <c r="C701" s="49"/>
      <c r="D701" s="49"/>
      <c r="E701" s="49"/>
      <c r="F701" s="49"/>
      <c r="G701" s="49"/>
      <c r="H701" s="49"/>
      <c r="I701" s="49"/>
    </row>
    <row r="702" spans="3:9">
      <c r="C702" s="49"/>
      <c r="D702" s="49"/>
      <c r="E702" s="49"/>
      <c r="F702" s="49"/>
      <c r="G702" s="49"/>
      <c r="H702" s="49"/>
      <c r="I702" s="49"/>
    </row>
    <row r="703" spans="3:9">
      <c r="C703" s="49"/>
      <c r="D703" s="49"/>
      <c r="E703" s="49"/>
      <c r="F703" s="49"/>
      <c r="G703" s="49"/>
      <c r="H703" s="49"/>
      <c r="I703" s="49"/>
    </row>
    <row r="704" spans="3:9">
      <c r="C704" s="49"/>
      <c r="D704" s="49"/>
      <c r="E704" s="49"/>
      <c r="F704" s="49"/>
      <c r="G704" s="49"/>
      <c r="H704" s="49"/>
      <c r="I704" s="49"/>
    </row>
    <row r="705" spans="3:9">
      <c r="C705" s="49"/>
      <c r="D705" s="49"/>
      <c r="E705" s="49"/>
      <c r="F705" s="49"/>
      <c r="G705" s="49"/>
      <c r="H705" s="49"/>
      <c r="I705" s="49"/>
    </row>
    <row r="706" spans="3:9">
      <c r="C706" s="49"/>
      <c r="D706" s="49"/>
      <c r="E706" s="49"/>
      <c r="F706" s="49"/>
      <c r="G706" s="49"/>
      <c r="H706" s="49"/>
      <c r="I706" s="49"/>
    </row>
    <row r="707" spans="3:9">
      <c r="C707" s="49"/>
      <c r="D707" s="49"/>
      <c r="E707" s="49"/>
      <c r="F707" s="49"/>
      <c r="G707" s="49"/>
      <c r="H707" s="49"/>
      <c r="I707" s="49"/>
    </row>
    <row r="708" spans="3:9">
      <c r="C708" s="49"/>
      <c r="D708" s="49"/>
      <c r="E708" s="49"/>
      <c r="F708" s="49"/>
      <c r="G708" s="49"/>
      <c r="H708" s="49"/>
      <c r="I708" s="49"/>
    </row>
    <row r="709" spans="3:9">
      <c r="C709" s="49"/>
      <c r="D709" s="49"/>
      <c r="E709" s="49"/>
      <c r="F709" s="49"/>
      <c r="G709" s="49"/>
      <c r="H709" s="49"/>
      <c r="I709" s="49"/>
    </row>
    <row r="710" spans="3:9">
      <c r="C710" s="49"/>
      <c r="D710" s="49"/>
      <c r="E710" s="49"/>
      <c r="F710" s="49"/>
      <c r="G710" s="49"/>
      <c r="H710" s="49"/>
      <c r="I710" s="49"/>
    </row>
    <row r="711" spans="3:9">
      <c r="C711" s="49"/>
      <c r="D711" s="49"/>
      <c r="E711" s="49"/>
      <c r="F711" s="49"/>
      <c r="G711" s="49"/>
      <c r="H711" s="49"/>
      <c r="I711" s="49"/>
    </row>
    <row r="712" spans="3:9">
      <c r="C712" s="49"/>
      <c r="D712" s="49"/>
      <c r="E712" s="49"/>
      <c r="F712" s="49"/>
      <c r="G712" s="49"/>
      <c r="H712" s="49"/>
      <c r="I712" s="49"/>
    </row>
    <row r="713" spans="3:9">
      <c r="C713" s="49"/>
      <c r="D713" s="49"/>
      <c r="E713" s="49"/>
      <c r="F713" s="49"/>
      <c r="G713" s="49"/>
      <c r="H713" s="49"/>
      <c r="I713" s="49"/>
    </row>
    <row r="714" spans="3:9">
      <c r="C714" s="49"/>
      <c r="D714" s="49"/>
      <c r="E714" s="49"/>
      <c r="F714" s="49"/>
      <c r="G714" s="49"/>
      <c r="H714" s="49"/>
      <c r="I714" s="49"/>
    </row>
    <row r="715" spans="3:9">
      <c r="C715" s="49"/>
      <c r="D715" s="49"/>
      <c r="E715" s="49"/>
      <c r="F715" s="49"/>
      <c r="G715" s="49"/>
      <c r="H715" s="49"/>
      <c r="I715" s="49"/>
    </row>
    <row r="716" spans="3:9">
      <c r="C716" s="49"/>
      <c r="D716" s="49"/>
      <c r="E716" s="49"/>
      <c r="F716" s="49"/>
      <c r="G716" s="49"/>
      <c r="H716" s="49"/>
      <c r="I716" s="49"/>
    </row>
    <row r="717" spans="3:9">
      <c r="C717" s="49"/>
      <c r="D717" s="49"/>
      <c r="E717" s="49"/>
      <c r="F717" s="49"/>
      <c r="G717" s="49"/>
      <c r="H717" s="49"/>
      <c r="I717" s="49"/>
    </row>
    <row r="718" spans="3:9">
      <c r="C718" s="49"/>
      <c r="D718" s="49"/>
      <c r="E718" s="49"/>
      <c r="F718" s="49"/>
      <c r="G718" s="49"/>
      <c r="H718" s="49"/>
      <c r="I718" s="49"/>
    </row>
    <row r="719" spans="3:9">
      <c r="C719" s="49"/>
      <c r="D719" s="49"/>
      <c r="E719" s="49"/>
      <c r="F719" s="49"/>
      <c r="G719" s="49"/>
      <c r="H719" s="49"/>
      <c r="I719" s="49"/>
    </row>
    <row r="720" spans="3:9">
      <c r="C720" s="49"/>
      <c r="D720" s="49"/>
      <c r="E720" s="49"/>
      <c r="F720" s="49"/>
      <c r="G720" s="49"/>
      <c r="H720" s="49"/>
      <c r="I720" s="49"/>
    </row>
    <row r="721" spans="3:9">
      <c r="C721" s="49"/>
      <c r="D721" s="49"/>
      <c r="E721" s="49"/>
      <c r="F721" s="49"/>
      <c r="G721" s="49"/>
      <c r="H721" s="49"/>
      <c r="I721" s="49"/>
    </row>
    <row r="722" spans="3:9">
      <c r="C722" s="49"/>
      <c r="D722" s="49"/>
      <c r="E722" s="49"/>
      <c r="F722" s="49"/>
      <c r="G722" s="49"/>
      <c r="H722" s="49"/>
      <c r="I722" s="49"/>
    </row>
    <row r="723" spans="3:9">
      <c r="C723" s="49"/>
      <c r="D723" s="49"/>
      <c r="E723" s="49"/>
      <c r="F723" s="49"/>
      <c r="G723" s="49"/>
      <c r="H723" s="49"/>
      <c r="I723" s="49"/>
    </row>
    <row r="724" spans="3:9">
      <c r="C724" s="49"/>
      <c r="D724" s="49"/>
      <c r="E724" s="49"/>
      <c r="F724" s="49"/>
      <c r="G724" s="49"/>
      <c r="H724" s="49"/>
      <c r="I724" s="49"/>
    </row>
    <row r="725" spans="3:9">
      <c r="C725" s="49"/>
      <c r="D725" s="49"/>
      <c r="E725" s="49"/>
      <c r="F725" s="49"/>
      <c r="G725" s="49"/>
      <c r="H725" s="49"/>
      <c r="I725" s="49"/>
    </row>
    <row r="726" spans="3:9">
      <c r="C726" s="49"/>
      <c r="D726" s="49"/>
      <c r="E726" s="49"/>
      <c r="F726" s="49"/>
      <c r="G726" s="49"/>
      <c r="H726" s="49"/>
      <c r="I726" s="49"/>
    </row>
    <row r="727" spans="3:9">
      <c r="C727" s="49"/>
      <c r="D727" s="49"/>
      <c r="E727" s="49"/>
      <c r="F727" s="49"/>
      <c r="G727" s="49"/>
      <c r="H727" s="49"/>
      <c r="I727" s="49"/>
    </row>
    <row r="728" spans="3:9">
      <c r="C728" s="49"/>
      <c r="D728" s="49"/>
      <c r="E728" s="49"/>
      <c r="F728" s="49"/>
      <c r="G728" s="49"/>
      <c r="H728" s="49"/>
      <c r="I728" s="49"/>
    </row>
    <row r="729" spans="3:9">
      <c r="C729" s="49"/>
      <c r="D729" s="49"/>
      <c r="E729" s="49"/>
      <c r="F729" s="49"/>
      <c r="G729" s="49"/>
      <c r="H729" s="49"/>
      <c r="I729" s="49"/>
    </row>
    <row r="730" spans="3:9">
      <c r="C730" s="49"/>
      <c r="D730" s="49"/>
      <c r="E730" s="49"/>
      <c r="F730" s="49"/>
      <c r="G730" s="49"/>
      <c r="H730" s="49"/>
      <c r="I730" s="49"/>
    </row>
    <row r="731" spans="3:9">
      <c r="C731" s="49"/>
      <c r="D731" s="49"/>
      <c r="E731" s="49"/>
      <c r="F731" s="49"/>
      <c r="G731" s="49"/>
      <c r="H731" s="49"/>
      <c r="I731" s="49"/>
    </row>
    <row r="732" spans="3:9">
      <c r="C732" s="49"/>
      <c r="D732" s="49"/>
      <c r="E732" s="49"/>
      <c r="F732" s="49"/>
      <c r="G732" s="49"/>
      <c r="H732" s="49"/>
      <c r="I732" s="49"/>
    </row>
    <row r="733" spans="3:9">
      <c r="C733" s="49"/>
      <c r="D733" s="49"/>
      <c r="E733" s="49"/>
      <c r="F733" s="49"/>
      <c r="G733" s="49"/>
      <c r="H733" s="49"/>
      <c r="I733" s="49"/>
    </row>
    <row r="734" spans="3:9">
      <c r="C734" s="49"/>
      <c r="D734" s="49"/>
      <c r="E734" s="49"/>
      <c r="F734" s="49"/>
      <c r="G734" s="49"/>
      <c r="H734" s="49"/>
      <c r="I734" s="49"/>
    </row>
    <row r="735" spans="3:9">
      <c r="C735" s="49"/>
      <c r="D735" s="49"/>
      <c r="E735" s="49"/>
      <c r="F735" s="49"/>
      <c r="G735" s="49"/>
      <c r="H735" s="49"/>
      <c r="I735" s="49"/>
    </row>
    <row r="736" spans="3:9">
      <c r="C736" s="49"/>
      <c r="D736" s="49"/>
      <c r="E736" s="49"/>
      <c r="F736" s="49"/>
      <c r="G736" s="49"/>
      <c r="H736" s="49"/>
      <c r="I736" s="49"/>
    </row>
    <row r="737" spans="3:9">
      <c r="C737" s="49"/>
      <c r="D737" s="49"/>
      <c r="E737" s="49"/>
      <c r="F737" s="49"/>
      <c r="G737" s="49"/>
      <c r="H737" s="49"/>
      <c r="I737" s="49"/>
    </row>
    <row r="738" spans="3:9">
      <c r="C738" s="49"/>
      <c r="D738" s="49"/>
      <c r="E738" s="49"/>
      <c r="F738" s="49"/>
      <c r="G738" s="49"/>
      <c r="H738" s="49"/>
      <c r="I738" s="49"/>
    </row>
    <row r="739" spans="3:9">
      <c r="C739" s="49"/>
      <c r="D739" s="49"/>
      <c r="E739" s="49"/>
      <c r="F739" s="49"/>
      <c r="G739" s="49"/>
      <c r="H739" s="49"/>
      <c r="I739" s="49"/>
    </row>
    <row r="740" spans="3:9">
      <c r="C740" s="49"/>
      <c r="D740" s="49"/>
      <c r="E740" s="49"/>
      <c r="F740" s="49"/>
      <c r="G740" s="49"/>
      <c r="H740" s="49"/>
      <c r="I740" s="49"/>
    </row>
    <row r="741" spans="3:9">
      <c r="C741" s="49"/>
      <c r="D741" s="49"/>
      <c r="E741" s="49"/>
      <c r="F741" s="49"/>
      <c r="G741" s="49"/>
      <c r="H741" s="49"/>
      <c r="I741" s="49"/>
    </row>
    <row r="742" spans="3:9">
      <c r="C742" s="49"/>
      <c r="D742" s="49"/>
      <c r="E742" s="49"/>
      <c r="F742" s="49"/>
      <c r="G742" s="49"/>
      <c r="H742" s="49"/>
      <c r="I742" s="49"/>
    </row>
    <row r="743" spans="3:9">
      <c r="C743" s="49"/>
      <c r="D743" s="49"/>
      <c r="E743" s="49"/>
      <c r="F743" s="49"/>
      <c r="G743" s="49"/>
      <c r="H743" s="49"/>
      <c r="I743" s="49"/>
    </row>
    <row r="744" spans="3:9">
      <c r="C744" s="49"/>
      <c r="D744" s="49"/>
      <c r="E744" s="49"/>
      <c r="F744" s="49"/>
      <c r="G744" s="49"/>
      <c r="H744" s="49"/>
      <c r="I744" s="49"/>
    </row>
    <row r="745" spans="3:9">
      <c r="C745" s="49"/>
      <c r="D745" s="49"/>
      <c r="E745" s="49"/>
      <c r="F745" s="49"/>
      <c r="G745" s="49"/>
      <c r="H745" s="49"/>
      <c r="I745" s="49"/>
    </row>
    <row r="746" spans="3:9">
      <c r="C746" s="49"/>
      <c r="D746" s="49"/>
      <c r="E746" s="49"/>
      <c r="F746" s="49"/>
      <c r="G746" s="49"/>
      <c r="H746" s="49"/>
      <c r="I746" s="49"/>
    </row>
    <row r="747" spans="3:9">
      <c r="C747" s="49"/>
      <c r="D747" s="49"/>
      <c r="E747" s="49"/>
      <c r="F747" s="49"/>
      <c r="G747" s="49"/>
      <c r="H747" s="49"/>
      <c r="I747" s="49"/>
    </row>
    <row r="748" spans="3:9">
      <c r="C748" s="49"/>
      <c r="D748" s="49"/>
      <c r="E748" s="49"/>
      <c r="F748" s="49"/>
      <c r="G748" s="49"/>
      <c r="H748" s="49"/>
      <c r="I748" s="49"/>
    </row>
    <row r="749" spans="3:9">
      <c r="C749" s="49"/>
      <c r="D749" s="49"/>
      <c r="E749" s="49"/>
      <c r="F749" s="49"/>
      <c r="G749" s="49"/>
      <c r="H749" s="49"/>
      <c r="I749" s="49"/>
    </row>
    <row r="750" spans="3:9">
      <c r="C750" s="49"/>
      <c r="D750" s="49"/>
      <c r="E750" s="49"/>
      <c r="F750" s="49"/>
      <c r="G750" s="49"/>
      <c r="H750" s="49"/>
      <c r="I750" s="49"/>
    </row>
    <row r="751" spans="3:9">
      <c r="C751" s="49"/>
      <c r="D751" s="49"/>
      <c r="E751" s="49"/>
      <c r="F751" s="49"/>
      <c r="G751" s="49"/>
      <c r="H751" s="49"/>
      <c r="I751" s="49"/>
    </row>
    <row r="752" spans="3:9">
      <c r="C752" s="49"/>
      <c r="D752" s="49"/>
      <c r="E752" s="49"/>
      <c r="F752" s="49"/>
      <c r="G752" s="49"/>
      <c r="H752" s="49"/>
      <c r="I752" s="49"/>
    </row>
    <row r="753" spans="3:9">
      <c r="C753" s="49"/>
      <c r="D753" s="49"/>
      <c r="E753" s="49"/>
      <c r="F753" s="49"/>
      <c r="G753" s="49"/>
      <c r="H753" s="49"/>
      <c r="I753" s="49"/>
    </row>
    <row r="754" spans="3:9">
      <c r="C754" s="49"/>
      <c r="D754" s="49"/>
      <c r="E754" s="49"/>
      <c r="F754" s="49"/>
      <c r="G754" s="49"/>
      <c r="H754" s="49"/>
      <c r="I754" s="49"/>
    </row>
    <row r="755" spans="3:9">
      <c r="C755" s="49"/>
      <c r="D755" s="49"/>
      <c r="E755" s="49"/>
      <c r="F755" s="49"/>
      <c r="G755" s="49"/>
      <c r="H755" s="49"/>
      <c r="I755" s="49"/>
    </row>
    <row r="756" spans="3:9">
      <c r="C756" s="49"/>
      <c r="D756" s="49"/>
      <c r="E756" s="49"/>
      <c r="F756" s="49"/>
      <c r="G756" s="49"/>
      <c r="H756" s="49"/>
      <c r="I756" s="49"/>
    </row>
    <row r="757" spans="3:9">
      <c r="C757" s="49"/>
      <c r="D757" s="49"/>
      <c r="E757" s="49"/>
      <c r="F757" s="49"/>
      <c r="G757" s="49"/>
      <c r="H757" s="49"/>
      <c r="I757" s="49"/>
    </row>
    <row r="758" spans="3:9">
      <c r="C758" s="49"/>
      <c r="D758" s="49"/>
      <c r="E758" s="49"/>
      <c r="F758" s="49"/>
      <c r="G758" s="49"/>
      <c r="H758" s="49"/>
      <c r="I758" s="49"/>
    </row>
    <row r="759" spans="3:9">
      <c r="C759" s="49"/>
      <c r="D759" s="49"/>
      <c r="E759" s="49"/>
      <c r="F759" s="49"/>
      <c r="G759" s="49"/>
      <c r="H759" s="49"/>
      <c r="I759" s="49"/>
    </row>
    <row r="760" spans="3:9">
      <c r="C760" s="49"/>
      <c r="D760" s="49"/>
      <c r="E760" s="49"/>
      <c r="F760" s="49"/>
      <c r="G760" s="49"/>
      <c r="H760" s="49"/>
      <c r="I760" s="49"/>
    </row>
    <row r="761" spans="3:9">
      <c r="C761" s="49"/>
      <c r="D761" s="49"/>
      <c r="E761" s="49"/>
      <c r="F761" s="49"/>
      <c r="G761" s="49"/>
      <c r="H761" s="49"/>
      <c r="I761" s="49"/>
    </row>
    <row r="762" spans="3:9">
      <c r="C762" s="49"/>
      <c r="D762" s="49"/>
      <c r="E762" s="49"/>
      <c r="F762" s="49"/>
      <c r="G762" s="49"/>
      <c r="H762" s="49"/>
      <c r="I762" s="49"/>
    </row>
    <row r="763" spans="3:9">
      <c r="C763" s="49"/>
      <c r="D763" s="49"/>
      <c r="E763" s="49"/>
      <c r="F763" s="49"/>
      <c r="G763" s="49"/>
      <c r="H763" s="49"/>
      <c r="I763" s="49"/>
    </row>
    <row r="764" spans="3:9">
      <c r="C764" s="49"/>
      <c r="D764" s="49"/>
      <c r="E764" s="49"/>
      <c r="F764" s="49"/>
      <c r="G764" s="49"/>
      <c r="H764" s="49"/>
      <c r="I764" s="49"/>
    </row>
    <row r="765" spans="3:9">
      <c r="C765" s="49"/>
      <c r="D765" s="49"/>
      <c r="E765" s="49"/>
      <c r="F765" s="49"/>
      <c r="G765" s="49"/>
      <c r="H765" s="49"/>
      <c r="I765" s="49"/>
    </row>
    <row r="766" spans="3:9">
      <c r="C766" s="49"/>
      <c r="D766" s="49"/>
      <c r="E766" s="49"/>
      <c r="F766" s="49"/>
      <c r="G766" s="49"/>
      <c r="H766" s="49"/>
      <c r="I766" s="49"/>
    </row>
    <row r="767" spans="3:9">
      <c r="C767" s="49"/>
      <c r="D767" s="49"/>
      <c r="E767" s="49"/>
      <c r="F767" s="49"/>
      <c r="G767" s="49"/>
      <c r="H767" s="49"/>
      <c r="I767" s="49"/>
    </row>
    <row r="768" spans="3:9">
      <c r="C768" s="49"/>
      <c r="D768" s="49"/>
      <c r="E768" s="49"/>
      <c r="F768" s="49"/>
      <c r="G768" s="49"/>
      <c r="H768" s="49"/>
      <c r="I768" s="49"/>
    </row>
    <row r="769" spans="3:9">
      <c r="C769" s="49"/>
      <c r="D769" s="49"/>
      <c r="E769" s="49"/>
      <c r="F769" s="49"/>
      <c r="G769" s="49"/>
      <c r="H769" s="49"/>
      <c r="I769" s="49"/>
    </row>
    <row r="770" spans="3:9">
      <c r="C770" s="49"/>
      <c r="D770" s="49"/>
      <c r="E770" s="49"/>
      <c r="F770" s="49"/>
      <c r="G770" s="49"/>
      <c r="H770" s="49"/>
      <c r="I770" s="49"/>
    </row>
    <row r="771" spans="3:9">
      <c r="C771" s="49"/>
      <c r="D771" s="49"/>
      <c r="E771" s="49"/>
      <c r="F771" s="49"/>
      <c r="G771" s="49"/>
      <c r="H771" s="49"/>
      <c r="I771" s="49"/>
    </row>
    <row r="772" spans="3:9">
      <c r="C772" s="49"/>
      <c r="D772" s="49"/>
      <c r="E772" s="49"/>
      <c r="F772" s="49"/>
      <c r="G772" s="49"/>
      <c r="H772" s="49"/>
      <c r="I772" s="49"/>
    </row>
    <row r="773" spans="3:9">
      <c r="C773" s="49"/>
      <c r="D773" s="49"/>
      <c r="E773" s="49"/>
      <c r="F773" s="49"/>
      <c r="G773" s="49"/>
      <c r="H773" s="49"/>
      <c r="I773" s="49"/>
    </row>
    <row r="774" spans="3:9">
      <c r="C774" s="49"/>
      <c r="D774" s="49"/>
      <c r="E774" s="49"/>
      <c r="F774" s="49"/>
      <c r="G774" s="49"/>
      <c r="H774" s="49"/>
      <c r="I774" s="49"/>
    </row>
    <row r="775" spans="3:9">
      <c r="C775" s="49"/>
      <c r="D775" s="49"/>
      <c r="E775" s="49"/>
      <c r="F775" s="49"/>
      <c r="G775" s="49"/>
      <c r="H775" s="49"/>
      <c r="I775" s="49"/>
    </row>
    <row r="776" spans="3:9">
      <c r="C776" s="49"/>
      <c r="D776" s="49"/>
      <c r="E776" s="49"/>
      <c r="F776" s="49"/>
      <c r="G776" s="49"/>
      <c r="H776" s="49"/>
      <c r="I776" s="49"/>
    </row>
    <row r="777" spans="3:9">
      <c r="C777" s="49"/>
      <c r="D777" s="49"/>
      <c r="E777" s="49"/>
      <c r="F777" s="49"/>
      <c r="G777" s="49"/>
      <c r="H777" s="49"/>
      <c r="I777" s="49"/>
    </row>
    <row r="778" spans="3:9">
      <c r="C778" s="49"/>
      <c r="D778" s="49"/>
      <c r="E778" s="49"/>
      <c r="F778" s="49"/>
      <c r="G778" s="49"/>
      <c r="H778" s="49"/>
      <c r="I778" s="49"/>
    </row>
    <row r="779" spans="3:9">
      <c r="C779" s="49"/>
      <c r="D779" s="49"/>
      <c r="E779" s="49"/>
      <c r="F779" s="49"/>
      <c r="G779" s="49"/>
      <c r="H779" s="49"/>
      <c r="I779" s="49"/>
    </row>
    <row r="780" spans="3:9">
      <c r="C780" s="49"/>
      <c r="D780" s="49"/>
      <c r="E780" s="49"/>
      <c r="F780" s="49"/>
      <c r="G780" s="49"/>
      <c r="H780" s="49"/>
      <c r="I780" s="49"/>
    </row>
    <row r="781" spans="3:9">
      <c r="C781" s="49"/>
      <c r="D781" s="49"/>
      <c r="E781" s="49"/>
      <c r="F781" s="49"/>
      <c r="G781" s="49"/>
      <c r="H781" s="49"/>
      <c r="I781" s="49"/>
    </row>
    <row r="782" spans="3:9">
      <c r="C782" s="49"/>
      <c r="D782" s="49"/>
      <c r="E782" s="49"/>
      <c r="F782" s="49"/>
      <c r="G782" s="49"/>
      <c r="H782" s="49"/>
      <c r="I782" s="49"/>
    </row>
    <row r="783" spans="3:9">
      <c r="C783" s="49"/>
      <c r="D783" s="49"/>
      <c r="E783" s="49"/>
      <c r="F783" s="49"/>
      <c r="G783" s="49"/>
      <c r="H783" s="49"/>
      <c r="I783" s="49"/>
    </row>
    <row r="784" spans="3:9">
      <c r="C784" s="49"/>
      <c r="D784" s="49"/>
      <c r="E784" s="49"/>
      <c r="F784" s="49"/>
      <c r="G784" s="49"/>
      <c r="H784" s="49"/>
      <c r="I784" s="49"/>
    </row>
    <row r="785" spans="3:9">
      <c r="C785" s="49"/>
      <c r="D785" s="49"/>
      <c r="E785" s="49"/>
      <c r="F785" s="49"/>
      <c r="G785" s="49"/>
      <c r="H785" s="49"/>
      <c r="I785" s="49"/>
    </row>
    <row r="786" spans="3:9">
      <c r="C786" s="49"/>
      <c r="D786" s="49"/>
      <c r="E786" s="49"/>
      <c r="F786" s="49"/>
      <c r="G786" s="49"/>
      <c r="H786" s="49"/>
      <c r="I786" s="49"/>
    </row>
    <row r="787" spans="3:9">
      <c r="C787" s="49"/>
      <c r="D787" s="49"/>
      <c r="E787" s="49"/>
      <c r="F787" s="49"/>
      <c r="G787" s="49"/>
      <c r="H787" s="49"/>
      <c r="I787" s="49"/>
    </row>
    <row r="788" spans="3:9">
      <c r="C788" s="49"/>
      <c r="D788" s="49"/>
      <c r="E788" s="49"/>
      <c r="F788" s="49"/>
      <c r="G788" s="49"/>
      <c r="H788" s="49"/>
      <c r="I788" s="49"/>
    </row>
    <row r="789" spans="3:9">
      <c r="C789" s="49"/>
      <c r="D789" s="49"/>
      <c r="E789" s="49"/>
      <c r="F789" s="49"/>
      <c r="G789" s="49"/>
      <c r="H789" s="49"/>
      <c r="I789" s="49"/>
    </row>
    <row r="790" spans="3:9">
      <c r="C790" s="49"/>
      <c r="D790" s="49"/>
      <c r="E790" s="49"/>
      <c r="F790" s="49"/>
      <c r="G790" s="49"/>
      <c r="H790" s="49"/>
      <c r="I790" s="49"/>
    </row>
    <row r="791" spans="3:9">
      <c r="C791" s="49"/>
      <c r="D791" s="49"/>
      <c r="E791" s="49"/>
      <c r="F791" s="49"/>
      <c r="G791" s="49"/>
      <c r="H791" s="49"/>
      <c r="I791" s="49"/>
    </row>
    <row r="792" spans="3:9">
      <c r="C792" s="49"/>
      <c r="D792" s="49"/>
      <c r="E792" s="49"/>
      <c r="F792" s="49"/>
      <c r="G792" s="49"/>
      <c r="H792" s="49"/>
      <c r="I792" s="49"/>
    </row>
    <row r="793" spans="3:9">
      <c r="C793" s="49"/>
      <c r="D793" s="49"/>
      <c r="E793" s="49"/>
      <c r="F793" s="49"/>
      <c r="G793" s="49"/>
      <c r="H793" s="49"/>
      <c r="I793" s="49"/>
    </row>
    <row r="794" spans="3:9">
      <c r="C794" s="49"/>
      <c r="D794" s="49"/>
      <c r="E794" s="49"/>
      <c r="F794" s="49"/>
      <c r="G794" s="49"/>
      <c r="H794" s="49"/>
      <c r="I794" s="49"/>
    </row>
    <row r="795" spans="3:9">
      <c r="C795" s="49"/>
      <c r="D795" s="49"/>
      <c r="E795" s="49"/>
      <c r="F795" s="49"/>
      <c r="G795" s="49"/>
      <c r="H795" s="49"/>
      <c r="I795" s="49"/>
    </row>
    <row r="796" spans="3:9">
      <c r="C796" s="49"/>
      <c r="D796" s="49"/>
      <c r="E796" s="49"/>
      <c r="F796" s="49"/>
      <c r="G796" s="49"/>
      <c r="H796" s="49"/>
      <c r="I796" s="49"/>
    </row>
    <row r="797" spans="3:9">
      <c r="C797" s="49"/>
      <c r="D797" s="49"/>
      <c r="E797" s="49"/>
      <c r="F797" s="49"/>
      <c r="G797" s="49"/>
      <c r="H797" s="49"/>
      <c r="I797" s="49"/>
    </row>
    <row r="798" spans="3:9">
      <c r="C798" s="49"/>
      <c r="D798" s="49"/>
      <c r="E798" s="49"/>
      <c r="F798" s="49"/>
      <c r="G798" s="49"/>
      <c r="H798" s="49"/>
      <c r="I798" s="49"/>
    </row>
    <row r="799" spans="3:9">
      <c r="C799" s="49"/>
      <c r="D799" s="49"/>
      <c r="E799" s="49"/>
      <c r="F799" s="49"/>
      <c r="G799" s="49"/>
      <c r="H799" s="49"/>
      <c r="I799" s="49"/>
    </row>
    <row r="800" spans="3:9">
      <c r="C800" s="49"/>
      <c r="D800" s="49"/>
      <c r="E800" s="49"/>
      <c r="F800" s="49"/>
      <c r="G800" s="49"/>
      <c r="H800" s="49"/>
      <c r="I800" s="49"/>
    </row>
    <row r="801" spans="3:9">
      <c r="C801" s="49"/>
      <c r="D801" s="49"/>
      <c r="E801" s="49"/>
      <c r="F801" s="49"/>
      <c r="G801" s="49"/>
      <c r="H801" s="49"/>
      <c r="I801" s="49"/>
    </row>
    <row r="802" spans="3:9">
      <c r="C802" s="49"/>
      <c r="D802" s="49"/>
      <c r="E802" s="49"/>
      <c r="F802" s="49"/>
      <c r="G802" s="49"/>
      <c r="H802" s="49"/>
      <c r="I802" s="49"/>
    </row>
    <row r="803" spans="3:9">
      <c r="C803" s="49"/>
      <c r="D803" s="49"/>
      <c r="E803" s="49"/>
      <c r="F803" s="49"/>
      <c r="G803" s="49"/>
      <c r="H803" s="49"/>
      <c r="I803" s="49"/>
    </row>
    <row r="804" spans="3:9">
      <c r="C804" s="49"/>
      <c r="D804" s="49"/>
      <c r="E804" s="49"/>
      <c r="F804" s="49"/>
      <c r="G804" s="49"/>
      <c r="H804" s="49"/>
      <c r="I804" s="49"/>
    </row>
    <row r="805" spans="3:9">
      <c r="C805" s="49"/>
      <c r="D805" s="49"/>
      <c r="E805" s="49"/>
      <c r="F805" s="49"/>
      <c r="G805" s="49"/>
      <c r="H805" s="49"/>
      <c r="I805" s="49"/>
    </row>
    <row r="806" spans="3:9">
      <c r="C806" s="49"/>
      <c r="D806" s="49"/>
      <c r="E806" s="49"/>
      <c r="F806" s="49"/>
      <c r="G806" s="49"/>
      <c r="H806" s="49"/>
      <c r="I806" s="49"/>
    </row>
    <row r="807" spans="3:9">
      <c r="C807" s="49"/>
      <c r="D807" s="49"/>
      <c r="E807" s="49"/>
      <c r="F807" s="49"/>
      <c r="G807" s="49"/>
      <c r="H807" s="49"/>
      <c r="I807" s="49"/>
    </row>
    <row r="808" spans="3:9">
      <c r="C808" s="49"/>
      <c r="D808" s="49"/>
      <c r="E808" s="49"/>
      <c r="F808" s="49"/>
      <c r="G808" s="49"/>
      <c r="H808" s="49"/>
      <c r="I808" s="49"/>
    </row>
    <row r="809" spans="3:9">
      <c r="C809" s="49"/>
      <c r="D809" s="49"/>
      <c r="E809" s="49"/>
      <c r="F809" s="49"/>
      <c r="G809" s="49"/>
      <c r="H809" s="49"/>
      <c r="I809" s="49"/>
    </row>
    <row r="810" spans="3:9">
      <c r="C810" s="49"/>
      <c r="D810" s="49"/>
      <c r="E810" s="49"/>
      <c r="F810" s="49"/>
      <c r="G810" s="49"/>
      <c r="H810" s="49"/>
      <c r="I810" s="49"/>
    </row>
    <row r="811" spans="3:9">
      <c r="C811" s="49"/>
      <c r="D811" s="49"/>
      <c r="E811" s="49"/>
      <c r="F811" s="49"/>
      <c r="G811" s="49"/>
      <c r="H811" s="49"/>
      <c r="I811" s="49"/>
    </row>
    <row r="812" spans="3:9">
      <c r="C812" s="49"/>
      <c r="D812" s="49"/>
      <c r="E812" s="49"/>
      <c r="F812" s="49"/>
      <c r="G812" s="49"/>
      <c r="H812" s="49"/>
      <c r="I812" s="49"/>
    </row>
    <row r="813" spans="3:9">
      <c r="C813" s="49"/>
      <c r="D813" s="49"/>
      <c r="E813" s="49"/>
      <c r="F813" s="49"/>
      <c r="G813" s="49"/>
      <c r="H813" s="49"/>
      <c r="I813" s="49"/>
    </row>
    <row r="814" spans="3:9">
      <c r="C814" s="49"/>
      <c r="D814" s="49"/>
      <c r="E814" s="49"/>
      <c r="F814" s="49"/>
      <c r="G814" s="49"/>
      <c r="H814" s="49"/>
      <c r="I814" s="49"/>
    </row>
    <row r="815" spans="3:9">
      <c r="C815" s="49"/>
      <c r="D815" s="49"/>
      <c r="E815" s="49"/>
      <c r="F815" s="49"/>
      <c r="G815" s="49"/>
      <c r="H815" s="49"/>
      <c r="I815" s="49"/>
    </row>
    <row r="816" spans="3:9">
      <c r="C816" s="49"/>
      <c r="D816" s="49"/>
      <c r="E816" s="49"/>
      <c r="F816" s="49"/>
      <c r="G816" s="49"/>
      <c r="H816" s="49"/>
      <c r="I816" s="49"/>
    </row>
    <row r="817" spans="3:9">
      <c r="C817" s="49"/>
      <c r="D817" s="49"/>
      <c r="E817" s="49"/>
      <c r="F817" s="49"/>
      <c r="G817" s="49"/>
      <c r="H817" s="49"/>
      <c r="I817" s="49"/>
    </row>
    <row r="818" spans="3:9">
      <c r="C818" s="49"/>
      <c r="D818" s="49"/>
      <c r="E818" s="49"/>
      <c r="F818" s="49"/>
      <c r="G818" s="49"/>
      <c r="H818" s="49"/>
      <c r="I818" s="49"/>
    </row>
    <row r="819" spans="3:9">
      <c r="C819" s="49"/>
      <c r="D819" s="49"/>
      <c r="E819" s="49"/>
      <c r="F819" s="49"/>
      <c r="G819" s="49"/>
      <c r="H819" s="49"/>
      <c r="I819" s="49"/>
    </row>
    <row r="820" spans="3:9">
      <c r="C820" s="49"/>
      <c r="D820" s="49"/>
      <c r="E820" s="49"/>
      <c r="F820" s="49"/>
      <c r="G820" s="49"/>
      <c r="H820" s="49"/>
      <c r="I820" s="49"/>
    </row>
    <row r="821" spans="3:9">
      <c r="C821" s="49"/>
      <c r="D821" s="49"/>
      <c r="E821" s="49"/>
      <c r="F821" s="49"/>
      <c r="G821" s="49"/>
      <c r="H821" s="49"/>
      <c r="I821" s="49"/>
    </row>
    <row r="822" spans="3:9">
      <c r="C822" s="49"/>
      <c r="D822" s="49"/>
      <c r="E822" s="49"/>
      <c r="F822" s="49"/>
      <c r="G822" s="49"/>
      <c r="H822" s="49"/>
      <c r="I822" s="49"/>
    </row>
    <row r="823" spans="3:9">
      <c r="C823" s="49"/>
      <c r="D823" s="49"/>
      <c r="E823" s="49"/>
      <c r="F823" s="49"/>
      <c r="G823" s="49"/>
      <c r="H823" s="49"/>
      <c r="I823" s="49"/>
    </row>
    <row r="824" spans="3:9">
      <c r="C824" s="49"/>
      <c r="D824" s="49"/>
      <c r="E824" s="49"/>
      <c r="F824" s="49"/>
      <c r="G824" s="49"/>
      <c r="H824" s="49"/>
      <c r="I824" s="49"/>
    </row>
    <row r="825" spans="3:9">
      <c r="C825" s="49"/>
      <c r="D825" s="49"/>
      <c r="E825" s="49"/>
      <c r="F825" s="49"/>
      <c r="G825" s="49"/>
      <c r="H825" s="49"/>
      <c r="I825" s="49"/>
    </row>
    <row r="826" spans="3:9">
      <c r="C826" s="49"/>
      <c r="D826" s="49"/>
      <c r="E826" s="49"/>
      <c r="F826" s="49"/>
      <c r="G826" s="49"/>
      <c r="H826" s="49"/>
      <c r="I826" s="49"/>
    </row>
    <row r="827" spans="3:9">
      <c r="C827" s="49"/>
      <c r="D827" s="49"/>
      <c r="E827" s="49"/>
      <c r="F827" s="49"/>
      <c r="G827" s="49"/>
      <c r="H827" s="49"/>
      <c r="I827" s="49"/>
    </row>
    <row r="828" spans="3:9">
      <c r="C828" s="49"/>
      <c r="D828" s="49"/>
      <c r="E828" s="49"/>
      <c r="F828" s="49"/>
      <c r="G828" s="49"/>
      <c r="H828" s="49"/>
      <c r="I828" s="49"/>
    </row>
    <row r="829" spans="3:9">
      <c r="C829" s="49"/>
      <c r="D829" s="49"/>
      <c r="E829" s="49"/>
      <c r="F829" s="49"/>
      <c r="G829" s="49"/>
      <c r="H829" s="49"/>
      <c r="I829" s="49"/>
    </row>
    <row r="830" spans="3:9">
      <c r="C830" s="49"/>
      <c r="D830" s="49"/>
      <c r="E830" s="49"/>
      <c r="F830" s="49"/>
      <c r="G830" s="49"/>
      <c r="H830" s="49"/>
      <c r="I830" s="49"/>
    </row>
    <row r="831" spans="3:9">
      <c r="C831" s="49"/>
      <c r="D831" s="49"/>
      <c r="E831" s="49"/>
      <c r="F831" s="49"/>
      <c r="G831" s="49"/>
      <c r="H831" s="49"/>
      <c r="I831" s="49"/>
    </row>
    <row r="832" spans="3:9">
      <c r="C832" s="49"/>
      <c r="D832" s="49"/>
      <c r="E832" s="49"/>
      <c r="F832" s="49"/>
      <c r="G832" s="49"/>
      <c r="H832" s="49"/>
      <c r="I832" s="49"/>
    </row>
    <row r="833" spans="3:9">
      <c r="C833" s="49"/>
      <c r="D833" s="49"/>
      <c r="E833" s="49"/>
      <c r="F833" s="49"/>
      <c r="G833" s="49"/>
      <c r="H833" s="49"/>
      <c r="I833" s="49"/>
    </row>
    <row r="834" spans="3:9">
      <c r="C834" s="49"/>
      <c r="D834" s="49"/>
      <c r="E834" s="49"/>
      <c r="F834" s="49"/>
      <c r="G834" s="49"/>
      <c r="H834" s="49"/>
      <c r="I834" s="49"/>
    </row>
    <row r="835" spans="3:9">
      <c r="C835" s="49"/>
      <c r="D835" s="49"/>
      <c r="E835" s="49"/>
      <c r="F835" s="49"/>
      <c r="G835" s="49"/>
      <c r="H835" s="49"/>
      <c r="I835" s="49"/>
    </row>
    <row r="836" spans="3:9">
      <c r="C836" s="49"/>
      <c r="D836" s="49"/>
      <c r="E836" s="49"/>
      <c r="F836" s="49"/>
      <c r="G836" s="49"/>
      <c r="H836" s="49"/>
      <c r="I836" s="49"/>
    </row>
    <row r="837" spans="3:9">
      <c r="C837" s="49"/>
      <c r="D837" s="49"/>
      <c r="E837" s="49"/>
      <c r="F837" s="49"/>
      <c r="G837" s="49"/>
      <c r="H837" s="49"/>
      <c r="I837" s="49"/>
    </row>
    <row r="838" spans="3:9">
      <c r="C838" s="49"/>
      <c r="D838" s="49"/>
      <c r="E838" s="49"/>
      <c r="F838" s="49"/>
      <c r="G838" s="49"/>
      <c r="H838" s="49"/>
      <c r="I838" s="49"/>
    </row>
    <row r="839" spans="3:9">
      <c r="C839" s="49"/>
      <c r="D839" s="49"/>
      <c r="E839" s="49"/>
      <c r="F839" s="49"/>
      <c r="G839" s="49"/>
      <c r="H839" s="49"/>
      <c r="I839" s="49"/>
    </row>
    <row r="840" spans="3:9">
      <c r="C840" s="49"/>
      <c r="D840" s="49"/>
      <c r="E840" s="49"/>
      <c r="F840" s="49"/>
      <c r="G840" s="49"/>
      <c r="H840" s="49"/>
      <c r="I840" s="49"/>
    </row>
    <row r="841" spans="3:9">
      <c r="C841" s="49"/>
      <c r="D841" s="49"/>
      <c r="E841" s="49"/>
      <c r="F841" s="49"/>
      <c r="G841" s="49"/>
      <c r="H841" s="49"/>
      <c r="I841" s="49"/>
    </row>
    <row r="842" spans="3:9">
      <c r="C842" s="49"/>
      <c r="D842" s="49"/>
      <c r="E842" s="49"/>
      <c r="F842" s="49"/>
      <c r="G842" s="49"/>
      <c r="H842" s="49"/>
      <c r="I842" s="49"/>
    </row>
    <row r="843" spans="3:9">
      <c r="C843" s="49"/>
      <c r="D843" s="49"/>
      <c r="E843" s="49"/>
      <c r="F843" s="49"/>
      <c r="G843" s="49"/>
      <c r="H843" s="49"/>
      <c r="I843" s="49"/>
    </row>
    <row r="844" spans="3:9">
      <c r="C844" s="49"/>
      <c r="D844" s="49"/>
      <c r="E844" s="49"/>
      <c r="F844" s="49"/>
      <c r="G844" s="49"/>
      <c r="H844" s="49"/>
      <c r="I844" s="49"/>
    </row>
    <row r="845" spans="3:9">
      <c r="C845" s="49"/>
      <c r="D845" s="49"/>
      <c r="E845" s="49"/>
      <c r="F845" s="49"/>
      <c r="G845" s="49"/>
      <c r="H845" s="49"/>
      <c r="I845" s="49"/>
    </row>
    <row r="846" spans="3:9">
      <c r="C846" s="49"/>
      <c r="D846" s="49"/>
      <c r="E846" s="49"/>
      <c r="F846" s="49"/>
      <c r="G846" s="49"/>
      <c r="H846" s="49"/>
      <c r="I846" s="49"/>
    </row>
    <row r="847" spans="3:9">
      <c r="C847" s="49"/>
      <c r="D847" s="49"/>
      <c r="E847" s="49"/>
      <c r="F847" s="49"/>
      <c r="G847" s="49"/>
      <c r="H847" s="49"/>
      <c r="I847" s="49"/>
    </row>
    <row r="848" spans="3:9">
      <c r="C848" s="49"/>
      <c r="D848" s="49"/>
      <c r="E848" s="49"/>
      <c r="F848" s="49"/>
      <c r="G848" s="49"/>
      <c r="H848" s="49"/>
      <c r="I848" s="49"/>
    </row>
    <row r="849" spans="3:9">
      <c r="C849" s="49"/>
      <c r="D849" s="49"/>
      <c r="E849" s="49"/>
      <c r="F849" s="49"/>
      <c r="G849" s="49"/>
      <c r="H849" s="49"/>
      <c r="I849" s="49"/>
    </row>
    <row r="850" spans="3:9">
      <c r="C850" s="49"/>
      <c r="D850" s="49"/>
      <c r="E850" s="49"/>
      <c r="F850" s="49"/>
      <c r="G850" s="49"/>
      <c r="H850" s="49"/>
      <c r="I850" s="49"/>
    </row>
    <row r="851" spans="3:9">
      <c r="C851" s="49"/>
      <c r="D851" s="49"/>
      <c r="E851" s="49"/>
      <c r="F851" s="49"/>
      <c r="G851" s="49"/>
      <c r="H851" s="49"/>
      <c r="I851" s="49"/>
    </row>
    <row r="852" spans="3:9">
      <c r="C852" s="49"/>
      <c r="D852" s="49"/>
      <c r="E852" s="49"/>
      <c r="F852" s="49"/>
      <c r="G852" s="49"/>
      <c r="H852" s="49"/>
      <c r="I852" s="49"/>
    </row>
    <row r="853" spans="3:9">
      <c r="C853" s="49"/>
      <c r="D853" s="49"/>
      <c r="E853" s="49"/>
      <c r="F853" s="49"/>
      <c r="G853" s="49"/>
      <c r="H853" s="49"/>
      <c r="I853" s="49"/>
    </row>
    <row r="854" spans="3:9">
      <c r="C854" s="49"/>
      <c r="D854" s="49"/>
      <c r="E854" s="49"/>
      <c r="F854" s="49"/>
      <c r="G854" s="49"/>
      <c r="H854" s="49"/>
      <c r="I854" s="49"/>
    </row>
    <row r="855" spans="3:9">
      <c r="C855" s="49"/>
      <c r="D855" s="49"/>
      <c r="E855" s="49"/>
      <c r="F855" s="49"/>
      <c r="G855" s="49"/>
      <c r="H855" s="49"/>
      <c r="I855" s="49"/>
    </row>
    <row r="856" spans="3:9">
      <c r="C856" s="49"/>
      <c r="D856" s="49"/>
      <c r="E856" s="49"/>
      <c r="F856" s="49"/>
      <c r="G856" s="49"/>
      <c r="H856" s="49"/>
      <c r="I856" s="49"/>
    </row>
    <row r="857" spans="3:9">
      <c r="C857" s="49"/>
      <c r="D857" s="49"/>
      <c r="E857" s="49"/>
      <c r="F857" s="49"/>
      <c r="G857" s="49"/>
      <c r="H857" s="49"/>
      <c r="I857" s="49"/>
    </row>
    <row r="858" spans="3:9">
      <c r="C858" s="49"/>
      <c r="D858" s="49"/>
      <c r="E858" s="49"/>
      <c r="F858" s="49"/>
      <c r="G858" s="49"/>
      <c r="H858" s="49"/>
      <c r="I858" s="49"/>
    </row>
    <row r="859" spans="3:9">
      <c r="C859" s="49"/>
      <c r="D859" s="49"/>
      <c r="E859" s="49"/>
      <c r="F859" s="49"/>
      <c r="G859" s="49"/>
      <c r="H859" s="49"/>
      <c r="I859" s="49"/>
    </row>
    <row r="860" spans="3:9">
      <c r="C860" s="49"/>
      <c r="D860" s="49"/>
      <c r="E860" s="49"/>
      <c r="F860" s="49"/>
      <c r="G860" s="49"/>
      <c r="H860" s="49"/>
      <c r="I860" s="49"/>
    </row>
    <row r="861" spans="3:9">
      <c r="C861" s="49"/>
      <c r="D861" s="49"/>
      <c r="E861" s="49"/>
      <c r="F861" s="49"/>
      <c r="G861" s="49"/>
      <c r="H861" s="49"/>
      <c r="I861" s="49"/>
    </row>
    <row r="862" spans="3:9">
      <c r="C862" s="49"/>
      <c r="D862" s="49"/>
      <c r="E862" s="49"/>
      <c r="F862" s="49"/>
      <c r="G862" s="49"/>
      <c r="H862" s="49"/>
      <c r="I862" s="49"/>
    </row>
    <row r="863" spans="3:9">
      <c r="C863" s="49"/>
      <c r="D863" s="49"/>
      <c r="E863" s="49"/>
      <c r="F863" s="49"/>
      <c r="G863" s="49"/>
      <c r="H863" s="49"/>
      <c r="I863" s="49"/>
    </row>
    <row r="864" spans="3:9">
      <c r="C864" s="49"/>
      <c r="D864" s="49"/>
      <c r="E864" s="49"/>
      <c r="F864" s="49"/>
      <c r="G864" s="49"/>
      <c r="H864" s="49"/>
      <c r="I864" s="49"/>
    </row>
    <row r="865" spans="3:9">
      <c r="C865" s="49"/>
      <c r="D865" s="49"/>
      <c r="E865" s="49"/>
      <c r="F865" s="49"/>
      <c r="G865" s="49"/>
      <c r="H865" s="49"/>
      <c r="I865" s="49"/>
    </row>
    <row r="866" spans="3:9">
      <c r="C866" s="49"/>
      <c r="D866" s="49"/>
      <c r="E866" s="49"/>
      <c r="F866" s="49"/>
      <c r="G866" s="49"/>
      <c r="H866" s="49"/>
      <c r="I866" s="49"/>
    </row>
    <row r="867" spans="3:9">
      <c r="C867" s="49"/>
      <c r="D867" s="49"/>
      <c r="E867" s="49"/>
      <c r="F867" s="49"/>
      <c r="G867" s="49"/>
      <c r="H867" s="49"/>
      <c r="I867" s="49"/>
    </row>
    <row r="868" spans="3:9">
      <c r="C868" s="49"/>
      <c r="D868" s="49"/>
      <c r="E868" s="49"/>
      <c r="F868" s="49"/>
      <c r="G868" s="49"/>
      <c r="H868" s="49"/>
      <c r="I868" s="49"/>
    </row>
    <row r="869" spans="3:9">
      <c r="C869" s="49"/>
      <c r="D869" s="49"/>
      <c r="E869" s="49"/>
      <c r="F869" s="49"/>
      <c r="G869" s="49"/>
      <c r="H869" s="49"/>
      <c r="I869" s="49"/>
    </row>
    <row r="870" spans="3:9">
      <c r="C870" s="49"/>
      <c r="D870" s="49"/>
      <c r="E870" s="49"/>
      <c r="F870" s="49"/>
      <c r="G870" s="49"/>
      <c r="H870" s="49"/>
      <c r="I870" s="49"/>
    </row>
    <row r="871" spans="3:9">
      <c r="C871" s="49"/>
      <c r="D871" s="49"/>
      <c r="E871" s="49"/>
      <c r="F871" s="49"/>
      <c r="G871" s="49"/>
      <c r="H871" s="49"/>
      <c r="I871" s="49"/>
    </row>
    <row r="872" spans="3:9">
      <c r="C872" s="49"/>
      <c r="D872" s="49"/>
      <c r="E872" s="49"/>
      <c r="F872" s="49"/>
      <c r="G872" s="49"/>
      <c r="H872" s="49"/>
      <c r="I872" s="49"/>
    </row>
    <row r="873" spans="3:9">
      <c r="C873" s="49"/>
      <c r="D873" s="49"/>
      <c r="E873" s="49"/>
      <c r="F873" s="49"/>
      <c r="G873" s="49"/>
      <c r="H873" s="49"/>
      <c r="I873" s="49"/>
    </row>
    <row r="874" spans="3:9">
      <c r="C874" s="49"/>
      <c r="D874" s="49"/>
      <c r="E874" s="49"/>
      <c r="F874" s="49"/>
      <c r="G874" s="49"/>
      <c r="H874" s="49"/>
      <c r="I874" s="49"/>
    </row>
    <row r="875" spans="3:9">
      <c r="C875" s="49"/>
      <c r="D875" s="49"/>
      <c r="E875" s="49"/>
      <c r="F875" s="49"/>
      <c r="G875" s="49"/>
      <c r="H875" s="49"/>
      <c r="I875" s="49"/>
    </row>
    <row r="876" spans="3:9">
      <c r="C876" s="49"/>
      <c r="D876" s="49"/>
      <c r="E876" s="49"/>
      <c r="F876" s="49"/>
      <c r="G876" s="49"/>
      <c r="H876" s="49"/>
      <c r="I876" s="49"/>
    </row>
    <row r="877" spans="3:9">
      <c r="C877" s="49"/>
      <c r="D877" s="49"/>
      <c r="E877" s="49"/>
      <c r="F877" s="49"/>
      <c r="G877" s="49"/>
      <c r="H877" s="49"/>
      <c r="I877" s="49"/>
    </row>
    <row r="878" spans="3:9">
      <c r="C878" s="49"/>
      <c r="D878" s="49"/>
      <c r="E878" s="49"/>
      <c r="F878" s="49"/>
      <c r="G878" s="49"/>
      <c r="H878" s="49"/>
      <c r="I878" s="49"/>
    </row>
    <row r="879" spans="3:9">
      <c r="C879" s="49"/>
      <c r="D879" s="49"/>
      <c r="E879" s="49"/>
      <c r="F879" s="49"/>
      <c r="G879" s="49"/>
      <c r="H879" s="49"/>
      <c r="I879" s="49"/>
    </row>
    <row r="880" spans="3:9">
      <c r="C880" s="49"/>
      <c r="D880" s="49"/>
      <c r="E880" s="49"/>
      <c r="F880" s="49"/>
      <c r="G880" s="49"/>
      <c r="H880" s="49"/>
      <c r="I880" s="49"/>
    </row>
    <row r="881" spans="3:9">
      <c r="C881" s="49"/>
      <c r="D881" s="49"/>
      <c r="E881" s="49"/>
      <c r="F881" s="49"/>
      <c r="G881" s="49"/>
      <c r="H881" s="49"/>
      <c r="I881" s="49"/>
    </row>
    <row r="882" spans="3:9">
      <c r="C882" s="49"/>
      <c r="D882" s="49"/>
      <c r="E882" s="49"/>
      <c r="F882" s="49"/>
      <c r="G882" s="49"/>
      <c r="H882" s="49"/>
      <c r="I882" s="49"/>
    </row>
    <row r="883" spans="3:9">
      <c r="C883" s="49"/>
      <c r="D883" s="49"/>
      <c r="E883" s="49"/>
      <c r="F883" s="49"/>
      <c r="G883" s="49"/>
      <c r="H883" s="49"/>
      <c r="I883" s="49"/>
    </row>
    <row r="884" spans="3:9">
      <c r="C884" s="49"/>
      <c r="D884" s="49"/>
      <c r="E884" s="49"/>
      <c r="F884" s="49"/>
      <c r="G884" s="49"/>
      <c r="H884" s="49"/>
      <c r="I884" s="49"/>
    </row>
    <row r="885" spans="3:9">
      <c r="C885" s="49"/>
      <c r="D885" s="49"/>
      <c r="E885" s="49"/>
      <c r="F885" s="49"/>
      <c r="G885" s="49"/>
      <c r="H885" s="49"/>
      <c r="I885" s="49"/>
    </row>
    <row r="886" spans="3:9">
      <c r="C886" s="49"/>
      <c r="D886" s="49"/>
      <c r="E886" s="49"/>
      <c r="F886" s="49"/>
      <c r="G886" s="49"/>
      <c r="H886" s="49"/>
      <c r="I886" s="49"/>
    </row>
    <row r="887" spans="3:9">
      <c r="C887" s="49"/>
      <c r="D887" s="49"/>
      <c r="E887" s="49"/>
      <c r="F887" s="49"/>
      <c r="G887" s="49"/>
      <c r="H887" s="49"/>
      <c r="I887" s="49"/>
    </row>
    <row r="888" spans="3:9">
      <c r="C888" s="49"/>
      <c r="D888" s="49"/>
      <c r="E888" s="49"/>
      <c r="F888" s="49"/>
      <c r="G888" s="49"/>
      <c r="H888" s="49"/>
      <c r="I888" s="49"/>
    </row>
    <row r="889" spans="3:9">
      <c r="C889" s="49"/>
      <c r="D889" s="49"/>
      <c r="E889" s="49"/>
      <c r="F889" s="49"/>
      <c r="G889" s="49"/>
      <c r="H889" s="49"/>
      <c r="I889" s="49"/>
    </row>
    <row r="890" spans="3:9">
      <c r="C890" s="49"/>
      <c r="D890" s="49"/>
      <c r="E890" s="49"/>
      <c r="F890" s="49"/>
      <c r="G890" s="49"/>
      <c r="H890" s="49"/>
      <c r="I890" s="49"/>
    </row>
    <row r="891" spans="3:9">
      <c r="C891" s="49"/>
      <c r="D891" s="49"/>
      <c r="E891" s="49"/>
      <c r="F891" s="49"/>
      <c r="G891" s="49"/>
      <c r="H891" s="49"/>
      <c r="I891" s="49"/>
    </row>
    <row r="892" spans="3:9">
      <c r="C892" s="49"/>
      <c r="D892" s="49"/>
      <c r="E892" s="49"/>
      <c r="F892" s="49"/>
      <c r="G892" s="49"/>
      <c r="H892" s="49"/>
      <c r="I892" s="49"/>
    </row>
    <row r="893" spans="3:9">
      <c r="C893" s="49"/>
      <c r="D893" s="49"/>
      <c r="E893" s="49"/>
      <c r="F893" s="49"/>
      <c r="G893" s="49"/>
      <c r="H893" s="49"/>
      <c r="I893" s="49"/>
    </row>
    <row r="894" spans="3:9">
      <c r="C894" s="49"/>
      <c r="D894" s="49"/>
      <c r="E894" s="49"/>
      <c r="F894" s="49"/>
      <c r="G894" s="49"/>
      <c r="H894" s="49"/>
      <c r="I894" s="49"/>
    </row>
    <row r="895" spans="3:9">
      <c r="C895" s="49"/>
      <c r="D895" s="49"/>
      <c r="E895" s="49"/>
      <c r="F895" s="49"/>
      <c r="G895" s="49"/>
      <c r="H895" s="49"/>
      <c r="I895" s="49"/>
    </row>
    <row r="896" spans="3:9">
      <c r="C896" s="49"/>
      <c r="D896" s="49"/>
      <c r="E896" s="49"/>
      <c r="F896" s="49"/>
      <c r="G896" s="49"/>
      <c r="H896" s="49"/>
      <c r="I896" s="49"/>
    </row>
    <row r="897" spans="3:9">
      <c r="C897" s="49"/>
      <c r="D897" s="49"/>
      <c r="E897" s="49"/>
      <c r="F897" s="49"/>
      <c r="G897" s="49"/>
      <c r="H897" s="49"/>
      <c r="I897" s="49"/>
    </row>
    <row r="898" spans="3:9">
      <c r="C898" s="49"/>
      <c r="D898" s="49"/>
      <c r="E898" s="49"/>
      <c r="F898" s="49"/>
      <c r="G898" s="49"/>
      <c r="H898" s="49"/>
      <c r="I898" s="49"/>
    </row>
    <row r="899" spans="3:9">
      <c r="C899" s="49"/>
      <c r="D899" s="49"/>
      <c r="E899" s="49"/>
      <c r="F899" s="49"/>
      <c r="G899" s="49"/>
      <c r="H899" s="49"/>
      <c r="I899" s="49"/>
    </row>
    <row r="900" spans="3:9">
      <c r="C900" s="49"/>
      <c r="D900" s="49"/>
      <c r="E900" s="49"/>
      <c r="F900" s="49"/>
      <c r="G900" s="49"/>
      <c r="H900" s="49"/>
      <c r="I900" s="49"/>
    </row>
    <row r="901" spans="3:9">
      <c r="C901" s="49"/>
      <c r="D901" s="49"/>
      <c r="E901" s="49"/>
      <c r="F901" s="49"/>
      <c r="G901" s="49"/>
      <c r="H901" s="49"/>
      <c r="I901" s="49"/>
    </row>
    <row r="902" spans="3:9">
      <c r="C902" s="49"/>
      <c r="D902" s="49"/>
      <c r="E902" s="49"/>
      <c r="F902" s="49"/>
      <c r="G902" s="49"/>
      <c r="H902" s="49"/>
      <c r="I902" s="49"/>
    </row>
    <row r="903" spans="3:9">
      <c r="C903" s="49"/>
      <c r="D903" s="49"/>
      <c r="E903" s="49"/>
      <c r="F903" s="49"/>
      <c r="G903" s="49"/>
      <c r="H903" s="49"/>
      <c r="I903" s="49"/>
    </row>
    <row r="904" spans="3:9">
      <c r="C904" s="49"/>
      <c r="D904" s="49"/>
      <c r="E904" s="49"/>
      <c r="F904" s="49"/>
      <c r="G904" s="49"/>
      <c r="H904" s="49"/>
      <c r="I904" s="49"/>
    </row>
    <row r="905" spans="3:9">
      <c r="C905" s="49"/>
      <c r="D905" s="49"/>
      <c r="E905" s="49"/>
      <c r="F905" s="49"/>
      <c r="G905" s="49"/>
      <c r="H905" s="49"/>
      <c r="I905" s="49"/>
    </row>
    <row r="906" spans="3:9">
      <c r="C906" s="49"/>
      <c r="D906" s="49"/>
      <c r="E906" s="49"/>
      <c r="F906" s="49"/>
      <c r="G906" s="49"/>
      <c r="H906" s="49"/>
      <c r="I906" s="49"/>
    </row>
    <row r="907" spans="3:9">
      <c r="C907" s="49"/>
      <c r="D907" s="49"/>
      <c r="E907" s="49"/>
      <c r="F907" s="49"/>
      <c r="G907" s="49"/>
      <c r="H907" s="49"/>
      <c r="I907" s="49"/>
    </row>
    <row r="908" spans="3:9">
      <c r="C908" s="49"/>
      <c r="D908" s="49"/>
      <c r="E908" s="49"/>
      <c r="F908" s="49"/>
      <c r="G908" s="49"/>
      <c r="H908" s="49"/>
      <c r="I908" s="49"/>
    </row>
    <row r="909" spans="3:9">
      <c r="C909" s="49"/>
      <c r="D909" s="49"/>
      <c r="E909" s="49"/>
      <c r="F909" s="49"/>
      <c r="G909" s="49"/>
      <c r="H909" s="49"/>
      <c r="I909" s="49"/>
    </row>
    <row r="910" spans="3:9">
      <c r="C910" s="49"/>
      <c r="D910" s="49"/>
      <c r="E910" s="49"/>
      <c r="F910" s="49"/>
      <c r="G910" s="49"/>
      <c r="H910" s="49"/>
      <c r="I910" s="49"/>
    </row>
    <row r="911" spans="3:9">
      <c r="C911" s="49"/>
      <c r="D911" s="49"/>
      <c r="E911" s="49"/>
      <c r="F911" s="49"/>
      <c r="G911" s="49"/>
      <c r="H911" s="49"/>
      <c r="I911" s="49"/>
    </row>
    <row r="912" spans="3:9">
      <c r="C912" s="49"/>
      <c r="D912" s="49"/>
      <c r="E912" s="49"/>
      <c r="F912" s="49"/>
      <c r="G912" s="49"/>
      <c r="H912" s="49"/>
      <c r="I912" s="49"/>
    </row>
    <row r="913" spans="3:9">
      <c r="C913" s="49"/>
      <c r="D913" s="49"/>
      <c r="E913" s="49"/>
      <c r="F913" s="49"/>
      <c r="G913" s="49"/>
      <c r="H913" s="49"/>
      <c r="I913" s="49"/>
    </row>
    <row r="914" spans="3:9">
      <c r="C914" s="49"/>
      <c r="D914" s="49"/>
      <c r="E914" s="49"/>
      <c r="F914" s="49"/>
      <c r="G914" s="49"/>
      <c r="H914" s="49"/>
      <c r="I914" s="49"/>
    </row>
    <row r="915" spans="3:9">
      <c r="C915" s="49"/>
      <c r="D915" s="49"/>
      <c r="E915" s="49"/>
      <c r="F915" s="49"/>
      <c r="G915" s="49"/>
      <c r="H915" s="49"/>
      <c r="I915" s="49"/>
    </row>
    <row r="916" spans="3:9">
      <c r="C916" s="49"/>
      <c r="D916" s="49"/>
      <c r="E916" s="49"/>
      <c r="F916" s="49"/>
      <c r="G916" s="49"/>
      <c r="H916" s="49"/>
      <c r="I916" s="49"/>
    </row>
    <row r="917" spans="3:9">
      <c r="C917" s="49"/>
      <c r="D917" s="49"/>
      <c r="E917" s="49"/>
      <c r="F917" s="49"/>
      <c r="G917" s="49"/>
      <c r="H917" s="49"/>
      <c r="I917" s="49"/>
    </row>
    <row r="918" spans="3:9">
      <c r="C918" s="49"/>
      <c r="D918" s="49"/>
      <c r="E918" s="49"/>
      <c r="F918" s="49"/>
      <c r="G918" s="49"/>
      <c r="H918" s="49"/>
      <c r="I918" s="49"/>
    </row>
    <row r="919" spans="3:9">
      <c r="C919" s="49"/>
      <c r="D919" s="49"/>
      <c r="E919" s="49"/>
      <c r="F919" s="49"/>
      <c r="G919" s="49"/>
      <c r="H919" s="49"/>
      <c r="I919" s="49"/>
    </row>
    <row r="920" spans="3:9">
      <c r="C920" s="49"/>
      <c r="D920" s="49"/>
      <c r="E920" s="49"/>
      <c r="F920" s="49"/>
      <c r="G920" s="49"/>
      <c r="H920" s="49"/>
      <c r="I920" s="49"/>
    </row>
    <row r="921" spans="3:9">
      <c r="C921" s="49"/>
      <c r="D921" s="49"/>
      <c r="E921" s="49"/>
      <c r="F921" s="49"/>
      <c r="G921" s="49"/>
      <c r="H921" s="49"/>
      <c r="I921" s="49"/>
    </row>
    <row r="922" spans="3:9">
      <c r="C922" s="49"/>
      <c r="D922" s="49"/>
      <c r="E922" s="49"/>
      <c r="F922" s="49"/>
      <c r="G922" s="49"/>
      <c r="H922" s="49"/>
      <c r="I922" s="49"/>
    </row>
    <row r="923" spans="3:9">
      <c r="C923" s="49"/>
      <c r="D923" s="49"/>
      <c r="E923" s="49"/>
      <c r="F923" s="49"/>
      <c r="G923" s="49"/>
      <c r="H923" s="49"/>
      <c r="I923" s="49"/>
    </row>
    <row r="924" spans="3:9">
      <c r="C924" s="49"/>
      <c r="D924" s="49"/>
      <c r="E924" s="49"/>
      <c r="F924" s="49"/>
      <c r="G924" s="49"/>
      <c r="H924" s="49"/>
      <c r="I924" s="49"/>
    </row>
    <row r="925" spans="3:9">
      <c r="C925" s="49"/>
      <c r="D925" s="49"/>
      <c r="E925" s="49"/>
      <c r="F925" s="49"/>
      <c r="G925" s="49"/>
      <c r="H925" s="49"/>
      <c r="I925" s="49"/>
    </row>
    <row r="926" spans="3:9">
      <c r="C926" s="49"/>
      <c r="D926" s="49"/>
      <c r="E926" s="49"/>
      <c r="F926" s="49"/>
      <c r="G926" s="49"/>
      <c r="H926" s="49"/>
      <c r="I926" s="49"/>
    </row>
    <row r="927" spans="3:9">
      <c r="C927" s="49"/>
      <c r="D927" s="49"/>
      <c r="E927" s="49"/>
      <c r="F927" s="49"/>
      <c r="G927" s="49"/>
      <c r="H927" s="49"/>
      <c r="I927" s="49"/>
    </row>
    <row r="928" spans="3:9">
      <c r="C928" s="49"/>
      <c r="D928" s="49"/>
      <c r="E928" s="49"/>
      <c r="F928" s="49"/>
      <c r="G928" s="49"/>
      <c r="H928" s="49"/>
      <c r="I928" s="49"/>
    </row>
    <row r="929" spans="3:9">
      <c r="C929" s="49"/>
      <c r="D929" s="49"/>
      <c r="E929" s="49"/>
      <c r="F929" s="49"/>
      <c r="G929" s="49"/>
      <c r="H929" s="49"/>
      <c r="I929" s="49"/>
    </row>
    <row r="930" spans="3:9">
      <c r="C930" s="49"/>
      <c r="D930" s="49"/>
      <c r="E930" s="49"/>
      <c r="F930" s="49"/>
      <c r="G930" s="49"/>
      <c r="H930" s="49"/>
      <c r="I930" s="49"/>
    </row>
    <row r="931" spans="3:9">
      <c r="C931" s="49"/>
      <c r="D931" s="49"/>
      <c r="E931" s="49"/>
      <c r="F931" s="49"/>
      <c r="G931" s="49"/>
      <c r="H931" s="49"/>
      <c r="I931" s="49"/>
    </row>
    <row r="932" spans="3:9">
      <c r="C932" s="49"/>
      <c r="D932" s="49"/>
      <c r="E932" s="49"/>
      <c r="F932" s="49"/>
      <c r="G932" s="49"/>
      <c r="H932" s="49"/>
      <c r="I932" s="49"/>
    </row>
    <row r="933" spans="3:9">
      <c r="C933" s="49"/>
      <c r="D933" s="49"/>
      <c r="E933" s="49"/>
      <c r="F933" s="49"/>
      <c r="G933" s="49"/>
      <c r="H933" s="49"/>
      <c r="I933" s="49"/>
    </row>
    <row r="934" spans="3:9">
      <c r="C934" s="49"/>
      <c r="D934" s="49"/>
      <c r="E934" s="49"/>
      <c r="F934" s="49"/>
      <c r="G934" s="49"/>
      <c r="H934" s="49"/>
      <c r="I934" s="49"/>
    </row>
    <row r="935" spans="3:9">
      <c r="C935" s="49"/>
      <c r="D935" s="49"/>
      <c r="E935" s="49"/>
      <c r="F935" s="49"/>
      <c r="G935" s="49"/>
      <c r="H935" s="49"/>
      <c r="I935" s="49"/>
    </row>
    <row r="936" spans="3:9">
      <c r="C936" s="49"/>
      <c r="D936" s="49"/>
      <c r="E936" s="49"/>
      <c r="F936" s="49"/>
      <c r="G936" s="49"/>
      <c r="H936" s="49"/>
      <c r="I936" s="49"/>
    </row>
    <row r="937" spans="3:9">
      <c r="C937" s="49"/>
      <c r="D937" s="49"/>
      <c r="E937" s="49"/>
      <c r="F937" s="49"/>
      <c r="G937" s="49"/>
      <c r="H937" s="49"/>
      <c r="I937" s="49"/>
    </row>
    <row r="938" spans="3:9">
      <c r="C938" s="49"/>
      <c r="D938" s="49"/>
      <c r="E938" s="49"/>
      <c r="F938" s="49"/>
      <c r="G938" s="49"/>
      <c r="H938" s="49"/>
      <c r="I938" s="49"/>
    </row>
    <row r="939" spans="3:9">
      <c r="C939" s="49"/>
      <c r="D939" s="49"/>
      <c r="E939" s="49"/>
      <c r="F939" s="49"/>
      <c r="G939" s="49"/>
      <c r="H939" s="49"/>
      <c r="I939" s="49"/>
    </row>
    <row r="940" spans="3:9">
      <c r="C940" s="49"/>
      <c r="D940" s="49"/>
      <c r="E940" s="49"/>
      <c r="F940" s="49"/>
      <c r="G940" s="49"/>
      <c r="H940" s="49"/>
      <c r="I940" s="49"/>
    </row>
    <row r="941" spans="3:9">
      <c r="C941" s="49"/>
      <c r="D941" s="49"/>
      <c r="E941" s="49"/>
      <c r="F941" s="49"/>
      <c r="G941" s="49"/>
      <c r="H941" s="49"/>
      <c r="I941" s="49"/>
    </row>
    <row r="942" spans="3:9">
      <c r="C942" s="49"/>
      <c r="D942" s="49"/>
      <c r="E942" s="49"/>
      <c r="F942" s="49"/>
      <c r="G942" s="49"/>
      <c r="H942" s="49"/>
      <c r="I942" s="49"/>
    </row>
    <row r="943" spans="3:9">
      <c r="C943" s="49"/>
      <c r="D943" s="49"/>
      <c r="E943" s="49"/>
      <c r="F943" s="49"/>
      <c r="G943" s="49"/>
      <c r="H943" s="49"/>
      <c r="I943" s="49"/>
    </row>
    <row r="944" spans="3:9">
      <c r="C944" s="49"/>
      <c r="D944" s="49"/>
      <c r="E944" s="49"/>
      <c r="F944" s="49"/>
      <c r="G944" s="49"/>
      <c r="H944" s="49"/>
      <c r="I944" s="49"/>
    </row>
    <row r="945" spans="3:9">
      <c r="C945" s="49"/>
      <c r="D945" s="49"/>
      <c r="E945" s="49"/>
      <c r="F945" s="49"/>
      <c r="G945" s="49"/>
      <c r="H945" s="49"/>
      <c r="I945" s="49"/>
    </row>
    <row r="946" spans="3:9">
      <c r="C946" s="49"/>
      <c r="D946" s="49"/>
      <c r="E946" s="49"/>
      <c r="F946" s="49"/>
      <c r="G946" s="49"/>
      <c r="H946" s="49"/>
      <c r="I946" s="49"/>
    </row>
    <row r="947" spans="3:9">
      <c r="C947" s="49"/>
      <c r="D947" s="49"/>
      <c r="E947" s="49"/>
      <c r="F947" s="49"/>
      <c r="G947" s="49"/>
      <c r="H947" s="49"/>
      <c r="I947" s="49"/>
    </row>
    <row r="948" spans="3:9">
      <c r="C948" s="49"/>
      <c r="D948" s="49"/>
      <c r="E948" s="49"/>
      <c r="F948" s="49"/>
      <c r="G948" s="49"/>
      <c r="H948" s="49"/>
      <c r="I948" s="49"/>
    </row>
    <row r="949" spans="3:9">
      <c r="C949" s="49"/>
      <c r="D949" s="49"/>
      <c r="E949" s="49"/>
      <c r="F949" s="49"/>
      <c r="G949" s="49"/>
      <c r="H949" s="49"/>
      <c r="I949" s="49"/>
    </row>
    <row r="950" spans="3:9">
      <c r="C950" s="49"/>
      <c r="D950" s="49"/>
      <c r="E950" s="49"/>
      <c r="F950" s="49"/>
      <c r="G950" s="49"/>
      <c r="H950" s="49"/>
      <c r="I950" s="49"/>
    </row>
    <row r="951" spans="3:9">
      <c r="C951" s="49"/>
      <c r="D951" s="49"/>
      <c r="E951" s="49"/>
      <c r="F951" s="49"/>
      <c r="G951" s="49"/>
      <c r="H951" s="49"/>
      <c r="I951" s="49"/>
    </row>
    <row r="952" spans="3:9">
      <c r="C952" s="49"/>
      <c r="D952" s="49"/>
      <c r="E952" s="49"/>
      <c r="F952" s="49"/>
      <c r="G952" s="49"/>
      <c r="H952" s="49"/>
      <c r="I952" s="49"/>
    </row>
    <row r="953" spans="3:9">
      <c r="C953" s="49"/>
      <c r="D953" s="49"/>
      <c r="E953" s="49"/>
      <c r="F953" s="49"/>
      <c r="G953" s="49"/>
      <c r="H953" s="49"/>
      <c r="I953" s="49"/>
    </row>
    <row r="954" spans="3:9">
      <c r="C954" s="49"/>
      <c r="D954" s="49"/>
      <c r="E954" s="49"/>
      <c r="F954" s="49"/>
      <c r="G954" s="49"/>
      <c r="H954" s="49"/>
      <c r="I954" s="49"/>
    </row>
    <row r="955" spans="3:9">
      <c r="C955" s="49"/>
      <c r="D955" s="49"/>
      <c r="E955" s="49"/>
      <c r="F955" s="49"/>
      <c r="G955" s="49"/>
      <c r="H955" s="49"/>
      <c r="I955" s="49"/>
    </row>
    <row r="956" spans="3:9">
      <c r="C956" s="49"/>
      <c r="D956" s="49"/>
      <c r="E956" s="49"/>
      <c r="F956" s="49"/>
      <c r="G956" s="49"/>
      <c r="H956" s="49"/>
      <c r="I956" s="49"/>
    </row>
    <row r="957" spans="3:9">
      <c r="C957" s="49"/>
      <c r="D957" s="49"/>
      <c r="E957" s="49"/>
      <c r="F957" s="49"/>
      <c r="G957" s="49"/>
      <c r="H957" s="49"/>
      <c r="I957" s="49"/>
    </row>
    <row r="958" spans="3:9">
      <c r="C958" s="49"/>
      <c r="D958" s="49"/>
      <c r="E958" s="49"/>
      <c r="F958" s="49"/>
      <c r="G958" s="49"/>
      <c r="H958" s="49"/>
      <c r="I958" s="49"/>
    </row>
    <row r="959" spans="3:9">
      <c r="C959" s="49"/>
      <c r="D959" s="49"/>
      <c r="E959" s="49"/>
      <c r="F959" s="49"/>
      <c r="G959" s="49"/>
      <c r="H959" s="49"/>
      <c r="I959" s="49"/>
    </row>
    <row r="960" spans="3:9">
      <c r="C960" s="49"/>
      <c r="D960" s="49"/>
      <c r="E960" s="49"/>
      <c r="F960" s="49"/>
      <c r="G960" s="49"/>
      <c r="H960" s="49"/>
      <c r="I960" s="49"/>
    </row>
    <row r="961" spans="3:9">
      <c r="C961" s="49"/>
      <c r="D961" s="49"/>
      <c r="E961" s="49"/>
      <c r="F961" s="49"/>
      <c r="G961" s="49"/>
      <c r="H961" s="49"/>
      <c r="I961" s="49"/>
    </row>
    <row r="962" spans="3:9">
      <c r="C962" s="49"/>
      <c r="D962" s="49"/>
      <c r="E962" s="49"/>
      <c r="F962" s="49"/>
      <c r="G962" s="49"/>
      <c r="H962" s="49"/>
      <c r="I962" s="49"/>
    </row>
    <row r="963" spans="3:9">
      <c r="C963" s="49"/>
      <c r="D963" s="49"/>
      <c r="E963" s="49"/>
      <c r="F963" s="49"/>
      <c r="G963" s="49"/>
      <c r="H963" s="49"/>
      <c r="I963" s="49"/>
    </row>
    <row r="964" spans="3:9">
      <c r="C964" s="49"/>
      <c r="D964" s="49"/>
      <c r="E964" s="49"/>
      <c r="F964" s="49"/>
      <c r="G964" s="49"/>
      <c r="H964" s="49"/>
      <c r="I964" s="49"/>
    </row>
    <row r="965" spans="3:9">
      <c r="C965" s="49"/>
      <c r="D965" s="49"/>
      <c r="E965" s="49"/>
      <c r="F965" s="49"/>
      <c r="G965" s="49"/>
      <c r="H965" s="49"/>
      <c r="I965" s="49"/>
    </row>
    <row r="966" spans="3:9">
      <c r="C966" s="49"/>
      <c r="D966" s="49"/>
      <c r="E966" s="49"/>
      <c r="F966" s="49"/>
      <c r="G966" s="49"/>
      <c r="H966" s="49"/>
      <c r="I966" s="49"/>
    </row>
    <row r="967" spans="3:9">
      <c r="C967" s="49"/>
      <c r="D967" s="49"/>
      <c r="E967" s="49"/>
      <c r="F967" s="49"/>
      <c r="G967" s="49"/>
      <c r="H967" s="49"/>
      <c r="I967" s="49"/>
    </row>
    <row r="968" spans="3:9">
      <c r="C968" s="49"/>
      <c r="D968" s="49"/>
      <c r="E968" s="49"/>
      <c r="F968" s="49"/>
      <c r="G968" s="49"/>
      <c r="H968" s="49"/>
      <c r="I968" s="49"/>
    </row>
    <row r="969" spans="3:9">
      <c r="C969" s="49"/>
      <c r="D969" s="49"/>
      <c r="E969" s="49"/>
      <c r="F969" s="49"/>
      <c r="G969" s="49"/>
      <c r="H969" s="49"/>
      <c r="I969" s="49"/>
    </row>
    <row r="970" spans="3:9">
      <c r="C970" s="49"/>
      <c r="D970" s="49"/>
      <c r="E970" s="49"/>
      <c r="F970" s="49"/>
      <c r="G970" s="49"/>
      <c r="H970" s="49"/>
      <c r="I970" s="49"/>
    </row>
    <row r="971" spans="3:9">
      <c r="C971" s="49"/>
      <c r="D971" s="49"/>
      <c r="E971" s="49"/>
      <c r="F971" s="49"/>
      <c r="G971" s="49"/>
      <c r="H971" s="49"/>
      <c r="I971" s="49"/>
    </row>
    <row r="972" spans="3:9">
      <c r="C972" s="49"/>
      <c r="D972" s="49"/>
      <c r="E972" s="49"/>
      <c r="F972" s="49"/>
      <c r="G972" s="49"/>
      <c r="H972" s="49"/>
      <c r="I972" s="49"/>
    </row>
    <row r="973" spans="3:9">
      <c r="C973" s="49"/>
      <c r="D973" s="49"/>
      <c r="E973" s="49"/>
      <c r="F973" s="49"/>
      <c r="G973" s="49"/>
      <c r="H973" s="49"/>
      <c r="I973" s="49"/>
    </row>
    <row r="974" spans="3:9">
      <c r="C974" s="49"/>
      <c r="D974" s="49"/>
      <c r="E974" s="49"/>
      <c r="F974" s="49"/>
      <c r="G974" s="49"/>
      <c r="H974" s="49"/>
      <c r="I974" s="49"/>
    </row>
    <row r="975" spans="3:9">
      <c r="C975" s="49"/>
      <c r="D975" s="49"/>
      <c r="E975" s="49"/>
      <c r="F975" s="49"/>
      <c r="G975" s="49"/>
      <c r="H975" s="49"/>
      <c r="I975" s="49"/>
    </row>
    <row r="976" spans="3:9">
      <c r="C976" s="49"/>
      <c r="D976" s="49"/>
      <c r="E976" s="49"/>
      <c r="F976" s="49"/>
      <c r="G976" s="49"/>
      <c r="H976" s="49"/>
      <c r="I976" s="49"/>
    </row>
    <row r="977" spans="3:9">
      <c r="C977" s="49"/>
      <c r="D977" s="49"/>
      <c r="E977" s="49"/>
      <c r="F977" s="49"/>
      <c r="G977" s="49"/>
      <c r="H977" s="49"/>
      <c r="I977" s="49"/>
    </row>
    <row r="978" spans="3:9">
      <c r="C978" s="49"/>
      <c r="D978" s="49"/>
      <c r="E978" s="49"/>
      <c r="F978" s="49"/>
      <c r="G978" s="49"/>
      <c r="H978" s="49"/>
      <c r="I978" s="49"/>
    </row>
    <row r="979" spans="3:9">
      <c r="C979" s="49"/>
      <c r="D979" s="49"/>
      <c r="E979" s="49"/>
      <c r="F979" s="49"/>
      <c r="G979" s="49"/>
      <c r="H979" s="49"/>
      <c r="I979" s="49"/>
    </row>
    <row r="980" spans="3:9">
      <c r="C980" s="49"/>
      <c r="D980" s="49"/>
      <c r="E980" s="49"/>
      <c r="F980" s="49"/>
      <c r="G980" s="49"/>
      <c r="H980" s="49"/>
      <c r="I980" s="49"/>
    </row>
    <row r="981" spans="3:9">
      <c r="C981" s="49"/>
      <c r="D981" s="49"/>
      <c r="E981" s="49"/>
      <c r="F981" s="49"/>
      <c r="G981" s="49"/>
      <c r="H981" s="49"/>
      <c r="I981" s="49"/>
    </row>
    <row r="982" spans="3:9">
      <c r="C982" s="49"/>
      <c r="D982" s="49"/>
      <c r="E982" s="49"/>
      <c r="F982" s="49"/>
      <c r="G982" s="49"/>
      <c r="H982" s="49"/>
      <c r="I982" s="49"/>
    </row>
    <row r="983" spans="3:9">
      <c r="C983" s="49"/>
      <c r="D983" s="49"/>
      <c r="E983" s="49"/>
      <c r="F983" s="49"/>
      <c r="G983" s="49"/>
      <c r="H983" s="49"/>
      <c r="I983" s="49"/>
    </row>
    <row r="984" spans="3:9">
      <c r="C984" s="49"/>
      <c r="D984" s="49"/>
      <c r="E984" s="49"/>
      <c r="F984" s="49"/>
      <c r="G984" s="49"/>
      <c r="H984" s="49"/>
      <c r="I984" s="49"/>
    </row>
    <row r="985" spans="3:9">
      <c r="C985" s="49"/>
      <c r="D985" s="49"/>
      <c r="E985" s="49"/>
      <c r="F985" s="49"/>
      <c r="G985" s="49"/>
      <c r="H985" s="49"/>
      <c r="I985" s="49"/>
    </row>
    <row r="986" spans="3:9">
      <c r="C986" s="49"/>
      <c r="D986" s="49"/>
      <c r="E986" s="49"/>
      <c r="F986" s="49"/>
      <c r="G986" s="49"/>
      <c r="H986" s="49"/>
      <c r="I986" s="49"/>
    </row>
    <row r="987" spans="3:9">
      <c r="C987" s="49"/>
      <c r="D987" s="49"/>
      <c r="E987" s="49"/>
      <c r="F987" s="49"/>
      <c r="G987" s="49"/>
      <c r="H987" s="49"/>
      <c r="I987" s="49"/>
    </row>
    <row r="988" spans="3:9">
      <c r="C988" s="49"/>
      <c r="D988" s="49"/>
      <c r="E988" s="49"/>
      <c r="F988" s="49"/>
      <c r="G988" s="49"/>
      <c r="H988" s="49"/>
      <c r="I988" s="49"/>
    </row>
    <row r="989" spans="3:9">
      <c r="C989" s="49"/>
      <c r="D989" s="49"/>
      <c r="E989" s="49"/>
      <c r="F989" s="49"/>
      <c r="G989" s="49"/>
      <c r="H989" s="49"/>
      <c r="I989" s="49"/>
    </row>
    <row r="990" spans="3:9">
      <c r="C990" s="49"/>
      <c r="D990" s="49"/>
      <c r="E990" s="49"/>
      <c r="F990" s="49"/>
      <c r="G990" s="49"/>
      <c r="H990" s="49"/>
      <c r="I990" s="49"/>
    </row>
    <row r="991" spans="3:9">
      <c r="C991" s="49"/>
      <c r="D991" s="49"/>
      <c r="E991" s="49"/>
      <c r="F991" s="49"/>
      <c r="G991" s="49"/>
      <c r="H991" s="49"/>
      <c r="I991" s="49"/>
    </row>
    <row r="992" spans="3:9">
      <c r="C992" s="49"/>
      <c r="D992" s="49"/>
      <c r="E992" s="49"/>
      <c r="F992" s="49"/>
      <c r="G992" s="49"/>
      <c r="H992" s="49"/>
      <c r="I992" s="49"/>
    </row>
    <row r="993" spans="3:9">
      <c r="C993" s="49"/>
      <c r="D993" s="49"/>
      <c r="E993" s="49"/>
      <c r="F993" s="49"/>
      <c r="G993" s="49"/>
      <c r="H993" s="49"/>
      <c r="I993" s="49"/>
    </row>
    <row r="994" spans="3:9">
      <c r="C994" s="49"/>
      <c r="D994" s="49"/>
      <c r="E994" s="49"/>
      <c r="F994" s="49"/>
      <c r="G994" s="49"/>
      <c r="H994" s="49"/>
      <c r="I994" s="49"/>
    </row>
    <row r="995" spans="3:9">
      <c r="C995" s="49"/>
      <c r="D995" s="49"/>
      <c r="E995" s="49"/>
      <c r="F995" s="49"/>
      <c r="G995" s="49"/>
      <c r="H995" s="49"/>
      <c r="I995" s="49"/>
    </row>
    <row r="996" spans="3:9">
      <c r="C996" s="49"/>
      <c r="D996" s="49"/>
      <c r="E996" s="49"/>
      <c r="F996" s="49"/>
      <c r="G996" s="49"/>
      <c r="H996" s="49"/>
      <c r="I996" s="49"/>
    </row>
    <row r="997" spans="3:9">
      <c r="C997" s="49"/>
      <c r="D997" s="49"/>
      <c r="E997" s="49"/>
      <c r="F997" s="49"/>
      <c r="G997" s="49"/>
      <c r="H997" s="49"/>
      <c r="I997" s="49"/>
    </row>
    <row r="998" spans="3:9">
      <c r="C998" s="49"/>
      <c r="D998" s="49"/>
      <c r="E998" s="49"/>
      <c r="F998" s="49"/>
      <c r="G998" s="49"/>
      <c r="H998" s="49"/>
      <c r="I998" s="49"/>
    </row>
    <row r="999" spans="3:9">
      <c r="C999" s="49"/>
      <c r="D999" s="49"/>
      <c r="E999" s="49"/>
      <c r="F999" s="49"/>
      <c r="G999" s="49"/>
      <c r="H999" s="49"/>
      <c r="I999" s="49"/>
    </row>
    <row r="1000" spans="3:9">
      <c r="C1000" s="49"/>
      <c r="D1000" s="49"/>
      <c r="E1000" s="49"/>
      <c r="F1000" s="49"/>
      <c r="G1000" s="49"/>
      <c r="H1000" s="49"/>
      <c r="I1000" s="49"/>
    </row>
    <row r="1001" spans="3:9">
      <c r="C1001" s="49"/>
      <c r="D1001" s="49"/>
      <c r="E1001" s="49"/>
      <c r="F1001" s="49"/>
      <c r="G1001" s="49"/>
      <c r="H1001" s="49"/>
      <c r="I1001" s="49"/>
    </row>
  </sheetData>
  <mergeCells count="4">
    <mergeCell ref="C2:D2"/>
    <mergeCell ref="E2:F2"/>
    <mergeCell ref="G2:H2"/>
    <mergeCell ref="I2:J2"/>
  </mergeCells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Z19"/>
  <sheetViews>
    <sheetView workbookViewId="0"/>
  </sheetViews>
  <sheetFormatPr defaultColWidth="12.5703125" defaultRowHeight="15.75" customHeight="1"/>
  <cols>
    <col min="1" max="1" width="2.7109375" customWidth="1"/>
    <col min="2" max="2" width="11.85546875" customWidth="1"/>
    <col min="3" max="3" width="19.85546875" customWidth="1"/>
    <col min="4" max="4" width="53" customWidth="1"/>
    <col min="5" max="5" width="5.28515625" customWidth="1"/>
    <col min="6" max="6" width="12" customWidth="1"/>
    <col min="7" max="7" width="19.85546875" customWidth="1"/>
    <col min="8" max="8" width="53" customWidth="1"/>
  </cols>
  <sheetData>
    <row r="2" spans="1:26">
      <c r="A2" s="2"/>
      <c r="B2" s="121" t="s">
        <v>297</v>
      </c>
      <c r="C2" s="124"/>
      <c r="D2" s="125"/>
      <c r="E2" s="2"/>
      <c r="F2" s="121" t="s">
        <v>298</v>
      </c>
      <c r="G2" s="124"/>
      <c r="H2" s="12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1" t="s">
        <v>0</v>
      </c>
      <c r="C3" s="1" t="s">
        <v>2</v>
      </c>
      <c r="D3" s="1" t="s">
        <v>3</v>
      </c>
      <c r="E3" s="2"/>
      <c r="F3" s="1" t="s">
        <v>0</v>
      </c>
      <c r="G3" s="1" t="s">
        <v>2</v>
      </c>
      <c r="H3" s="1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4" customHeight="1">
      <c r="B4" s="3" t="s">
        <v>5</v>
      </c>
      <c r="C4" s="4" t="s">
        <v>7</v>
      </c>
      <c r="D4" s="4" t="s">
        <v>8</v>
      </c>
      <c r="F4" s="3" t="s">
        <v>70</v>
      </c>
      <c r="G4" s="4" t="s">
        <v>72</v>
      </c>
      <c r="H4" s="5" t="s">
        <v>73</v>
      </c>
    </row>
    <row r="5" spans="1:26" ht="54" customHeight="1">
      <c r="B5" s="3" t="s">
        <v>12</v>
      </c>
      <c r="C5" s="4" t="s">
        <v>13</v>
      </c>
      <c r="D5" s="4" t="s">
        <v>14</v>
      </c>
      <c r="F5" s="3" t="s">
        <v>74</v>
      </c>
      <c r="G5" s="4" t="s">
        <v>75</v>
      </c>
      <c r="H5" s="4" t="s">
        <v>76</v>
      </c>
    </row>
    <row r="6" spans="1:26" ht="54" customHeight="1">
      <c r="B6" s="3" t="s">
        <v>17</v>
      </c>
      <c r="C6" s="4" t="s">
        <v>18</v>
      </c>
      <c r="D6" s="4" t="s">
        <v>19</v>
      </c>
      <c r="F6" s="3" t="s">
        <v>77</v>
      </c>
      <c r="G6" s="4" t="s">
        <v>78</v>
      </c>
      <c r="H6" s="4" t="s">
        <v>79</v>
      </c>
    </row>
    <row r="7" spans="1:26" ht="54" customHeight="1">
      <c r="B7" s="3" t="s">
        <v>21</v>
      </c>
      <c r="C7" s="4" t="s">
        <v>22</v>
      </c>
      <c r="D7" s="4" t="s">
        <v>23</v>
      </c>
      <c r="F7" s="3" t="s">
        <v>80</v>
      </c>
      <c r="G7" s="4" t="s">
        <v>81</v>
      </c>
      <c r="H7" s="4" t="s">
        <v>82</v>
      </c>
    </row>
    <row r="8" spans="1:26" ht="54" customHeight="1">
      <c r="B8" s="3" t="s">
        <v>25</v>
      </c>
      <c r="C8" s="4" t="s">
        <v>26</v>
      </c>
      <c r="D8" s="4" t="s">
        <v>27</v>
      </c>
      <c r="F8" s="3" t="s">
        <v>84</v>
      </c>
      <c r="G8" s="4" t="s">
        <v>85</v>
      </c>
      <c r="H8" s="4" t="s">
        <v>86</v>
      </c>
    </row>
    <row r="9" spans="1:26" ht="54" customHeight="1">
      <c r="B9" s="3" t="s">
        <v>29</v>
      </c>
      <c r="C9" s="4" t="s">
        <v>30</v>
      </c>
      <c r="D9" s="4" t="s">
        <v>31</v>
      </c>
      <c r="F9" s="3" t="s">
        <v>89</v>
      </c>
      <c r="G9" s="4" t="s">
        <v>87</v>
      </c>
      <c r="H9" s="4" t="s">
        <v>90</v>
      </c>
    </row>
    <row r="10" spans="1:26" ht="54" customHeight="1">
      <c r="B10" s="3" t="s">
        <v>32</v>
      </c>
      <c r="C10" s="4" t="s">
        <v>33</v>
      </c>
      <c r="D10" s="4" t="s">
        <v>34</v>
      </c>
      <c r="F10" s="3" t="s">
        <v>93</v>
      </c>
      <c r="G10" s="4" t="s">
        <v>91</v>
      </c>
      <c r="H10" s="4" t="s">
        <v>92</v>
      </c>
    </row>
    <row r="11" spans="1:26" ht="54" customHeight="1">
      <c r="B11" s="3" t="s">
        <v>35</v>
      </c>
      <c r="C11" s="4" t="s">
        <v>36</v>
      </c>
      <c r="D11" s="4" t="s">
        <v>37</v>
      </c>
      <c r="F11" s="3" t="s">
        <v>96</v>
      </c>
      <c r="G11" s="4" t="s">
        <v>94</v>
      </c>
      <c r="H11" s="4" t="s">
        <v>97</v>
      </c>
    </row>
    <row r="12" spans="1:26" ht="54" customHeight="1">
      <c r="B12" s="3" t="s">
        <v>38</v>
      </c>
      <c r="C12" s="4" t="s">
        <v>39</v>
      </c>
      <c r="D12" s="4" t="s">
        <v>40</v>
      </c>
      <c r="F12" s="8" t="s">
        <v>100</v>
      </c>
      <c r="G12" s="114" t="s">
        <v>101</v>
      </c>
      <c r="H12" s="10" t="s">
        <v>99</v>
      </c>
    </row>
    <row r="13" spans="1:26" ht="54" customHeight="1">
      <c r="B13" s="3" t="s">
        <v>42</v>
      </c>
      <c r="C13" s="4" t="s">
        <v>43</v>
      </c>
      <c r="D13" s="4" t="s">
        <v>44</v>
      </c>
      <c r="F13" s="114"/>
      <c r="G13" s="114"/>
      <c r="H13" s="114"/>
    </row>
    <row r="14" spans="1:26" ht="54" customHeight="1">
      <c r="B14" s="3" t="s">
        <v>46</v>
      </c>
      <c r="C14" s="4" t="s">
        <v>47</v>
      </c>
      <c r="D14" s="4" t="s">
        <v>48</v>
      </c>
      <c r="F14" s="12"/>
      <c r="G14" s="12"/>
      <c r="H14" s="12"/>
    </row>
    <row r="15" spans="1:26" ht="54" customHeight="1">
      <c r="B15" s="3" t="s">
        <v>50</v>
      </c>
      <c r="C15" s="4" t="s">
        <v>51</v>
      </c>
      <c r="D15" s="4" t="s">
        <v>52</v>
      </c>
      <c r="F15" s="12"/>
      <c r="G15" s="12"/>
      <c r="H15" s="12"/>
    </row>
    <row r="16" spans="1:26" ht="54" customHeight="1">
      <c r="B16" s="3" t="s">
        <v>54</v>
      </c>
      <c r="C16" s="4" t="s">
        <v>55</v>
      </c>
      <c r="D16" s="4" t="s">
        <v>56</v>
      </c>
      <c r="F16" s="12"/>
      <c r="G16" s="12"/>
      <c r="H16" s="12"/>
    </row>
    <row r="17" spans="2:8" ht="54" customHeight="1">
      <c r="B17" s="3" t="s">
        <v>58</v>
      </c>
      <c r="C17" s="4" t="s">
        <v>59</v>
      </c>
      <c r="D17" s="4" t="s">
        <v>60</v>
      </c>
      <c r="F17" s="12"/>
      <c r="G17" s="12"/>
      <c r="H17" s="12"/>
    </row>
    <row r="18" spans="2:8" ht="54" customHeight="1">
      <c r="B18" s="3" t="s">
        <v>62</v>
      </c>
      <c r="C18" s="4" t="s">
        <v>63</v>
      </c>
      <c r="D18" s="4" t="s">
        <v>64</v>
      </c>
      <c r="F18" s="12"/>
      <c r="G18" s="12"/>
      <c r="H18" s="12"/>
    </row>
    <row r="19" spans="2:8" ht="54" customHeight="1">
      <c r="B19" s="3" t="s">
        <v>67</v>
      </c>
      <c r="C19" s="4" t="s">
        <v>68</v>
      </c>
      <c r="D19" s="4" t="s">
        <v>69</v>
      </c>
      <c r="F19" s="12"/>
      <c r="G19" s="12"/>
      <c r="H19" s="12"/>
    </row>
  </sheetData>
  <mergeCells count="2">
    <mergeCell ref="B2:D2"/>
    <mergeCell ref="F2:H2"/>
  </mergeCells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F20"/>
  <sheetViews>
    <sheetView workbookViewId="0"/>
  </sheetViews>
  <sheetFormatPr defaultColWidth="12.5703125" defaultRowHeight="15.75" customHeight="1"/>
  <cols>
    <col min="1" max="1" width="3.85546875" customWidth="1"/>
    <col min="2" max="2" width="11.85546875" customWidth="1"/>
    <col min="3" max="3" width="51.7109375" customWidth="1"/>
    <col min="4" max="4" width="5.140625" customWidth="1"/>
    <col min="5" max="5" width="11.85546875" customWidth="1"/>
    <col min="6" max="6" width="54.42578125" customWidth="1"/>
  </cols>
  <sheetData>
    <row r="2" spans="2:6">
      <c r="B2" s="121" t="s">
        <v>297</v>
      </c>
      <c r="C2" s="125"/>
      <c r="E2" s="121" t="s">
        <v>297</v>
      </c>
      <c r="F2" s="125"/>
    </row>
    <row r="3" spans="2:6">
      <c r="B3" s="1" t="s">
        <v>0</v>
      </c>
      <c r="C3" s="1" t="s">
        <v>2</v>
      </c>
      <c r="E3" s="1" t="s">
        <v>0</v>
      </c>
      <c r="F3" s="1" t="s">
        <v>2</v>
      </c>
    </row>
    <row r="4" spans="2:6" ht="42" customHeight="1">
      <c r="B4" s="3" t="s">
        <v>5</v>
      </c>
      <c r="C4" s="4" t="s">
        <v>105</v>
      </c>
      <c r="E4" s="3" t="s">
        <v>135</v>
      </c>
      <c r="F4" s="4" t="s">
        <v>114</v>
      </c>
    </row>
    <row r="5" spans="2:6" ht="42" customHeight="1">
      <c r="B5" s="3" t="s">
        <v>12</v>
      </c>
      <c r="C5" s="4" t="s">
        <v>103</v>
      </c>
      <c r="E5" s="3" t="s">
        <v>139</v>
      </c>
      <c r="F5" s="4" t="s">
        <v>117</v>
      </c>
    </row>
    <row r="6" spans="2:6" ht="42" customHeight="1">
      <c r="B6" s="3" t="s">
        <v>17</v>
      </c>
      <c r="C6" s="4" t="s">
        <v>112</v>
      </c>
      <c r="E6" s="3" t="s">
        <v>142</v>
      </c>
      <c r="F6" s="4" t="s">
        <v>143</v>
      </c>
    </row>
    <row r="7" spans="2:6" ht="42" customHeight="1">
      <c r="B7" s="3" t="s">
        <v>21</v>
      </c>
      <c r="C7" s="4" t="s">
        <v>116</v>
      </c>
      <c r="E7" s="3" t="s">
        <v>146</v>
      </c>
      <c r="F7" s="4" t="s">
        <v>147</v>
      </c>
    </row>
    <row r="8" spans="2:6" ht="42" customHeight="1">
      <c r="B8" s="3" t="s">
        <v>25</v>
      </c>
      <c r="C8" s="4" t="s">
        <v>119</v>
      </c>
      <c r="E8" s="8" t="s">
        <v>150</v>
      </c>
      <c r="F8" s="10" t="s">
        <v>151</v>
      </c>
    </row>
    <row r="9" spans="2:6" ht="42" customHeight="1">
      <c r="B9" s="3" t="s">
        <v>29</v>
      </c>
      <c r="C9" s="4" t="s">
        <v>122</v>
      </c>
      <c r="E9" s="115"/>
      <c r="F9" s="114"/>
    </row>
    <row r="10" spans="2:6" ht="42" customHeight="1">
      <c r="B10" s="3" t="s">
        <v>32</v>
      </c>
      <c r="C10" s="4" t="s">
        <v>110</v>
      </c>
      <c r="E10" s="116"/>
      <c r="F10" s="12"/>
    </row>
    <row r="11" spans="2:6" ht="42" customHeight="1">
      <c r="B11" s="3" t="s">
        <v>35</v>
      </c>
      <c r="C11" s="4" t="s">
        <v>128</v>
      </c>
      <c r="E11" s="116"/>
      <c r="F11" s="12"/>
    </row>
    <row r="12" spans="2:6" ht="42" customHeight="1">
      <c r="B12" s="8" t="s">
        <v>38</v>
      </c>
      <c r="C12" s="9" t="s">
        <v>132</v>
      </c>
      <c r="E12" s="116"/>
      <c r="F12" s="13"/>
    </row>
    <row r="13" spans="2:6">
      <c r="B13" s="115"/>
      <c r="C13" s="114"/>
      <c r="E13" s="116"/>
      <c r="F13" s="12"/>
    </row>
    <row r="14" spans="2:6">
      <c r="B14" s="116"/>
      <c r="C14" s="12"/>
      <c r="E14" s="116"/>
      <c r="F14" s="12"/>
    </row>
    <row r="15" spans="2:6">
      <c r="B15" s="116"/>
      <c r="C15" s="12"/>
      <c r="E15" s="116"/>
      <c r="F15" s="12"/>
    </row>
    <row r="16" spans="2:6">
      <c r="B16" s="116"/>
      <c r="C16" s="12"/>
      <c r="E16" s="116"/>
      <c r="F16" s="12"/>
    </row>
    <row r="17" spans="2:6">
      <c r="B17" s="116"/>
      <c r="C17" s="12"/>
      <c r="E17" s="116"/>
      <c r="F17" s="12"/>
    </row>
    <row r="18" spans="2:6">
      <c r="B18" s="116"/>
      <c r="C18" s="12"/>
      <c r="E18" s="116"/>
      <c r="F18" s="12"/>
    </row>
    <row r="19" spans="2:6">
      <c r="B19" s="116"/>
      <c r="C19" s="12"/>
      <c r="E19" s="116"/>
      <c r="F19" s="12"/>
    </row>
    <row r="20" spans="2:6">
      <c r="B20" s="116"/>
      <c r="C20" s="12"/>
      <c r="E20" s="116"/>
      <c r="F20" s="12"/>
    </row>
  </sheetData>
  <mergeCells count="2">
    <mergeCell ref="B2:C2"/>
    <mergeCell ref="E2:F2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998"/>
  <sheetViews>
    <sheetView workbookViewId="0"/>
  </sheetViews>
  <sheetFormatPr defaultColWidth="12.5703125" defaultRowHeight="15.75" customHeight="1"/>
  <cols>
    <col min="1" max="1" width="2.7109375" customWidth="1"/>
    <col min="2" max="2" width="11.85546875" customWidth="1"/>
    <col min="3" max="3" width="19.85546875" customWidth="1"/>
    <col min="4" max="4" width="53" customWidth="1"/>
    <col min="5" max="5" width="5.28515625" customWidth="1"/>
    <col min="6" max="6" width="12" customWidth="1"/>
    <col min="7" max="7" width="19.85546875" customWidth="1"/>
    <col min="8" max="8" width="53" customWidth="1"/>
  </cols>
  <sheetData>
    <row r="1" spans="1:8">
      <c r="D1" s="90"/>
      <c r="H1" s="90"/>
    </row>
    <row r="2" spans="1:8">
      <c r="A2" s="2"/>
      <c r="B2" s="121" t="s">
        <v>297</v>
      </c>
      <c r="C2" s="124"/>
      <c r="D2" s="125"/>
      <c r="E2" s="2"/>
      <c r="F2" s="121" t="s">
        <v>298</v>
      </c>
      <c r="G2" s="124"/>
      <c r="H2" s="125"/>
    </row>
    <row r="3" spans="1:8">
      <c r="A3" s="2"/>
      <c r="B3" s="1" t="s">
        <v>0</v>
      </c>
      <c r="C3" s="1" t="s">
        <v>2</v>
      </c>
      <c r="D3" s="1" t="s">
        <v>3</v>
      </c>
      <c r="E3" s="2"/>
      <c r="F3" s="1" t="s">
        <v>0</v>
      </c>
      <c r="G3" s="1" t="s">
        <v>2</v>
      </c>
      <c r="H3" s="1" t="s">
        <v>3</v>
      </c>
    </row>
    <row r="4" spans="1:8" ht="62.25" customHeight="1">
      <c r="B4" s="3" t="s">
        <v>5</v>
      </c>
      <c r="C4" s="4" t="s">
        <v>154</v>
      </c>
      <c r="D4" s="5" t="s">
        <v>155</v>
      </c>
      <c r="F4" s="3" t="s">
        <v>70</v>
      </c>
      <c r="G4" s="4" t="s">
        <v>171</v>
      </c>
      <c r="H4" s="5" t="s">
        <v>172</v>
      </c>
    </row>
    <row r="5" spans="1:8" ht="62.25" customHeight="1">
      <c r="B5" s="3" t="s">
        <v>12</v>
      </c>
      <c r="C5" s="4" t="s">
        <v>125</v>
      </c>
      <c r="D5" s="5" t="s">
        <v>126</v>
      </c>
      <c r="F5" s="3" t="s">
        <v>74</v>
      </c>
      <c r="G5" s="4" t="s">
        <v>91</v>
      </c>
      <c r="H5" s="5" t="s">
        <v>173</v>
      </c>
    </row>
    <row r="6" spans="1:8" ht="62.25" customHeight="1">
      <c r="B6" s="3" t="s">
        <v>17</v>
      </c>
      <c r="C6" s="4" t="s">
        <v>161</v>
      </c>
      <c r="D6" s="5" t="s">
        <v>162</v>
      </c>
      <c r="F6" s="3" t="s">
        <v>77</v>
      </c>
      <c r="G6" s="4" t="s">
        <v>157</v>
      </c>
      <c r="H6" s="5" t="s">
        <v>158</v>
      </c>
    </row>
    <row r="7" spans="1:8" ht="62.25" customHeight="1">
      <c r="B7" s="3" t="s">
        <v>21</v>
      </c>
      <c r="C7" s="4" t="s">
        <v>163</v>
      </c>
      <c r="D7" s="5" t="s">
        <v>164</v>
      </c>
      <c r="F7" s="3" t="s">
        <v>80</v>
      </c>
      <c r="G7" s="4" t="s">
        <v>174</v>
      </c>
      <c r="H7" s="5" t="s">
        <v>175</v>
      </c>
    </row>
    <row r="8" spans="1:8" ht="62.25" customHeight="1">
      <c r="B8" s="3" t="s">
        <v>25</v>
      </c>
      <c r="C8" s="4" t="s">
        <v>129</v>
      </c>
      <c r="D8" s="5" t="s">
        <v>130</v>
      </c>
      <c r="F8" s="3" t="s">
        <v>84</v>
      </c>
      <c r="G8" s="4" t="s">
        <v>72</v>
      </c>
      <c r="H8" s="5" t="s">
        <v>176</v>
      </c>
    </row>
    <row r="9" spans="1:8" ht="62.25" customHeight="1">
      <c r="B9" s="3" t="s">
        <v>29</v>
      </c>
      <c r="C9" s="4" t="s">
        <v>133</v>
      </c>
      <c r="D9" s="5" t="s">
        <v>134</v>
      </c>
      <c r="F9" s="3" t="s">
        <v>89</v>
      </c>
      <c r="G9" s="4" t="s">
        <v>101</v>
      </c>
      <c r="H9" s="5" t="s">
        <v>177</v>
      </c>
    </row>
    <row r="10" spans="1:8" ht="62.25" customHeight="1">
      <c r="B10" s="3" t="s">
        <v>32</v>
      </c>
      <c r="C10" s="4" t="s">
        <v>165</v>
      </c>
      <c r="D10" s="5" t="s">
        <v>166</v>
      </c>
      <c r="F10" s="3" t="s">
        <v>93</v>
      </c>
      <c r="G10" s="4" t="s">
        <v>159</v>
      </c>
      <c r="H10" s="5" t="s">
        <v>160</v>
      </c>
    </row>
    <row r="11" spans="1:8" ht="62.25" customHeight="1">
      <c r="B11" s="3" t="s">
        <v>35</v>
      </c>
      <c r="C11" s="4" t="s">
        <v>137</v>
      </c>
      <c r="D11" s="5" t="s">
        <v>138</v>
      </c>
      <c r="F11" s="3" t="s">
        <v>96</v>
      </c>
      <c r="G11" s="4" t="s">
        <v>178</v>
      </c>
      <c r="H11" s="5" t="s">
        <v>179</v>
      </c>
    </row>
    <row r="12" spans="1:8" ht="62.25" customHeight="1">
      <c r="B12" s="3" t="s">
        <v>38</v>
      </c>
      <c r="C12" s="4" t="s">
        <v>140</v>
      </c>
      <c r="D12" s="5" t="s">
        <v>141</v>
      </c>
      <c r="F12" s="115"/>
      <c r="G12" s="114"/>
      <c r="H12" s="117"/>
    </row>
    <row r="13" spans="1:8" ht="62.25" customHeight="1">
      <c r="B13" s="3" t="s">
        <v>42</v>
      </c>
      <c r="C13" s="4" t="s">
        <v>144</v>
      </c>
      <c r="D13" s="5" t="s">
        <v>145</v>
      </c>
      <c r="F13" s="12"/>
      <c r="G13" s="12"/>
      <c r="H13" s="13"/>
    </row>
    <row r="14" spans="1:8" ht="62.25" customHeight="1">
      <c r="B14" s="3" t="s">
        <v>46</v>
      </c>
      <c r="C14" s="4" t="s">
        <v>148</v>
      </c>
      <c r="D14" s="5" t="s">
        <v>149</v>
      </c>
      <c r="F14" s="12"/>
      <c r="G14" s="12"/>
      <c r="H14" s="13"/>
    </row>
    <row r="15" spans="1:8" ht="62.25" customHeight="1">
      <c r="B15" s="3" t="s">
        <v>50</v>
      </c>
      <c r="C15" s="4" t="s">
        <v>167</v>
      </c>
      <c r="D15" s="5" t="s">
        <v>168</v>
      </c>
      <c r="F15" s="12"/>
      <c r="G15" s="12"/>
      <c r="H15" s="13"/>
    </row>
    <row r="16" spans="1:8" ht="62.25" customHeight="1">
      <c r="B16" s="3" t="s">
        <v>54</v>
      </c>
      <c r="C16" s="4" t="s">
        <v>120</v>
      </c>
      <c r="D16" s="5" t="s">
        <v>169</v>
      </c>
      <c r="F16" s="12"/>
      <c r="G16" s="12"/>
      <c r="H16" s="13"/>
    </row>
    <row r="17" spans="2:8" ht="62.25" customHeight="1">
      <c r="B17" s="3" t="s">
        <v>58</v>
      </c>
      <c r="C17" s="4" t="s">
        <v>152</v>
      </c>
      <c r="D17" s="5" t="s">
        <v>153</v>
      </c>
      <c r="F17" s="12"/>
      <c r="G17" s="12"/>
      <c r="H17" s="13"/>
    </row>
    <row r="18" spans="2:8">
      <c r="D18" s="90"/>
      <c r="H18" s="90"/>
    </row>
    <row r="19" spans="2:8">
      <c r="D19" s="90"/>
      <c r="H19" s="90"/>
    </row>
    <row r="20" spans="2:8">
      <c r="D20" s="90"/>
      <c r="H20" s="90"/>
    </row>
    <row r="21" spans="2:8">
      <c r="D21" s="90"/>
      <c r="H21" s="90"/>
    </row>
    <row r="22" spans="2:8">
      <c r="D22" s="90"/>
      <c r="H22" s="90"/>
    </row>
    <row r="23" spans="2:8">
      <c r="D23" s="90"/>
      <c r="H23" s="90"/>
    </row>
    <row r="24" spans="2:8">
      <c r="D24" s="90"/>
      <c r="H24" s="90"/>
    </row>
    <row r="25" spans="2:8">
      <c r="D25" s="90"/>
      <c r="H25" s="90"/>
    </row>
    <row r="26" spans="2:8">
      <c r="D26" s="90"/>
      <c r="H26" s="90"/>
    </row>
    <row r="27" spans="2:8">
      <c r="D27" s="90"/>
      <c r="H27" s="90"/>
    </row>
    <row r="28" spans="2:8">
      <c r="D28" s="90"/>
      <c r="H28" s="90"/>
    </row>
    <row r="29" spans="2:8">
      <c r="D29" s="90"/>
      <c r="H29" s="90"/>
    </row>
    <row r="30" spans="2:8">
      <c r="D30" s="90"/>
      <c r="H30" s="90"/>
    </row>
    <row r="31" spans="2:8">
      <c r="D31" s="90"/>
      <c r="H31" s="90"/>
    </row>
    <row r="32" spans="2:8">
      <c r="D32" s="90"/>
      <c r="H32" s="90"/>
    </row>
    <row r="33" spans="4:8">
      <c r="D33" s="90"/>
      <c r="H33" s="90"/>
    </row>
    <row r="34" spans="4:8">
      <c r="D34" s="90"/>
      <c r="H34" s="90"/>
    </row>
    <row r="35" spans="4:8">
      <c r="D35" s="90"/>
      <c r="H35" s="90"/>
    </row>
    <row r="36" spans="4:8">
      <c r="D36" s="90"/>
      <c r="H36" s="90"/>
    </row>
    <row r="37" spans="4:8">
      <c r="D37" s="90"/>
      <c r="H37" s="90"/>
    </row>
    <row r="38" spans="4:8">
      <c r="D38" s="90"/>
      <c r="H38" s="90"/>
    </row>
    <row r="39" spans="4:8">
      <c r="D39" s="90"/>
      <c r="H39" s="90"/>
    </row>
    <row r="40" spans="4:8">
      <c r="D40" s="90"/>
      <c r="H40" s="90"/>
    </row>
    <row r="41" spans="4:8">
      <c r="D41" s="90"/>
      <c r="H41" s="90"/>
    </row>
    <row r="42" spans="4:8">
      <c r="D42" s="90"/>
      <c r="H42" s="90"/>
    </row>
    <row r="43" spans="4:8">
      <c r="D43" s="90"/>
      <c r="H43" s="90"/>
    </row>
    <row r="44" spans="4:8">
      <c r="D44" s="90"/>
      <c r="H44" s="90"/>
    </row>
    <row r="45" spans="4:8">
      <c r="D45" s="90"/>
      <c r="H45" s="90"/>
    </row>
    <row r="46" spans="4:8">
      <c r="D46" s="90"/>
      <c r="H46" s="90"/>
    </row>
    <row r="47" spans="4:8">
      <c r="D47" s="90"/>
      <c r="H47" s="90"/>
    </row>
    <row r="48" spans="4:8">
      <c r="D48" s="90"/>
      <c r="H48" s="90"/>
    </row>
    <row r="49" spans="4:8">
      <c r="D49" s="90"/>
      <c r="H49" s="90"/>
    </row>
    <row r="50" spans="4:8">
      <c r="D50" s="90"/>
      <c r="H50" s="90"/>
    </row>
    <row r="51" spans="4:8">
      <c r="D51" s="90"/>
      <c r="H51" s="90"/>
    </row>
    <row r="52" spans="4:8">
      <c r="D52" s="90"/>
      <c r="H52" s="90"/>
    </row>
    <row r="53" spans="4:8">
      <c r="D53" s="90"/>
      <c r="H53" s="90"/>
    </row>
    <row r="54" spans="4:8">
      <c r="D54" s="90"/>
      <c r="H54" s="90"/>
    </row>
    <row r="55" spans="4:8">
      <c r="D55" s="90"/>
      <c r="H55" s="90"/>
    </row>
    <row r="56" spans="4:8">
      <c r="D56" s="90"/>
      <c r="H56" s="90"/>
    </row>
    <row r="57" spans="4:8">
      <c r="D57" s="90"/>
      <c r="H57" s="90"/>
    </row>
    <row r="58" spans="4:8">
      <c r="D58" s="90"/>
      <c r="H58" s="90"/>
    </row>
    <row r="59" spans="4:8">
      <c r="D59" s="90"/>
      <c r="H59" s="90"/>
    </row>
    <row r="60" spans="4:8">
      <c r="D60" s="90"/>
      <c r="H60" s="90"/>
    </row>
    <row r="61" spans="4:8">
      <c r="D61" s="90"/>
      <c r="H61" s="90"/>
    </row>
    <row r="62" spans="4:8">
      <c r="D62" s="90"/>
      <c r="H62" s="90"/>
    </row>
    <row r="63" spans="4:8">
      <c r="D63" s="90"/>
      <c r="H63" s="90"/>
    </row>
    <row r="64" spans="4:8">
      <c r="D64" s="90"/>
      <c r="H64" s="90"/>
    </row>
    <row r="65" spans="4:8">
      <c r="D65" s="90"/>
      <c r="H65" s="90"/>
    </row>
    <row r="66" spans="4:8">
      <c r="D66" s="90"/>
      <c r="H66" s="90"/>
    </row>
    <row r="67" spans="4:8">
      <c r="D67" s="90"/>
      <c r="H67" s="90"/>
    </row>
    <row r="68" spans="4:8">
      <c r="D68" s="90"/>
      <c r="H68" s="90"/>
    </row>
    <row r="69" spans="4:8">
      <c r="D69" s="90"/>
      <c r="H69" s="90"/>
    </row>
    <row r="70" spans="4:8">
      <c r="D70" s="90"/>
      <c r="H70" s="90"/>
    </row>
    <row r="71" spans="4:8">
      <c r="D71" s="90"/>
      <c r="H71" s="90"/>
    </row>
    <row r="72" spans="4:8">
      <c r="D72" s="90"/>
      <c r="H72" s="90"/>
    </row>
    <row r="73" spans="4:8">
      <c r="D73" s="90"/>
      <c r="H73" s="90"/>
    </row>
    <row r="74" spans="4:8">
      <c r="D74" s="90"/>
      <c r="H74" s="90"/>
    </row>
    <row r="75" spans="4:8">
      <c r="D75" s="90"/>
      <c r="H75" s="90"/>
    </row>
    <row r="76" spans="4:8">
      <c r="D76" s="90"/>
      <c r="H76" s="90"/>
    </row>
    <row r="77" spans="4:8">
      <c r="D77" s="90"/>
      <c r="H77" s="90"/>
    </row>
    <row r="78" spans="4:8">
      <c r="D78" s="90"/>
      <c r="H78" s="90"/>
    </row>
    <row r="79" spans="4:8">
      <c r="D79" s="90"/>
      <c r="H79" s="90"/>
    </row>
    <row r="80" spans="4:8">
      <c r="D80" s="90"/>
      <c r="H80" s="90"/>
    </row>
    <row r="81" spans="4:8">
      <c r="D81" s="90"/>
      <c r="H81" s="90"/>
    </row>
    <row r="82" spans="4:8">
      <c r="D82" s="90"/>
      <c r="H82" s="90"/>
    </row>
    <row r="83" spans="4:8">
      <c r="D83" s="90"/>
      <c r="H83" s="90"/>
    </row>
    <row r="84" spans="4:8">
      <c r="D84" s="90"/>
      <c r="H84" s="90"/>
    </row>
    <row r="85" spans="4:8">
      <c r="D85" s="90"/>
      <c r="H85" s="90"/>
    </row>
    <row r="86" spans="4:8">
      <c r="D86" s="90"/>
      <c r="H86" s="90"/>
    </row>
    <row r="87" spans="4:8">
      <c r="D87" s="90"/>
      <c r="H87" s="90"/>
    </row>
    <row r="88" spans="4:8">
      <c r="D88" s="90"/>
      <c r="H88" s="90"/>
    </row>
    <row r="89" spans="4:8">
      <c r="D89" s="90"/>
      <c r="H89" s="90"/>
    </row>
    <row r="90" spans="4:8">
      <c r="D90" s="90"/>
      <c r="H90" s="90"/>
    </row>
    <row r="91" spans="4:8">
      <c r="D91" s="90"/>
      <c r="H91" s="90"/>
    </row>
    <row r="92" spans="4:8">
      <c r="D92" s="90"/>
      <c r="H92" s="90"/>
    </row>
    <row r="93" spans="4:8">
      <c r="D93" s="90"/>
      <c r="H93" s="90"/>
    </row>
    <row r="94" spans="4:8">
      <c r="D94" s="90"/>
      <c r="H94" s="90"/>
    </row>
    <row r="95" spans="4:8">
      <c r="D95" s="90"/>
      <c r="H95" s="90"/>
    </row>
    <row r="96" spans="4:8">
      <c r="D96" s="90"/>
      <c r="H96" s="90"/>
    </row>
    <row r="97" spans="4:8">
      <c r="D97" s="90"/>
      <c r="H97" s="90"/>
    </row>
    <row r="98" spans="4:8">
      <c r="D98" s="90"/>
      <c r="H98" s="90"/>
    </row>
    <row r="99" spans="4:8">
      <c r="D99" s="90"/>
      <c r="H99" s="90"/>
    </row>
    <row r="100" spans="4:8">
      <c r="D100" s="90"/>
      <c r="H100" s="90"/>
    </row>
    <row r="101" spans="4:8">
      <c r="D101" s="90"/>
      <c r="H101" s="90"/>
    </row>
    <row r="102" spans="4:8">
      <c r="D102" s="90"/>
      <c r="H102" s="90"/>
    </row>
    <row r="103" spans="4:8">
      <c r="D103" s="90"/>
      <c r="H103" s="90"/>
    </row>
    <row r="104" spans="4:8">
      <c r="D104" s="90"/>
      <c r="H104" s="90"/>
    </row>
    <row r="105" spans="4:8">
      <c r="D105" s="90"/>
      <c r="H105" s="90"/>
    </row>
    <row r="106" spans="4:8">
      <c r="D106" s="90"/>
      <c r="H106" s="90"/>
    </row>
    <row r="107" spans="4:8">
      <c r="D107" s="90"/>
      <c r="H107" s="90"/>
    </row>
    <row r="108" spans="4:8">
      <c r="D108" s="90"/>
      <c r="H108" s="90"/>
    </row>
    <row r="109" spans="4:8">
      <c r="D109" s="90"/>
      <c r="H109" s="90"/>
    </row>
    <row r="110" spans="4:8">
      <c r="D110" s="90"/>
      <c r="H110" s="90"/>
    </row>
    <row r="111" spans="4:8">
      <c r="D111" s="90"/>
      <c r="H111" s="90"/>
    </row>
    <row r="112" spans="4:8">
      <c r="D112" s="90"/>
      <c r="H112" s="90"/>
    </row>
    <row r="113" spans="4:8">
      <c r="D113" s="90"/>
      <c r="H113" s="90"/>
    </row>
    <row r="114" spans="4:8">
      <c r="D114" s="90"/>
      <c r="H114" s="90"/>
    </row>
    <row r="115" spans="4:8">
      <c r="D115" s="90"/>
      <c r="H115" s="90"/>
    </row>
    <row r="116" spans="4:8">
      <c r="D116" s="90"/>
      <c r="H116" s="90"/>
    </row>
    <row r="117" spans="4:8">
      <c r="D117" s="90"/>
      <c r="H117" s="90"/>
    </row>
    <row r="118" spans="4:8">
      <c r="D118" s="90"/>
      <c r="H118" s="90"/>
    </row>
    <row r="119" spans="4:8">
      <c r="D119" s="90"/>
      <c r="H119" s="90"/>
    </row>
    <row r="120" spans="4:8">
      <c r="D120" s="90"/>
      <c r="H120" s="90"/>
    </row>
    <row r="121" spans="4:8">
      <c r="D121" s="90"/>
      <c r="H121" s="90"/>
    </row>
    <row r="122" spans="4:8">
      <c r="D122" s="90"/>
      <c r="H122" s="90"/>
    </row>
    <row r="123" spans="4:8">
      <c r="D123" s="90"/>
      <c r="H123" s="90"/>
    </row>
    <row r="124" spans="4:8">
      <c r="D124" s="90"/>
      <c r="H124" s="90"/>
    </row>
    <row r="125" spans="4:8">
      <c r="D125" s="90"/>
      <c r="H125" s="90"/>
    </row>
    <row r="126" spans="4:8">
      <c r="D126" s="90"/>
      <c r="H126" s="90"/>
    </row>
    <row r="127" spans="4:8">
      <c r="D127" s="90"/>
      <c r="H127" s="90"/>
    </row>
    <row r="128" spans="4:8">
      <c r="D128" s="90"/>
      <c r="H128" s="90"/>
    </row>
    <row r="129" spans="4:8">
      <c r="D129" s="90"/>
      <c r="H129" s="90"/>
    </row>
    <row r="130" spans="4:8">
      <c r="D130" s="90"/>
      <c r="H130" s="90"/>
    </row>
    <row r="131" spans="4:8">
      <c r="D131" s="90"/>
      <c r="H131" s="90"/>
    </row>
    <row r="132" spans="4:8">
      <c r="D132" s="90"/>
      <c r="H132" s="90"/>
    </row>
    <row r="133" spans="4:8">
      <c r="D133" s="90"/>
      <c r="H133" s="90"/>
    </row>
    <row r="134" spans="4:8">
      <c r="D134" s="90"/>
      <c r="H134" s="90"/>
    </row>
    <row r="135" spans="4:8">
      <c r="D135" s="90"/>
      <c r="H135" s="90"/>
    </row>
    <row r="136" spans="4:8">
      <c r="D136" s="90"/>
      <c r="H136" s="90"/>
    </row>
    <row r="137" spans="4:8">
      <c r="D137" s="90"/>
      <c r="H137" s="90"/>
    </row>
    <row r="138" spans="4:8">
      <c r="D138" s="90"/>
      <c r="H138" s="90"/>
    </row>
    <row r="139" spans="4:8">
      <c r="D139" s="90"/>
      <c r="H139" s="90"/>
    </row>
    <row r="140" spans="4:8">
      <c r="D140" s="90"/>
      <c r="H140" s="90"/>
    </row>
    <row r="141" spans="4:8">
      <c r="D141" s="90"/>
      <c r="H141" s="90"/>
    </row>
    <row r="142" spans="4:8">
      <c r="D142" s="90"/>
      <c r="H142" s="90"/>
    </row>
    <row r="143" spans="4:8">
      <c r="D143" s="90"/>
      <c r="H143" s="90"/>
    </row>
    <row r="144" spans="4:8">
      <c r="D144" s="90"/>
      <c r="H144" s="90"/>
    </row>
    <row r="145" spans="4:8">
      <c r="D145" s="90"/>
      <c r="H145" s="90"/>
    </row>
    <row r="146" spans="4:8">
      <c r="D146" s="90"/>
      <c r="H146" s="90"/>
    </row>
    <row r="147" spans="4:8">
      <c r="D147" s="90"/>
      <c r="H147" s="90"/>
    </row>
    <row r="148" spans="4:8">
      <c r="D148" s="90"/>
      <c r="H148" s="90"/>
    </row>
    <row r="149" spans="4:8">
      <c r="D149" s="90"/>
      <c r="H149" s="90"/>
    </row>
    <row r="150" spans="4:8">
      <c r="D150" s="90"/>
      <c r="H150" s="90"/>
    </row>
    <row r="151" spans="4:8">
      <c r="D151" s="90"/>
      <c r="H151" s="90"/>
    </row>
    <row r="152" spans="4:8">
      <c r="D152" s="90"/>
      <c r="H152" s="90"/>
    </row>
    <row r="153" spans="4:8">
      <c r="D153" s="90"/>
      <c r="H153" s="90"/>
    </row>
    <row r="154" spans="4:8">
      <c r="D154" s="90"/>
      <c r="H154" s="90"/>
    </row>
    <row r="155" spans="4:8">
      <c r="D155" s="90"/>
      <c r="H155" s="90"/>
    </row>
    <row r="156" spans="4:8">
      <c r="D156" s="90"/>
      <c r="H156" s="90"/>
    </row>
    <row r="157" spans="4:8">
      <c r="D157" s="90"/>
      <c r="H157" s="90"/>
    </row>
    <row r="158" spans="4:8">
      <c r="D158" s="90"/>
      <c r="H158" s="90"/>
    </row>
    <row r="159" spans="4:8">
      <c r="D159" s="90"/>
      <c r="H159" s="90"/>
    </row>
    <row r="160" spans="4:8">
      <c r="D160" s="90"/>
      <c r="H160" s="90"/>
    </row>
    <row r="161" spans="4:8">
      <c r="D161" s="90"/>
      <c r="H161" s="90"/>
    </row>
    <row r="162" spans="4:8">
      <c r="D162" s="90"/>
      <c r="H162" s="90"/>
    </row>
    <row r="163" spans="4:8">
      <c r="D163" s="90"/>
      <c r="H163" s="90"/>
    </row>
    <row r="164" spans="4:8">
      <c r="D164" s="90"/>
      <c r="H164" s="90"/>
    </row>
    <row r="165" spans="4:8">
      <c r="D165" s="90"/>
      <c r="H165" s="90"/>
    </row>
    <row r="166" spans="4:8">
      <c r="D166" s="90"/>
      <c r="H166" s="90"/>
    </row>
    <row r="167" spans="4:8">
      <c r="D167" s="90"/>
      <c r="H167" s="90"/>
    </row>
    <row r="168" spans="4:8">
      <c r="D168" s="90"/>
      <c r="H168" s="90"/>
    </row>
    <row r="169" spans="4:8">
      <c r="D169" s="90"/>
      <c r="H169" s="90"/>
    </row>
    <row r="170" spans="4:8">
      <c r="D170" s="90"/>
      <c r="H170" s="90"/>
    </row>
    <row r="171" spans="4:8">
      <c r="D171" s="90"/>
      <c r="H171" s="90"/>
    </row>
    <row r="172" spans="4:8">
      <c r="D172" s="90"/>
      <c r="H172" s="90"/>
    </row>
    <row r="173" spans="4:8">
      <c r="D173" s="90"/>
      <c r="H173" s="90"/>
    </row>
    <row r="174" spans="4:8">
      <c r="D174" s="90"/>
      <c r="H174" s="90"/>
    </row>
    <row r="175" spans="4:8">
      <c r="D175" s="90"/>
      <c r="H175" s="90"/>
    </row>
    <row r="176" spans="4:8">
      <c r="D176" s="90"/>
      <c r="H176" s="90"/>
    </row>
    <row r="177" spans="4:8">
      <c r="D177" s="90"/>
      <c r="H177" s="90"/>
    </row>
    <row r="178" spans="4:8">
      <c r="D178" s="90"/>
      <c r="H178" s="90"/>
    </row>
    <row r="179" spans="4:8">
      <c r="D179" s="90"/>
      <c r="H179" s="90"/>
    </row>
    <row r="180" spans="4:8">
      <c r="D180" s="90"/>
      <c r="H180" s="90"/>
    </row>
    <row r="181" spans="4:8">
      <c r="D181" s="90"/>
      <c r="H181" s="90"/>
    </row>
    <row r="182" spans="4:8">
      <c r="D182" s="90"/>
      <c r="H182" s="90"/>
    </row>
    <row r="183" spans="4:8">
      <c r="D183" s="90"/>
      <c r="H183" s="90"/>
    </row>
    <row r="184" spans="4:8">
      <c r="D184" s="90"/>
      <c r="H184" s="90"/>
    </row>
    <row r="185" spans="4:8">
      <c r="D185" s="90"/>
      <c r="H185" s="90"/>
    </row>
    <row r="186" spans="4:8">
      <c r="D186" s="90"/>
      <c r="H186" s="90"/>
    </row>
    <row r="187" spans="4:8">
      <c r="D187" s="90"/>
      <c r="H187" s="90"/>
    </row>
    <row r="188" spans="4:8">
      <c r="D188" s="90"/>
      <c r="H188" s="90"/>
    </row>
    <row r="189" spans="4:8">
      <c r="D189" s="90"/>
      <c r="H189" s="90"/>
    </row>
    <row r="190" spans="4:8">
      <c r="D190" s="90"/>
      <c r="H190" s="90"/>
    </row>
    <row r="191" spans="4:8">
      <c r="D191" s="90"/>
      <c r="H191" s="90"/>
    </row>
    <row r="192" spans="4:8">
      <c r="D192" s="90"/>
      <c r="H192" s="90"/>
    </row>
    <row r="193" spans="4:8">
      <c r="D193" s="90"/>
      <c r="H193" s="90"/>
    </row>
    <row r="194" spans="4:8">
      <c r="D194" s="90"/>
      <c r="H194" s="90"/>
    </row>
    <row r="195" spans="4:8">
      <c r="D195" s="90"/>
      <c r="H195" s="90"/>
    </row>
    <row r="196" spans="4:8">
      <c r="D196" s="90"/>
      <c r="H196" s="90"/>
    </row>
    <row r="197" spans="4:8">
      <c r="D197" s="90"/>
      <c r="H197" s="90"/>
    </row>
    <row r="198" spans="4:8">
      <c r="D198" s="90"/>
      <c r="H198" s="90"/>
    </row>
    <row r="199" spans="4:8">
      <c r="D199" s="90"/>
      <c r="H199" s="90"/>
    </row>
    <row r="200" spans="4:8">
      <c r="D200" s="90"/>
      <c r="H200" s="90"/>
    </row>
    <row r="201" spans="4:8">
      <c r="D201" s="90"/>
      <c r="H201" s="90"/>
    </row>
    <row r="202" spans="4:8">
      <c r="D202" s="90"/>
      <c r="H202" s="90"/>
    </row>
    <row r="203" spans="4:8">
      <c r="D203" s="90"/>
      <c r="H203" s="90"/>
    </row>
    <row r="204" spans="4:8">
      <c r="D204" s="90"/>
      <c r="H204" s="90"/>
    </row>
    <row r="205" spans="4:8">
      <c r="D205" s="90"/>
      <c r="H205" s="90"/>
    </row>
    <row r="206" spans="4:8">
      <c r="D206" s="90"/>
      <c r="H206" s="90"/>
    </row>
    <row r="207" spans="4:8">
      <c r="D207" s="90"/>
      <c r="H207" s="90"/>
    </row>
    <row r="208" spans="4:8">
      <c r="D208" s="90"/>
      <c r="H208" s="90"/>
    </row>
    <row r="209" spans="4:8">
      <c r="D209" s="90"/>
      <c r="H209" s="90"/>
    </row>
    <row r="210" spans="4:8">
      <c r="D210" s="90"/>
      <c r="H210" s="90"/>
    </row>
    <row r="211" spans="4:8">
      <c r="D211" s="90"/>
      <c r="H211" s="90"/>
    </row>
    <row r="212" spans="4:8">
      <c r="D212" s="90"/>
      <c r="H212" s="90"/>
    </row>
    <row r="213" spans="4:8">
      <c r="D213" s="90"/>
      <c r="H213" s="90"/>
    </row>
    <row r="214" spans="4:8">
      <c r="D214" s="90"/>
      <c r="H214" s="90"/>
    </row>
    <row r="215" spans="4:8">
      <c r="D215" s="90"/>
      <c r="H215" s="90"/>
    </row>
    <row r="216" spans="4:8">
      <c r="D216" s="90"/>
      <c r="H216" s="90"/>
    </row>
    <row r="217" spans="4:8">
      <c r="D217" s="90"/>
      <c r="H217" s="90"/>
    </row>
    <row r="218" spans="4:8">
      <c r="D218" s="90"/>
      <c r="H218" s="90"/>
    </row>
    <row r="219" spans="4:8">
      <c r="D219" s="90"/>
      <c r="H219" s="90"/>
    </row>
    <row r="220" spans="4:8">
      <c r="D220" s="90"/>
      <c r="H220" s="90"/>
    </row>
    <row r="221" spans="4:8">
      <c r="D221" s="90"/>
      <c r="H221" s="90"/>
    </row>
    <row r="222" spans="4:8">
      <c r="D222" s="90"/>
      <c r="H222" s="90"/>
    </row>
    <row r="223" spans="4:8">
      <c r="D223" s="90"/>
      <c r="H223" s="90"/>
    </row>
    <row r="224" spans="4:8">
      <c r="D224" s="90"/>
      <c r="H224" s="90"/>
    </row>
    <row r="225" spans="4:8">
      <c r="D225" s="90"/>
      <c r="H225" s="90"/>
    </row>
    <row r="226" spans="4:8">
      <c r="D226" s="90"/>
      <c r="H226" s="90"/>
    </row>
    <row r="227" spans="4:8">
      <c r="D227" s="90"/>
      <c r="H227" s="90"/>
    </row>
    <row r="228" spans="4:8">
      <c r="D228" s="90"/>
      <c r="H228" s="90"/>
    </row>
    <row r="229" spans="4:8">
      <c r="D229" s="90"/>
      <c r="H229" s="90"/>
    </row>
    <row r="230" spans="4:8">
      <c r="D230" s="90"/>
      <c r="H230" s="90"/>
    </row>
    <row r="231" spans="4:8">
      <c r="D231" s="90"/>
      <c r="H231" s="90"/>
    </row>
    <row r="232" spans="4:8">
      <c r="D232" s="90"/>
      <c r="H232" s="90"/>
    </row>
    <row r="233" spans="4:8">
      <c r="D233" s="90"/>
      <c r="H233" s="90"/>
    </row>
    <row r="234" spans="4:8">
      <c r="D234" s="90"/>
      <c r="H234" s="90"/>
    </row>
    <row r="235" spans="4:8">
      <c r="D235" s="90"/>
      <c r="H235" s="90"/>
    </row>
    <row r="236" spans="4:8">
      <c r="D236" s="90"/>
      <c r="H236" s="90"/>
    </row>
    <row r="237" spans="4:8">
      <c r="D237" s="90"/>
      <c r="H237" s="90"/>
    </row>
    <row r="238" spans="4:8">
      <c r="D238" s="90"/>
      <c r="H238" s="90"/>
    </row>
    <row r="239" spans="4:8">
      <c r="D239" s="90"/>
      <c r="H239" s="90"/>
    </row>
    <row r="240" spans="4:8">
      <c r="D240" s="90"/>
      <c r="H240" s="90"/>
    </row>
    <row r="241" spans="4:8">
      <c r="D241" s="90"/>
      <c r="H241" s="90"/>
    </row>
    <row r="242" spans="4:8">
      <c r="D242" s="90"/>
      <c r="H242" s="90"/>
    </row>
    <row r="243" spans="4:8">
      <c r="D243" s="90"/>
      <c r="H243" s="90"/>
    </row>
    <row r="244" spans="4:8">
      <c r="D244" s="90"/>
      <c r="H244" s="90"/>
    </row>
    <row r="245" spans="4:8">
      <c r="D245" s="90"/>
      <c r="H245" s="90"/>
    </row>
    <row r="246" spans="4:8">
      <c r="D246" s="90"/>
      <c r="H246" s="90"/>
    </row>
    <row r="247" spans="4:8">
      <c r="D247" s="90"/>
      <c r="H247" s="90"/>
    </row>
    <row r="248" spans="4:8">
      <c r="D248" s="90"/>
      <c r="H248" s="90"/>
    </row>
    <row r="249" spans="4:8">
      <c r="D249" s="90"/>
      <c r="H249" s="90"/>
    </row>
    <row r="250" spans="4:8">
      <c r="D250" s="90"/>
      <c r="H250" s="90"/>
    </row>
    <row r="251" spans="4:8">
      <c r="D251" s="90"/>
      <c r="H251" s="90"/>
    </row>
    <row r="252" spans="4:8">
      <c r="D252" s="90"/>
      <c r="H252" s="90"/>
    </row>
    <row r="253" spans="4:8">
      <c r="D253" s="90"/>
      <c r="H253" s="90"/>
    </row>
    <row r="254" spans="4:8">
      <c r="D254" s="90"/>
      <c r="H254" s="90"/>
    </row>
    <row r="255" spans="4:8">
      <c r="D255" s="90"/>
      <c r="H255" s="90"/>
    </row>
    <row r="256" spans="4:8">
      <c r="D256" s="90"/>
      <c r="H256" s="90"/>
    </row>
    <row r="257" spans="4:8">
      <c r="D257" s="90"/>
      <c r="H257" s="90"/>
    </row>
    <row r="258" spans="4:8">
      <c r="D258" s="90"/>
      <c r="H258" s="90"/>
    </row>
    <row r="259" spans="4:8">
      <c r="D259" s="90"/>
      <c r="H259" s="90"/>
    </row>
    <row r="260" spans="4:8">
      <c r="D260" s="90"/>
      <c r="H260" s="90"/>
    </row>
    <row r="261" spans="4:8">
      <c r="D261" s="90"/>
      <c r="H261" s="90"/>
    </row>
    <row r="262" spans="4:8">
      <c r="D262" s="90"/>
      <c r="H262" s="90"/>
    </row>
    <row r="263" spans="4:8">
      <c r="D263" s="90"/>
      <c r="H263" s="90"/>
    </row>
    <row r="264" spans="4:8">
      <c r="D264" s="90"/>
      <c r="H264" s="90"/>
    </row>
    <row r="265" spans="4:8">
      <c r="D265" s="90"/>
      <c r="H265" s="90"/>
    </row>
    <row r="266" spans="4:8">
      <c r="D266" s="90"/>
      <c r="H266" s="90"/>
    </row>
    <row r="267" spans="4:8">
      <c r="D267" s="90"/>
      <c r="H267" s="90"/>
    </row>
    <row r="268" spans="4:8">
      <c r="D268" s="90"/>
      <c r="H268" s="90"/>
    </row>
    <row r="269" spans="4:8">
      <c r="D269" s="90"/>
      <c r="H269" s="90"/>
    </row>
    <row r="270" spans="4:8">
      <c r="D270" s="90"/>
      <c r="H270" s="90"/>
    </row>
    <row r="271" spans="4:8">
      <c r="D271" s="90"/>
      <c r="H271" s="90"/>
    </row>
    <row r="272" spans="4:8">
      <c r="D272" s="90"/>
      <c r="H272" s="90"/>
    </row>
    <row r="273" spans="4:8">
      <c r="D273" s="90"/>
      <c r="H273" s="90"/>
    </row>
    <row r="274" spans="4:8">
      <c r="D274" s="90"/>
      <c r="H274" s="90"/>
    </row>
    <row r="275" spans="4:8">
      <c r="D275" s="90"/>
      <c r="H275" s="90"/>
    </row>
    <row r="276" spans="4:8">
      <c r="D276" s="90"/>
      <c r="H276" s="90"/>
    </row>
    <row r="277" spans="4:8">
      <c r="D277" s="90"/>
      <c r="H277" s="90"/>
    </row>
    <row r="278" spans="4:8">
      <c r="D278" s="90"/>
      <c r="H278" s="90"/>
    </row>
    <row r="279" spans="4:8">
      <c r="D279" s="90"/>
      <c r="H279" s="90"/>
    </row>
    <row r="280" spans="4:8">
      <c r="D280" s="90"/>
      <c r="H280" s="90"/>
    </row>
    <row r="281" spans="4:8">
      <c r="D281" s="90"/>
      <c r="H281" s="90"/>
    </row>
    <row r="282" spans="4:8">
      <c r="D282" s="90"/>
      <c r="H282" s="90"/>
    </row>
    <row r="283" spans="4:8">
      <c r="D283" s="90"/>
      <c r="H283" s="90"/>
    </row>
    <row r="284" spans="4:8">
      <c r="D284" s="90"/>
      <c r="H284" s="90"/>
    </row>
    <row r="285" spans="4:8">
      <c r="D285" s="90"/>
      <c r="H285" s="90"/>
    </row>
    <row r="286" spans="4:8">
      <c r="D286" s="90"/>
      <c r="H286" s="90"/>
    </row>
    <row r="287" spans="4:8">
      <c r="D287" s="90"/>
      <c r="H287" s="90"/>
    </row>
    <row r="288" spans="4:8">
      <c r="D288" s="90"/>
      <c r="H288" s="90"/>
    </row>
    <row r="289" spans="4:8">
      <c r="D289" s="90"/>
      <c r="H289" s="90"/>
    </row>
    <row r="290" spans="4:8">
      <c r="D290" s="90"/>
      <c r="H290" s="90"/>
    </row>
    <row r="291" spans="4:8">
      <c r="D291" s="90"/>
      <c r="H291" s="90"/>
    </row>
    <row r="292" spans="4:8">
      <c r="D292" s="90"/>
      <c r="H292" s="90"/>
    </row>
    <row r="293" spans="4:8">
      <c r="D293" s="90"/>
      <c r="H293" s="90"/>
    </row>
    <row r="294" spans="4:8">
      <c r="D294" s="90"/>
      <c r="H294" s="90"/>
    </row>
    <row r="295" spans="4:8">
      <c r="D295" s="90"/>
      <c r="H295" s="90"/>
    </row>
    <row r="296" spans="4:8">
      <c r="D296" s="90"/>
      <c r="H296" s="90"/>
    </row>
    <row r="297" spans="4:8">
      <c r="D297" s="90"/>
      <c r="H297" s="90"/>
    </row>
    <row r="298" spans="4:8">
      <c r="D298" s="90"/>
      <c r="H298" s="90"/>
    </row>
    <row r="299" spans="4:8">
      <c r="D299" s="90"/>
      <c r="H299" s="90"/>
    </row>
    <row r="300" spans="4:8">
      <c r="D300" s="90"/>
      <c r="H300" s="90"/>
    </row>
    <row r="301" spans="4:8">
      <c r="D301" s="90"/>
      <c r="H301" s="90"/>
    </row>
    <row r="302" spans="4:8">
      <c r="D302" s="90"/>
      <c r="H302" s="90"/>
    </row>
    <row r="303" spans="4:8">
      <c r="D303" s="90"/>
      <c r="H303" s="90"/>
    </row>
    <row r="304" spans="4:8">
      <c r="D304" s="90"/>
      <c r="H304" s="90"/>
    </row>
    <row r="305" spans="4:8">
      <c r="D305" s="90"/>
      <c r="H305" s="90"/>
    </row>
    <row r="306" spans="4:8">
      <c r="D306" s="90"/>
      <c r="H306" s="90"/>
    </row>
    <row r="307" spans="4:8">
      <c r="D307" s="90"/>
      <c r="H307" s="90"/>
    </row>
    <row r="308" spans="4:8">
      <c r="D308" s="90"/>
      <c r="H308" s="90"/>
    </row>
    <row r="309" spans="4:8">
      <c r="D309" s="90"/>
      <c r="H309" s="90"/>
    </row>
    <row r="310" spans="4:8">
      <c r="D310" s="90"/>
      <c r="H310" s="90"/>
    </row>
    <row r="311" spans="4:8">
      <c r="D311" s="90"/>
      <c r="H311" s="90"/>
    </row>
    <row r="312" spans="4:8">
      <c r="D312" s="90"/>
      <c r="H312" s="90"/>
    </row>
    <row r="313" spans="4:8">
      <c r="D313" s="90"/>
      <c r="H313" s="90"/>
    </row>
    <row r="314" spans="4:8">
      <c r="D314" s="90"/>
      <c r="H314" s="90"/>
    </row>
    <row r="315" spans="4:8">
      <c r="D315" s="90"/>
      <c r="H315" s="90"/>
    </row>
    <row r="316" spans="4:8">
      <c r="D316" s="90"/>
      <c r="H316" s="90"/>
    </row>
    <row r="317" spans="4:8">
      <c r="D317" s="90"/>
      <c r="H317" s="90"/>
    </row>
    <row r="318" spans="4:8">
      <c r="D318" s="90"/>
      <c r="H318" s="90"/>
    </row>
    <row r="319" spans="4:8">
      <c r="D319" s="90"/>
      <c r="H319" s="90"/>
    </row>
    <row r="320" spans="4:8">
      <c r="D320" s="90"/>
      <c r="H320" s="90"/>
    </row>
    <row r="321" spans="4:8">
      <c r="D321" s="90"/>
      <c r="H321" s="90"/>
    </row>
    <row r="322" spans="4:8">
      <c r="D322" s="90"/>
      <c r="H322" s="90"/>
    </row>
    <row r="323" spans="4:8">
      <c r="D323" s="90"/>
      <c r="H323" s="90"/>
    </row>
    <row r="324" spans="4:8">
      <c r="D324" s="90"/>
      <c r="H324" s="90"/>
    </row>
    <row r="325" spans="4:8">
      <c r="D325" s="90"/>
      <c r="H325" s="90"/>
    </row>
    <row r="326" spans="4:8">
      <c r="D326" s="90"/>
      <c r="H326" s="90"/>
    </row>
    <row r="327" spans="4:8">
      <c r="D327" s="90"/>
      <c r="H327" s="90"/>
    </row>
    <row r="328" spans="4:8">
      <c r="D328" s="90"/>
      <c r="H328" s="90"/>
    </row>
    <row r="329" spans="4:8">
      <c r="D329" s="90"/>
      <c r="H329" s="90"/>
    </row>
    <row r="330" spans="4:8">
      <c r="D330" s="90"/>
      <c r="H330" s="90"/>
    </row>
    <row r="331" spans="4:8">
      <c r="D331" s="90"/>
      <c r="H331" s="90"/>
    </row>
    <row r="332" spans="4:8">
      <c r="D332" s="90"/>
      <c r="H332" s="90"/>
    </row>
    <row r="333" spans="4:8">
      <c r="D333" s="90"/>
      <c r="H333" s="90"/>
    </row>
    <row r="334" spans="4:8">
      <c r="D334" s="90"/>
      <c r="H334" s="90"/>
    </row>
    <row r="335" spans="4:8">
      <c r="D335" s="90"/>
      <c r="H335" s="90"/>
    </row>
    <row r="336" spans="4:8">
      <c r="D336" s="90"/>
      <c r="H336" s="90"/>
    </row>
    <row r="337" spans="4:8">
      <c r="D337" s="90"/>
      <c r="H337" s="90"/>
    </row>
    <row r="338" spans="4:8">
      <c r="D338" s="90"/>
      <c r="H338" s="90"/>
    </row>
    <row r="339" spans="4:8">
      <c r="D339" s="90"/>
      <c r="H339" s="90"/>
    </row>
    <row r="340" spans="4:8">
      <c r="D340" s="90"/>
      <c r="H340" s="90"/>
    </row>
    <row r="341" spans="4:8">
      <c r="D341" s="90"/>
      <c r="H341" s="90"/>
    </row>
    <row r="342" spans="4:8">
      <c r="D342" s="90"/>
      <c r="H342" s="90"/>
    </row>
    <row r="343" spans="4:8">
      <c r="D343" s="90"/>
      <c r="H343" s="90"/>
    </row>
    <row r="344" spans="4:8">
      <c r="D344" s="90"/>
      <c r="H344" s="90"/>
    </row>
    <row r="345" spans="4:8">
      <c r="D345" s="90"/>
      <c r="H345" s="90"/>
    </row>
    <row r="346" spans="4:8">
      <c r="D346" s="90"/>
      <c r="H346" s="90"/>
    </row>
    <row r="347" spans="4:8">
      <c r="D347" s="90"/>
      <c r="H347" s="90"/>
    </row>
    <row r="348" spans="4:8">
      <c r="D348" s="90"/>
      <c r="H348" s="90"/>
    </row>
    <row r="349" spans="4:8">
      <c r="D349" s="90"/>
      <c r="H349" s="90"/>
    </row>
    <row r="350" spans="4:8">
      <c r="D350" s="90"/>
      <c r="H350" s="90"/>
    </row>
    <row r="351" spans="4:8">
      <c r="D351" s="90"/>
      <c r="H351" s="90"/>
    </row>
    <row r="352" spans="4:8">
      <c r="D352" s="90"/>
      <c r="H352" s="90"/>
    </row>
    <row r="353" spans="4:8">
      <c r="D353" s="90"/>
      <c r="H353" s="90"/>
    </row>
    <row r="354" spans="4:8">
      <c r="D354" s="90"/>
      <c r="H354" s="90"/>
    </row>
    <row r="355" spans="4:8">
      <c r="D355" s="90"/>
      <c r="H355" s="90"/>
    </row>
    <row r="356" spans="4:8">
      <c r="D356" s="90"/>
      <c r="H356" s="90"/>
    </row>
    <row r="357" spans="4:8">
      <c r="D357" s="90"/>
      <c r="H357" s="90"/>
    </row>
    <row r="358" spans="4:8">
      <c r="D358" s="90"/>
      <c r="H358" s="90"/>
    </row>
    <row r="359" spans="4:8">
      <c r="D359" s="90"/>
      <c r="H359" s="90"/>
    </row>
    <row r="360" spans="4:8">
      <c r="D360" s="90"/>
      <c r="H360" s="90"/>
    </row>
    <row r="361" spans="4:8">
      <c r="D361" s="90"/>
      <c r="H361" s="90"/>
    </row>
    <row r="362" spans="4:8">
      <c r="D362" s="90"/>
      <c r="H362" s="90"/>
    </row>
    <row r="363" spans="4:8">
      <c r="D363" s="90"/>
      <c r="H363" s="90"/>
    </row>
    <row r="364" spans="4:8">
      <c r="D364" s="90"/>
      <c r="H364" s="90"/>
    </row>
    <row r="365" spans="4:8">
      <c r="D365" s="90"/>
      <c r="H365" s="90"/>
    </row>
    <row r="366" spans="4:8">
      <c r="D366" s="90"/>
      <c r="H366" s="90"/>
    </row>
    <row r="367" spans="4:8">
      <c r="D367" s="90"/>
      <c r="H367" s="90"/>
    </row>
    <row r="368" spans="4:8">
      <c r="D368" s="90"/>
      <c r="H368" s="90"/>
    </row>
    <row r="369" spans="4:8">
      <c r="D369" s="90"/>
      <c r="H369" s="90"/>
    </row>
    <row r="370" spans="4:8">
      <c r="D370" s="90"/>
      <c r="H370" s="90"/>
    </row>
    <row r="371" spans="4:8">
      <c r="D371" s="90"/>
      <c r="H371" s="90"/>
    </row>
    <row r="372" spans="4:8">
      <c r="D372" s="90"/>
      <c r="H372" s="90"/>
    </row>
    <row r="373" spans="4:8">
      <c r="D373" s="90"/>
      <c r="H373" s="90"/>
    </row>
    <row r="374" spans="4:8">
      <c r="D374" s="90"/>
      <c r="H374" s="90"/>
    </row>
    <row r="375" spans="4:8">
      <c r="D375" s="90"/>
      <c r="H375" s="90"/>
    </row>
    <row r="376" spans="4:8">
      <c r="D376" s="90"/>
      <c r="H376" s="90"/>
    </row>
    <row r="377" spans="4:8">
      <c r="D377" s="90"/>
      <c r="H377" s="90"/>
    </row>
    <row r="378" spans="4:8">
      <c r="D378" s="90"/>
      <c r="H378" s="90"/>
    </row>
    <row r="379" spans="4:8">
      <c r="D379" s="90"/>
      <c r="H379" s="90"/>
    </row>
    <row r="380" spans="4:8">
      <c r="D380" s="90"/>
      <c r="H380" s="90"/>
    </row>
    <row r="381" spans="4:8">
      <c r="D381" s="90"/>
      <c r="H381" s="90"/>
    </row>
    <row r="382" spans="4:8">
      <c r="D382" s="90"/>
      <c r="H382" s="90"/>
    </row>
    <row r="383" spans="4:8">
      <c r="D383" s="90"/>
      <c r="H383" s="90"/>
    </row>
    <row r="384" spans="4:8">
      <c r="D384" s="90"/>
      <c r="H384" s="90"/>
    </row>
    <row r="385" spans="4:8">
      <c r="D385" s="90"/>
      <c r="H385" s="90"/>
    </row>
    <row r="386" spans="4:8">
      <c r="D386" s="90"/>
      <c r="H386" s="90"/>
    </row>
    <row r="387" spans="4:8">
      <c r="D387" s="90"/>
      <c r="H387" s="90"/>
    </row>
    <row r="388" spans="4:8">
      <c r="D388" s="90"/>
      <c r="H388" s="90"/>
    </row>
    <row r="389" spans="4:8">
      <c r="D389" s="90"/>
      <c r="H389" s="90"/>
    </row>
    <row r="390" spans="4:8">
      <c r="D390" s="90"/>
      <c r="H390" s="90"/>
    </row>
    <row r="391" spans="4:8">
      <c r="D391" s="90"/>
      <c r="H391" s="90"/>
    </row>
    <row r="392" spans="4:8">
      <c r="D392" s="90"/>
      <c r="H392" s="90"/>
    </row>
    <row r="393" spans="4:8">
      <c r="D393" s="90"/>
      <c r="H393" s="90"/>
    </row>
    <row r="394" spans="4:8">
      <c r="D394" s="90"/>
      <c r="H394" s="90"/>
    </row>
    <row r="395" spans="4:8">
      <c r="D395" s="90"/>
      <c r="H395" s="90"/>
    </row>
    <row r="396" spans="4:8">
      <c r="D396" s="90"/>
      <c r="H396" s="90"/>
    </row>
    <row r="397" spans="4:8">
      <c r="D397" s="90"/>
      <c r="H397" s="90"/>
    </row>
    <row r="398" spans="4:8">
      <c r="D398" s="90"/>
      <c r="H398" s="90"/>
    </row>
    <row r="399" spans="4:8">
      <c r="D399" s="90"/>
      <c r="H399" s="90"/>
    </row>
    <row r="400" spans="4:8">
      <c r="D400" s="90"/>
      <c r="H400" s="90"/>
    </row>
    <row r="401" spans="4:8">
      <c r="D401" s="90"/>
      <c r="H401" s="90"/>
    </row>
    <row r="402" spans="4:8">
      <c r="D402" s="90"/>
      <c r="H402" s="90"/>
    </row>
    <row r="403" spans="4:8">
      <c r="D403" s="90"/>
      <c r="H403" s="90"/>
    </row>
    <row r="404" spans="4:8">
      <c r="D404" s="90"/>
      <c r="H404" s="90"/>
    </row>
    <row r="405" spans="4:8">
      <c r="D405" s="90"/>
      <c r="H405" s="90"/>
    </row>
    <row r="406" spans="4:8">
      <c r="D406" s="90"/>
      <c r="H406" s="90"/>
    </row>
    <row r="407" spans="4:8">
      <c r="D407" s="90"/>
      <c r="H407" s="90"/>
    </row>
    <row r="408" spans="4:8">
      <c r="D408" s="90"/>
      <c r="H408" s="90"/>
    </row>
    <row r="409" spans="4:8">
      <c r="D409" s="90"/>
      <c r="H409" s="90"/>
    </row>
    <row r="410" spans="4:8">
      <c r="D410" s="90"/>
      <c r="H410" s="90"/>
    </row>
    <row r="411" spans="4:8">
      <c r="D411" s="90"/>
      <c r="H411" s="90"/>
    </row>
    <row r="412" spans="4:8">
      <c r="D412" s="90"/>
      <c r="H412" s="90"/>
    </row>
    <row r="413" spans="4:8">
      <c r="D413" s="90"/>
      <c r="H413" s="90"/>
    </row>
    <row r="414" spans="4:8">
      <c r="D414" s="90"/>
      <c r="H414" s="90"/>
    </row>
    <row r="415" spans="4:8">
      <c r="D415" s="90"/>
      <c r="H415" s="90"/>
    </row>
    <row r="416" spans="4:8">
      <c r="D416" s="90"/>
      <c r="H416" s="90"/>
    </row>
    <row r="417" spans="4:8">
      <c r="D417" s="90"/>
      <c r="H417" s="90"/>
    </row>
    <row r="418" spans="4:8">
      <c r="D418" s="90"/>
      <c r="H418" s="90"/>
    </row>
    <row r="419" spans="4:8">
      <c r="D419" s="90"/>
      <c r="H419" s="90"/>
    </row>
    <row r="420" spans="4:8">
      <c r="D420" s="90"/>
      <c r="H420" s="90"/>
    </row>
    <row r="421" spans="4:8">
      <c r="D421" s="90"/>
      <c r="H421" s="90"/>
    </row>
    <row r="422" spans="4:8">
      <c r="D422" s="90"/>
      <c r="H422" s="90"/>
    </row>
    <row r="423" spans="4:8">
      <c r="D423" s="90"/>
      <c r="H423" s="90"/>
    </row>
    <row r="424" spans="4:8">
      <c r="D424" s="90"/>
      <c r="H424" s="90"/>
    </row>
    <row r="425" spans="4:8">
      <c r="D425" s="90"/>
      <c r="H425" s="90"/>
    </row>
    <row r="426" spans="4:8">
      <c r="D426" s="90"/>
      <c r="H426" s="90"/>
    </row>
    <row r="427" spans="4:8">
      <c r="D427" s="90"/>
      <c r="H427" s="90"/>
    </row>
    <row r="428" spans="4:8">
      <c r="D428" s="90"/>
      <c r="H428" s="90"/>
    </row>
    <row r="429" spans="4:8">
      <c r="D429" s="90"/>
      <c r="H429" s="90"/>
    </row>
    <row r="430" spans="4:8">
      <c r="D430" s="90"/>
      <c r="H430" s="90"/>
    </row>
    <row r="431" spans="4:8">
      <c r="D431" s="90"/>
      <c r="H431" s="90"/>
    </row>
    <row r="432" spans="4:8">
      <c r="D432" s="90"/>
      <c r="H432" s="90"/>
    </row>
    <row r="433" spans="4:8">
      <c r="D433" s="90"/>
      <c r="H433" s="90"/>
    </row>
    <row r="434" spans="4:8">
      <c r="D434" s="90"/>
      <c r="H434" s="90"/>
    </row>
    <row r="435" spans="4:8">
      <c r="D435" s="90"/>
      <c r="H435" s="90"/>
    </row>
    <row r="436" spans="4:8">
      <c r="D436" s="90"/>
      <c r="H436" s="90"/>
    </row>
    <row r="437" spans="4:8">
      <c r="D437" s="90"/>
      <c r="H437" s="90"/>
    </row>
    <row r="438" spans="4:8">
      <c r="D438" s="90"/>
      <c r="H438" s="90"/>
    </row>
    <row r="439" spans="4:8">
      <c r="D439" s="90"/>
      <c r="H439" s="90"/>
    </row>
    <row r="440" spans="4:8">
      <c r="D440" s="90"/>
      <c r="H440" s="90"/>
    </row>
    <row r="441" spans="4:8">
      <c r="D441" s="90"/>
      <c r="H441" s="90"/>
    </row>
    <row r="442" spans="4:8">
      <c r="D442" s="90"/>
      <c r="H442" s="90"/>
    </row>
    <row r="443" spans="4:8">
      <c r="D443" s="90"/>
      <c r="H443" s="90"/>
    </row>
    <row r="444" spans="4:8">
      <c r="D444" s="90"/>
      <c r="H444" s="90"/>
    </row>
    <row r="445" spans="4:8">
      <c r="D445" s="90"/>
      <c r="H445" s="90"/>
    </row>
    <row r="446" spans="4:8">
      <c r="D446" s="90"/>
      <c r="H446" s="90"/>
    </row>
    <row r="447" spans="4:8">
      <c r="D447" s="90"/>
      <c r="H447" s="90"/>
    </row>
    <row r="448" spans="4:8">
      <c r="D448" s="90"/>
      <c r="H448" s="90"/>
    </row>
    <row r="449" spans="4:8">
      <c r="D449" s="90"/>
      <c r="H449" s="90"/>
    </row>
    <row r="450" spans="4:8">
      <c r="D450" s="90"/>
      <c r="H450" s="90"/>
    </row>
    <row r="451" spans="4:8">
      <c r="D451" s="90"/>
      <c r="H451" s="90"/>
    </row>
    <row r="452" spans="4:8">
      <c r="D452" s="90"/>
      <c r="H452" s="90"/>
    </row>
    <row r="453" spans="4:8">
      <c r="D453" s="90"/>
      <c r="H453" s="90"/>
    </row>
    <row r="454" spans="4:8">
      <c r="D454" s="90"/>
      <c r="H454" s="90"/>
    </row>
    <row r="455" spans="4:8">
      <c r="D455" s="90"/>
      <c r="H455" s="90"/>
    </row>
    <row r="456" spans="4:8">
      <c r="D456" s="90"/>
      <c r="H456" s="90"/>
    </row>
    <row r="457" spans="4:8">
      <c r="D457" s="90"/>
      <c r="H457" s="90"/>
    </row>
    <row r="458" spans="4:8">
      <c r="D458" s="90"/>
      <c r="H458" s="90"/>
    </row>
    <row r="459" spans="4:8">
      <c r="D459" s="90"/>
      <c r="H459" s="90"/>
    </row>
    <row r="460" spans="4:8">
      <c r="D460" s="90"/>
      <c r="H460" s="90"/>
    </row>
    <row r="461" spans="4:8">
      <c r="D461" s="90"/>
      <c r="H461" s="90"/>
    </row>
    <row r="462" spans="4:8">
      <c r="D462" s="90"/>
      <c r="H462" s="90"/>
    </row>
    <row r="463" spans="4:8">
      <c r="D463" s="90"/>
      <c r="H463" s="90"/>
    </row>
    <row r="464" spans="4:8">
      <c r="D464" s="90"/>
      <c r="H464" s="90"/>
    </row>
    <row r="465" spans="4:8">
      <c r="D465" s="90"/>
      <c r="H465" s="90"/>
    </row>
    <row r="466" spans="4:8">
      <c r="D466" s="90"/>
      <c r="H466" s="90"/>
    </row>
    <row r="467" spans="4:8">
      <c r="D467" s="90"/>
      <c r="H467" s="90"/>
    </row>
    <row r="468" spans="4:8">
      <c r="D468" s="90"/>
      <c r="H468" s="90"/>
    </row>
    <row r="469" spans="4:8">
      <c r="D469" s="90"/>
      <c r="H469" s="90"/>
    </row>
    <row r="470" spans="4:8">
      <c r="D470" s="90"/>
      <c r="H470" s="90"/>
    </row>
    <row r="471" spans="4:8">
      <c r="D471" s="90"/>
      <c r="H471" s="90"/>
    </row>
    <row r="472" spans="4:8">
      <c r="D472" s="90"/>
      <c r="H472" s="90"/>
    </row>
    <row r="473" spans="4:8">
      <c r="D473" s="90"/>
      <c r="H473" s="90"/>
    </row>
    <row r="474" spans="4:8">
      <c r="D474" s="90"/>
      <c r="H474" s="90"/>
    </row>
    <row r="475" spans="4:8">
      <c r="D475" s="90"/>
      <c r="H475" s="90"/>
    </row>
    <row r="476" spans="4:8">
      <c r="D476" s="90"/>
      <c r="H476" s="90"/>
    </row>
    <row r="477" spans="4:8">
      <c r="D477" s="90"/>
      <c r="H477" s="90"/>
    </row>
    <row r="478" spans="4:8">
      <c r="D478" s="90"/>
      <c r="H478" s="90"/>
    </row>
    <row r="479" spans="4:8">
      <c r="D479" s="90"/>
      <c r="H479" s="90"/>
    </row>
    <row r="480" spans="4:8">
      <c r="D480" s="90"/>
      <c r="H480" s="90"/>
    </row>
    <row r="481" spans="4:8">
      <c r="D481" s="90"/>
      <c r="H481" s="90"/>
    </row>
    <row r="482" spans="4:8">
      <c r="D482" s="90"/>
      <c r="H482" s="90"/>
    </row>
    <row r="483" spans="4:8">
      <c r="D483" s="90"/>
      <c r="H483" s="90"/>
    </row>
    <row r="484" spans="4:8">
      <c r="D484" s="90"/>
      <c r="H484" s="90"/>
    </row>
    <row r="485" spans="4:8">
      <c r="D485" s="90"/>
      <c r="H485" s="90"/>
    </row>
    <row r="486" spans="4:8">
      <c r="D486" s="90"/>
      <c r="H486" s="90"/>
    </row>
    <row r="487" spans="4:8">
      <c r="D487" s="90"/>
      <c r="H487" s="90"/>
    </row>
    <row r="488" spans="4:8">
      <c r="D488" s="90"/>
      <c r="H488" s="90"/>
    </row>
    <row r="489" spans="4:8">
      <c r="D489" s="90"/>
      <c r="H489" s="90"/>
    </row>
    <row r="490" spans="4:8">
      <c r="D490" s="90"/>
      <c r="H490" s="90"/>
    </row>
    <row r="491" spans="4:8">
      <c r="D491" s="90"/>
      <c r="H491" s="90"/>
    </row>
    <row r="492" spans="4:8">
      <c r="D492" s="90"/>
      <c r="H492" s="90"/>
    </row>
    <row r="493" spans="4:8">
      <c r="D493" s="90"/>
      <c r="H493" s="90"/>
    </row>
    <row r="494" spans="4:8">
      <c r="D494" s="90"/>
      <c r="H494" s="90"/>
    </row>
    <row r="495" spans="4:8">
      <c r="D495" s="90"/>
      <c r="H495" s="90"/>
    </row>
    <row r="496" spans="4:8">
      <c r="D496" s="90"/>
      <c r="H496" s="90"/>
    </row>
    <row r="497" spans="4:8">
      <c r="D497" s="90"/>
      <c r="H497" s="90"/>
    </row>
    <row r="498" spans="4:8">
      <c r="D498" s="90"/>
      <c r="H498" s="90"/>
    </row>
    <row r="499" spans="4:8">
      <c r="D499" s="90"/>
      <c r="H499" s="90"/>
    </row>
    <row r="500" spans="4:8">
      <c r="D500" s="90"/>
      <c r="H500" s="90"/>
    </row>
    <row r="501" spans="4:8">
      <c r="D501" s="90"/>
      <c r="H501" s="90"/>
    </row>
    <row r="502" spans="4:8">
      <c r="D502" s="90"/>
      <c r="H502" s="90"/>
    </row>
    <row r="503" spans="4:8">
      <c r="D503" s="90"/>
      <c r="H503" s="90"/>
    </row>
    <row r="504" spans="4:8">
      <c r="D504" s="90"/>
      <c r="H504" s="90"/>
    </row>
    <row r="505" spans="4:8">
      <c r="D505" s="90"/>
      <c r="H505" s="90"/>
    </row>
    <row r="506" spans="4:8">
      <c r="D506" s="90"/>
      <c r="H506" s="90"/>
    </row>
    <row r="507" spans="4:8">
      <c r="D507" s="90"/>
      <c r="H507" s="90"/>
    </row>
    <row r="508" spans="4:8">
      <c r="D508" s="90"/>
      <c r="H508" s="90"/>
    </row>
    <row r="509" spans="4:8">
      <c r="D509" s="90"/>
      <c r="H509" s="90"/>
    </row>
    <row r="510" spans="4:8">
      <c r="D510" s="90"/>
      <c r="H510" s="90"/>
    </row>
    <row r="511" spans="4:8">
      <c r="D511" s="90"/>
      <c r="H511" s="90"/>
    </row>
    <row r="512" spans="4:8">
      <c r="D512" s="90"/>
      <c r="H512" s="90"/>
    </row>
    <row r="513" spans="4:8">
      <c r="D513" s="90"/>
      <c r="H513" s="90"/>
    </row>
    <row r="514" spans="4:8">
      <c r="D514" s="90"/>
      <c r="H514" s="90"/>
    </row>
    <row r="515" spans="4:8">
      <c r="D515" s="90"/>
      <c r="H515" s="90"/>
    </row>
    <row r="516" spans="4:8">
      <c r="D516" s="90"/>
      <c r="H516" s="90"/>
    </row>
    <row r="517" spans="4:8">
      <c r="D517" s="90"/>
      <c r="H517" s="90"/>
    </row>
    <row r="518" spans="4:8">
      <c r="D518" s="90"/>
      <c r="H518" s="90"/>
    </row>
    <row r="519" spans="4:8">
      <c r="D519" s="90"/>
      <c r="H519" s="90"/>
    </row>
    <row r="520" spans="4:8">
      <c r="D520" s="90"/>
      <c r="H520" s="90"/>
    </row>
    <row r="521" spans="4:8">
      <c r="D521" s="90"/>
      <c r="H521" s="90"/>
    </row>
    <row r="522" spans="4:8">
      <c r="D522" s="90"/>
      <c r="H522" s="90"/>
    </row>
    <row r="523" spans="4:8">
      <c r="D523" s="90"/>
      <c r="H523" s="90"/>
    </row>
    <row r="524" spans="4:8">
      <c r="D524" s="90"/>
      <c r="H524" s="90"/>
    </row>
    <row r="525" spans="4:8">
      <c r="D525" s="90"/>
      <c r="H525" s="90"/>
    </row>
    <row r="526" spans="4:8">
      <c r="D526" s="90"/>
      <c r="H526" s="90"/>
    </row>
    <row r="527" spans="4:8">
      <c r="D527" s="90"/>
      <c r="H527" s="90"/>
    </row>
    <row r="528" spans="4:8">
      <c r="D528" s="90"/>
      <c r="H528" s="90"/>
    </row>
    <row r="529" spans="4:8">
      <c r="D529" s="90"/>
      <c r="H529" s="90"/>
    </row>
    <row r="530" spans="4:8">
      <c r="D530" s="90"/>
      <c r="H530" s="90"/>
    </row>
    <row r="531" spans="4:8">
      <c r="D531" s="90"/>
      <c r="H531" s="90"/>
    </row>
    <row r="532" spans="4:8">
      <c r="D532" s="90"/>
      <c r="H532" s="90"/>
    </row>
    <row r="533" spans="4:8">
      <c r="D533" s="90"/>
      <c r="H533" s="90"/>
    </row>
    <row r="534" spans="4:8">
      <c r="D534" s="90"/>
      <c r="H534" s="90"/>
    </row>
    <row r="535" spans="4:8">
      <c r="D535" s="90"/>
      <c r="H535" s="90"/>
    </row>
    <row r="536" spans="4:8">
      <c r="D536" s="90"/>
      <c r="H536" s="90"/>
    </row>
    <row r="537" spans="4:8">
      <c r="D537" s="90"/>
      <c r="H537" s="90"/>
    </row>
    <row r="538" spans="4:8">
      <c r="D538" s="90"/>
      <c r="H538" s="90"/>
    </row>
    <row r="539" spans="4:8">
      <c r="D539" s="90"/>
      <c r="H539" s="90"/>
    </row>
    <row r="540" spans="4:8">
      <c r="D540" s="90"/>
      <c r="H540" s="90"/>
    </row>
    <row r="541" spans="4:8">
      <c r="D541" s="90"/>
      <c r="H541" s="90"/>
    </row>
    <row r="542" spans="4:8">
      <c r="D542" s="90"/>
      <c r="H542" s="90"/>
    </row>
    <row r="543" spans="4:8">
      <c r="D543" s="90"/>
      <c r="H543" s="90"/>
    </row>
    <row r="544" spans="4:8">
      <c r="D544" s="90"/>
      <c r="H544" s="90"/>
    </row>
    <row r="545" spans="4:8">
      <c r="D545" s="90"/>
      <c r="H545" s="90"/>
    </row>
    <row r="546" spans="4:8">
      <c r="D546" s="90"/>
      <c r="H546" s="90"/>
    </row>
    <row r="547" spans="4:8">
      <c r="D547" s="90"/>
      <c r="H547" s="90"/>
    </row>
    <row r="548" spans="4:8">
      <c r="D548" s="90"/>
      <c r="H548" s="90"/>
    </row>
    <row r="549" spans="4:8">
      <c r="D549" s="90"/>
      <c r="H549" s="90"/>
    </row>
    <row r="550" spans="4:8">
      <c r="D550" s="90"/>
      <c r="H550" s="90"/>
    </row>
    <row r="551" spans="4:8">
      <c r="D551" s="90"/>
      <c r="H551" s="90"/>
    </row>
    <row r="552" spans="4:8">
      <c r="D552" s="90"/>
      <c r="H552" s="90"/>
    </row>
    <row r="553" spans="4:8">
      <c r="D553" s="90"/>
      <c r="H553" s="90"/>
    </row>
    <row r="554" spans="4:8">
      <c r="D554" s="90"/>
      <c r="H554" s="90"/>
    </row>
    <row r="555" spans="4:8">
      <c r="D555" s="90"/>
      <c r="H555" s="90"/>
    </row>
    <row r="556" spans="4:8">
      <c r="D556" s="90"/>
      <c r="H556" s="90"/>
    </row>
    <row r="557" spans="4:8">
      <c r="D557" s="90"/>
      <c r="H557" s="90"/>
    </row>
    <row r="558" spans="4:8">
      <c r="D558" s="90"/>
      <c r="H558" s="90"/>
    </row>
    <row r="559" spans="4:8">
      <c r="D559" s="90"/>
      <c r="H559" s="90"/>
    </row>
    <row r="560" spans="4:8">
      <c r="D560" s="90"/>
      <c r="H560" s="90"/>
    </row>
    <row r="561" spans="4:8">
      <c r="D561" s="90"/>
      <c r="H561" s="90"/>
    </row>
    <row r="562" spans="4:8">
      <c r="D562" s="90"/>
      <c r="H562" s="90"/>
    </row>
    <row r="563" spans="4:8">
      <c r="D563" s="90"/>
      <c r="H563" s="90"/>
    </row>
    <row r="564" spans="4:8">
      <c r="D564" s="90"/>
      <c r="H564" s="90"/>
    </row>
    <row r="565" spans="4:8">
      <c r="D565" s="90"/>
      <c r="H565" s="90"/>
    </row>
    <row r="566" spans="4:8">
      <c r="D566" s="90"/>
      <c r="H566" s="90"/>
    </row>
    <row r="567" spans="4:8">
      <c r="D567" s="90"/>
      <c r="H567" s="90"/>
    </row>
    <row r="568" spans="4:8">
      <c r="D568" s="90"/>
      <c r="H568" s="90"/>
    </row>
    <row r="569" spans="4:8">
      <c r="D569" s="90"/>
      <c r="H569" s="90"/>
    </row>
    <row r="570" spans="4:8">
      <c r="D570" s="90"/>
      <c r="H570" s="90"/>
    </row>
    <row r="571" spans="4:8">
      <c r="D571" s="90"/>
      <c r="H571" s="90"/>
    </row>
    <row r="572" spans="4:8">
      <c r="D572" s="90"/>
      <c r="H572" s="90"/>
    </row>
    <row r="573" spans="4:8">
      <c r="D573" s="90"/>
      <c r="H573" s="90"/>
    </row>
    <row r="574" spans="4:8">
      <c r="D574" s="90"/>
      <c r="H574" s="90"/>
    </row>
    <row r="575" spans="4:8">
      <c r="D575" s="90"/>
      <c r="H575" s="90"/>
    </row>
    <row r="576" spans="4:8">
      <c r="D576" s="90"/>
      <c r="H576" s="90"/>
    </row>
    <row r="577" spans="4:8">
      <c r="D577" s="90"/>
      <c r="H577" s="90"/>
    </row>
    <row r="578" spans="4:8">
      <c r="D578" s="90"/>
      <c r="H578" s="90"/>
    </row>
    <row r="579" spans="4:8">
      <c r="D579" s="90"/>
      <c r="H579" s="90"/>
    </row>
    <row r="580" spans="4:8">
      <c r="D580" s="90"/>
      <c r="H580" s="90"/>
    </row>
    <row r="581" spans="4:8">
      <c r="D581" s="90"/>
      <c r="H581" s="90"/>
    </row>
    <row r="582" spans="4:8">
      <c r="D582" s="90"/>
      <c r="H582" s="90"/>
    </row>
    <row r="583" spans="4:8">
      <c r="D583" s="90"/>
      <c r="H583" s="90"/>
    </row>
    <row r="584" spans="4:8">
      <c r="D584" s="90"/>
      <c r="H584" s="90"/>
    </row>
    <row r="585" spans="4:8">
      <c r="D585" s="90"/>
      <c r="H585" s="90"/>
    </row>
    <row r="586" spans="4:8">
      <c r="D586" s="90"/>
      <c r="H586" s="90"/>
    </row>
    <row r="587" spans="4:8">
      <c r="D587" s="90"/>
      <c r="H587" s="90"/>
    </row>
    <row r="588" spans="4:8">
      <c r="D588" s="90"/>
      <c r="H588" s="90"/>
    </row>
    <row r="589" spans="4:8">
      <c r="D589" s="90"/>
      <c r="H589" s="90"/>
    </row>
    <row r="590" spans="4:8">
      <c r="D590" s="90"/>
      <c r="H590" s="90"/>
    </row>
    <row r="591" spans="4:8">
      <c r="D591" s="90"/>
      <c r="H591" s="90"/>
    </row>
    <row r="592" spans="4:8">
      <c r="D592" s="90"/>
      <c r="H592" s="90"/>
    </row>
    <row r="593" spans="4:8">
      <c r="D593" s="90"/>
      <c r="H593" s="90"/>
    </row>
    <row r="594" spans="4:8">
      <c r="D594" s="90"/>
      <c r="H594" s="90"/>
    </row>
    <row r="595" spans="4:8">
      <c r="D595" s="90"/>
      <c r="H595" s="90"/>
    </row>
    <row r="596" spans="4:8">
      <c r="D596" s="90"/>
      <c r="H596" s="90"/>
    </row>
    <row r="597" spans="4:8">
      <c r="D597" s="90"/>
      <c r="H597" s="90"/>
    </row>
    <row r="598" spans="4:8">
      <c r="D598" s="90"/>
      <c r="H598" s="90"/>
    </row>
    <row r="599" spans="4:8">
      <c r="D599" s="90"/>
      <c r="H599" s="90"/>
    </row>
    <row r="600" spans="4:8">
      <c r="D600" s="90"/>
      <c r="H600" s="90"/>
    </row>
    <row r="601" spans="4:8">
      <c r="D601" s="90"/>
      <c r="H601" s="90"/>
    </row>
    <row r="602" spans="4:8">
      <c r="D602" s="90"/>
      <c r="H602" s="90"/>
    </row>
    <row r="603" spans="4:8">
      <c r="D603" s="90"/>
      <c r="H603" s="90"/>
    </row>
    <row r="604" spans="4:8">
      <c r="D604" s="90"/>
      <c r="H604" s="90"/>
    </row>
    <row r="605" spans="4:8">
      <c r="D605" s="90"/>
      <c r="H605" s="90"/>
    </row>
    <row r="606" spans="4:8">
      <c r="D606" s="90"/>
      <c r="H606" s="90"/>
    </row>
    <row r="607" spans="4:8">
      <c r="D607" s="90"/>
      <c r="H607" s="90"/>
    </row>
    <row r="608" spans="4:8">
      <c r="D608" s="90"/>
      <c r="H608" s="90"/>
    </row>
    <row r="609" spans="4:8">
      <c r="D609" s="90"/>
      <c r="H609" s="90"/>
    </row>
    <row r="610" spans="4:8">
      <c r="D610" s="90"/>
      <c r="H610" s="90"/>
    </row>
    <row r="611" spans="4:8">
      <c r="D611" s="90"/>
      <c r="H611" s="90"/>
    </row>
    <row r="612" spans="4:8">
      <c r="D612" s="90"/>
      <c r="H612" s="90"/>
    </row>
    <row r="613" spans="4:8">
      <c r="D613" s="90"/>
      <c r="H613" s="90"/>
    </row>
    <row r="614" spans="4:8">
      <c r="D614" s="90"/>
      <c r="H614" s="90"/>
    </row>
    <row r="615" spans="4:8">
      <c r="D615" s="90"/>
      <c r="H615" s="90"/>
    </row>
    <row r="616" spans="4:8">
      <c r="D616" s="90"/>
      <c r="H616" s="90"/>
    </row>
    <row r="617" spans="4:8">
      <c r="D617" s="90"/>
      <c r="H617" s="90"/>
    </row>
    <row r="618" spans="4:8">
      <c r="D618" s="90"/>
      <c r="H618" s="90"/>
    </row>
    <row r="619" spans="4:8">
      <c r="D619" s="90"/>
      <c r="H619" s="90"/>
    </row>
    <row r="620" spans="4:8">
      <c r="D620" s="90"/>
      <c r="H620" s="90"/>
    </row>
    <row r="621" spans="4:8">
      <c r="D621" s="90"/>
      <c r="H621" s="90"/>
    </row>
    <row r="622" spans="4:8">
      <c r="D622" s="90"/>
      <c r="H622" s="90"/>
    </row>
    <row r="623" spans="4:8">
      <c r="D623" s="90"/>
      <c r="H623" s="90"/>
    </row>
    <row r="624" spans="4:8">
      <c r="D624" s="90"/>
      <c r="H624" s="90"/>
    </row>
    <row r="625" spans="4:8">
      <c r="D625" s="90"/>
      <c r="H625" s="90"/>
    </row>
    <row r="626" spans="4:8">
      <c r="D626" s="90"/>
      <c r="H626" s="90"/>
    </row>
    <row r="627" spans="4:8">
      <c r="D627" s="90"/>
      <c r="H627" s="90"/>
    </row>
    <row r="628" spans="4:8">
      <c r="D628" s="90"/>
      <c r="H628" s="90"/>
    </row>
    <row r="629" spans="4:8">
      <c r="D629" s="90"/>
      <c r="H629" s="90"/>
    </row>
    <row r="630" spans="4:8">
      <c r="D630" s="90"/>
      <c r="H630" s="90"/>
    </row>
    <row r="631" spans="4:8">
      <c r="D631" s="90"/>
      <c r="H631" s="90"/>
    </row>
    <row r="632" spans="4:8">
      <c r="D632" s="90"/>
      <c r="H632" s="90"/>
    </row>
    <row r="633" spans="4:8">
      <c r="D633" s="90"/>
      <c r="H633" s="90"/>
    </row>
    <row r="634" spans="4:8">
      <c r="D634" s="90"/>
      <c r="H634" s="90"/>
    </row>
    <row r="635" spans="4:8">
      <c r="D635" s="90"/>
      <c r="H635" s="90"/>
    </row>
    <row r="636" spans="4:8">
      <c r="D636" s="90"/>
      <c r="H636" s="90"/>
    </row>
    <row r="637" spans="4:8">
      <c r="D637" s="90"/>
      <c r="H637" s="90"/>
    </row>
    <row r="638" spans="4:8">
      <c r="D638" s="90"/>
      <c r="H638" s="90"/>
    </row>
    <row r="639" spans="4:8">
      <c r="D639" s="90"/>
      <c r="H639" s="90"/>
    </row>
    <row r="640" spans="4:8">
      <c r="D640" s="90"/>
      <c r="H640" s="90"/>
    </row>
    <row r="641" spans="4:8">
      <c r="D641" s="90"/>
      <c r="H641" s="90"/>
    </row>
    <row r="642" spans="4:8">
      <c r="D642" s="90"/>
      <c r="H642" s="90"/>
    </row>
    <row r="643" spans="4:8">
      <c r="D643" s="90"/>
      <c r="H643" s="90"/>
    </row>
    <row r="644" spans="4:8">
      <c r="D644" s="90"/>
      <c r="H644" s="90"/>
    </row>
    <row r="645" spans="4:8">
      <c r="D645" s="90"/>
      <c r="H645" s="90"/>
    </row>
    <row r="646" spans="4:8">
      <c r="D646" s="90"/>
      <c r="H646" s="90"/>
    </row>
    <row r="647" spans="4:8">
      <c r="D647" s="90"/>
      <c r="H647" s="90"/>
    </row>
    <row r="648" spans="4:8">
      <c r="D648" s="90"/>
      <c r="H648" s="90"/>
    </row>
    <row r="649" spans="4:8">
      <c r="D649" s="90"/>
      <c r="H649" s="90"/>
    </row>
    <row r="650" spans="4:8">
      <c r="D650" s="90"/>
      <c r="H650" s="90"/>
    </row>
    <row r="651" spans="4:8">
      <c r="D651" s="90"/>
      <c r="H651" s="90"/>
    </row>
    <row r="652" spans="4:8">
      <c r="D652" s="90"/>
      <c r="H652" s="90"/>
    </row>
    <row r="653" spans="4:8">
      <c r="D653" s="90"/>
      <c r="H653" s="90"/>
    </row>
    <row r="654" spans="4:8">
      <c r="D654" s="90"/>
      <c r="H654" s="90"/>
    </row>
    <row r="655" spans="4:8">
      <c r="D655" s="90"/>
      <c r="H655" s="90"/>
    </row>
    <row r="656" spans="4:8">
      <c r="D656" s="90"/>
      <c r="H656" s="90"/>
    </row>
    <row r="657" spans="4:8">
      <c r="D657" s="90"/>
      <c r="H657" s="90"/>
    </row>
    <row r="658" spans="4:8">
      <c r="D658" s="90"/>
      <c r="H658" s="90"/>
    </row>
    <row r="659" spans="4:8">
      <c r="D659" s="90"/>
      <c r="H659" s="90"/>
    </row>
    <row r="660" spans="4:8">
      <c r="D660" s="90"/>
      <c r="H660" s="90"/>
    </row>
    <row r="661" spans="4:8">
      <c r="D661" s="90"/>
      <c r="H661" s="90"/>
    </row>
    <row r="662" spans="4:8">
      <c r="D662" s="90"/>
      <c r="H662" s="90"/>
    </row>
    <row r="663" spans="4:8">
      <c r="D663" s="90"/>
      <c r="H663" s="90"/>
    </row>
    <row r="664" spans="4:8">
      <c r="D664" s="90"/>
      <c r="H664" s="90"/>
    </row>
    <row r="665" spans="4:8">
      <c r="D665" s="90"/>
      <c r="H665" s="90"/>
    </row>
    <row r="666" spans="4:8">
      <c r="D666" s="90"/>
      <c r="H666" s="90"/>
    </row>
    <row r="667" spans="4:8">
      <c r="D667" s="90"/>
      <c r="H667" s="90"/>
    </row>
    <row r="668" spans="4:8">
      <c r="D668" s="90"/>
      <c r="H668" s="90"/>
    </row>
    <row r="669" spans="4:8">
      <c r="D669" s="90"/>
      <c r="H669" s="90"/>
    </row>
    <row r="670" spans="4:8">
      <c r="D670" s="90"/>
      <c r="H670" s="90"/>
    </row>
    <row r="671" spans="4:8">
      <c r="D671" s="90"/>
      <c r="H671" s="90"/>
    </row>
    <row r="672" spans="4:8">
      <c r="D672" s="90"/>
      <c r="H672" s="90"/>
    </row>
    <row r="673" spans="4:8">
      <c r="D673" s="90"/>
      <c r="H673" s="90"/>
    </row>
    <row r="674" spans="4:8">
      <c r="D674" s="90"/>
      <c r="H674" s="90"/>
    </row>
    <row r="675" spans="4:8">
      <c r="D675" s="90"/>
      <c r="H675" s="90"/>
    </row>
    <row r="676" spans="4:8">
      <c r="D676" s="90"/>
      <c r="H676" s="90"/>
    </row>
    <row r="677" spans="4:8">
      <c r="D677" s="90"/>
      <c r="H677" s="90"/>
    </row>
    <row r="678" spans="4:8">
      <c r="D678" s="90"/>
      <c r="H678" s="90"/>
    </row>
    <row r="679" spans="4:8">
      <c r="D679" s="90"/>
      <c r="H679" s="90"/>
    </row>
    <row r="680" spans="4:8">
      <c r="D680" s="90"/>
      <c r="H680" s="90"/>
    </row>
    <row r="681" spans="4:8">
      <c r="D681" s="90"/>
      <c r="H681" s="90"/>
    </row>
    <row r="682" spans="4:8">
      <c r="D682" s="90"/>
      <c r="H682" s="90"/>
    </row>
    <row r="683" spans="4:8">
      <c r="D683" s="90"/>
      <c r="H683" s="90"/>
    </row>
    <row r="684" spans="4:8">
      <c r="D684" s="90"/>
      <c r="H684" s="90"/>
    </row>
    <row r="685" spans="4:8">
      <c r="D685" s="90"/>
      <c r="H685" s="90"/>
    </row>
    <row r="686" spans="4:8">
      <c r="D686" s="90"/>
      <c r="H686" s="90"/>
    </row>
    <row r="687" spans="4:8">
      <c r="D687" s="90"/>
      <c r="H687" s="90"/>
    </row>
    <row r="688" spans="4:8">
      <c r="D688" s="90"/>
      <c r="H688" s="90"/>
    </row>
    <row r="689" spans="4:8">
      <c r="D689" s="90"/>
      <c r="H689" s="90"/>
    </row>
    <row r="690" spans="4:8">
      <c r="D690" s="90"/>
      <c r="H690" s="90"/>
    </row>
    <row r="691" spans="4:8">
      <c r="D691" s="90"/>
      <c r="H691" s="90"/>
    </row>
    <row r="692" spans="4:8">
      <c r="D692" s="90"/>
      <c r="H692" s="90"/>
    </row>
    <row r="693" spans="4:8">
      <c r="D693" s="90"/>
      <c r="H693" s="90"/>
    </row>
    <row r="694" spans="4:8">
      <c r="D694" s="90"/>
      <c r="H694" s="90"/>
    </row>
    <row r="695" spans="4:8">
      <c r="D695" s="90"/>
      <c r="H695" s="90"/>
    </row>
    <row r="696" spans="4:8">
      <c r="D696" s="90"/>
      <c r="H696" s="90"/>
    </row>
    <row r="697" spans="4:8">
      <c r="D697" s="90"/>
      <c r="H697" s="90"/>
    </row>
    <row r="698" spans="4:8">
      <c r="D698" s="90"/>
      <c r="H698" s="90"/>
    </row>
    <row r="699" spans="4:8">
      <c r="D699" s="90"/>
      <c r="H699" s="90"/>
    </row>
    <row r="700" spans="4:8">
      <c r="D700" s="90"/>
      <c r="H700" s="90"/>
    </row>
    <row r="701" spans="4:8">
      <c r="D701" s="90"/>
      <c r="H701" s="90"/>
    </row>
    <row r="702" spans="4:8">
      <c r="D702" s="90"/>
      <c r="H702" s="90"/>
    </row>
    <row r="703" spans="4:8">
      <c r="D703" s="90"/>
      <c r="H703" s="90"/>
    </row>
    <row r="704" spans="4:8">
      <c r="D704" s="90"/>
      <c r="H704" s="90"/>
    </row>
    <row r="705" spans="4:8">
      <c r="D705" s="90"/>
      <c r="H705" s="90"/>
    </row>
    <row r="706" spans="4:8">
      <c r="D706" s="90"/>
      <c r="H706" s="90"/>
    </row>
    <row r="707" spans="4:8">
      <c r="D707" s="90"/>
      <c r="H707" s="90"/>
    </row>
    <row r="708" spans="4:8">
      <c r="D708" s="90"/>
      <c r="H708" s="90"/>
    </row>
    <row r="709" spans="4:8">
      <c r="D709" s="90"/>
      <c r="H709" s="90"/>
    </row>
    <row r="710" spans="4:8">
      <c r="D710" s="90"/>
      <c r="H710" s="90"/>
    </row>
    <row r="711" spans="4:8">
      <c r="D711" s="90"/>
      <c r="H711" s="90"/>
    </row>
    <row r="712" spans="4:8">
      <c r="D712" s="90"/>
      <c r="H712" s="90"/>
    </row>
    <row r="713" spans="4:8">
      <c r="D713" s="90"/>
      <c r="H713" s="90"/>
    </row>
    <row r="714" spans="4:8">
      <c r="D714" s="90"/>
      <c r="H714" s="90"/>
    </row>
    <row r="715" spans="4:8">
      <c r="D715" s="90"/>
      <c r="H715" s="90"/>
    </row>
    <row r="716" spans="4:8">
      <c r="D716" s="90"/>
      <c r="H716" s="90"/>
    </row>
    <row r="717" spans="4:8">
      <c r="D717" s="90"/>
      <c r="H717" s="90"/>
    </row>
    <row r="718" spans="4:8">
      <c r="D718" s="90"/>
      <c r="H718" s="90"/>
    </row>
    <row r="719" spans="4:8">
      <c r="D719" s="90"/>
      <c r="H719" s="90"/>
    </row>
    <row r="720" spans="4:8">
      <c r="D720" s="90"/>
      <c r="H720" s="90"/>
    </row>
    <row r="721" spans="4:8">
      <c r="D721" s="90"/>
      <c r="H721" s="90"/>
    </row>
    <row r="722" spans="4:8">
      <c r="D722" s="90"/>
      <c r="H722" s="90"/>
    </row>
    <row r="723" spans="4:8">
      <c r="D723" s="90"/>
      <c r="H723" s="90"/>
    </row>
    <row r="724" spans="4:8">
      <c r="D724" s="90"/>
      <c r="H724" s="90"/>
    </row>
    <row r="725" spans="4:8">
      <c r="D725" s="90"/>
      <c r="H725" s="90"/>
    </row>
    <row r="726" spans="4:8">
      <c r="D726" s="90"/>
      <c r="H726" s="90"/>
    </row>
    <row r="727" spans="4:8">
      <c r="D727" s="90"/>
      <c r="H727" s="90"/>
    </row>
    <row r="728" spans="4:8">
      <c r="D728" s="90"/>
      <c r="H728" s="90"/>
    </row>
    <row r="729" spans="4:8">
      <c r="D729" s="90"/>
      <c r="H729" s="90"/>
    </row>
    <row r="730" spans="4:8">
      <c r="D730" s="90"/>
      <c r="H730" s="90"/>
    </row>
    <row r="731" spans="4:8">
      <c r="D731" s="90"/>
      <c r="H731" s="90"/>
    </row>
    <row r="732" spans="4:8">
      <c r="D732" s="90"/>
      <c r="H732" s="90"/>
    </row>
    <row r="733" spans="4:8">
      <c r="D733" s="90"/>
      <c r="H733" s="90"/>
    </row>
    <row r="734" spans="4:8">
      <c r="D734" s="90"/>
      <c r="H734" s="90"/>
    </row>
    <row r="735" spans="4:8">
      <c r="D735" s="90"/>
      <c r="H735" s="90"/>
    </row>
    <row r="736" spans="4:8">
      <c r="D736" s="90"/>
      <c r="H736" s="90"/>
    </row>
    <row r="737" spans="4:8">
      <c r="D737" s="90"/>
      <c r="H737" s="90"/>
    </row>
    <row r="738" spans="4:8">
      <c r="D738" s="90"/>
      <c r="H738" s="90"/>
    </row>
    <row r="739" spans="4:8">
      <c r="D739" s="90"/>
      <c r="H739" s="90"/>
    </row>
    <row r="740" spans="4:8">
      <c r="D740" s="90"/>
      <c r="H740" s="90"/>
    </row>
    <row r="741" spans="4:8">
      <c r="D741" s="90"/>
      <c r="H741" s="90"/>
    </row>
    <row r="742" spans="4:8">
      <c r="D742" s="90"/>
      <c r="H742" s="90"/>
    </row>
    <row r="743" spans="4:8">
      <c r="D743" s="90"/>
      <c r="H743" s="90"/>
    </row>
    <row r="744" spans="4:8">
      <c r="D744" s="90"/>
      <c r="H744" s="90"/>
    </row>
    <row r="745" spans="4:8">
      <c r="D745" s="90"/>
      <c r="H745" s="90"/>
    </row>
    <row r="746" spans="4:8">
      <c r="D746" s="90"/>
      <c r="H746" s="90"/>
    </row>
    <row r="747" spans="4:8">
      <c r="D747" s="90"/>
      <c r="H747" s="90"/>
    </row>
    <row r="748" spans="4:8">
      <c r="D748" s="90"/>
      <c r="H748" s="90"/>
    </row>
    <row r="749" spans="4:8">
      <c r="D749" s="90"/>
      <c r="H749" s="90"/>
    </row>
    <row r="750" spans="4:8">
      <c r="D750" s="90"/>
      <c r="H750" s="90"/>
    </row>
    <row r="751" spans="4:8">
      <c r="D751" s="90"/>
      <c r="H751" s="90"/>
    </row>
    <row r="752" spans="4:8">
      <c r="D752" s="90"/>
      <c r="H752" s="90"/>
    </row>
    <row r="753" spans="4:8">
      <c r="D753" s="90"/>
      <c r="H753" s="90"/>
    </row>
    <row r="754" spans="4:8">
      <c r="D754" s="90"/>
      <c r="H754" s="90"/>
    </row>
    <row r="755" spans="4:8">
      <c r="D755" s="90"/>
      <c r="H755" s="90"/>
    </row>
    <row r="756" spans="4:8">
      <c r="D756" s="90"/>
      <c r="H756" s="90"/>
    </row>
    <row r="757" spans="4:8">
      <c r="D757" s="90"/>
      <c r="H757" s="90"/>
    </row>
    <row r="758" spans="4:8">
      <c r="D758" s="90"/>
      <c r="H758" s="90"/>
    </row>
    <row r="759" spans="4:8">
      <c r="D759" s="90"/>
      <c r="H759" s="90"/>
    </row>
    <row r="760" spans="4:8">
      <c r="D760" s="90"/>
      <c r="H760" s="90"/>
    </row>
    <row r="761" spans="4:8">
      <c r="D761" s="90"/>
      <c r="H761" s="90"/>
    </row>
    <row r="762" spans="4:8">
      <c r="D762" s="90"/>
      <c r="H762" s="90"/>
    </row>
    <row r="763" spans="4:8">
      <c r="D763" s="90"/>
      <c r="H763" s="90"/>
    </row>
    <row r="764" spans="4:8">
      <c r="D764" s="90"/>
      <c r="H764" s="90"/>
    </row>
    <row r="765" spans="4:8">
      <c r="D765" s="90"/>
      <c r="H765" s="90"/>
    </row>
    <row r="766" spans="4:8">
      <c r="D766" s="90"/>
      <c r="H766" s="90"/>
    </row>
    <row r="767" spans="4:8">
      <c r="D767" s="90"/>
      <c r="H767" s="90"/>
    </row>
    <row r="768" spans="4:8">
      <c r="D768" s="90"/>
      <c r="H768" s="90"/>
    </row>
    <row r="769" spans="4:8">
      <c r="D769" s="90"/>
      <c r="H769" s="90"/>
    </row>
    <row r="770" spans="4:8">
      <c r="D770" s="90"/>
      <c r="H770" s="90"/>
    </row>
    <row r="771" spans="4:8">
      <c r="D771" s="90"/>
      <c r="H771" s="90"/>
    </row>
    <row r="772" spans="4:8">
      <c r="D772" s="90"/>
      <c r="H772" s="90"/>
    </row>
    <row r="773" spans="4:8">
      <c r="D773" s="90"/>
      <c r="H773" s="90"/>
    </row>
    <row r="774" spans="4:8">
      <c r="D774" s="90"/>
      <c r="H774" s="90"/>
    </row>
    <row r="775" spans="4:8">
      <c r="D775" s="90"/>
      <c r="H775" s="90"/>
    </row>
    <row r="776" spans="4:8">
      <c r="D776" s="90"/>
      <c r="H776" s="90"/>
    </row>
    <row r="777" spans="4:8">
      <c r="D777" s="90"/>
      <c r="H777" s="90"/>
    </row>
    <row r="778" spans="4:8">
      <c r="D778" s="90"/>
      <c r="H778" s="90"/>
    </row>
    <row r="779" spans="4:8">
      <c r="D779" s="90"/>
      <c r="H779" s="90"/>
    </row>
    <row r="780" spans="4:8">
      <c r="D780" s="90"/>
      <c r="H780" s="90"/>
    </row>
    <row r="781" spans="4:8">
      <c r="D781" s="90"/>
      <c r="H781" s="90"/>
    </row>
    <row r="782" spans="4:8">
      <c r="D782" s="90"/>
      <c r="H782" s="90"/>
    </row>
    <row r="783" spans="4:8">
      <c r="D783" s="90"/>
      <c r="H783" s="90"/>
    </row>
    <row r="784" spans="4:8">
      <c r="D784" s="90"/>
      <c r="H784" s="90"/>
    </row>
    <row r="785" spans="4:8">
      <c r="D785" s="90"/>
      <c r="H785" s="90"/>
    </row>
    <row r="786" spans="4:8">
      <c r="D786" s="90"/>
      <c r="H786" s="90"/>
    </row>
    <row r="787" spans="4:8">
      <c r="D787" s="90"/>
      <c r="H787" s="90"/>
    </row>
    <row r="788" spans="4:8">
      <c r="D788" s="90"/>
      <c r="H788" s="90"/>
    </row>
    <row r="789" spans="4:8">
      <c r="D789" s="90"/>
      <c r="H789" s="90"/>
    </row>
    <row r="790" spans="4:8">
      <c r="D790" s="90"/>
      <c r="H790" s="90"/>
    </row>
    <row r="791" spans="4:8">
      <c r="D791" s="90"/>
      <c r="H791" s="90"/>
    </row>
    <row r="792" spans="4:8">
      <c r="D792" s="90"/>
      <c r="H792" s="90"/>
    </row>
    <row r="793" spans="4:8">
      <c r="D793" s="90"/>
      <c r="H793" s="90"/>
    </row>
    <row r="794" spans="4:8">
      <c r="D794" s="90"/>
      <c r="H794" s="90"/>
    </row>
    <row r="795" spans="4:8">
      <c r="D795" s="90"/>
      <c r="H795" s="90"/>
    </row>
    <row r="796" spans="4:8">
      <c r="D796" s="90"/>
      <c r="H796" s="90"/>
    </row>
    <row r="797" spans="4:8">
      <c r="D797" s="90"/>
      <c r="H797" s="90"/>
    </row>
    <row r="798" spans="4:8">
      <c r="D798" s="90"/>
      <c r="H798" s="90"/>
    </row>
    <row r="799" spans="4:8">
      <c r="D799" s="90"/>
      <c r="H799" s="90"/>
    </row>
    <row r="800" spans="4:8">
      <c r="D800" s="90"/>
      <c r="H800" s="90"/>
    </row>
    <row r="801" spans="4:8">
      <c r="D801" s="90"/>
      <c r="H801" s="90"/>
    </row>
    <row r="802" spans="4:8">
      <c r="D802" s="90"/>
      <c r="H802" s="90"/>
    </row>
    <row r="803" spans="4:8">
      <c r="D803" s="90"/>
      <c r="H803" s="90"/>
    </row>
    <row r="804" spans="4:8">
      <c r="D804" s="90"/>
      <c r="H804" s="90"/>
    </row>
    <row r="805" spans="4:8">
      <c r="D805" s="90"/>
      <c r="H805" s="90"/>
    </row>
    <row r="806" spans="4:8">
      <c r="D806" s="90"/>
      <c r="H806" s="90"/>
    </row>
    <row r="807" spans="4:8">
      <c r="D807" s="90"/>
      <c r="H807" s="90"/>
    </row>
    <row r="808" spans="4:8">
      <c r="D808" s="90"/>
      <c r="H808" s="90"/>
    </row>
    <row r="809" spans="4:8">
      <c r="D809" s="90"/>
      <c r="H809" s="90"/>
    </row>
    <row r="810" spans="4:8">
      <c r="D810" s="90"/>
      <c r="H810" s="90"/>
    </row>
    <row r="811" spans="4:8">
      <c r="D811" s="90"/>
      <c r="H811" s="90"/>
    </row>
    <row r="812" spans="4:8">
      <c r="D812" s="90"/>
      <c r="H812" s="90"/>
    </row>
    <row r="813" spans="4:8">
      <c r="D813" s="90"/>
      <c r="H813" s="90"/>
    </row>
    <row r="814" spans="4:8">
      <c r="D814" s="90"/>
      <c r="H814" s="90"/>
    </row>
    <row r="815" spans="4:8">
      <c r="D815" s="90"/>
      <c r="H815" s="90"/>
    </row>
    <row r="816" spans="4:8">
      <c r="D816" s="90"/>
      <c r="H816" s="90"/>
    </row>
    <row r="817" spans="4:8">
      <c r="D817" s="90"/>
      <c r="H817" s="90"/>
    </row>
    <row r="818" spans="4:8">
      <c r="D818" s="90"/>
      <c r="H818" s="90"/>
    </row>
    <row r="819" spans="4:8">
      <c r="D819" s="90"/>
      <c r="H819" s="90"/>
    </row>
    <row r="820" spans="4:8">
      <c r="D820" s="90"/>
      <c r="H820" s="90"/>
    </row>
    <row r="821" spans="4:8">
      <c r="D821" s="90"/>
      <c r="H821" s="90"/>
    </row>
    <row r="822" spans="4:8">
      <c r="D822" s="90"/>
      <c r="H822" s="90"/>
    </row>
    <row r="823" spans="4:8">
      <c r="D823" s="90"/>
      <c r="H823" s="90"/>
    </row>
    <row r="824" spans="4:8">
      <c r="D824" s="90"/>
      <c r="H824" s="90"/>
    </row>
    <row r="825" spans="4:8">
      <c r="D825" s="90"/>
      <c r="H825" s="90"/>
    </row>
    <row r="826" spans="4:8">
      <c r="D826" s="90"/>
      <c r="H826" s="90"/>
    </row>
    <row r="827" spans="4:8">
      <c r="D827" s="90"/>
      <c r="H827" s="90"/>
    </row>
    <row r="828" spans="4:8">
      <c r="D828" s="90"/>
      <c r="H828" s="90"/>
    </row>
    <row r="829" spans="4:8">
      <c r="D829" s="90"/>
      <c r="H829" s="90"/>
    </row>
    <row r="830" spans="4:8">
      <c r="D830" s="90"/>
      <c r="H830" s="90"/>
    </row>
    <row r="831" spans="4:8">
      <c r="D831" s="90"/>
      <c r="H831" s="90"/>
    </row>
    <row r="832" spans="4:8">
      <c r="D832" s="90"/>
      <c r="H832" s="90"/>
    </row>
    <row r="833" spans="4:8">
      <c r="D833" s="90"/>
      <c r="H833" s="90"/>
    </row>
    <row r="834" spans="4:8">
      <c r="D834" s="90"/>
      <c r="H834" s="90"/>
    </row>
    <row r="835" spans="4:8">
      <c r="D835" s="90"/>
      <c r="H835" s="90"/>
    </row>
    <row r="836" spans="4:8">
      <c r="D836" s="90"/>
      <c r="H836" s="90"/>
    </row>
    <row r="837" spans="4:8">
      <c r="D837" s="90"/>
      <c r="H837" s="90"/>
    </row>
    <row r="838" spans="4:8">
      <c r="D838" s="90"/>
      <c r="H838" s="90"/>
    </row>
    <row r="839" spans="4:8">
      <c r="D839" s="90"/>
      <c r="H839" s="90"/>
    </row>
    <row r="840" spans="4:8">
      <c r="D840" s="90"/>
      <c r="H840" s="90"/>
    </row>
    <row r="841" spans="4:8">
      <c r="D841" s="90"/>
      <c r="H841" s="90"/>
    </row>
    <row r="842" spans="4:8">
      <c r="D842" s="90"/>
      <c r="H842" s="90"/>
    </row>
    <row r="843" spans="4:8">
      <c r="D843" s="90"/>
      <c r="H843" s="90"/>
    </row>
    <row r="844" spans="4:8">
      <c r="D844" s="90"/>
      <c r="H844" s="90"/>
    </row>
    <row r="845" spans="4:8">
      <c r="D845" s="90"/>
      <c r="H845" s="90"/>
    </row>
    <row r="846" spans="4:8">
      <c r="D846" s="90"/>
      <c r="H846" s="90"/>
    </row>
    <row r="847" spans="4:8">
      <c r="D847" s="90"/>
      <c r="H847" s="90"/>
    </row>
    <row r="848" spans="4:8">
      <c r="D848" s="90"/>
      <c r="H848" s="90"/>
    </row>
    <row r="849" spans="4:8">
      <c r="D849" s="90"/>
      <c r="H849" s="90"/>
    </row>
    <row r="850" spans="4:8">
      <c r="D850" s="90"/>
      <c r="H850" s="90"/>
    </row>
    <row r="851" spans="4:8">
      <c r="D851" s="90"/>
      <c r="H851" s="90"/>
    </row>
    <row r="852" spans="4:8">
      <c r="D852" s="90"/>
      <c r="H852" s="90"/>
    </row>
    <row r="853" spans="4:8">
      <c r="D853" s="90"/>
      <c r="H853" s="90"/>
    </row>
    <row r="854" spans="4:8">
      <c r="D854" s="90"/>
      <c r="H854" s="90"/>
    </row>
    <row r="855" spans="4:8">
      <c r="D855" s="90"/>
      <c r="H855" s="90"/>
    </row>
    <row r="856" spans="4:8">
      <c r="D856" s="90"/>
      <c r="H856" s="90"/>
    </row>
    <row r="857" spans="4:8">
      <c r="D857" s="90"/>
      <c r="H857" s="90"/>
    </row>
    <row r="858" spans="4:8">
      <c r="D858" s="90"/>
      <c r="H858" s="90"/>
    </row>
    <row r="859" spans="4:8">
      <c r="D859" s="90"/>
      <c r="H859" s="90"/>
    </row>
    <row r="860" spans="4:8">
      <c r="D860" s="90"/>
      <c r="H860" s="90"/>
    </row>
    <row r="861" spans="4:8">
      <c r="D861" s="90"/>
      <c r="H861" s="90"/>
    </row>
    <row r="862" spans="4:8">
      <c r="D862" s="90"/>
      <c r="H862" s="90"/>
    </row>
    <row r="863" spans="4:8">
      <c r="D863" s="90"/>
      <c r="H863" s="90"/>
    </row>
    <row r="864" spans="4:8">
      <c r="D864" s="90"/>
      <c r="H864" s="90"/>
    </row>
    <row r="865" spans="4:8">
      <c r="D865" s="90"/>
      <c r="H865" s="90"/>
    </row>
    <row r="866" spans="4:8">
      <c r="D866" s="90"/>
      <c r="H866" s="90"/>
    </row>
    <row r="867" spans="4:8">
      <c r="D867" s="90"/>
      <c r="H867" s="90"/>
    </row>
    <row r="868" spans="4:8">
      <c r="D868" s="90"/>
      <c r="H868" s="90"/>
    </row>
    <row r="869" spans="4:8">
      <c r="D869" s="90"/>
      <c r="H869" s="90"/>
    </row>
    <row r="870" spans="4:8">
      <c r="D870" s="90"/>
      <c r="H870" s="90"/>
    </row>
    <row r="871" spans="4:8">
      <c r="D871" s="90"/>
      <c r="H871" s="90"/>
    </row>
    <row r="872" spans="4:8">
      <c r="D872" s="90"/>
      <c r="H872" s="90"/>
    </row>
    <row r="873" spans="4:8">
      <c r="D873" s="90"/>
      <c r="H873" s="90"/>
    </row>
    <row r="874" spans="4:8">
      <c r="D874" s="90"/>
      <c r="H874" s="90"/>
    </row>
    <row r="875" spans="4:8">
      <c r="D875" s="90"/>
      <c r="H875" s="90"/>
    </row>
    <row r="876" spans="4:8">
      <c r="D876" s="90"/>
      <c r="H876" s="90"/>
    </row>
    <row r="877" spans="4:8">
      <c r="D877" s="90"/>
      <c r="H877" s="90"/>
    </row>
    <row r="878" spans="4:8">
      <c r="D878" s="90"/>
      <c r="H878" s="90"/>
    </row>
    <row r="879" spans="4:8">
      <c r="D879" s="90"/>
      <c r="H879" s="90"/>
    </row>
    <row r="880" spans="4:8">
      <c r="D880" s="90"/>
      <c r="H880" s="90"/>
    </row>
    <row r="881" spans="4:8">
      <c r="D881" s="90"/>
      <c r="H881" s="90"/>
    </row>
    <row r="882" spans="4:8">
      <c r="D882" s="90"/>
      <c r="H882" s="90"/>
    </row>
    <row r="883" spans="4:8">
      <c r="D883" s="90"/>
      <c r="H883" s="90"/>
    </row>
    <row r="884" spans="4:8">
      <c r="D884" s="90"/>
      <c r="H884" s="90"/>
    </row>
    <row r="885" spans="4:8">
      <c r="D885" s="90"/>
      <c r="H885" s="90"/>
    </row>
    <row r="886" spans="4:8">
      <c r="D886" s="90"/>
      <c r="H886" s="90"/>
    </row>
    <row r="887" spans="4:8">
      <c r="D887" s="90"/>
      <c r="H887" s="90"/>
    </row>
    <row r="888" spans="4:8">
      <c r="D888" s="90"/>
      <c r="H888" s="90"/>
    </row>
    <row r="889" spans="4:8">
      <c r="D889" s="90"/>
      <c r="H889" s="90"/>
    </row>
    <row r="890" spans="4:8">
      <c r="D890" s="90"/>
      <c r="H890" s="90"/>
    </row>
    <row r="891" spans="4:8">
      <c r="D891" s="90"/>
      <c r="H891" s="90"/>
    </row>
    <row r="892" spans="4:8">
      <c r="D892" s="90"/>
      <c r="H892" s="90"/>
    </row>
    <row r="893" spans="4:8">
      <c r="D893" s="90"/>
      <c r="H893" s="90"/>
    </row>
    <row r="894" spans="4:8">
      <c r="D894" s="90"/>
      <c r="H894" s="90"/>
    </row>
    <row r="895" spans="4:8">
      <c r="D895" s="90"/>
      <c r="H895" s="90"/>
    </row>
    <row r="896" spans="4:8">
      <c r="D896" s="90"/>
      <c r="H896" s="90"/>
    </row>
    <row r="897" spans="4:8">
      <c r="D897" s="90"/>
      <c r="H897" s="90"/>
    </row>
    <row r="898" spans="4:8">
      <c r="D898" s="90"/>
      <c r="H898" s="90"/>
    </row>
    <row r="899" spans="4:8">
      <c r="D899" s="90"/>
      <c r="H899" s="90"/>
    </row>
    <row r="900" spans="4:8">
      <c r="D900" s="90"/>
      <c r="H900" s="90"/>
    </row>
    <row r="901" spans="4:8">
      <c r="D901" s="90"/>
      <c r="H901" s="90"/>
    </row>
    <row r="902" spans="4:8">
      <c r="D902" s="90"/>
      <c r="H902" s="90"/>
    </row>
    <row r="903" spans="4:8">
      <c r="D903" s="90"/>
      <c r="H903" s="90"/>
    </row>
    <row r="904" spans="4:8">
      <c r="D904" s="90"/>
      <c r="H904" s="90"/>
    </row>
    <row r="905" spans="4:8">
      <c r="D905" s="90"/>
      <c r="H905" s="90"/>
    </row>
    <row r="906" spans="4:8">
      <c r="D906" s="90"/>
      <c r="H906" s="90"/>
    </row>
    <row r="907" spans="4:8">
      <c r="D907" s="90"/>
      <c r="H907" s="90"/>
    </row>
    <row r="908" spans="4:8">
      <c r="D908" s="90"/>
      <c r="H908" s="90"/>
    </row>
    <row r="909" spans="4:8">
      <c r="D909" s="90"/>
      <c r="H909" s="90"/>
    </row>
    <row r="910" spans="4:8">
      <c r="D910" s="90"/>
      <c r="H910" s="90"/>
    </row>
    <row r="911" spans="4:8">
      <c r="D911" s="90"/>
      <c r="H911" s="90"/>
    </row>
    <row r="912" spans="4:8">
      <c r="D912" s="90"/>
      <c r="H912" s="90"/>
    </row>
    <row r="913" spans="4:8">
      <c r="D913" s="90"/>
      <c r="H913" s="90"/>
    </row>
    <row r="914" spans="4:8">
      <c r="D914" s="90"/>
      <c r="H914" s="90"/>
    </row>
    <row r="915" spans="4:8">
      <c r="D915" s="90"/>
      <c r="H915" s="90"/>
    </row>
    <row r="916" spans="4:8">
      <c r="D916" s="90"/>
      <c r="H916" s="90"/>
    </row>
    <row r="917" spans="4:8">
      <c r="D917" s="90"/>
      <c r="H917" s="90"/>
    </row>
    <row r="918" spans="4:8">
      <c r="D918" s="90"/>
      <c r="H918" s="90"/>
    </row>
    <row r="919" spans="4:8">
      <c r="D919" s="90"/>
      <c r="H919" s="90"/>
    </row>
    <row r="920" spans="4:8">
      <c r="D920" s="90"/>
      <c r="H920" s="90"/>
    </row>
    <row r="921" spans="4:8">
      <c r="D921" s="90"/>
      <c r="H921" s="90"/>
    </row>
    <row r="922" spans="4:8">
      <c r="D922" s="90"/>
      <c r="H922" s="90"/>
    </row>
    <row r="923" spans="4:8">
      <c r="D923" s="90"/>
      <c r="H923" s="90"/>
    </row>
    <row r="924" spans="4:8">
      <c r="D924" s="90"/>
      <c r="H924" s="90"/>
    </row>
    <row r="925" spans="4:8">
      <c r="D925" s="90"/>
      <c r="H925" s="90"/>
    </row>
    <row r="926" spans="4:8">
      <c r="D926" s="90"/>
      <c r="H926" s="90"/>
    </row>
    <row r="927" spans="4:8">
      <c r="D927" s="90"/>
      <c r="H927" s="90"/>
    </row>
    <row r="928" spans="4:8">
      <c r="D928" s="90"/>
      <c r="H928" s="90"/>
    </row>
    <row r="929" spans="4:8">
      <c r="D929" s="90"/>
      <c r="H929" s="90"/>
    </row>
    <row r="930" spans="4:8">
      <c r="D930" s="90"/>
      <c r="H930" s="90"/>
    </row>
    <row r="931" spans="4:8">
      <c r="D931" s="90"/>
      <c r="H931" s="90"/>
    </row>
    <row r="932" spans="4:8">
      <c r="D932" s="90"/>
      <c r="H932" s="90"/>
    </row>
    <row r="933" spans="4:8">
      <c r="D933" s="90"/>
      <c r="H933" s="90"/>
    </row>
    <row r="934" spans="4:8">
      <c r="D934" s="90"/>
      <c r="H934" s="90"/>
    </row>
    <row r="935" spans="4:8">
      <c r="D935" s="90"/>
      <c r="H935" s="90"/>
    </row>
    <row r="936" spans="4:8">
      <c r="D936" s="90"/>
      <c r="H936" s="90"/>
    </row>
    <row r="937" spans="4:8">
      <c r="D937" s="90"/>
      <c r="H937" s="90"/>
    </row>
    <row r="938" spans="4:8">
      <c r="D938" s="90"/>
      <c r="H938" s="90"/>
    </row>
    <row r="939" spans="4:8">
      <c r="D939" s="90"/>
      <c r="H939" s="90"/>
    </row>
    <row r="940" spans="4:8">
      <c r="D940" s="90"/>
      <c r="H940" s="90"/>
    </row>
    <row r="941" spans="4:8">
      <c r="D941" s="90"/>
      <c r="H941" s="90"/>
    </row>
    <row r="942" spans="4:8">
      <c r="D942" s="90"/>
      <c r="H942" s="90"/>
    </row>
    <row r="943" spans="4:8">
      <c r="D943" s="90"/>
      <c r="H943" s="90"/>
    </row>
    <row r="944" spans="4:8">
      <c r="D944" s="90"/>
      <c r="H944" s="90"/>
    </row>
    <row r="945" spans="4:8">
      <c r="D945" s="90"/>
      <c r="H945" s="90"/>
    </row>
    <row r="946" spans="4:8">
      <c r="D946" s="90"/>
      <c r="H946" s="90"/>
    </row>
    <row r="947" spans="4:8">
      <c r="D947" s="90"/>
      <c r="H947" s="90"/>
    </row>
    <row r="948" spans="4:8">
      <c r="D948" s="90"/>
      <c r="H948" s="90"/>
    </row>
    <row r="949" spans="4:8">
      <c r="D949" s="90"/>
      <c r="H949" s="90"/>
    </row>
    <row r="950" spans="4:8">
      <c r="D950" s="90"/>
      <c r="H950" s="90"/>
    </row>
    <row r="951" spans="4:8">
      <c r="D951" s="90"/>
      <c r="H951" s="90"/>
    </row>
    <row r="952" spans="4:8">
      <c r="D952" s="90"/>
      <c r="H952" s="90"/>
    </row>
    <row r="953" spans="4:8">
      <c r="D953" s="90"/>
      <c r="H953" s="90"/>
    </row>
    <row r="954" spans="4:8">
      <c r="D954" s="90"/>
      <c r="H954" s="90"/>
    </row>
    <row r="955" spans="4:8">
      <c r="D955" s="90"/>
      <c r="H955" s="90"/>
    </row>
    <row r="956" spans="4:8">
      <c r="D956" s="90"/>
      <c r="H956" s="90"/>
    </row>
    <row r="957" spans="4:8">
      <c r="D957" s="90"/>
      <c r="H957" s="90"/>
    </row>
    <row r="958" spans="4:8">
      <c r="D958" s="90"/>
      <c r="H958" s="90"/>
    </row>
    <row r="959" spans="4:8">
      <c r="D959" s="90"/>
      <c r="H959" s="90"/>
    </row>
    <row r="960" spans="4:8">
      <c r="D960" s="90"/>
      <c r="H960" s="90"/>
    </row>
    <row r="961" spans="4:8">
      <c r="D961" s="90"/>
      <c r="H961" s="90"/>
    </row>
    <row r="962" spans="4:8">
      <c r="D962" s="90"/>
      <c r="H962" s="90"/>
    </row>
    <row r="963" spans="4:8">
      <c r="D963" s="90"/>
      <c r="H963" s="90"/>
    </row>
    <row r="964" spans="4:8">
      <c r="D964" s="90"/>
      <c r="H964" s="90"/>
    </row>
    <row r="965" spans="4:8">
      <c r="D965" s="90"/>
      <c r="H965" s="90"/>
    </row>
    <row r="966" spans="4:8">
      <c r="D966" s="90"/>
      <c r="H966" s="90"/>
    </row>
    <row r="967" spans="4:8">
      <c r="D967" s="90"/>
      <c r="H967" s="90"/>
    </row>
    <row r="968" spans="4:8">
      <c r="D968" s="90"/>
      <c r="H968" s="90"/>
    </row>
    <row r="969" spans="4:8">
      <c r="D969" s="90"/>
      <c r="H969" s="90"/>
    </row>
    <row r="970" spans="4:8">
      <c r="D970" s="90"/>
      <c r="H970" s="90"/>
    </row>
    <row r="971" spans="4:8">
      <c r="D971" s="90"/>
      <c r="H971" s="90"/>
    </row>
    <row r="972" spans="4:8">
      <c r="D972" s="90"/>
      <c r="H972" s="90"/>
    </row>
    <row r="973" spans="4:8">
      <c r="D973" s="90"/>
      <c r="H973" s="90"/>
    </row>
    <row r="974" spans="4:8">
      <c r="D974" s="90"/>
      <c r="H974" s="90"/>
    </row>
    <row r="975" spans="4:8">
      <c r="D975" s="90"/>
      <c r="H975" s="90"/>
    </row>
    <row r="976" spans="4:8">
      <c r="D976" s="90"/>
      <c r="H976" s="90"/>
    </row>
    <row r="977" spans="4:8">
      <c r="D977" s="90"/>
      <c r="H977" s="90"/>
    </row>
    <row r="978" spans="4:8">
      <c r="D978" s="90"/>
      <c r="H978" s="90"/>
    </row>
    <row r="979" spans="4:8">
      <c r="D979" s="90"/>
      <c r="H979" s="90"/>
    </row>
    <row r="980" spans="4:8">
      <c r="D980" s="90"/>
      <c r="H980" s="90"/>
    </row>
    <row r="981" spans="4:8">
      <c r="D981" s="90"/>
      <c r="H981" s="90"/>
    </row>
    <row r="982" spans="4:8">
      <c r="D982" s="90"/>
      <c r="H982" s="90"/>
    </row>
    <row r="983" spans="4:8">
      <c r="D983" s="90"/>
      <c r="H983" s="90"/>
    </row>
    <row r="984" spans="4:8">
      <c r="D984" s="90"/>
      <c r="H984" s="90"/>
    </row>
    <row r="985" spans="4:8">
      <c r="D985" s="90"/>
      <c r="H985" s="90"/>
    </row>
    <row r="986" spans="4:8">
      <c r="D986" s="90"/>
      <c r="H986" s="90"/>
    </row>
    <row r="987" spans="4:8">
      <c r="D987" s="90"/>
      <c r="H987" s="90"/>
    </row>
    <row r="988" spans="4:8">
      <c r="D988" s="90"/>
      <c r="H988" s="90"/>
    </row>
    <row r="989" spans="4:8">
      <c r="D989" s="90"/>
      <c r="H989" s="90"/>
    </row>
    <row r="990" spans="4:8">
      <c r="D990" s="90"/>
      <c r="H990" s="90"/>
    </row>
    <row r="991" spans="4:8">
      <c r="D991" s="90"/>
      <c r="H991" s="90"/>
    </row>
    <row r="992" spans="4:8">
      <c r="D992" s="90"/>
      <c r="H992" s="90"/>
    </row>
    <row r="993" spans="4:8">
      <c r="D993" s="90"/>
      <c r="H993" s="90"/>
    </row>
    <row r="994" spans="4:8">
      <c r="D994" s="90"/>
      <c r="H994" s="90"/>
    </row>
    <row r="995" spans="4:8">
      <c r="D995" s="90"/>
      <c r="H995" s="90"/>
    </row>
    <row r="996" spans="4:8">
      <c r="D996" s="90"/>
      <c r="H996" s="90"/>
    </row>
    <row r="997" spans="4:8">
      <c r="D997" s="90"/>
      <c r="H997" s="90"/>
    </row>
    <row r="998" spans="4:8">
      <c r="D998" s="90"/>
      <c r="H998" s="90"/>
    </row>
  </sheetData>
  <mergeCells count="2">
    <mergeCell ref="B2:D2"/>
    <mergeCell ref="F2:H2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c6e46-5e14-47f3-be7a-f5b63ad6985b">
      <Terms xmlns="http://schemas.microsoft.com/office/infopath/2007/PartnerControls"/>
    </lcf76f155ced4ddcb4097134ff3c332f>
    <TaxCatchAll xmlns="8db5c4e6-1405-4a5c-bebb-f4b38555453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7C946BE51F4285409D316F7B3881" ma:contentTypeVersion="13" ma:contentTypeDescription="Crie um novo documento." ma:contentTypeScope="" ma:versionID="10844021de3d400f38ab1ed0a636d7fc">
  <xsd:schema xmlns:xsd="http://www.w3.org/2001/XMLSchema" xmlns:xs="http://www.w3.org/2001/XMLSchema" xmlns:p="http://schemas.microsoft.com/office/2006/metadata/properties" xmlns:ns2="a91c6e46-5e14-47f3-be7a-f5b63ad6985b" xmlns:ns3="8db5c4e6-1405-4a5c-bebb-f4b38555453a" targetNamespace="http://schemas.microsoft.com/office/2006/metadata/properties" ma:root="true" ma:fieldsID="7f10867173b4d77c4421e6fc4acd8ada" ns2:_="" ns3:_="">
    <xsd:import namespace="a91c6e46-5e14-47f3-be7a-f5b63ad6985b"/>
    <xsd:import namespace="8db5c4e6-1405-4a5c-bebb-f4b385554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c6e46-5e14-47f3-be7a-f5b63ad69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2374f3-4cab-4e95-b6f7-35998408ef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5c4e6-1405-4a5c-bebb-f4b3855545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fb85aa-904e-4787-899f-6887593b19f9}" ma:internalName="TaxCatchAll" ma:showField="CatchAllData" ma:web="8db5c4e6-1405-4a5c-bebb-f4b385554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9FA70-ED32-498A-8D91-80C93831A152}"/>
</file>

<file path=customXml/itemProps2.xml><?xml version="1.0" encoding="utf-8"?>
<ds:datastoreItem xmlns:ds="http://schemas.openxmlformats.org/officeDocument/2006/customXml" ds:itemID="{4DC6E34B-6991-4B89-A1CE-8EF4660A9C94}"/>
</file>

<file path=customXml/itemProps3.xml><?xml version="1.0" encoding="utf-8"?>
<ds:datastoreItem xmlns:ds="http://schemas.openxmlformats.org/officeDocument/2006/customXml" ds:itemID="{87F96D26-1D82-4517-B60D-6E8381D87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Luiza Oliveira De Araujo</cp:lastModifiedBy>
  <cp:revision/>
  <dcterms:created xsi:type="dcterms:W3CDTF">2024-11-13T22:59:23Z</dcterms:created>
  <dcterms:modified xsi:type="dcterms:W3CDTF">2024-11-13T22:59:23Z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0x01010003607C946BE51F4285409D316F7B3881</vt:lpwstr>
  </property>
  <property fmtid="{D5CDD505-2E9C-101B-9397-08002B2CF9AE}" pid="3" name="MediaServiceImageTags">
    <vt:lpwstr/>
  </property>
</Properties>
</file>