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bayesian-statistics/Week-3/"/>
    </mc:Choice>
  </mc:AlternateContent>
  <xr:revisionPtr revIDLastSave="0" documentId="8_{C017D9FC-DCDC-4E70-8309-E21DA2623B9E}" xr6:coauthVersionLast="47" xr6:coauthVersionMax="47" xr10:uidLastSave="{00000000-0000-0000-0000-000000000000}"/>
  <bookViews>
    <workbookView xWindow="28680" yWindow="-120" windowWidth="29040" windowHeight="15840" xr2:uid="{DD5E1A76-927D-465B-8C05-54BE6D451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43" i="1"/>
  <c r="A44" i="1"/>
  <c r="A45" i="1"/>
  <c r="A49" i="1"/>
  <c r="A50" i="1"/>
  <c r="A53" i="1"/>
  <c r="A55" i="1"/>
  <c r="A60" i="1"/>
  <c r="A61" i="1"/>
  <c r="A62" i="1"/>
  <c r="A65" i="1"/>
  <c r="A66" i="1"/>
  <c r="A70" i="1"/>
  <c r="A71" i="1"/>
  <c r="A74" i="1"/>
  <c r="A76" i="1"/>
  <c r="A79" i="1"/>
  <c r="A80" i="1"/>
  <c r="A81" i="1"/>
  <c r="A83" i="1"/>
  <c r="A84" i="1"/>
  <c r="A90" i="1"/>
  <c r="A92" i="1"/>
  <c r="A93" i="1"/>
</calcChain>
</file>

<file path=xl/sharedStrings.xml><?xml version="1.0" encoding="utf-8"?>
<sst xmlns="http://schemas.openxmlformats.org/spreadsheetml/2006/main" count="57" uniqueCount="54">
  <si>
    <t xml:space="preserve"># Suppose we are giving two students a multiple-choice exam with 40 questions, </t>
  </si>
  <si>
    <t># where each question has four choices. We don't know how much the students</t>
  </si>
  <si>
    <t># have studied for this exam, but we think that they will do better than just</t>
  </si>
  <si>
    <t xml:space="preserve"># guessing randomly. </t>
  </si>
  <si>
    <t># 1) What are the parameters of interest?</t>
  </si>
  <si>
    <t># 2) What is our likelihood?</t>
  </si>
  <si>
    <t># 3) What prior should we use?</t>
  </si>
  <si>
    <t># 4) What is the prior probability P(theta&gt;.25)? P(theta&gt;.5)? P(theta&gt;.8)?</t>
  </si>
  <si>
    <t># 5) Suppose the first student gets 33 questions right. What is the posterior</t>
  </si>
  <si>
    <t>#    distribution for theta1? P(theta1&gt;.25)? P(theta1&gt;.5)? P(theta1&gt;.8)?</t>
  </si>
  <si>
    <t>#    What is a 95% posterior credible interval for theta1?</t>
  </si>
  <si>
    <t># 6) Suppose the second student gets 24 questions right. What is the posterior</t>
  </si>
  <si>
    <t>#    distribution for theta2? P(theta2&gt;.25)? P(theta2&gt;.5)? P(theta2&gt;.8)?</t>
  </si>
  <si>
    <t>#    What is a 95% posterior credible interval for theta2?</t>
  </si>
  <si>
    <t xml:space="preserve"># 7) What is the posterior probability that theta1&gt;theta2, i.e., that the </t>
  </si>
  <si>
    <t>#    first student has a better chance of getting a question right than</t>
  </si>
  <si>
    <t>#    the second student?</t>
  </si>
  <si>
    <t>############</t>
  </si>
  <si>
    <t># Solutions:</t>
  </si>
  <si>
    <t># 1) Parameters of interest are theta1=true probability the first student</t>
  </si>
  <si>
    <t>#    will answer a question correctly, and theta2=true probability the second</t>
  </si>
  <si>
    <t>#    student will answer a question correctly.</t>
  </si>
  <si>
    <t xml:space="preserve"># 2) Likelihood is Binomial(40, theta), if we assume that each question is </t>
  </si>
  <si>
    <t xml:space="preserve">#    independent and that the probability a student gets each question right </t>
  </si>
  <si>
    <t>#    is the same for all questions for that student.</t>
  </si>
  <si>
    <t xml:space="preserve"># 3) The conjugate prior is a beta prior. </t>
  </si>
  <si>
    <t>set up columns (starting in Column B): theta  f(theta)  L(theta1)  f(theta1|Y)</t>
  </si>
  <si>
    <t>start theta at 0.01 in cell B2</t>
  </si>
  <si>
    <t>&gt; Edit &gt; Fill &gt; Series  -- Columns -- Step .01, Stop 0.99</t>
  </si>
  <si>
    <t>set prior parameters:  label alpha in A2, value 1 in A3</t>
  </si>
  <si>
    <t xml:space="preserve">                       label beta in A4, value 1 in A5</t>
  </si>
  <si>
    <t>prior density in C3</t>
  </si>
  <si>
    <t>copy and paste to the rest of Column C</t>
  </si>
  <si>
    <t>&gt; Insert &gt; Chart &gt; Line</t>
  </si>
  <si>
    <t>change prior parameters, try alpha=4, beta=2, then try alpha=8, beta=4</t>
  </si>
  <si>
    <t># 4) Find probabilities using the BETADIST function.</t>
  </si>
  <si>
    <t># 5) Posterior is Beta(8+33,4+40-33) = Beta(41,11)</t>
  </si>
  <si>
    <t># posterior mean and MLE</t>
  </si>
  <si>
    <t>L(theta1) in D3</t>
  </si>
  <si>
    <t>posterior density in E3</t>
  </si>
  <si>
    <t>plotting together doesn't work well because of difference in scale</t>
  </si>
  <si>
    <t># posterior probabilities</t>
  </si>
  <si>
    <t># equal-tailed 95% credible interval</t>
  </si>
  <si>
    <t># 6) Posterior is Beta(8+24,4+40-24) = Beta(32,20)</t>
  </si>
  <si>
    <t>L(theta2) in Column F</t>
  </si>
  <si>
    <t>f(theta2|Y) in Column G</t>
  </si>
  <si>
    <t xml:space="preserve"># 7) Estimate by simulation: draw 500 samples from each and see how often </t>
  </si>
  <si>
    <t>#    we observe theta1&gt;theta2</t>
  </si>
  <si>
    <t>theta1</t>
  </si>
  <si>
    <t>theta2</t>
  </si>
  <si>
    <t>get sum, divide by 500</t>
  </si>
  <si>
    <t># Note for other distributions:</t>
  </si>
  <si>
    <t># GAMMA.DIST,GAMMA.INV,GAMMA.INV(RAND(),a,1/b)</t>
  </si>
  <si>
    <t># NORM.DIST,NORM.INV,NORM.INV(RAND(),mu,sigma)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</si>
</sst>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CCA9-2543-4EC4-9D34-AE8215D3966F}">
  <dimension ref="A1:A99"/>
  <sheetViews>
    <sheetView tabSelected="1" workbookViewId="0">
      <selection activeCell="L45" sqref="L45"/>
    </sheetView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1"/>
    </row>
    <row r="19" spans="1:1">
      <c r="A19" s="2" t="s">
        <v>17</v>
      </c>
    </row>
    <row r="20" spans="1:1">
      <c r="A20" s="2" t="s">
        <v>18</v>
      </c>
    </row>
    <row r="21" spans="1:1">
      <c r="A21" s="1"/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1"/>
    </row>
    <row r="26" spans="1:1">
      <c r="A26" s="2" t="s">
        <v>22</v>
      </c>
    </row>
    <row r="27" spans="1:1">
      <c r="A27" s="2" t="s">
        <v>23</v>
      </c>
    </row>
    <row r="28" spans="1:1">
      <c r="A28" s="2" t="s">
        <v>24</v>
      </c>
    </row>
    <row r="29" spans="1:1">
      <c r="A29" s="1"/>
    </row>
    <row r="30" spans="1:1">
      <c r="A30" s="2" t="s">
        <v>25</v>
      </c>
    </row>
    <row r="31" spans="1:1">
      <c r="A31" s="2" t="s">
        <v>26</v>
      </c>
    </row>
    <row r="32" spans="1:1">
      <c r="A32" s="2" t="s">
        <v>27</v>
      </c>
    </row>
    <row r="33" spans="1:1">
      <c r="A33" s="2" t="s">
        <v>28</v>
      </c>
    </row>
    <row r="34" spans="1:1">
      <c r="A34" s="2" t="s">
        <v>29</v>
      </c>
    </row>
    <row r="35" spans="1:1">
      <c r="A35" s="2" t="s">
        <v>30</v>
      </c>
    </row>
    <row r="36" spans="1:1">
      <c r="A36" s="2" t="s">
        <v>31</v>
      </c>
    </row>
    <row r="37" spans="1:1">
      <c r="A37" s="2" t="e">
        <f xml:space="preserve"> (FACT($A$3+$A$5-1)/FACT($A$3-1)/FACT($A$5-1))*B2^($A$3-1)*(1-B2)^($A$5-1)</f>
        <v>#VALUE!</v>
      </c>
    </row>
    <row r="38" spans="1:1">
      <c r="A38" s="2" t="s">
        <v>32</v>
      </c>
    </row>
    <row r="39" spans="1:1">
      <c r="A39" s="2" t="s">
        <v>33</v>
      </c>
    </row>
    <row r="40" spans="1:1">
      <c r="A40" s="2" t="s">
        <v>34</v>
      </c>
    </row>
    <row r="41" spans="1:1">
      <c r="A41" s="1"/>
    </row>
    <row r="42" spans="1:1">
      <c r="A42" s="2" t="s">
        <v>35</v>
      </c>
    </row>
    <row r="43" spans="1:1">
      <c r="A43" s="2">
        <f>1-BETADIST(0.25,8,4)</f>
        <v>0.99881172180175781</v>
      </c>
    </row>
    <row r="44" spans="1:1">
      <c r="A44" s="2">
        <f>1-BETADIST(0.5,8,4)</f>
        <v>0.88671875</v>
      </c>
    </row>
    <row r="45" spans="1:1">
      <c r="A45" s="2">
        <f>1-BETADIST(0.8,8,4)</f>
        <v>0.16113919999999993</v>
      </c>
    </row>
    <row r="46" spans="1:1">
      <c r="A46" s="1"/>
    </row>
    <row r="47" spans="1:1">
      <c r="A47" s="2" t="s">
        <v>36</v>
      </c>
    </row>
    <row r="48" spans="1:1">
      <c r="A48" s="2" t="s">
        <v>37</v>
      </c>
    </row>
    <row r="49" spans="1:1">
      <c r="A49" s="2">
        <f>41/(41+11)</f>
        <v>0.78846153846153844</v>
      </c>
    </row>
    <row r="50" spans="1:1">
      <c r="A50" s="2">
        <f>33/40</f>
        <v>0.82499999999999996</v>
      </c>
    </row>
    <row r="51" spans="1:1">
      <c r="A51" s="1"/>
    </row>
    <row r="52" spans="1:1">
      <c r="A52" s="2" t="s">
        <v>38</v>
      </c>
    </row>
    <row r="53" spans="1:1">
      <c r="A53" s="2">
        <f>BINOMDIST(33,40,B2,FALSE)</f>
        <v>0</v>
      </c>
    </row>
    <row r="54" spans="1:1">
      <c r="A54" s="2" t="s">
        <v>39</v>
      </c>
    </row>
    <row r="55" spans="1:1">
      <c r="A55" s="2">
        <f xml:space="preserve"> (FACT(41+11-1)/FACT(41-1)/FACT(11-1))*B2^(41-1)*(1-B2)^(11-1)</f>
        <v>0</v>
      </c>
    </row>
    <row r="56" spans="1:1">
      <c r="A56" s="2" t="s">
        <v>33</v>
      </c>
    </row>
    <row r="57" spans="1:1">
      <c r="A57" s="2" t="s">
        <v>40</v>
      </c>
    </row>
    <row r="58" spans="1:1">
      <c r="A58" s="1"/>
    </row>
    <row r="59" spans="1:1">
      <c r="A59" s="2" t="s">
        <v>41</v>
      </c>
    </row>
    <row r="60" spans="1:1">
      <c r="A60" s="2">
        <f>1-BETADIST(0.25,41,11)</f>
        <v>0.99999999999999989</v>
      </c>
    </row>
    <row r="61" spans="1:1">
      <c r="A61" s="2">
        <f>1-BETADIST(0.5,41,11)</f>
        <v>0.9999926311420575</v>
      </c>
    </row>
    <row r="62" spans="1:1">
      <c r="A62" s="2">
        <f>1-BETADIST(0.8,41,11)</f>
        <v>0.44440438256879677</v>
      </c>
    </row>
    <row r="63" spans="1:1">
      <c r="A63" s="1"/>
    </row>
    <row r="64" spans="1:1">
      <c r="A64" s="2" t="s">
        <v>42</v>
      </c>
    </row>
    <row r="65" spans="1:1">
      <c r="A65" s="2">
        <f>BETAINV(0.025,41,11)</f>
        <v>0.66884264874707122</v>
      </c>
    </row>
    <row r="66" spans="1:1">
      <c r="A66" s="2">
        <f>BETAINV(0.975,41,11)</f>
        <v>0.88710940025025664</v>
      </c>
    </row>
    <row r="67" spans="1:1">
      <c r="A67" s="1"/>
    </row>
    <row r="68" spans="1:1">
      <c r="A68" s="2" t="s">
        <v>43</v>
      </c>
    </row>
    <row r="69" spans="1:1">
      <c r="A69" s="2" t="s">
        <v>37</v>
      </c>
    </row>
    <row r="70" spans="1:1">
      <c r="A70" s="2">
        <f>32/(32+20)</f>
        <v>0.61538461538461542</v>
      </c>
    </row>
    <row r="71" spans="1:1">
      <c r="A71" s="2">
        <f>24/40</f>
        <v>0.6</v>
      </c>
    </row>
    <row r="72" spans="1:1">
      <c r="A72" s="1"/>
    </row>
    <row r="73" spans="1:1">
      <c r="A73" s="2" t="s">
        <v>44</v>
      </c>
    </row>
    <row r="74" spans="1:1">
      <c r="A74" s="2">
        <f>BINOMDIST(24,40,B2,FALSE)</f>
        <v>0</v>
      </c>
    </row>
    <row r="75" spans="1:1">
      <c r="A75" s="2" t="s">
        <v>45</v>
      </c>
    </row>
    <row r="76" spans="1:1">
      <c r="A76" s="2">
        <f xml:space="preserve"> (FACT(32+20-1)/FACT(32-1)/FACT(20-1))*B2^(32-1)*(1-B2)^(20-1)</f>
        <v>0</v>
      </c>
    </row>
    <row r="77" spans="1:1">
      <c r="A77" s="2" t="s">
        <v>33</v>
      </c>
    </row>
    <row r="78" spans="1:1">
      <c r="A78" s="1"/>
    </row>
    <row r="79" spans="1:1">
      <c r="A79" s="2">
        <f>1-BETADIST(0.25,32,20)</f>
        <v>0.99999998631304077</v>
      </c>
    </row>
    <row r="80" spans="1:1">
      <c r="A80" s="2">
        <f>1-BETADIST(0.5,32,20)</f>
        <v>0.95404272509207289</v>
      </c>
    </row>
    <row r="81" spans="1:1">
      <c r="A81" s="2">
        <f>1-BETADIST(0.8,32,20)</f>
        <v>1.248189858039872E-3</v>
      </c>
    </row>
    <row r="82" spans="1:1">
      <c r="A82" s="1"/>
    </row>
    <row r="83" spans="1:1">
      <c r="A83" s="2">
        <f>BETAINV(0.025,32,20)</f>
        <v>0.48080215824196332</v>
      </c>
    </row>
    <row r="84" spans="1:1">
      <c r="A84" s="2">
        <f>BETAINV(0.975,32,20)</f>
        <v>0.74155636471781716</v>
      </c>
    </row>
    <row r="85" spans="1:1">
      <c r="A85" s="1"/>
    </row>
    <row r="86" spans="1:1">
      <c r="A86" s="2" t="s">
        <v>46</v>
      </c>
    </row>
    <row r="87" spans="1:1">
      <c r="A87" s="2" t="s">
        <v>47</v>
      </c>
    </row>
    <row r="88" spans="1:1">
      <c r="A88" s="1"/>
    </row>
    <row r="89" spans="1:1">
      <c r="A89" s="2" t="s">
        <v>48</v>
      </c>
    </row>
    <row r="90" spans="1:1">
      <c r="A90" s="2">
        <f ca="1">BETAINV(RAND(),41,11)</f>
        <v>0.76451184050410981</v>
      </c>
    </row>
    <row r="91" spans="1:1">
      <c r="A91" s="2" t="s">
        <v>49</v>
      </c>
    </row>
    <row r="92" spans="1:1">
      <c r="A92" s="2">
        <f ca="1">BETAINV(RAND(),32,20)</f>
        <v>0.59071627395012805</v>
      </c>
    </row>
    <row r="93" spans="1:1">
      <c r="A93" s="2">
        <f>IF(H2 &gt; I2, 1, 0)</f>
        <v>0</v>
      </c>
    </row>
    <row r="94" spans="1:1">
      <c r="A94" s="2" t="s">
        <v>50</v>
      </c>
    </row>
    <row r="95" spans="1:1">
      <c r="A95" s="1"/>
    </row>
    <row r="96" spans="1:1">
      <c r="A96" s="1"/>
    </row>
    <row r="97" spans="1:1">
      <c r="A97" s="2" t="s">
        <v>51</v>
      </c>
    </row>
    <row r="98" spans="1:1">
      <c r="A98" s="2" t="s">
        <v>52</v>
      </c>
    </row>
    <row r="99" spans="1:1">
      <c r="A99" s="2" t="s">
        <v>53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2022-09-21T07:56:50Z</dcterms:created>
  <dcterms:modified xsi:type="dcterms:W3CDTF">2022-09-21T07:57:45Z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2022-09-21T07:57:37Z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9559f384-1970-455c-9923-cef9114c8155</vt:lpwstr>
  </property>
  <property fmtid="{D5CDD505-2E9C-101B-9397-08002B2CF9AE}" pid="8" name="MSIP_Label_2c76c141-ac86-40e5-abf2-c6f60e474cee_ContentBits">
    <vt:lpwstr>2</vt:lpwstr>
  </property>
</Properties>
</file>