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8535" windowHeight="7440" activeTab="1"/>
  </bookViews>
  <sheets>
    <sheet name="Tabelle1" sheetId="1" r:id="rId1"/>
    <sheet name="Tabelle2" sheetId="2" r:id="rId2"/>
    <sheet name="Inputoutput" sheetId="3" r:id="rId3"/>
  </sheets>
  <calcPr calcId="145621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J51" i="2" l="1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K50" i="2"/>
  <c r="J50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P21" i="2"/>
  <c r="O21" i="2"/>
  <c r="N21" i="2"/>
  <c r="M21" i="2"/>
  <c r="L21" i="2"/>
  <c r="I22" i="2"/>
  <c r="I23" i="2"/>
  <c r="I24" i="2"/>
  <c r="I25" i="2"/>
  <c r="I26" i="2"/>
  <c r="I27" i="2"/>
  <c r="I28" i="2"/>
  <c r="I29" i="2"/>
  <c r="I21" i="2"/>
  <c r="H22" i="2"/>
  <c r="H23" i="2"/>
  <c r="H24" i="2"/>
  <c r="H25" i="2"/>
  <c r="H26" i="2"/>
  <c r="H27" i="2"/>
  <c r="H28" i="2"/>
  <c r="H29" i="2"/>
  <c r="H21" i="2"/>
  <c r="I48" i="2" l="1"/>
  <c r="J48" i="2"/>
  <c r="K48" i="2"/>
  <c r="L48" i="2"/>
  <c r="M48" i="2"/>
  <c r="N48" i="2"/>
  <c r="O48" i="2"/>
  <c r="P48" i="2"/>
  <c r="H48" i="2"/>
  <c r="E48" i="2" l="1"/>
  <c r="C48" i="2"/>
  <c r="D48" i="2"/>
  <c r="F48" i="2" l="1"/>
  <c r="P16" i="2"/>
  <c r="P17" i="2"/>
  <c r="P18" i="2"/>
  <c r="P19" i="2"/>
  <c r="K5" i="2"/>
  <c r="K6" i="2"/>
  <c r="K7" i="2"/>
  <c r="K8" i="2"/>
  <c r="O34" i="2" l="1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P33" i="2"/>
  <c r="O33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O17" i="2"/>
  <c r="O18" i="2"/>
  <c r="P4" i="2"/>
  <c r="O4" i="2"/>
  <c r="BI7" i="1"/>
  <c r="BB8" i="1"/>
  <c r="BB7" i="1"/>
  <c r="L34" i="2" l="1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33" i="2"/>
  <c r="M33" i="2"/>
  <c r="N33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N4" i="2"/>
  <c r="M4" i="2"/>
  <c r="L4" i="2"/>
  <c r="AN8" i="1"/>
  <c r="AN9" i="1"/>
  <c r="AN10" i="1"/>
  <c r="AN7" i="1"/>
  <c r="AG8" i="1"/>
  <c r="AG7" i="1"/>
  <c r="H34" i="2" l="1"/>
  <c r="I34" i="2"/>
  <c r="J63" i="2"/>
  <c r="K63" i="2"/>
  <c r="H35" i="2"/>
  <c r="I35" i="2"/>
  <c r="J64" i="2"/>
  <c r="K64" i="2"/>
  <c r="H36" i="2"/>
  <c r="I36" i="2"/>
  <c r="J65" i="2"/>
  <c r="K65" i="2"/>
  <c r="H37" i="2"/>
  <c r="I37" i="2"/>
  <c r="C37" i="2" s="1"/>
  <c r="J66" i="2"/>
  <c r="K66" i="2"/>
  <c r="H38" i="2"/>
  <c r="D38" i="2" s="1"/>
  <c r="I38" i="2"/>
  <c r="J67" i="2"/>
  <c r="K67" i="2"/>
  <c r="H39" i="2"/>
  <c r="I39" i="2"/>
  <c r="J68" i="2"/>
  <c r="K68" i="2"/>
  <c r="H40" i="2"/>
  <c r="I40" i="2"/>
  <c r="J69" i="2"/>
  <c r="K69" i="2"/>
  <c r="H41" i="2"/>
  <c r="I41" i="2"/>
  <c r="J70" i="2"/>
  <c r="K70" i="2"/>
  <c r="K62" i="2"/>
  <c r="J62" i="2"/>
  <c r="I33" i="2"/>
  <c r="H33" i="2"/>
  <c r="H5" i="2"/>
  <c r="J5" i="2"/>
  <c r="H6" i="2"/>
  <c r="J6" i="2"/>
  <c r="H7" i="2"/>
  <c r="J7" i="2"/>
  <c r="H8" i="2"/>
  <c r="C8" i="2" s="1"/>
  <c r="J8" i="2"/>
  <c r="H9" i="2"/>
  <c r="J9" i="2"/>
  <c r="K9" i="2"/>
  <c r="H10" i="2"/>
  <c r="J10" i="2"/>
  <c r="K10" i="2"/>
  <c r="H11" i="2"/>
  <c r="J11" i="2"/>
  <c r="K11" i="2"/>
  <c r="H12" i="2"/>
  <c r="J12" i="2"/>
  <c r="K12" i="2"/>
  <c r="H13" i="2"/>
  <c r="J13" i="2"/>
  <c r="K13" i="2"/>
  <c r="H14" i="2"/>
  <c r="J14" i="2"/>
  <c r="K14" i="2"/>
  <c r="H15" i="2"/>
  <c r="J15" i="2"/>
  <c r="K15" i="2"/>
  <c r="H16" i="2"/>
  <c r="J16" i="2"/>
  <c r="K16" i="2"/>
  <c r="H17" i="2"/>
  <c r="J17" i="2"/>
  <c r="K17" i="2"/>
  <c r="H18" i="2"/>
  <c r="J18" i="2"/>
  <c r="K18" i="2"/>
  <c r="K4" i="2"/>
  <c r="J4" i="2"/>
  <c r="H4" i="2"/>
  <c r="E45" i="2"/>
  <c r="D45" i="2"/>
  <c r="F45" i="2" s="1"/>
  <c r="C45" i="2"/>
  <c r="C41" i="2"/>
  <c r="C40" i="2"/>
  <c r="E35" i="2"/>
  <c r="E34" i="2"/>
  <c r="E18" i="2" l="1"/>
  <c r="E17" i="2"/>
  <c r="E16" i="2"/>
  <c r="D15" i="2"/>
  <c r="C14" i="2"/>
  <c r="E13" i="2"/>
  <c r="C12" i="2"/>
  <c r="C11" i="2"/>
  <c r="E10" i="2"/>
  <c r="E9" i="2"/>
  <c r="C7" i="2"/>
  <c r="E6" i="2"/>
  <c r="C5" i="2"/>
  <c r="D12" i="2"/>
  <c r="D41" i="2"/>
  <c r="D40" i="2"/>
  <c r="C39" i="2"/>
  <c r="C38" i="2"/>
  <c r="E37" i="2"/>
  <c r="D36" i="2"/>
  <c r="D5" i="2"/>
  <c r="D35" i="2"/>
  <c r="F35" i="2" s="1"/>
  <c r="D34" i="2"/>
  <c r="F34" i="2" s="1"/>
  <c r="D7" i="2"/>
  <c r="C16" i="2"/>
  <c r="E14" i="2"/>
  <c r="D8" i="2"/>
  <c r="D11" i="2"/>
  <c r="C17" i="2"/>
  <c r="D13" i="2"/>
  <c r="F13" i="2" s="1"/>
  <c r="C15" i="2"/>
  <c r="D16" i="2"/>
  <c r="C18" i="2"/>
  <c r="C34" i="2"/>
  <c r="C35" i="2"/>
  <c r="D39" i="2"/>
  <c r="C10" i="2"/>
  <c r="D18" i="2"/>
  <c r="F18" i="2" s="1"/>
  <c r="C36" i="2"/>
  <c r="E38" i="2"/>
  <c r="F38" i="2" s="1"/>
  <c r="E39" i="2"/>
  <c r="E41" i="2"/>
  <c r="C6" i="2"/>
  <c r="E8" i="2"/>
  <c r="E12" i="2"/>
  <c r="D17" i="2"/>
  <c r="F17" i="2" s="1"/>
  <c r="D33" i="2"/>
  <c r="C33" i="2"/>
  <c r="E33" i="2"/>
  <c r="E4" i="2"/>
  <c r="C4" i="2"/>
  <c r="D4" i="2"/>
  <c r="E5" i="2"/>
  <c r="D6" i="2"/>
  <c r="D10" i="2"/>
  <c r="F10" i="2" s="1"/>
  <c r="E7" i="2"/>
  <c r="C9" i="2"/>
  <c r="E11" i="2"/>
  <c r="C13" i="2"/>
  <c r="E15" i="2"/>
  <c r="F15" i="2" s="1"/>
  <c r="E36" i="2"/>
  <c r="D37" i="2"/>
  <c r="F37" i="2" s="1"/>
  <c r="E40" i="2"/>
  <c r="F40" i="2" s="1"/>
  <c r="D9" i="2"/>
  <c r="F9" i="2" s="1"/>
  <c r="D14" i="2"/>
  <c r="S7" i="1"/>
  <c r="F6" i="2" l="1"/>
  <c r="F11" i="2"/>
  <c r="F7" i="2"/>
  <c r="F41" i="2"/>
  <c r="F5" i="2"/>
  <c r="F14" i="2"/>
  <c r="F16" i="2"/>
  <c r="F39" i="2"/>
  <c r="F8" i="2"/>
  <c r="F12" i="2"/>
  <c r="F36" i="2"/>
  <c r="F33" i="2"/>
  <c r="F4" i="2"/>
  <c r="L14" i="1"/>
  <c r="L15" i="1"/>
  <c r="L13" i="1"/>
  <c r="L12" i="1"/>
  <c r="L8" i="1"/>
  <c r="L9" i="1"/>
  <c r="L10" i="1"/>
  <c r="L11" i="1"/>
  <c r="L7" i="1"/>
  <c r="E13" i="1"/>
  <c r="E14" i="1"/>
  <c r="E15" i="1"/>
  <c r="E12" i="1"/>
  <c r="E8" i="1"/>
  <c r="E9" i="1"/>
  <c r="E10" i="1"/>
  <c r="E11" i="1"/>
  <c r="E7" i="1"/>
  <c r="E22" i="2" l="1"/>
  <c r="D22" i="2"/>
  <c r="F22" i="2" s="1"/>
  <c r="C22" i="2"/>
  <c r="D25" i="2"/>
  <c r="C25" i="2"/>
  <c r="E25" i="2"/>
  <c r="E26" i="2"/>
  <c r="C26" i="2"/>
  <c r="D26" i="2"/>
  <c r="C29" i="2"/>
  <c r="D29" i="2"/>
  <c r="E29" i="2"/>
  <c r="D23" i="2"/>
  <c r="C23" i="2"/>
  <c r="E23" i="2"/>
  <c r="C28" i="2"/>
  <c r="E28" i="2"/>
  <c r="D28" i="2"/>
  <c r="F28" i="2" s="1"/>
  <c r="D21" i="2"/>
  <c r="C21" i="2"/>
  <c r="E21" i="2"/>
  <c r="D27" i="2"/>
  <c r="C27" i="2"/>
  <c r="E27" i="2"/>
  <c r="D24" i="2"/>
  <c r="C24" i="2"/>
  <c r="E24" i="2"/>
  <c r="F24" i="2" l="1"/>
  <c r="F25" i="2"/>
  <c r="F27" i="2"/>
  <c r="F21" i="2"/>
  <c r="F26" i="2"/>
  <c r="F29" i="2"/>
  <c r="F23" i="2"/>
</calcChain>
</file>

<file path=xl/sharedStrings.xml><?xml version="1.0" encoding="utf-8"?>
<sst xmlns="http://schemas.openxmlformats.org/spreadsheetml/2006/main" count="136" uniqueCount="42">
  <si>
    <t>Animal:</t>
  </si>
  <si>
    <t>Input/Output</t>
  </si>
  <si>
    <t>IPSP-Value</t>
  </si>
  <si>
    <t>Stimulatoin in mA</t>
  </si>
  <si>
    <t>Amplitude</t>
  </si>
  <si>
    <t>Stimulation in nA</t>
  </si>
  <si>
    <t>gerichtet</t>
  </si>
  <si>
    <t>Base</t>
  </si>
  <si>
    <t>Channel : 1 : 9</t>
  </si>
  <si>
    <t>Channel : 1 : 15</t>
  </si>
  <si>
    <t>151217_007+008</t>
  </si>
  <si>
    <t>566/19</t>
  </si>
  <si>
    <t>151217_002+003</t>
  </si>
  <si>
    <t>151210_003+004</t>
  </si>
  <si>
    <t>566/17</t>
  </si>
  <si>
    <t>160212_003+004</t>
  </si>
  <si>
    <t>572/17</t>
  </si>
  <si>
    <t>stim. in mV</t>
  </si>
  <si>
    <t>Mean</t>
  </si>
  <si>
    <t>SD</t>
  </si>
  <si>
    <t>n</t>
  </si>
  <si>
    <t>SEM</t>
  </si>
  <si>
    <t>IPSP amplitude</t>
  </si>
  <si>
    <t>(gerichtet)</t>
  </si>
  <si>
    <t>Membranpotential</t>
  </si>
  <si>
    <t>E [GABA]</t>
  </si>
  <si>
    <t>160218_002+003</t>
  </si>
  <si>
    <t>572/16</t>
  </si>
  <si>
    <t>160218_009+010</t>
  </si>
  <si>
    <t>160218_013+014</t>
  </si>
  <si>
    <t>160224_002+003</t>
  </si>
  <si>
    <t>572/20</t>
  </si>
  <si>
    <t>160224_006+007</t>
  </si>
  <si>
    <t>anmerkung:</t>
  </si>
  <si>
    <t>0.3 war von AP überlagert -&gt; Minimum gegen BL verrechnet</t>
  </si>
  <si>
    <t>KBr</t>
  </si>
  <si>
    <t>K</t>
  </si>
  <si>
    <t>P</t>
  </si>
  <si>
    <t>PBr</t>
  </si>
  <si>
    <t>Mean InOut 2-3</t>
  </si>
  <si>
    <t>Mean InOut end</t>
  </si>
  <si>
    <t>ab hier wurde korrigiert, dass die Werte für die IPSPs bisher falsch herum aufgetragen wurden (deshalb das *-1 in den Formeln)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</si>
</sst>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5" borderId="12" xfId="0" applyFill="1" applyBorder="1"/>
    <xf numFmtId="0" fontId="2" fillId="6" borderId="10" xfId="0" applyFont="1" applyFill="1" applyBorder="1"/>
    <xf numFmtId="0" fontId="0" fillId="0" borderId="14" xfId="0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0" xfId="0" applyFill="1" applyBorder="1" applyAlignment="1">
      <alignment horizontal="center"/>
    </xf>
    <xf numFmtId="2" fontId="5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0" xfId="0" applyFill="1" applyBorder="1"/>
    <xf numFmtId="0" fontId="0" fillId="5" borderId="10" xfId="0" applyFill="1" applyBorder="1"/>
    <xf numFmtId="0" fontId="6" fillId="0" borderId="0" xfId="0" applyFont="1"/>
    <xf numFmtId="164" fontId="5" fillId="0" borderId="0" xfId="0" applyNumberFormat="1" applyFont="1" applyAlignment="1">
      <alignment horizontal="center"/>
    </xf>
    <xf numFmtId="0" fontId="6" fillId="2" borderId="0" xfId="0" applyFont="1" applyFill="1"/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wrapText="1"/>
    </xf>
    <xf numFmtId="165" fontId="0" fillId="0" borderId="0" xfId="0" applyNumberFormat="1"/>
    <xf numFmtId="1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8440978035640279"/>
                  <c:y val="5.8863735783027123E-2"/>
                </c:manualLayout>
              </c:layout>
              <c:numFmt formatCode="General" sourceLinked="0"/>
            </c:trendlineLbl>
          </c:trendline>
          <c:xVal>
            <c:numRef>
              <c:f>Tabelle2!$P$21:$P$29</c:f>
              <c:numCache>
                <c:formatCode>General</c:formatCode>
                <c:ptCount val="9"/>
                <c:pt idx="0">
                  <c:v>1.403808594</c:v>
                </c:pt>
                <c:pt idx="1">
                  <c:v>-1.541137695</c:v>
                </c:pt>
                <c:pt idx="2">
                  <c:v>-2.3345947269999998</c:v>
                </c:pt>
                <c:pt idx="3">
                  <c:v>-4.4250488280000004</c:v>
                </c:pt>
                <c:pt idx="4">
                  <c:v>-5.9509277340000004</c:v>
                </c:pt>
                <c:pt idx="5">
                  <c:v>-10.10131836</c:v>
                </c:pt>
                <c:pt idx="6">
                  <c:v>-14.633178709999999</c:v>
                </c:pt>
                <c:pt idx="7">
                  <c:v>-16.983032229999999</c:v>
                </c:pt>
                <c:pt idx="8">
                  <c:v>-13.046264649999999</c:v>
                </c:pt>
              </c:numCache>
            </c:numRef>
          </c:xVal>
          <c:yVal>
            <c:numRef>
              <c:f>Tabelle2!$P$33:$P$41</c:f>
              <c:numCache>
                <c:formatCode>General</c:formatCode>
                <c:ptCount val="9"/>
                <c:pt idx="0">
                  <c:v>-102.3970104</c:v>
                </c:pt>
                <c:pt idx="1">
                  <c:v>-96.424284439999994</c:v>
                </c:pt>
                <c:pt idx="2">
                  <c:v>-91.12040202</c:v>
                </c:pt>
                <c:pt idx="3">
                  <c:v>-84.621247789999998</c:v>
                </c:pt>
                <c:pt idx="4">
                  <c:v>-78.365870880000003</c:v>
                </c:pt>
                <c:pt idx="5">
                  <c:v>-70.308140350000002</c:v>
                </c:pt>
                <c:pt idx="6">
                  <c:v>-61.969575429999999</c:v>
                </c:pt>
                <c:pt idx="7">
                  <c:v>-55.079505560000001</c:v>
                </c:pt>
                <c:pt idx="8">
                  <c:v>-55.944170270000001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7120"/>
        <c:axId val="102678912"/>
      </c:scatterChart>
      <c:valAx>
        <c:axId val="1026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678912"/>
        <c:crosses val="autoZero"/>
        <c:crossBetween val="midCat"/>
      </c:valAx>
      <c:valAx>
        <c:axId val="1026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77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745821246028456"/>
          <c:y val="0.64776428988043167"/>
          <c:w val="0.334471612101118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Tabelle2!$B$4:$B$18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Tabelle2!$C$4:$C$18</c:f>
              <c:numCache>
                <c:formatCode>0.00</c:formatCode>
                <c:ptCount val="15"/>
                <c:pt idx="0">
                  <c:v>1.52418348527</c:v>
                </c:pt>
                <c:pt idx="1">
                  <c:v>5.4473876954444442</c:v>
                </c:pt>
                <c:pt idx="2">
                  <c:v>6.7647298178888899</c:v>
                </c:pt>
                <c:pt idx="3">
                  <c:v>7.0224338102222212</c:v>
                </c:pt>
                <c:pt idx="4">
                  <c:v>7.9888237845555556</c:v>
                </c:pt>
                <c:pt idx="5">
                  <c:v>7.9600016283333339</c:v>
                </c:pt>
                <c:pt idx="6">
                  <c:v>8.3312988281111107</c:v>
                </c:pt>
                <c:pt idx="7">
                  <c:v>8.170233832000001</c:v>
                </c:pt>
                <c:pt idx="8">
                  <c:v>7.9125298397777772</c:v>
                </c:pt>
                <c:pt idx="9">
                  <c:v>8.7178548184444438</c:v>
                </c:pt>
                <c:pt idx="10">
                  <c:v>8.6703830285555554</c:v>
                </c:pt>
                <c:pt idx="11">
                  <c:v>8.6466471361111115</c:v>
                </c:pt>
                <c:pt idx="12">
                  <c:v>9.6655951614444451</c:v>
                </c:pt>
                <c:pt idx="13">
                  <c:v>9.9673800992222219</c:v>
                </c:pt>
                <c:pt idx="14">
                  <c:v>10.043674044888888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9008"/>
        <c:axId val="102700544"/>
      </c:scatterChart>
      <c:valAx>
        <c:axId val="1026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00544"/>
        <c:crosses val="autoZero"/>
        <c:crossBetween val="midCat"/>
      </c:valAx>
      <c:valAx>
        <c:axId val="102700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69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810820393744"/>
          <c:y val="0.12794213873073035"/>
          <c:w val="0.85303860905360473"/>
          <c:h val="0.71186148823864126"/>
        </c:manualLayout>
      </c:layout>
      <c:scatterChart>
        <c:scatterStyle val="lineMarker"/>
        <c:varyColors val="0"/>
        <c:ser>
          <c:idx val="0"/>
          <c:order val="0"/>
          <c:tx>
            <c:v>Kontrolle ohne NaBr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Inputoutput!$A$2:$A$16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Inputoutput!$B$2:$B$16</c:f>
              <c:numCache>
                <c:formatCode>0.0000</c:formatCode>
                <c:ptCount val="15"/>
                <c:pt idx="0">
                  <c:v>-1.1119842529874999</c:v>
                </c:pt>
                <c:pt idx="1">
                  <c:v>-2.8228759764125</c:v>
                </c:pt>
                <c:pt idx="2">
                  <c:v>-3.9882659913874998</c:v>
                </c:pt>
                <c:pt idx="3">
                  <c:v>-4.8446655273749997</c:v>
                </c:pt>
                <c:pt idx="4">
                  <c:v>-5.3062438964999998</c:v>
                </c:pt>
                <c:pt idx="5">
                  <c:v>-5.1364898681250004</c:v>
                </c:pt>
                <c:pt idx="6">
                  <c:v>-5.5977957590000003</c:v>
                </c:pt>
                <c:pt idx="7">
                  <c:v>-5.9945242745714298</c:v>
                </c:pt>
                <c:pt idx="8">
                  <c:v>-6.0991559710000001</c:v>
                </c:pt>
                <c:pt idx="9">
                  <c:v>-6.0882568358571403</c:v>
                </c:pt>
                <c:pt idx="10">
                  <c:v>-5.7787214008571404</c:v>
                </c:pt>
                <c:pt idx="11">
                  <c:v>-5.8659144809999999</c:v>
                </c:pt>
                <c:pt idx="12">
                  <c:v>-6.2582833427142903</c:v>
                </c:pt>
                <c:pt idx="13">
                  <c:v>-6.5787179130000002</c:v>
                </c:pt>
                <c:pt idx="14">
                  <c:v>-6.3759940012857097</c:v>
                </c:pt>
              </c:numCache>
            </c:numRef>
          </c:yVal>
          <c:smooth val="0"/>
        </c:ser>
        <c:ser>
          <c:idx val="1"/>
          <c:order val="1"/>
          <c:tx>
            <c:v>Kontrolle mit NaBr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Inputoutput!$A$2:$A$16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Inputoutput!$C$2:$C$16</c:f>
              <c:numCache>
                <c:formatCode>0.0000</c:formatCode>
                <c:ptCount val="15"/>
                <c:pt idx="0">
                  <c:v>-1.52418348527</c:v>
                </c:pt>
                <c:pt idx="1">
                  <c:v>-5.4473876954444398</c:v>
                </c:pt>
                <c:pt idx="2">
                  <c:v>-6.7647298178888899</c:v>
                </c:pt>
                <c:pt idx="3">
                  <c:v>-7.0224338102222204</c:v>
                </c:pt>
                <c:pt idx="4">
                  <c:v>-7.9888237845555601</c:v>
                </c:pt>
                <c:pt idx="5">
                  <c:v>-7.9600016283333304</c:v>
                </c:pt>
                <c:pt idx="6">
                  <c:v>-8.3312988281111107</c:v>
                </c:pt>
                <c:pt idx="7">
                  <c:v>-8.1702338319999992</c:v>
                </c:pt>
                <c:pt idx="8">
                  <c:v>-7.9125298397777799</c:v>
                </c:pt>
                <c:pt idx="9">
                  <c:v>-8.7178548184444402</c:v>
                </c:pt>
                <c:pt idx="10">
                  <c:v>-8.6703830285555608</c:v>
                </c:pt>
                <c:pt idx="11">
                  <c:v>-8.6466471361111097</c:v>
                </c:pt>
                <c:pt idx="12">
                  <c:v>-9.6655951614444504</c:v>
                </c:pt>
                <c:pt idx="13">
                  <c:v>-9.9673800992222201</c:v>
                </c:pt>
                <c:pt idx="14">
                  <c:v>-10.043674044888901</c:v>
                </c:pt>
              </c:numCache>
            </c:numRef>
          </c:yVal>
          <c:smooth val="0"/>
        </c:ser>
        <c:ser>
          <c:idx val="2"/>
          <c:order val="2"/>
          <c:tx>
            <c:v>Pilo ohne NaBr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Inputoutput!$A$2:$A$16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Inputoutput!$D$2:$D$16</c:f>
              <c:numCache>
                <c:formatCode>0.0000</c:formatCode>
                <c:ptCount val="15"/>
                <c:pt idx="0">
                  <c:v>-0.72152273988571403</c:v>
                </c:pt>
                <c:pt idx="1">
                  <c:v>-3.0059814454285698</c:v>
                </c:pt>
                <c:pt idx="2">
                  <c:v>-3.8517543248285699</c:v>
                </c:pt>
                <c:pt idx="3">
                  <c:v>-4.4010707309999999</c:v>
                </c:pt>
                <c:pt idx="4">
                  <c:v>-4.6364920479142899</c:v>
                </c:pt>
                <c:pt idx="5">
                  <c:v>-4.6844482428571403</c:v>
                </c:pt>
                <c:pt idx="6">
                  <c:v>-4.8588344030000004</c:v>
                </c:pt>
                <c:pt idx="7">
                  <c:v>-4.9133300782857097</c:v>
                </c:pt>
                <c:pt idx="8">
                  <c:v>-4.9983433320000001</c:v>
                </c:pt>
                <c:pt idx="9">
                  <c:v>-5.0419398720000004</c:v>
                </c:pt>
                <c:pt idx="10">
                  <c:v>-5.3449358255714303</c:v>
                </c:pt>
                <c:pt idx="11">
                  <c:v>-5.2206856868571396</c:v>
                </c:pt>
                <c:pt idx="12">
                  <c:v>-5.3841727119999998</c:v>
                </c:pt>
                <c:pt idx="13">
                  <c:v>-5.6457519528571396</c:v>
                </c:pt>
                <c:pt idx="14">
                  <c:v>-5.7242257250000002</c:v>
                </c:pt>
              </c:numCache>
            </c:numRef>
          </c:yVal>
          <c:smooth val="0"/>
        </c:ser>
        <c:ser>
          <c:idx val="3"/>
          <c:order val="3"/>
          <c:tx>
            <c:v>Pilo mit NaBr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6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Inputoutput!$A$2:$A$16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Inputoutput!$E$2:$E$16</c:f>
              <c:numCache>
                <c:formatCode>0.0000</c:formatCode>
                <c:ptCount val="15"/>
                <c:pt idx="0">
                  <c:v>-1.2773786271571399</c:v>
                </c:pt>
                <c:pt idx="1">
                  <c:v>-7.7340262268571403</c:v>
                </c:pt>
                <c:pt idx="2">
                  <c:v>-9.9748883931428605</c:v>
                </c:pt>
                <c:pt idx="3">
                  <c:v>-10.953630719857101</c:v>
                </c:pt>
                <c:pt idx="4">
                  <c:v>-12.193952287857099</c:v>
                </c:pt>
                <c:pt idx="5">
                  <c:v>-11.9628906257143</c:v>
                </c:pt>
                <c:pt idx="6">
                  <c:v>-11.823381697</c:v>
                </c:pt>
                <c:pt idx="7">
                  <c:v>-12.651715958285701</c:v>
                </c:pt>
                <c:pt idx="8">
                  <c:v>-13.0855015348571</c:v>
                </c:pt>
                <c:pt idx="9">
                  <c:v>-13.0419049931429</c:v>
                </c:pt>
                <c:pt idx="10">
                  <c:v>-12.887137276000001</c:v>
                </c:pt>
                <c:pt idx="11">
                  <c:v>-12.7955845428571</c:v>
                </c:pt>
                <c:pt idx="12">
                  <c:v>-12.7999441954286</c:v>
                </c:pt>
                <c:pt idx="13">
                  <c:v>-13.379778181285699</c:v>
                </c:pt>
                <c:pt idx="14">
                  <c:v>-13.366699218285699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8464"/>
        <c:axId val="102720640"/>
      </c:scatterChart>
      <c:valAx>
        <c:axId val="1027184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Stimulationsstärke (mA)</a:t>
                </a:r>
              </a:p>
            </c:rich>
          </c:tx>
          <c:layout>
            <c:manualLayout>
              <c:xMode val="edge"/>
              <c:yMode val="edge"/>
              <c:x val="0.43331041609914084"/>
              <c:y val="1.9553278657252972E-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720640"/>
        <c:crosses val="autoZero"/>
        <c:crossBetween val="midCat"/>
      </c:valAx>
      <c:valAx>
        <c:axId val="102720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GABA IPSP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71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48</xdr:row>
      <xdr:rowOff>66675</xdr:rowOff>
    </xdr:from>
    <xdr:to>
      <xdr:col>19</xdr:col>
      <xdr:colOff>638175</xdr:colOff>
      <xdr:row>62</xdr:row>
      <xdr:rowOff>142875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3</xdr:row>
      <xdr:rowOff>147637</xdr:rowOff>
    </xdr:from>
    <xdr:to>
      <xdr:col>15</xdr:col>
      <xdr:colOff>361950</xdr:colOff>
      <xdr:row>19</xdr:row>
      <xdr:rowOff>4762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161926</xdr:rowOff>
    </xdr:from>
    <xdr:to>
      <xdr:col>7</xdr:col>
      <xdr:colOff>447675</xdr:colOff>
      <xdr:row>37</xdr:row>
      <xdr:rowOff>52388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"/>
  <sheetViews>
    <sheetView topLeftCell="AW1" workbookViewId="0">
      <selection activeCell="BE25" sqref="BE25"/>
    </sheetView>
  </sheetViews>
  <sheetFormatPr baseColWidth="10" defaultRowHeight="15" x14ac:dyDescent="0.25"/>
  <cols>
    <col min="1" max="1" width="17" style="4" bestFit="1" customWidth="1"/>
    <col min="2" max="2" width="12" style="4" bestFit="1" customWidth="1"/>
    <col min="3" max="4" width="16.42578125" style="4" bestFit="1" customWidth="1"/>
    <col min="5" max="6" width="11.42578125" style="4"/>
    <col min="7" max="7" width="1.28515625" style="3" customWidth="1"/>
    <col min="8" max="8" width="17" style="4" bestFit="1" customWidth="1"/>
    <col min="9" max="9" width="10.42578125" style="4" bestFit="1" customWidth="1"/>
    <col min="10" max="10" width="16.42578125" style="4" bestFit="1" customWidth="1"/>
    <col min="11" max="11" width="10.42578125" style="4" bestFit="1" customWidth="1"/>
    <col min="12" max="13" width="11.42578125" style="4"/>
    <col min="14" max="14" width="1.140625" style="3" customWidth="1"/>
    <col min="15" max="15" width="17" style="4" bestFit="1" customWidth="1"/>
    <col min="16" max="16" width="12" style="4" bestFit="1" customWidth="1"/>
    <col min="17" max="17" width="16.42578125" style="4" bestFit="1" customWidth="1"/>
    <col min="18" max="18" width="10.42578125" style="4" bestFit="1" customWidth="1"/>
    <col min="19" max="19" width="9" style="4" bestFit="1" customWidth="1"/>
    <col min="20" max="20" width="11.42578125" style="4"/>
    <col min="21" max="21" width="0.5703125" style="3" customWidth="1"/>
    <col min="22" max="22" width="17" style="4" bestFit="1" customWidth="1"/>
    <col min="23" max="23" width="12" style="4" bestFit="1" customWidth="1"/>
    <col min="24" max="24" width="16.42578125" style="4" bestFit="1" customWidth="1"/>
    <col min="25" max="25" width="12" style="4" bestFit="1" customWidth="1"/>
    <col min="26" max="27" width="11.42578125" style="4"/>
    <col min="28" max="28" width="2.85546875" style="3" customWidth="1"/>
    <col min="29" max="29" width="17" style="4" bestFit="1" customWidth="1"/>
    <col min="30" max="30" width="11.42578125" style="4"/>
    <col min="31" max="31" width="16.42578125" style="4" bestFit="1" customWidth="1"/>
    <col min="32" max="32" width="10.42578125" style="4" bestFit="1" customWidth="1"/>
    <col min="33" max="33" width="9" style="4" bestFit="1" customWidth="1"/>
    <col min="34" max="34" width="11.42578125" style="4"/>
    <col min="35" max="35" width="2.28515625" style="3" customWidth="1"/>
    <col min="36" max="36" width="17" style="4" bestFit="1" customWidth="1"/>
    <col min="37" max="37" width="10.42578125" style="4" bestFit="1" customWidth="1"/>
    <col min="38" max="38" width="16.42578125" style="4" bestFit="1" customWidth="1"/>
    <col min="39" max="41" width="11.42578125" style="4"/>
    <col min="42" max="42" width="2" style="3" customWidth="1"/>
    <col min="43" max="43" width="17" style="4" bestFit="1" customWidth="1"/>
    <col min="44" max="44" width="11.42578125" style="4"/>
    <col min="45" max="45" width="16.42578125" style="4" bestFit="1" customWidth="1"/>
    <col min="46" max="48" width="11.42578125" style="4"/>
    <col min="49" max="49" width="1.7109375" style="3" customWidth="1"/>
    <col min="50" max="50" width="17" style="4" bestFit="1" customWidth="1"/>
    <col min="51" max="51" width="11.42578125" style="4"/>
    <col min="52" max="52" width="16.42578125" style="4" bestFit="1" customWidth="1"/>
    <col min="53" max="55" width="11.42578125" style="4"/>
    <col min="56" max="56" width="1" style="3" customWidth="1"/>
    <col min="57" max="57" width="17" style="4" bestFit="1" customWidth="1"/>
    <col min="58" max="58" width="21.7109375" style="4" customWidth="1"/>
    <col min="59" max="59" width="23.85546875" style="4" customWidth="1"/>
    <col min="60" max="62" width="11.42578125" style="4"/>
    <col min="63" max="63" width="0.85546875" style="3" customWidth="1"/>
    <col min="64" max="64" width="17" style="4" bestFit="1" customWidth="1"/>
    <col min="65" max="65" width="11.42578125" style="4"/>
    <col min="66" max="66" width="16.42578125" style="4" bestFit="1" customWidth="1"/>
    <col min="67" max="69" width="11.42578125" style="4"/>
    <col min="70" max="70" width="2.28515625" style="3" customWidth="1"/>
    <col min="71" max="16384" width="11.42578125" style="4"/>
  </cols>
  <sheetData>
    <row r="1" spans="1:62" ht="15.75" thickBot="1" x14ac:dyDescent="0.3">
      <c r="A1" s="47" t="s">
        <v>10</v>
      </c>
      <c r="B1" s="48"/>
      <c r="C1" s="49">
        <v>1</v>
      </c>
      <c r="D1" s="49"/>
      <c r="E1" s="1" t="s">
        <v>0</v>
      </c>
      <c r="F1" s="2" t="s">
        <v>11</v>
      </c>
      <c r="H1" s="47" t="s">
        <v>12</v>
      </c>
      <c r="I1" s="48"/>
      <c r="J1" s="49">
        <v>2</v>
      </c>
      <c r="K1" s="49"/>
      <c r="L1" s="1" t="s">
        <v>0</v>
      </c>
      <c r="M1" s="2" t="s">
        <v>11</v>
      </c>
      <c r="O1" s="47" t="s">
        <v>13</v>
      </c>
      <c r="P1" s="48"/>
      <c r="Q1" s="49">
        <v>3</v>
      </c>
      <c r="R1" s="49"/>
      <c r="S1" s="1" t="s">
        <v>0</v>
      </c>
      <c r="T1" s="2" t="s">
        <v>14</v>
      </c>
      <c r="V1" s="47" t="s">
        <v>15</v>
      </c>
      <c r="W1" s="48"/>
      <c r="X1" s="49">
        <v>4</v>
      </c>
      <c r="Y1" s="49"/>
      <c r="Z1" s="1" t="s">
        <v>0</v>
      </c>
      <c r="AA1" s="2" t="s">
        <v>16</v>
      </c>
      <c r="AC1" s="47" t="s">
        <v>26</v>
      </c>
      <c r="AD1" s="48"/>
      <c r="AE1" s="49">
        <v>5</v>
      </c>
      <c r="AF1" s="49"/>
      <c r="AG1" s="1" t="s">
        <v>0</v>
      </c>
      <c r="AH1" s="2" t="s">
        <v>27</v>
      </c>
      <c r="AJ1" s="47" t="s">
        <v>28</v>
      </c>
      <c r="AK1" s="48"/>
      <c r="AL1" s="49">
        <v>6</v>
      </c>
      <c r="AM1" s="49"/>
      <c r="AN1" s="1" t="s">
        <v>0</v>
      </c>
      <c r="AO1" s="2" t="s">
        <v>27</v>
      </c>
      <c r="AQ1" s="47" t="s">
        <v>29</v>
      </c>
      <c r="AR1" s="48"/>
      <c r="AS1" s="49">
        <v>7</v>
      </c>
      <c r="AT1" s="49"/>
      <c r="AU1" s="1" t="s">
        <v>0</v>
      </c>
      <c r="AV1" s="2" t="s">
        <v>27</v>
      </c>
      <c r="AX1" s="47" t="s">
        <v>30</v>
      </c>
      <c r="AY1" s="48"/>
      <c r="AZ1" s="39">
        <v>8</v>
      </c>
      <c r="BA1" s="39"/>
      <c r="BB1" s="1" t="s">
        <v>0</v>
      </c>
      <c r="BC1" s="2" t="s">
        <v>31</v>
      </c>
      <c r="BE1" s="47" t="s">
        <v>32</v>
      </c>
      <c r="BF1" s="48"/>
      <c r="BG1" s="49">
        <v>9</v>
      </c>
      <c r="BH1" s="49"/>
      <c r="BI1" s="1" t="s">
        <v>0</v>
      </c>
      <c r="BJ1" s="2" t="s">
        <v>31</v>
      </c>
    </row>
    <row r="2" spans="1:62" ht="15.75" thickBot="1" x14ac:dyDescent="0.3"/>
    <row r="3" spans="1:62" ht="15.75" thickBot="1" x14ac:dyDescent="0.3">
      <c r="A3" s="50" t="s">
        <v>1</v>
      </c>
      <c r="B3" s="51"/>
      <c r="C3" s="50" t="s">
        <v>2</v>
      </c>
      <c r="D3" s="52"/>
      <c r="E3" s="51"/>
      <c r="H3" s="50" t="s">
        <v>1</v>
      </c>
      <c r="I3" s="51"/>
      <c r="J3" s="50" t="s">
        <v>2</v>
      </c>
      <c r="K3" s="52"/>
      <c r="L3" s="51"/>
      <c r="O3" s="50" t="s">
        <v>1</v>
      </c>
      <c r="P3" s="51"/>
      <c r="Q3" s="50" t="s">
        <v>2</v>
      </c>
      <c r="R3" s="52"/>
      <c r="S3" s="51"/>
      <c r="V3" s="50" t="s">
        <v>1</v>
      </c>
      <c r="W3" s="51"/>
      <c r="X3" s="50" t="s">
        <v>2</v>
      </c>
      <c r="Y3" s="52"/>
      <c r="Z3" s="51"/>
      <c r="AC3" s="50" t="s">
        <v>1</v>
      </c>
      <c r="AD3" s="51"/>
      <c r="AE3" s="50" t="s">
        <v>2</v>
      </c>
      <c r="AF3" s="52"/>
      <c r="AG3" s="51"/>
      <c r="AJ3" s="50" t="s">
        <v>1</v>
      </c>
      <c r="AK3" s="51"/>
      <c r="AL3" s="50" t="s">
        <v>2</v>
      </c>
      <c r="AM3" s="52"/>
      <c r="AN3" s="51"/>
      <c r="AQ3" s="50" t="s">
        <v>1</v>
      </c>
      <c r="AR3" s="51"/>
      <c r="AS3" s="50" t="s">
        <v>2</v>
      </c>
      <c r="AT3" s="52"/>
      <c r="AU3" s="51"/>
      <c r="AX3" s="40" t="s">
        <v>1</v>
      </c>
      <c r="AY3" s="41"/>
      <c r="AZ3" s="40" t="s">
        <v>2</v>
      </c>
      <c r="BA3" s="42"/>
      <c r="BB3" s="41"/>
      <c r="BE3" s="50" t="s">
        <v>1</v>
      </c>
      <c r="BF3" s="51"/>
      <c r="BG3" s="50" t="s">
        <v>2</v>
      </c>
      <c r="BH3" s="52"/>
      <c r="BI3" s="51"/>
    </row>
    <row r="4" spans="1:62" ht="15.75" thickBot="1" x14ac:dyDescent="0.3">
      <c r="A4" s="5" t="s">
        <v>3</v>
      </c>
      <c r="B4" s="6" t="s">
        <v>4</v>
      </c>
      <c r="C4" s="7" t="s">
        <v>5</v>
      </c>
      <c r="D4" s="8" t="s">
        <v>4</v>
      </c>
      <c r="E4" s="8" t="s">
        <v>6</v>
      </c>
      <c r="F4" s="6" t="s">
        <v>7</v>
      </c>
      <c r="H4" s="5" t="s">
        <v>3</v>
      </c>
      <c r="I4" s="6" t="s">
        <v>4</v>
      </c>
      <c r="J4" s="7" t="s">
        <v>5</v>
      </c>
      <c r="K4" s="8" t="s">
        <v>4</v>
      </c>
      <c r="L4" s="8" t="s">
        <v>6</v>
      </c>
      <c r="M4" s="6" t="s">
        <v>7</v>
      </c>
      <c r="O4" s="5" t="s">
        <v>3</v>
      </c>
      <c r="P4" s="6" t="s">
        <v>4</v>
      </c>
      <c r="Q4" s="7" t="s">
        <v>5</v>
      </c>
      <c r="R4" s="8" t="s">
        <v>4</v>
      </c>
      <c r="S4" s="8" t="s">
        <v>6</v>
      </c>
      <c r="T4" s="6" t="s">
        <v>7</v>
      </c>
      <c r="V4" s="5" t="s">
        <v>3</v>
      </c>
      <c r="W4" s="6" t="s">
        <v>4</v>
      </c>
      <c r="X4" s="7" t="s">
        <v>5</v>
      </c>
      <c r="Y4" s="8" t="s">
        <v>4</v>
      </c>
      <c r="Z4" s="8" t="s">
        <v>6</v>
      </c>
      <c r="AA4" s="6" t="s">
        <v>7</v>
      </c>
      <c r="AC4" s="5" t="s">
        <v>3</v>
      </c>
      <c r="AD4" s="6" t="s">
        <v>4</v>
      </c>
      <c r="AE4" s="12" t="s">
        <v>5</v>
      </c>
      <c r="AF4" s="8" t="s">
        <v>4</v>
      </c>
      <c r="AG4" s="8" t="s">
        <v>6</v>
      </c>
      <c r="AH4" s="6" t="s">
        <v>7</v>
      </c>
      <c r="AJ4" s="5" t="s">
        <v>3</v>
      </c>
      <c r="AK4" s="6" t="s">
        <v>4</v>
      </c>
      <c r="AL4" s="12" t="s">
        <v>5</v>
      </c>
      <c r="AM4" s="8" t="s">
        <v>4</v>
      </c>
      <c r="AN4" s="8" t="s">
        <v>6</v>
      </c>
      <c r="AO4" s="6" t="s">
        <v>7</v>
      </c>
      <c r="AQ4" s="5" t="s">
        <v>3</v>
      </c>
      <c r="AR4" s="6" t="s">
        <v>4</v>
      </c>
      <c r="AS4" s="12" t="s">
        <v>5</v>
      </c>
      <c r="AT4" s="8" t="s">
        <v>4</v>
      </c>
      <c r="AU4" s="8" t="s">
        <v>6</v>
      </c>
      <c r="AV4" s="6" t="s">
        <v>7</v>
      </c>
      <c r="AX4" s="5" t="s">
        <v>3</v>
      </c>
      <c r="AY4" s="6" t="s">
        <v>4</v>
      </c>
      <c r="AZ4" s="42" t="s">
        <v>5</v>
      </c>
      <c r="BA4" s="8" t="s">
        <v>4</v>
      </c>
      <c r="BB4" s="8" t="s">
        <v>6</v>
      </c>
      <c r="BC4" s="6" t="s">
        <v>7</v>
      </c>
      <c r="BE4" s="5" t="s">
        <v>3</v>
      </c>
      <c r="BF4" s="6" t="s">
        <v>4</v>
      </c>
      <c r="BG4" s="42" t="s">
        <v>5</v>
      </c>
      <c r="BH4" s="8" t="s">
        <v>4</v>
      </c>
      <c r="BI4" s="8" t="s">
        <v>6</v>
      </c>
      <c r="BJ4" s="6" t="s">
        <v>7</v>
      </c>
    </row>
    <row r="5" spans="1:62" s="3" customFormat="1" ht="7.5" customHeight="1" x14ac:dyDescent="0.25"/>
    <row r="6" spans="1:62" x14ac:dyDescent="0.25">
      <c r="A6" s="4" t="s">
        <v>9</v>
      </c>
      <c r="C6" s="4" t="s">
        <v>8</v>
      </c>
      <c r="H6" s="4" t="s">
        <v>9</v>
      </c>
      <c r="J6" s="4" t="s">
        <v>8</v>
      </c>
      <c r="O6" s="4" t="s">
        <v>9</v>
      </c>
      <c r="Q6" s="4" t="s">
        <v>8</v>
      </c>
      <c r="V6" s="4" t="s">
        <v>9</v>
      </c>
      <c r="X6" s="4" t="s">
        <v>8</v>
      </c>
      <c r="AC6" s="4" t="s">
        <v>9</v>
      </c>
      <c r="AE6" s="4" t="s">
        <v>8</v>
      </c>
      <c r="AJ6" s="4" t="s">
        <v>9</v>
      </c>
      <c r="AL6" s="4" t="s">
        <v>8</v>
      </c>
      <c r="AQ6" s="4" t="s">
        <v>9</v>
      </c>
      <c r="AS6" s="4" t="s">
        <v>8</v>
      </c>
      <c r="AX6" s="4" t="s">
        <v>9</v>
      </c>
      <c r="AZ6" s="4" t="s">
        <v>8</v>
      </c>
      <c r="BE6" s="4" t="s">
        <v>9</v>
      </c>
      <c r="BG6" s="4" t="s">
        <v>8</v>
      </c>
    </row>
    <row r="7" spans="1:62" x14ac:dyDescent="0.25">
      <c r="A7" s="9">
        <v>0.02</v>
      </c>
      <c r="B7" s="4">
        <v>2.319335938</v>
      </c>
      <c r="C7" s="9">
        <v>-0.05</v>
      </c>
      <c r="D7" s="4">
        <v>10.62011719</v>
      </c>
      <c r="E7" s="4">
        <f>D7*-1</f>
        <v>-10.62011719</v>
      </c>
      <c r="F7" s="4">
        <v>-111.4404397</v>
      </c>
      <c r="H7" s="9">
        <v>0.02</v>
      </c>
      <c r="I7" s="4">
        <v>2.014160156</v>
      </c>
      <c r="J7" s="9">
        <v>-0.05</v>
      </c>
      <c r="K7" s="4">
        <v>19.79064941</v>
      </c>
      <c r="L7" s="4">
        <f>K7*-1</f>
        <v>-19.79064941</v>
      </c>
      <c r="M7" s="4">
        <v>-100.6014292</v>
      </c>
      <c r="N7" s="3">
        <v>-101.79572880000001</v>
      </c>
      <c r="O7" s="9">
        <v>0.02</v>
      </c>
      <c r="P7" s="4">
        <v>0.8239746094</v>
      </c>
      <c r="Q7" s="9">
        <v>-0.05</v>
      </c>
      <c r="R7" s="4">
        <v>1.266479492</v>
      </c>
      <c r="S7" s="4">
        <f>R7*-1</f>
        <v>-1.266479492</v>
      </c>
      <c r="T7" s="4">
        <v>-89.440943829999995</v>
      </c>
      <c r="V7" s="9">
        <v>0.02</v>
      </c>
      <c r="W7" s="4">
        <v>0.8239746094</v>
      </c>
      <c r="X7" s="9">
        <v>-0.05</v>
      </c>
      <c r="Y7" s="4">
        <v>1.174926758</v>
      </c>
      <c r="Z7" s="4">
        <v>1.174926758</v>
      </c>
      <c r="AA7" s="4">
        <v>-76.228377839999993</v>
      </c>
      <c r="AC7" s="9">
        <v>0.02</v>
      </c>
      <c r="AD7" s="4">
        <v>0.2746582031</v>
      </c>
      <c r="AE7" s="9">
        <v>-0.05</v>
      </c>
      <c r="AF7" s="4">
        <v>4.3792724610000002</v>
      </c>
      <c r="AG7" s="4">
        <f>AF7*-1</f>
        <v>-4.3792724610000002</v>
      </c>
      <c r="AH7" s="4">
        <v>-93.819052490000004</v>
      </c>
      <c r="AJ7" s="9">
        <v>0.02</v>
      </c>
      <c r="AK7" s="4">
        <v>3.051757813E-2</v>
      </c>
      <c r="AL7" s="9">
        <v>-0.05</v>
      </c>
      <c r="AM7" s="4">
        <v>1.327514648</v>
      </c>
      <c r="AN7" s="4">
        <f>AM7*-1</f>
        <v>-1.327514648</v>
      </c>
      <c r="AO7" s="4">
        <v>-93.453201590000006</v>
      </c>
      <c r="AQ7" s="9">
        <v>0.02</v>
      </c>
      <c r="AR7" s="4">
        <v>0.8392333984</v>
      </c>
      <c r="AS7" s="9">
        <v>-0.05</v>
      </c>
      <c r="AT7" s="4">
        <v>3.204345703</v>
      </c>
      <c r="AU7" s="4">
        <v>3.204345703</v>
      </c>
      <c r="AV7" s="4">
        <v>-87.319018790000001</v>
      </c>
      <c r="AX7" s="9">
        <v>0.02</v>
      </c>
      <c r="AY7" s="4">
        <v>1.281738281</v>
      </c>
      <c r="AZ7" s="9">
        <v>-0.05</v>
      </c>
      <c r="BA7" s="4">
        <v>1.800537109</v>
      </c>
      <c r="BB7" s="4">
        <f>BA7*-1</f>
        <v>-1.800537109</v>
      </c>
      <c r="BC7" s="4">
        <v>-124.42486100000001</v>
      </c>
      <c r="BE7" s="9">
        <v>0.02</v>
      </c>
      <c r="BF7" s="4">
        <v>5.310058594</v>
      </c>
      <c r="BG7" s="4">
        <v>1</v>
      </c>
      <c r="BH7" s="4">
        <v>1.403808594</v>
      </c>
      <c r="BI7" s="4">
        <f>BH7*-1</f>
        <v>-1.403808594</v>
      </c>
      <c r="BJ7" s="4">
        <v>-102.3970104</v>
      </c>
    </row>
    <row r="8" spans="1:62" x14ac:dyDescent="0.25">
      <c r="A8" s="10">
        <v>0.04</v>
      </c>
      <c r="B8" s="4">
        <v>2.7313232420000002</v>
      </c>
      <c r="C8" s="10">
        <v>-0.04</v>
      </c>
      <c r="D8" s="4">
        <v>7.9650878909999996</v>
      </c>
      <c r="E8" s="4">
        <f t="shared" ref="E8:E11" si="0">D8*-1</f>
        <v>-7.9650878909999996</v>
      </c>
      <c r="F8" s="4">
        <v>-104.6155085</v>
      </c>
      <c r="H8" s="10">
        <v>0.04</v>
      </c>
      <c r="I8" s="4">
        <v>3.4027099609999998</v>
      </c>
      <c r="J8" s="10">
        <v>-0.04</v>
      </c>
      <c r="K8" s="4">
        <v>15.121459959999999</v>
      </c>
      <c r="L8" s="4">
        <f t="shared" ref="L8:L12" si="1">K8*-1</f>
        <v>-15.121459959999999</v>
      </c>
      <c r="M8" s="4">
        <v>-95.428466799999995</v>
      </c>
      <c r="N8" s="3">
        <v>-94.044175260000003</v>
      </c>
      <c r="O8" s="10">
        <v>0.04</v>
      </c>
      <c r="P8" s="4">
        <v>3.173828125</v>
      </c>
      <c r="Q8" s="10">
        <v>-0.04</v>
      </c>
      <c r="R8" s="4">
        <v>1.266479492</v>
      </c>
      <c r="S8" s="4">
        <v>1.266479492</v>
      </c>
      <c r="T8" s="4">
        <v>-86.109613969999998</v>
      </c>
      <c r="V8" s="10">
        <v>0.04</v>
      </c>
      <c r="W8" s="4">
        <v>3.0670166019999998</v>
      </c>
      <c r="X8" s="10">
        <v>-0.04</v>
      </c>
      <c r="Y8" s="4">
        <v>0.9155273438</v>
      </c>
      <c r="Z8" s="4">
        <v>0.9155273438</v>
      </c>
      <c r="AA8" s="4">
        <v>-75.809138840000003</v>
      </c>
      <c r="AC8" s="10">
        <v>0.04</v>
      </c>
      <c r="AD8" s="4">
        <v>7.7667236329999998</v>
      </c>
      <c r="AE8" s="10">
        <v>-0.04</v>
      </c>
      <c r="AF8" s="4">
        <v>4.2419433590000004</v>
      </c>
      <c r="AG8" s="4">
        <f>AF8*-1</f>
        <v>-4.2419433590000004</v>
      </c>
      <c r="AH8" s="4">
        <v>-90.167288049999996</v>
      </c>
      <c r="AJ8" s="10">
        <v>0.04</v>
      </c>
      <c r="AK8" s="4">
        <v>3.662109375</v>
      </c>
      <c r="AL8" s="10">
        <v>-0.04</v>
      </c>
      <c r="AM8" s="4">
        <v>1.251220703</v>
      </c>
      <c r="AN8" s="4">
        <f t="shared" ref="AN8:AN10" si="2">AM8*-1</f>
        <v>-1.251220703</v>
      </c>
      <c r="AO8" s="4">
        <v>-87.840360750000002</v>
      </c>
      <c r="AQ8" s="10">
        <v>0.04</v>
      </c>
      <c r="AR8" s="4">
        <v>9.7045898439999991</v>
      </c>
      <c r="AS8" s="10">
        <v>-0.04</v>
      </c>
      <c r="AT8" s="4">
        <v>4.272460938</v>
      </c>
      <c r="AU8" s="4">
        <v>4.272460938</v>
      </c>
      <c r="AV8" s="4">
        <v>-84.521424539999998</v>
      </c>
      <c r="AX8" s="10">
        <v>0.04</v>
      </c>
      <c r="AY8" s="4">
        <v>8.2244873050000002</v>
      </c>
      <c r="AZ8" s="10">
        <v>-0.04</v>
      </c>
      <c r="BA8" s="4">
        <v>2.380371094</v>
      </c>
      <c r="BB8" s="4">
        <f>BA8*-1</f>
        <v>-2.380371094</v>
      </c>
      <c r="BC8" s="4">
        <v>-114.7871751</v>
      </c>
      <c r="BE8" s="10">
        <v>0.04</v>
      </c>
      <c r="BF8" s="4">
        <v>7.2937011719999996</v>
      </c>
      <c r="BG8" s="4">
        <v>2</v>
      </c>
      <c r="BH8" s="4">
        <v>1.541137695</v>
      </c>
      <c r="BI8" s="4">
        <v>1.541137695</v>
      </c>
      <c r="BJ8" s="4">
        <v>-96.424284439999994</v>
      </c>
    </row>
    <row r="9" spans="1:62" x14ac:dyDescent="0.25">
      <c r="A9" s="10">
        <v>0.06</v>
      </c>
      <c r="B9" s="4">
        <v>4.4250488280000004</v>
      </c>
      <c r="C9" s="10">
        <v>-0.03</v>
      </c>
      <c r="D9" s="4">
        <v>5.493164063</v>
      </c>
      <c r="E9" s="4">
        <f t="shared" si="0"/>
        <v>-5.493164063</v>
      </c>
      <c r="F9" s="4">
        <v>-96.821769340000003</v>
      </c>
      <c r="H9" s="10">
        <v>0.06</v>
      </c>
      <c r="I9" s="4">
        <v>2.3345947269999998</v>
      </c>
      <c r="J9" s="10">
        <v>-0.03</v>
      </c>
      <c r="K9" s="4">
        <v>12.6953125</v>
      </c>
      <c r="L9" s="4">
        <f t="shared" si="1"/>
        <v>-12.6953125</v>
      </c>
      <c r="M9" s="4">
        <v>-90.291496449999997</v>
      </c>
      <c r="N9" s="3">
        <v>-88.602553970000002</v>
      </c>
      <c r="O9" s="10">
        <v>0.06</v>
      </c>
      <c r="P9" s="4">
        <v>1.907348633</v>
      </c>
      <c r="Q9" s="10">
        <v>-0.03</v>
      </c>
      <c r="R9" s="4">
        <v>0.8392333984</v>
      </c>
      <c r="S9" s="4">
        <v>0.8392333984</v>
      </c>
      <c r="T9" s="4">
        <v>-82.804922329999997</v>
      </c>
      <c r="V9" s="10">
        <v>0.06</v>
      </c>
      <c r="W9" s="4">
        <v>3.9825439450000002</v>
      </c>
      <c r="X9" s="10">
        <v>-0.03</v>
      </c>
      <c r="Y9" s="4">
        <v>1.449584961</v>
      </c>
      <c r="Z9" s="4">
        <v>1.449584961</v>
      </c>
      <c r="AA9" s="4">
        <v>-74.547947039999997</v>
      </c>
      <c r="AC9" s="10">
        <v>0.06</v>
      </c>
      <c r="AD9" s="4">
        <v>13.397216800000001</v>
      </c>
      <c r="AE9" s="10">
        <v>-0.03</v>
      </c>
      <c r="AF9" s="4">
        <v>4.2419433590000004</v>
      </c>
      <c r="AG9" s="4">
        <v>4.2419433590000004</v>
      </c>
      <c r="AH9" s="4">
        <v>-84.885160799999994</v>
      </c>
      <c r="AJ9" s="10">
        <v>0.06</v>
      </c>
      <c r="AK9" s="4">
        <v>4.6539306639999998</v>
      </c>
      <c r="AL9" s="10">
        <v>-0.03</v>
      </c>
      <c r="AM9" s="4">
        <v>0.9460449219</v>
      </c>
      <c r="AN9" s="4">
        <f t="shared" si="2"/>
        <v>-0.9460449219</v>
      </c>
      <c r="AO9" s="4">
        <v>-84.539974439999995</v>
      </c>
      <c r="AQ9" s="10">
        <v>0.06</v>
      </c>
      <c r="AR9" s="4">
        <v>10.467529300000001</v>
      </c>
      <c r="AS9" s="10">
        <v>-0.03</v>
      </c>
      <c r="AT9" s="4">
        <v>5.004882813</v>
      </c>
      <c r="AU9" s="4">
        <v>5.004882813</v>
      </c>
      <c r="AV9" s="4">
        <v>-82.425285790000004</v>
      </c>
      <c r="AX9" s="10">
        <v>0.06</v>
      </c>
      <c r="AY9" s="4">
        <v>11.32202148</v>
      </c>
      <c r="AZ9" s="10">
        <v>-0.03</v>
      </c>
      <c r="BA9" s="4">
        <v>2.532958984</v>
      </c>
      <c r="BB9" s="4">
        <v>2.532958984</v>
      </c>
      <c r="BC9" s="4">
        <v>-104.7214606</v>
      </c>
      <c r="BE9" s="10">
        <v>0.06</v>
      </c>
      <c r="BF9" s="4">
        <v>8.3923339840000004</v>
      </c>
      <c r="BG9" s="4">
        <v>3</v>
      </c>
      <c r="BH9" s="4">
        <v>2.3345947269999998</v>
      </c>
      <c r="BI9" s="4">
        <v>2.3345947269999998</v>
      </c>
      <c r="BJ9" s="4">
        <v>-91.12040202</v>
      </c>
    </row>
    <row r="10" spans="1:62" x14ac:dyDescent="0.25">
      <c r="A10" s="10">
        <v>0.08</v>
      </c>
      <c r="B10" s="4">
        <v>5.859375</v>
      </c>
      <c r="C10" s="10">
        <v>-0.02</v>
      </c>
      <c r="D10" s="4">
        <v>3.723144531</v>
      </c>
      <c r="E10" s="4">
        <f t="shared" si="0"/>
        <v>-3.723144531</v>
      </c>
      <c r="F10" s="4">
        <v>-88.890200759999999</v>
      </c>
      <c r="H10" s="10">
        <v>0.08</v>
      </c>
      <c r="I10" s="4">
        <v>1.983642578</v>
      </c>
      <c r="J10" s="10">
        <v>-0.02</v>
      </c>
      <c r="K10" s="4">
        <v>9.0637207029999995</v>
      </c>
      <c r="L10" s="4">
        <f t="shared" si="1"/>
        <v>-9.0637207029999995</v>
      </c>
      <c r="M10" s="4">
        <v>-85.396220670000005</v>
      </c>
      <c r="N10" s="3">
        <v>-82.90738838</v>
      </c>
      <c r="O10" s="10">
        <v>0.08</v>
      </c>
      <c r="P10" s="4">
        <v>1.159667969</v>
      </c>
      <c r="Q10" s="10">
        <v>-0.02</v>
      </c>
      <c r="R10" s="4">
        <v>1.052856445</v>
      </c>
      <c r="S10" s="4">
        <v>1.052856445</v>
      </c>
      <c r="T10" s="4">
        <v>-80.214160980000003</v>
      </c>
      <c r="V10" s="10">
        <v>0.08</v>
      </c>
      <c r="W10" s="4">
        <v>3.8299560549999998</v>
      </c>
      <c r="X10" s="10">
        <v>-0.02</v>
      </c>
      <c r="Y10" s="4">
        <v>5.4779052730000002</v>
      </c>
      <c r="Z10" s="4">
        <v>5.4779052730000002</v>
      </c>
      <c r="AA10" s="4">
        <v>-73.549025130000004</v>
      </c>
      <c r="AC10" s="10">
        <v>0.08</v>
      </c>
      <c r="AD10" s="4">
        <v>13.50402832</v>
      </c>
      <c r="AE10" s="10">
        <v>-0.02</v>
      </c>
      <c r="AF10" s="4">
        <v>4.7149658199999998</v>
      </c>
      <c r="AG10" s="4">
        <v>4.7149658199999998</v>
      </c>
      <c r="AH10" s="4">
        <v>-81.042790819999993</v>
      </c>
      <c r="AJ10" s="10">
        <v>0.08</v>
      </c>
      <c r="AK10" s="4">
        <v>4.7302246090000004</v>
      </c>
      <c r="AL10" s="10">
        <v>-0.02</v>
      </c>
      <c r="AM10" s="4">
        <v>0.8239746094</v>
      </c>
      <c r="AN10" s="4">
        <f t="shared" si="2"/>
        <v>-0.8239746094</v>
      </c>
      <c r="AO10" s="4">
        <v>-81.758386950000002</v>
      </c>
      <c r="AQ10" s="10">
        <v>0.08</v>
      </c>
      <c r="AR10" s="4">
        <v>12.1307373</v>
      </c>
      <c r="AS10" s="10">
        <v>-0.02</v>
      </c>
      <c r="AT10" s="4">
        <v>5.8288574219999996</v>
      </c>
      <c r="AU10" s="4">
        <v>5.8288574219999996</v>
      </c>
      <c r="AV10" s="4">
        <v>-80.30700684</v>
      </c>
      <c r="AX10" s="10">
        <v>0.08</v>
      </c>
      <c r="AY10" s="4">
        <v>11.06262207</v>
      </c>
      <c r="AZ10" s="10">
        <v>-0.02</v>
      </c>
      <c r="BA10" s="4">
        <v>3.326416016</v>
      </c>
      <c r="BB10" s="4">
        <v>3.326416016</v>
      </c>
      <c r="BC10" s="4">
        <v>-94.115819689999995</v>
      </c>
      <c r="BE10" s="10">
        <v>0.08</v>
      </c>
      <c r="BF10" s="4">
        <v>8.9416503909999996</v>
      </c>
      <c r="BG10" s="4">
        <v>4</v>
      </c>
      <c r="BH10" s="4">
        <v>4.4250488280000004</v>
      </c>
      <c r="BI10" s="4">
        <v>4.4250488280000004</v>
      </c>
      <c r="BJ10" s="4">
        <v>-84.621247789999998</v>
      </c>
    </row>
    <row r="11" spans="1:62" x14ac:dyDescent="0.25">
      <c r="A11" s="10">
        <v>0.1</v>
      </c>
      <c r="B11" s="4">
        <v>8.0413818359999993</v>
      </c>
      <c r="C11" s="10">
        <v>-0.01</v>
      </c>
      <c r="D11" s="4">
        <v>2.197265625</v>
      </c>
      <c r="E11" s="4">
        <f t="shared" si="0"/>
        <v>-2.197265625</v>
      </c>
      <c r="F11" s="4">
        <v>-80.516377430000006</v>
      </c>
      <c r="H11" s="10">
        <v>0.1</v>
      </c>
      <c r="I11" s="4">
        <v>1.663208008</v>
      </c>
      <c r="J11" s="10">
        <v>-0.01</v>
      </c>
      <c r="K11" s="4">
        <v>4.6234130860000002</v>
      </c>
      <c r="L11" s="4">
        <f t="shared" si="1"/>
        <v>-4.6234130860000002</v>
      </c>
      <c r="M11" s="4">
        <v>-77.686921330000004</v>
      </c>
      <c r="N11" s="3">
        <v>-76.714049939999995</v>
      </c>
      <c r="O11" s="10">
        <v>0.1</v>
      </c>
      <c r="P11" s="4">
        <v>2.868652344</v>
      </c>
      <c r="Q11" s="10">
        <v>-0.01</v>
      </c>
      <c r="R11" s="4">
        <v>1.846313477</v>
      </c>
      <c r="S11" s="4">
        <v>1.846313477</v>
      </c>
      <c r="T11" s="4">
        <v>-77.729047359999996</v>
      </c>
      <c r="V11" s="10">
        <v>0.1</v>
      </c>
      <c r="W11" s="4">
        <v>5.676269531</v>
      </c>
      <c r="X11" s="10">
        <v>-0.01</v>
      </c>
      <c r="Y11" s="4">
        <v>2.0599365230000002</v>
      </c>
      <c r="Z11" s="4">
        <v>2.0599365230000002</v>
      </c>
      <c r="AA11" s="4">
        <v>-72.856336540000001</v>
      </c>
      <c r="AC11" s="10">
        <v>0.1</v>
      </c>
      <c r="AD11" s="4">
        <v>15.838623050000001</v>
      </c>
      <c r="AE11" s="10">
        <v>-0.01</v>
      </c>
      <c r="AF11" s="4">
        <v>6.1950683590000004</v>
      </c>
      <c r="AG11" s="4">
        <v>6.1950683590000004</v>
      </c>
      <c r="AH11" s="4">
        <v>-77.433957890000002</v>
      </c>
      <c r="AJ11" s="10">
        <v>0.1</v>
      </c>
      <c r="AK11" s="4">
        <v>4.4097900389999998</v>
      </c>
      <c r="AL11" s="10">
        <v>-0.01</v>
      </c>
      <c r="AM11" s="4">
        <v>1.78527832</v>
      </c>
      <c r="AN11" s="4">
        <v>1.78527832</v>
      </c>
      <c r="AO11" s="4">
        <v>-76.256546319999998</v>
      </c>
      <c r="AQ11" s="10">
        <v>0.1</v>
      </c>
      <c r="AR11" s="4">
        <v>11.97814941</v>
      </c>
      <c r="AS11" s="10">
        <v>-0.01</v>
      </c>
      <c r="AT11" s="4">
        <v>7.568359375</v>
      </c>
      <c r="AU11" s="4">
        <v>7.568359375</v>
      </c>
      <c r="AV11" s="4">
        <v>-76.698602410000007</v>
      </c>
      <c r="AX11" s="10">
        <v>0.1</v>
      </c>
      <c r="AY11" s="4">
        <v>12.35961914</v>
      </c>
      <c r="AZ11" s="10">
        <v>-0.01</v>
      </c>
      <c r="BA11" s="4">
        <v>4.638671875</v>
      </c>
      <c r="BB11" s="4">
        <v>4.638671875</v>
      </c>
      <c r="BC11" s="4">
        <v>-83.207741760000005</v>
      </c>
      <c r="BE11" s="10">
        <v>0.1</v>
      </c>
      <c r="BF11" s="4">
        <v>9.0637207029999995</v>
      </c>
      <c r="BG11" s="4">
        <v>5</v>
      </c>
      <c r="BH11" s="4">
        <v>5.9509277340000004</v>
      </c>
      <c r="BI11" s="4">
        <v>5.9509277340000004</v>
      </c>
      <c r="BJ11" s="4">
        <v>-78.365870880000003</v>
      </c>
    </row>
    <row r="12" spans="1:62" x14ac:dyDescent="0.25">
      <c r="A12" s="10">
        <v>0.12</v>
      </c>
      <c r="B12" s="4">
        <v>8.5144042970000005</v>
      </c>
      <c r="C12" s="10">
        <v>0</v>
      </c>
      <c r="D12" s="4">
        <v>5.3863525389999998</v>
      </c>
      <c r="E12" s="4">
        <f>D12</f>
        <v>5.3863525389999998</v>
      </c>
      <c r="F12" s="4">
        <v>-71.089197380000002</v>
      </c>
      <c r="H12" s="10">
        <v>0.12</v>
      </c>
      <c r="I12" s="4">
        <v>2.9754638670000002</v>
      </c>
      <c r="J12" s="10">
        <v>0</v>
      </c>
      <c r="K12" s="4">
        <v>2.7313232420000002</v>
      </c>
      <c r="L12" s="4">
        <f t="shared" si="1"/>
        <v>-2.7313232420000002</v>
      </c>
      <c r="M12" s="4">
        <v>-71.159421030000004</v>
      </c>
      <c r="N12" s="3">
        <v>-69.987629740000003</v>
      </c>
      <c r="O12" s="10">
        <v>0.12</v>
      </c>
      <c r="P12" s="4">
        <v>3.8604736329999998</v>
      </c>
      <c r="Q12" s="10">
        <v>0</v>
      </c>
      <c r="R12" s="4">
        <v>5.6304931639999998</v>
      </c>
      <c r="S12" s="4">
        <v>5.6304931639999998</v>
      </c>
      <c r="T12" s="4">
        <v>-69.087400270000003</v>
      </c>
      <c r="V12" s="10">
        <v>0.12</v>
      </c>
      <c r="W12" s="4">
        <v>4.2877197269999998</v>
      </c>
      <c r="X12" s="10">
        <v>0</v>
      </c>
      <c r="Y12" s="4">
        <v>2.4261474609999998</v>
      </c>
      <c r="Z12" s="4">
        <v>2.4261474609999998</v>
      </c>
      <c r="AA12" s="4">
        <v>-71.618712770000002</v>
      </c>
      <c r="AC12" s="10">
        <v>0.12</v>
      </c>
      <c r="AD12" s="4">
        <v>17.593383790000001</v>
      </c>
      <c r="AE12" s="10">
        <v>0</v>
      </c>
      <c r="AF12" s="4">
        <v>10.81848145</v>
      </c>
      <c r="AG12" s="4">
        <v>10.81848145</v>
      </c>
      <c r="AH12" s="4">
        <v>-73.175721249999995</v>
      </c>
      <c r="AJ12" s="10">
        <v>0.12</v>
      </c>
      <c r="AK12" s="4">
        <v>4.1809082030000004</v>
      </c>
      <c r="AL12" s="10">
        <v>0</v>
      </c>
      <c r="AM12" s="4">
        <v>2.502441406</v>
      </c>
      <c r="AN12" s="4">
        <v>2.502441406</v>
      </c>
      <c r="AO12" s="4">
        <v>-71.596931010000006</v>
      </c>
      <c r="AQ12" s="10">
        <v>0.12</v>
      </c>
      <c r="AR12" s="4">
        <v>11.74926758</v>
      </c>
      <c r="AS12" s="10">
        <v>0</v>
      </c>
      <c r="AT12" s="4">
        <v>9.2468261720000005</v>
      </c>
      <c r="AU12" s="4">
        <v>9.2468261720000005</v>
      </c>
      <c r="AV12" s="4">
        <v>-72.395474300000004</v>
      </c>
      <c r="AX12" s="10">
        <v>0.12</v>
      </c>
      <c r="AY12" s="4">
        <v>10.803222659999999</v>
      </c>
      <c r="AZ12" s="10">
        <v>0</v>
      </c>
      <c r="BA12" s="4">
        <v>5.6915283199999998</v>
      </c>
      <c r="BB12" s="4">
        <v>5.6915283199999998</v>
      </c>
      <c r="BC12" s="4">
        <v>-70.950630380000007</v>
      </c>
      <c r="BE12" s="10">
        <v>0.12</v>
      </c>
      <c r="BF12" s="4">
        <v>7.6751708980000002</v>
      </c>
      <c r="BG12" s="4">
        <v>6</v>
      </c>
      <c r="BH12" s="4">
        <v>10.10131836</v>
      </c>
      <c r="BI12" s="4">
        <v>10.10131836</v>
      </c>
      <c r="BJ12" s="4">
        <v>-70.308140350000002</v>
      </c>
    </row>
    <row r="13" spans="1:62" x14ac:dyDescent="0.25">
      <c r="A13" s="10">
        <v>0.14000000000000001</v>
      </c>
      <c r="B13" s="4">
        <v>10.314941409999999</v>
      </c>
      <c r="C13" s="10">
        <v>0.01</v>
      </c>
      <c r="D13" s="4">
        <v>8.4686279300000002</v>
      </c>
      <c r="E13" s="4">
        <f t="shared" ref="E13:E15" si="3">D13</f>
        <v>8.4686279300000002</v>
      </c>
      <c r="F13" s="4">
        <v>-59.595326909999997</v>
      </c>
      <c r="H13" s="10">
        <v>0.14000000000000001</v>
      </c>
      <c r="I13" s="4">
        <v>1.907348633</v>
      </c>
      <c r="J13" s="10">
        <v>0.01</v>
      </c>
      <c r="K13" s="4">
        <v>7.9803466800000002</v>
      </c>
      <c r="L13" s="4">
        <f>K13</f>
        <v>7.9803466800000002</v>
      </c>
      <c r="M13" s="4">
        <v>-62.257956</v>
      </c>
      <c r="N13" s="3">
        <v>-61.027970420000003</v>
      </c>
      <c r="O13" s="10">
        <v>0.14000000000000001</v>
      </c>
      <c r="P13" s="4">
        <v>3.997802734</v>
      </c>
      <c r="Q13" s="10">
        <v>0.01</v>
      </c>
      <c r="R13" s="4">
        <v>2.349853516</v>
      </c>
      <c r="S13" s="4">
        <v>2.349853516</v>
      </c>
      <c r="T13" s="4">
        <v>-72.753130380000002</v>
      </c>
      <c r="V13" s="10">
        <v>0.14000000000000001</v>
      </c>
      <c r="W13" s="4">
        <v>4.6691894530000004</v>
      </c>
      <c r="X13" s="10">
        <v>0.01</v>
      </c>
      <c r="Y13" s="4">
        <v>2.8228759769999998</v>
      </c>
      <c r="Z13" s="4">
        <v>2.8228759769999998</v>
      </c>
      <c r="AA13" s="4">
        <v>-70.414477059999996</v>
      </c>
      <c r="AC13" s="10">
        <v>0.14000000000000001</v>
      </c>
      <c r="AD13" s="4">
        <v>19.348144529999999</v>
      </c>
      <c r="AE13" s="10">
        <v>0.01</v>
      </c>
      <c r="AF13" s="4">
        <v>9.9029541020000007</v>
      </c>
      <c r="AG13" s="4">
        <v>9.9029541020000007</v>
      </c>
      <c r="AH13" s="4">
        <v>-72.112519860000006</v>
      </c>
      <c r="AJ13" s="10">
        <v>0.14000000000000001</v>
      </c>
      <c r="AK13" s="4">
        <v>4.9285888670000002</v>
      </c>
      <c r="AL13" s="10">
        <v>0.01</v>
      </c>
      <c r="AM13" s="4">
        <v>4.5471191409999996</v>
      </c>
      <c r="AN13" s="4">
        <v>4.5471191409999996</v>
      </c>
      <c r="AO13" s="4">
        <v>-65.409043260000004</v>
      </c>
      <c r="AQ13" s="10">
        <v>0.14000000000000001</v>
      </c>
      <c r="AR13" s="4">
        <v>11.03210449</v>
      </c>
      <c r="AS13" s="10">
        <v>0.01</v>
      </c>
      <c r="AT13" s="4">
        <v>9.9182128909999996</v>
      </c>
      <c r="AU13" s="4">
        <v>9.9182128909999996</v>
      </c>
      <c r="AV13" s="4">
        <v>-71.783776380000006</v>
      </c>
      <c r="AX13" s="10">
        <v>0.14000000000000001</v>
      </c>
      <c r="AY13" s="4">
        <v>10.42175293</v>
      </c>
      <c r="AZ13" s="10">
        <v>0.01</v>
      </c>
      <c r="BA13" s="4">
        <v>8.8043212890000007</v>
      </c>
      <c r="BB13" s="4">
        <v>8.8043212890000007</v>
      </c>
      <c r="BC13" s="4">
        <v>-58.450943379999998</v>
      </c>
      <c r="BE13" s="10">
        <v>0.14000000000000001</v>
      </c>
      <c r="BF13" s="4">
        <v>8.3618164060000009</v>
      </c>
      <c r="BG13" s="4">
        <v>7</v>
      </c>
      <c r="BH13" s="4">
        <v>14.633178709999999</v>
      </c>
      <c r="BI13" s="4">
        <v>14.633178709999999</v>
      </c>
      <c r="BJ13" s="4">
        <v>-61.969575429999999</v>
      </c>
    </row>
    <row r="14" spans="1:62" x14ac:dyDescent="0.25">
      <c r="A14" s="10">
        <v>0.16</v>
      </c>
      <c r="B14" s="4">
        <v>10.34545898</v>
      </c>
      <c r="C14" s="10">
        <v>0.02</v>
      </c>
      <c r="D14" s="4">
        <v>11.932373050000001</v>
      </c>
      <c r="E14" s="4">
        <f t="shared" si="3"/>
        <v>11.932373050000001</v>
      </c>
      <c r="F14" s="4">
        <v>-52.189060900000001</v>
      </c>
      <c r="H14" s="10">
        <v>0.16</v>
      </c>
      <c r="I14" s="4">
        <v>2.8839111329999998</v>
      </c>
      <c r="J14" s="10">
        <v>0.02</v>
      </c>
      <c r="K14" s="4">
        <v>8.8500976560000009</v>
      </c>
      <c r="L14" s="4">
        <f t="shared" ref="L14:L15" si="4">K14</f>
        <v>8.8500976560000009</v>
      </c>
      <c r="M14" s="4">
        <v>-60.773310770000002</v>
      </c>
      <c r="N14" s="3">
        <v>-56.938215739999997</v>
      </c>
      <c r="O14" s="10">
        <v>0.16</v>
      </c>
      <c r="P14" s="4">
        <v>5.6610107420000002</v>
      </c>
      <c r="Q14" s="10">
        <v>0.02</v>
      </c>
      <c r="R14" s="4">
        <v>4.1351318360000002</v>
      </c>
      <c r="S14" s="4">
        <v>4.1351318360000002</v>
      </c>
      <c r="T14" s="4">
        <v>-70.667072880000006</v>
      </c>
      <c r="V14" s="10">
        <v>0.16</v>
      </c>
      <c r="W14" s="4">
        <v>4.5013427730000002</v>
      </c>
      <c r="X14" s="10">
        <v>0.02</v>
      </c>
      <c r="Y14" s="4">
        <v>2.7313232420000002</v>
      </c>
      <c r="Z14" s="4">
        <v>2.7313232420000002</v>
      </c>
      <c r="AA14" s="4">
        <v>-69.493813090000003</v>
      </c>
      <c r="AC14" s="10">
        <v>0.16</v>
      </c>
      <c r="AD14" s="4">
        <v>16.35742188</v>
      </c>
      <c r="AE14" s="10">
        <v>0.02</v>
      </c>
      <c r="AF14" s="4">
        <v>9.1400146479999993</v>
      </c>
      <c r="AG14" s="4">
        <v>9.1400146479999993</v>
      </c>
      <c r="AH14" s="4">
        <v>-73.756589730000002</v>
      </c>
      <c r="AJ14" s="10">
        <v>0.16</v>
      </c>
      <c r="AK14" s="4">
        <v>4.7912597659999996</v>
      </c>
      <c r="AL14" s="10">
        <v>0.02</v>
      </c>
      <c r="AM14" s="4">
        <v>5.6457519530000004</v>
      </c>
      <c r="AN14" s="4">
        <v>5.6457519530000004</v>
      </c>
      <c r="AO14" s="4">
        <v>-61.616486190000003</v>
      </c>
      <c r="AQ14" s="10">
        <v>0.16</v>
      </c>
      <c r="AR14" s="4">
        <v>10.83374023</v>
      </c>
      <c r="AS14" s="10">
        <v>0.02</v>
      </c>
      <c r="AT14" s="4">
        <v>9.8419189449999998</v>
      </c>
      <c r="AU14" s="4">
        <v>9.8419189449999998</v>
      </c>
      <c r="AV14" s="4">
        <v>-70.211971509999998</v>
      </c>
      <c r="AX14" s="10">
        <v>0.16</v>
      </c>
      <c r="AY14" s="4">
        <v>9.3841552729999993</v>
      </c>
      <c r="AZ14" s="10">
        <v>0.02</v>
      </c>
      <c r="BA14" s="4">
        <v>10.16235352</v>
      </c>
      <c r="BB14" s="4">
        <v>10.16235352</v>
      </c>
      <c r="BC14" s="4">
        <v>-45.253655850000001</v>
      </c>
      <c r="BE14" s="10">
        <v>0.16</v>
      </c>
      <c r="BF14" s="4">
        <v>8.7738037109999993</v>
      </c>
      <c r="BG14" s="4">
        <v>8</v>
      </c>
      <c r="BH14" s="4">
        <v>16.983032229999999</v>
      </c>
      <c r="BI14" s="4">
        <v>16.983032229999999</v>
      </c>
      <c r="BJ14" s="4">
        <v>-55.079505560000001</v>
      </c>
    </row>
    <row r="15" spans="1:62" x14ac:dyDescent="0.25">
      <c r="A15" s="10">
        <v>0.18</v>
      </c>
      <c r="B15" s="4">
        <v>10.803222659999999</v>
      </c>
      <c r="C15" s="11">
        <v>0.03</v>
      </c>
      <c r="D15" s="4">
        <v>10.91003418</v>
      </c>
      <c r="E15" s="4">
        <f t="shared" si="3"/>
        <v>10.91003418</v>
      </c>
      <c r="F15" s="4">
        <v>-46.009751620000003</v>
      </c>
      <c r="H15" s="10">
        <v>0.18</v>
      </c>
      <c r="I15" s="4">
        <v>3.234863281</v>
      </c>
      <c r="J15" s="11">
        <v>0.03</v>
      </c>
      <c r="K15" s="4">
        <v>7.9193115230000002</v>
      </c>
      <c r="L15" s="4">
        <f t="shared" si="4"/>
        <v>7.9193115230000002</v>
      </c>
      <c r="M15" s="4">
        <v>-61.693264329999998</v>
      </c>
      <c r="N15" s="3">
        <v>-53.13616021</v>
      </c>
      <c r="O15" s="10">
        <v>0.18</v>
      </c>
      <c r="P15" s="4">
        <v>5.554199219</v>
      </c>
      <c r="Q15" s="11">
        <v>0.03</v>
      </c>
      <c r="R15" s="4">
        <v>3.265380859</v>
      </c>
      <c r="S15" s="4">
        <v>3.265380859</v>
      </c>
      <c r="T15" s="4">
        <v>-70.415690789999999</v>
      </c>
      <c r="V15" s="10">
        <v>0.18</v>
      </c>
      <c r="W15" s="4">
        <v>4.577636719</v>
      </c>
      <c r="X15" s="11">
        <v>0.03</v>
      </c>
      <c r="Y15" s="4">
        <v>3.8299560549999998</v>
      </c>
      <c r="Z15" s="4">
        <v>3.8299560549999998</v>
      </c>
      <c r="AA15" s="4">
        <v>-67.495364949999995</v>
      </c>
      <c r="AC15" s="10">
        <v>0.18</v>
      </c>
      <c r="AD15" s="4">
        <v>12.74108887</v>
      </c>
      <c r="AE15" s="11">
        <v>0.03</v>
      </c>
      <c r="AF15" s="4">
        <v>10.269165040000001</v>
      </c>
      <c r="AG15" s="4">
        <v>10.269165040000001</v>
      </c>
      <c r="AH15" s="4">
        <v>-70.888713249999995</v>
      </c>
      <c r="AJ15" s="10">
        <v>0.18</v>
      </c>
      <c r="AK15" s="4">
        <v>5.554199219</v>
      </c>
      <c r="AL15" s="11">
        <v>0.03</v>
      </c>
      <c r="AM15" s="4">
        <v>3.570556641</v>
      </c>
      <c r="AN15" s="4">
        <v>3.570556641</v>
      </c>
      <c r="AO15" s="4">
        <v>-64.421709849999999</v>
      </c>
      <c r="AQ15" s="10">
        <v>0.18</v>
      </c>
      <c r="AR15" s="4">
        <v>11.64245605</v>
      </c>
      <c r="AS15" s="11">
        <v>0.03</v>
      </c>
      <c r="AT15" s="4">
        <v>10.955810550000001</v>
      </c>
      <c r="AU15" s="4">
        <v>10.955810550000001</v>
      </c>
      <c r="AV15" s="4">
        <v>-69.820628450000001</v>
      </c>
      <c r="AX15" s="10">
        <v>0.18</v>
      </c>
      <c r="AY15" s="4">
        <v>8.9263916020000007</v>
      </c>
      <c r="AZ15" s="11">
        <v>0.03</v>
      </c>
      <c r="BA15" s="4">
        <v>11.35253906</v>
      </c>
      <c r="BB15" s="4">
        <v>11.35253906</v>
      </c>
      <c r="BC15" s="4">
        <v>-33.672234950000004</v>
      </c>
      <c r="BE15" s="10">
        <v>0.18</v>
      </c>
      <c r="BF15" s="4">
        <v>8.178710938</v>
      </c>
      <c r="BG15" s="4">
        <v>9</v>
      </c>
      <c r="BH15" s="4">
        <v>13.046264649999999</v>
      </c>
      <c r="BI15" s="4">
        <v>13.046264649999999</v>
      </c>
      <c r="BJ15" s="4">
        <v>-55.944170270000001</v>
      </c>
    </row>
    <row r="16" spans="1:62" x14ac:dyDescent="0.25">
      <c r="A16" s="10">
        <v>0.2</v>
      </c>
      <c r="B16" s="4">
        <v>11.94763184</v>
      </c>
      <c r="H16" s="10">
        <v>0.2</v>
      </c>
      <c r="I16" s="4">
        <v>3.9215087890000002</v>
      </c>
      <c r="N16" s="3">
        <v>-53.13616021</v>
      </c>
      <c r="O16" s="10">
        <v>0.2</v>
      </c>
      <c r="P16" s="4">
        <v>4.5471191409999996</v>
      </c>
      <c r="V16" s="10">
        <v>0.2</v>
      </c>
      <c r="W16" s="4">
        <v>5.004882813</v>
      </c>
      <c r="AC16" s="10">
        <v>0.2</v>
      </c>
      <c r="AD16" s="4">
        <v>15.319824219999999</v>
      </c>
      <c r="AJ16" s="10">
        <v>0.2</v>
      </c>
      <c r="AK16" s="4">
        <v>4.943847656</v>
      </c>
      <c r="AQ16" s="10">
        <v>0.2</v>
      </c>
      <c r="AR16" s="4">
        <v>10.757446290000001</v>
      </c>
      <c r="AX16" s="10">
        <v>0.2</v>
      </c>
      <c r="AY16" s="4">
        <v>13.671875</v>
      </c>
      <c r="BE16" s="10">
        <v>0.2</v>
      </c>
      <c r="BF16" s="4">
        <v>8.3465576170000002</v>
      </c>
    </row>
    <row r="17" spans="1:58" x14ac:dyDescent="0.25">
      <c r="A17" s="10">
        <v>0.22</v>
      </c>
      <c r="B17" s="4">
        <v>11.97814941</v>
      </c>
      <c r="H17" s="10">
        <v>0.22</v>
      </c>
      <c r="I17" s="4">
        <v>3.936767578</v>
      </c>
      <c r="O17" s="10">
        <v>0.22</v>
      </c>
      <c r="P17" s="4">
        <v>4.7912597659999996</v>
      </c>
      <c r="V17" s="10">
        <v>0.22</v>
      </c>
      <c r="W17" s="4">
        <v>4.9591064449999998</v>
      </c>
      <c r="AC17" s="10">
        <v>0.22</v>
      </c>
      <c r="AD17" s="4">
        <v>15.57922363</v>
      </c>
      <c r="AJ17" s="10">
        <v>0.22</v>
      </c>
      <c r="AK17" s="4">
        <v>5.5389404300000002</v>
      </c>
      <c r="AQ17" s="10">
        <v>0.22</v>
      </c>
      <c r="AR17" s="4">
        <v>10.681152340000001</v>
      </c>
      <c r="AX17" s="10">
        <v>0.22</v>
      </c>
      <c r="AY17" s="4">
        <v>12.89367676</v>
      </c>
      <c r="BE17" s="10">
        <v>0.22</v>
      </c>
      <c r="BF17" s="4">
        <v>7.6751708980000002</v>
      </c>
    </row>
    <row r="18" spans="1:58" x14ac:dyDescent="0.25">
      <c r="A18" s="10">
        <v>0.24</v>
      </c>
      <c r="B18" s="4">
        <v>12.100219729999999</v>
      </c>
      <c r="H18" s="10">
        <v>0.24</v>
      </c>
      <c r="I18" s="4">
        <v>3.0975341799999998</v>
      </c>
      <c r="O18" s="10">
        <v>0.24</v>
      </c>
      <c r="P18" s="4">
        <v>5.9051513670000002</v>
      </c>
      <c r="V18" s="10">
        <v>0.24</v>
      </c>
      <c r="W18" s="4">
        <v>4.9896240230000002</v>
      </c>
      <c r="AC18" s="10">
        <v>0.24</v>
      </c>
      <c r="AD18" s="4">
        <v>16.67785645</v>
      </c>
      <c r="AJ18" s="10">
        <v>0.24</v>
      </c>
      <c r="AK18" s="4">
        <v>5.9051513670000002</v>
      </c>
      <c r="AQ18" s="10">
        <v>0.24</v>
      </c>
      <c r="AR18" s="4">
        <v>9.9334716800000002</v>
      </c>
      <c r="AX18" s="10">
        <v>0.24</v>
      </c>
      <c r="AY18" s="4">
        <v>12.023925780000001</v>
      </c>
      <c r="BE18" s="10">
        <v>0.24</v>
      </c>
      <c r="BF18" s="4">
        <v>7.1868896480000002</v>
      </c>
    </row>
    <row r="19" spans="1:58" x14ac:dyDescent="0.25">
      <c r="A19" s="10">
        <v>0.26</v>
      </c>
      <c r="B19" s="4">
        <v>12.6953125</v>
      </c>
      <c r="H19" s="10">
        <v>0.26</v>
      </c>
      <c r="I19" s="4">
        <v>3.387451172</v>
      </c>
      <c r="O19" s="10">
        <v>0.26</v>
      </c>
      <c r="P19" s="4">
        <v>6.286621094</v>
      </c>
      <c r="V19" s="10">
        <v>0.26</v>
      </c>
      <c r="W19" s="4">
        <v>5.4168701170000002</v>
      </c>
      <c r="AC19" s="10">
        <v>0.26</v>
      </c>
      <c r="AD19" s="4">
        <v>19.561767580000001</v>
      </c>
      <c r="AJ19" s="10">
        <v>0.26</v>
      </c>
      <c r="AK19" s="4">
        <v>6.3171386719999996</v>
      </c>
      <c r="AQ19" s="10">
        <v>0.26</v>
      </c>
      <c r="AR19" s="4">
        <v>13.74816895</v>
      </c>
      <c r="AX19" s="10">
        <v>0.26</v>
      </c>
      <c r="AY19" s="4">
        <v>11.56616211</v>
      </c>
      <c r="BE19" s="10">
        <v>0.26</v>
      </c>
      <c r="BF19" s="4">
        <v>8.0108642579999998</v>
      </c>
    </row>
    <row r="20" spans="1:58" x14ac:dyDescent="0.25">
      <c r="A20" s="10">
        <v>0.28000000000000003</v>
      </c>
      <c r="B20" s="4">
        <v>12.46643066</v>
      </c>
      <c r="H20" s="10">
        <v>0.28000000000000003</v>
      </c>
      <c r="I20" s="4">
        <v>3.204345703</v>
      </c>
      <c r="O20" s="10">
        <v>0.28000000000000003</v>
      </c>
      <c r="P20" s="4">
        <v>4.8522949219999996</v>
      </c>
      <c r="V20" s="10">
        <v>0.28000000000000003</v>
      </c>
      <c r="W20" s="4">
        <v>5.004882813</v>
      </c>
      <c r="AC20" s="10">
        <v>0.28000000000000003</v>
      </c>
      <c r="AD20" s="4">
        <v>25.024414060000002</v>
      </c>
      <c r="AJ20" s="10">
        <v>0.28000000000000003</v>
      </c>
      <c r="AK20" s="4">
        <v>5.920410156</v>
      </c>
      <c r="AQ20" s="10">
        <v>0.28000000000000003</v>
      </c>
      <c r="AR20" s="4">
        <v>9.7808837890000007</v>
      </c>
      <c r="AX20" s="10">
        <v>0.28000000000000003</v>
      </c>
      <c r="AY20" s="4">
        <v>10.955810550000001</v>
      </c>
      <c r="BE20" s="10">
        <v>0.28000000000000003</v>
      </c>
      <c r="BF20" s="4">
        <v>12.49694824</v>
      </c>
    </row>
    <row r="21" spans="1:58" x14ac:dyDescent="0.25">
      <c r="A21" s="11">
        <v>0.3</v>
      </c>
      <c r="B21" s="4">
        <v>12.86315918</v>
      </c>
      <c r="H21" s="11">
        <v>0.3</v>
      </c>
      <c r="I21" s="4">
        <v>4.0740966800000002</v>
      </c>
      <c r="O21" s="11">
        <v>0.3</v>
      </c>
      <c r="P21" s="4">
        <v>5.0201416019999998</v>
      </c>
      <c r="V21" s="11">
        <v>0.3</v>
      </c>
      <c r="W21" s="4">
        <v>5.37109375</v>
      </c>
      <c r="AC21" s="11">
        <v>0.3</v>
      </c>
      <c r="AD21" s="4">
        <v>23.26965332</v>
      </c>
      <c r="AJ21" s="11">
        <v>0.3</v>
      </c>
      <c r="AK21" s="4">
        <v>6.3171386719999996</v>
      </c>
      <c r="AQ21" s="11">
        <v>0.3</v>
      </c>
      <c r="AR21" s="4">
        <v>10.192871090000001</v>
      </c>
      <c r="AX21" s="11">
        <v>0.3</v>
      </c>
      <c r="AY21" s="4">
        <v>10.635375979999999</v>
      </c>
      <c r="BE21" s="11">
        <v>0.3</v>
      </c>
      <c r="BF21" s="4">
        <v>12.64953613</v>
      </c>
    </row>
    <row r="25" spans="1:58" ht="45" x14ac:dyDescent="0.25">
      <c r="BE25" s="4" t="s">
        <v>33</v>
      </c>
      <c r="BF25" s="44" t="s">
        <v>34</v>
      </c>
    </row>
  </sheetData>
  <mergeCells count="33">
    <mergeCell ref="AS1:AT1"/>
    <mergeCell ref="AC3:AD3"/>
    <mergeCell ref="AE3:AG3"/>
    <mergeCell ref="AJ3:AK3"/>
    <mergeCell ref="AL3:AN3"/>
    <mergeCell ref="AQ3:AR3"/>
    <mergeCell ref="AS3:AU3"/>
    <mergeCell ref="AC1:AD1"/>
    <mergeCell ref="AE1:AF1"/>
    <mergeCell ref="AJ1:AK1"/>
    <mergeCell ref="AL1:AM1"/>
    <mergeCell ref="AQ1:AR1"/>
    <mergeCell ref="V1:W1"/>
    <mergeCell ref="X1:Y1"/>
    <mergeCell ref="A3:B3"/>
    <mergeCell ref="C3:E3"/>
    <mergeCell ref="H3:I3"/>
    <mergeCell ref="J3:L3"/>
    <mergeCell ref="O3:P3"/>
    <mergeCell ref="Q3:S3"/>
    <mergeCell ref="V3:W3"/>
    <mergeCell ref="X3:Z3"/>
    <mergeCell ref="A1:B1"/>
    <mergeCell ref="C1:D1"/>
    <mergeCell ref="H1:I1"/>
    <mergeCell ref="J1:K1"/>
    <mergeCell ref="O1:P1"/>
    <mergeCell ref="Q1:R1"/>
    <mergeCell ref="AX1:AY1"/>
    <mergeCell ref="BE1:BF1"/>
    <mergeCell ref="BG1:BH1"/>
    <mergeCell ref="BE3:BF3"/>
    <mergeCell ref="BG3:BI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>
      <selection activeCell="C4" sqref="C4:C18"/>
    </sheetView>
  </sheetViews>
  <sheetFormatPr baseColWidth="10" defaultRowHeight="15" x14ac:dyDescent="0.25"/>
  <cols>
    <col min="1" max="1" width="17.85546875" style="13" bestFit="1" customWidth="1"/>
    <col min="3" max="3" width="12.5703125" bestFit="1" customWidth="1"/>
    <col min="4" max="5" width="12.5703125" customWidth="1"/>
    <col min="7" max="7" width="1.140625" style="14" customWidth="1"/>
  </cols>
  <sheetData>
    <row r="1" spans="1:16" x14ac:dyDescent="0.25">
      <c r="H1" s="15">
        <v>1</v>
      </c>
      <c r="I1" s="15">
        <v>2</v>
      </c>
      <c r="J1" s="15">
        <v>3</v>
      </c>
      <c r="K1" s="15">
        <v>4</v>
      </c>
      <c r="L1" s="15">
        <v>5</v>
      </c>
      <c r="M1" s="15">
        <v>6</v>
      </c>
      <c r="N1" s="15">
        <v>7</v>
      </c>
      <c r="O1" s="15">
        <v>8</v>
      </c>
      <c r="P1" s="15">
        <v>9</v>
      </c>
    </row>
    <row r="2" spans="1:16" s="17" customFormat="1" ht="15.75" thickBot="1" x14ac:dyDescent="0.3">
      <c r="A2" s="16"/>
      <c r="B2" s="17" t="s">
        <v>17</v>
      </c>
      <c r="C2" s="18" t="s">
        <v>18</v>
      </c>
      <c r="D2" s="19" t="s">
        <v>19</v>
      </c>
      <c r="E2" s="18" t="s">
        <v>20</v>
      </c>
      <c r="F2" s="18" t="s">
        <v>21</v>
      </c>
      <c r="G2" s="20"/>
    </row>
    <row r="3" spans="1:16" ht="15.75" thickTop="1" x14ac:dyDescent="0.25">
      <c r="A3" s="21"/>
      <c r="B3" s="22"/>
      <c r="I3" s="43"/>
    </row>
    <row r="4" spans="1:16" x14ac:dyDescent="0.25">
      <c r="A4" s="21"/>
      <c r="B4" s="22">
        <v>0.02</v>
      </c>
      <c r="C4" s="23">
        <f>AVERAGE(H4:AR4)</f>
        <v>1.52418348527</v>
      </c>
      <c r="D4" s="24">
        <f>STDEVP(H4:AR4)</f>
        <v>1.5094541843199465</v>
      </c>
      <c r="E4" s="25">
        <f>COUNT(H4:AR4)</f>
        <v>9</v>
      </c>
      <c r="F4" s="23">
        <f t="shared" ref="F4:F11" si="0">D4/SQRT(E4)</f>
        <v>0.5031513947733155</v>
      </c>
      <c r="H4">
        <f>Tabelle1!B7</f>
        <v>2.319335938</v>
      </c>
      <c r="I4">
        <f>Tabelle1!I7</f>
        <v>2.014160156</v>
      </c>
      <c r="J4">
        <f>Tabelle1!P7</f>
        <v>0.8239746094</v>
      </c>
      <c r="K4">
        <f>Tabelle1!W7</f>
        <v>0.8239746094</v>
      </c>
      <c r="L4">
        <f>Tabelle1!AD7</f>
        <v>0.2746582031</v>
      </c>
      <c r="M4">
        <f>Tabelle1!AK7</f>
        <v>3.051757813E-2</v>
      </c>
      <c r="N4">
        <f>Tabelle1!AR7</f>
        <v>0.8392333984</v>
      </c>
      <c r="O4">
        <f>Tabelle1!AY7</f>
        <v>1.281738281</v>
      </c>
      <c r="P4">
        <f>Tabelle1!BF7</f>
        <v>5.310058594</v>
      </c>
    </row>
    <row r="5" spans="1:16" x14ac:dyDescent="0.25">
      <c r="A5" s="21"/>
      <c r="B5" s="26">
        <v>0.04</v>
      </c>
      <c r="C5" s="23">
        <f t="shared" ref="C5:C18" si="1">AVERAGE(H5:AR5)</f>
        <v>5.4473876954444442</v>
      </c>
      <c r="D5" s="24">
        <f t="shared" ref="D5:D18" si="2">STDEVP(H5:AR5)</f>
        <v>2.5863835007661589</v>
      </c>
      <c r="E5" s="25">
        <f t="shared" ref="E5:E18" si="3">COUNT(H5:AR5)</f>
        <v>9</v>
      </c>
      <c r="F5" s="23">
        <f t="shared" si="0"/>
        <v>0.86212783358871958</v>
      </c>
      <c r="H5">
        <f>Tabelle1!B8</f>
        <v>2.7313232420000002</v>
      </c>
      <c r="I5">
        <f>Tabelle1!I8</f>
        <v>3.4027099609999998</v>
      </c>
      <c r="J5">
        <f>Tabelle1!P8</f>
        <v>3.173828125</v>
      </c>
      <c r="K5">
        <f>Tabelle1!W8</f>
        <v>3.0670166019999998</v>
      </c>
      <c r="L5">
        <f>Tabelle1!AD8</f>
        <v>7.7667236329999998</v>
      </c>
      <c r="M5">
        <f>Tabelle1!AK8</f>
        <v>3.662109375</v>
      </c>
      <c r="N5">
        <f>Tabelle1!AR8</f>
        <v>9.7045898439999991</v>
      </c>
      <c r="O5">
        <f>Tabelle1!AY8</f>
        <v>8.2244873050000002</v>
      </c>
      <c r="P5">
        <f>Tabelle1!BF8</f>
        <v>7.2937011719999996</v>
      </c>
    </row>
    <row r="6" spans="1:16" x14ac:dyDescent="0.25">
      <c r="A6" s="21"/>
      <c r="B6" s="26">
        <v>0.06</v>
      </c>
      <c r="C6" s="23">
        <f t="shared" si="1"/>
        <v>6.7647298178888899</v>
      </c>
      <c r="D6" s="24">
        <f t="shared" si="2"/>
        <v>3.9722509364665006</v>
      </c>
      <c r="E6" s="25">
        <f t="shared" si="3"/>
        <v>9</v>
      </c>
      <c r="F6" s="23">
        <f t="shared" si="0"/>
        <v>1.3240836454888336</v>
      </c>
      <c r="H6">
        <f>Tabelle1!B9</f>
        <v>4.4250488280000004</v>
      </c>
      <c r="I6">
        <f>Tabelle1!I9</f>
        <v>2.3345947269999998</v>
      </c>
      <c r="J6">
        <f>Tabelle1!P9</f>
        <v>1.907348633</v>
      </c>
      <c r="K6">
        <f>Tabelle1!W9</f>
        <v>3.9825439450000002</v>
      </c>
      <c r="L6">
        <f>Tabelle1!AD9</f>
        <v>13.397216800000001</v>
      </c>
      <c r="M6">
        <f>Tabelle1!AK9</f>
        <v>4.6539306639999998</v>
      </c>
      <c r="N6">
        <f>Tabelle1!AR9</f>
        <v>10.467529300000001</v>
      </c>
      <c r="O6">
        <f>Tabelle1!AY9</f>
        <v>11.32202148</v>
      </c>
      <c r="P6">
        <f>Tabelle1!BF9</f>
        <v>8.3923339840000004</v>
      </c>
    </row>
    <row r="7" spans="1:16" x14ac:dyDescent="0.25">
      <c r="A7" s="21"/>
      <c r="B7" s="26">
        <v>0.08</v>
      </c>
      <c r="C7" s="23">
        <f t="shared" si="1"/>
        <v>7.0224338102222212</v>
      </c>
      <c r="D7" s="24">
        <f t="shared" si="2"/>
        <v>4.2774944485703257</v>
      </c>
      <c r="E7" s="25">
        <f t="shared" si="3"/>
        <v>9</v>
      </c>
      <c r="F7" s="23">
        <f t="shared" si="0"/>
        <v>1.4258314828567753</v>
      </c>
      <c r="H7">
        <f>Tabelle1!B10</f>
        <v>5.859375</v>
      </c>
      <c r="I7">
        <f>Tabelle1!I10</f>
        <v>1.983642578</v>
      </c>
      <c r="J7">
        <f>Tabelle1!P10</f>
        <v>1.159667969</v>
      </c>
      <c r="K7">
        <f>Tabelle1!W10</f>
        <v>3.8299560549999998</v>
      </c>
      <c r="L7">
        <f>Tabelle1!AD10</f>
        <v>13.50402832</v>
      </c>
      <c r="M7">
        <f>Tabelle1!AK10</f>
        <v>4.7302246090000004</v>
      </c>
      <c r="N7">
        <f>Tabelle1!AR10</f>
        <v>12.1307373</v>
      </c>
      <c r="O7">
        <f>Tabelle1!AY10</f>
        <v>11.06262207</v>
      </c>
      <c r="P7">
        <f>Tabelle1!BF10</f>
        <v>8.9416503909999996</v>
      </c>
    </row>
    <row r="8" spans="1:16" x14ac:dyDescent="0.25">
      <c r="A8" s="21"/>
      <c r="B8" s="26">
        <v>0.1</v>
      </c>
      <c r="C8" s="23">
        <f t="shared" si="1"/>
        <v>7.9888237845555556</v>
      </c>
      <c r="D8" s="24">
        <f t="shared" si="2"/>
        <v>4.4991733251488695</v>
      </c>
      <c r="E8" s="25">
        <f t="shared" si="3"/>
        <v>9</v>
      </c>
      <c r="F8" s="23">
        <f t="shared" si="0"/>
        <v>1.4997244417162898</v>
      </c>
      <c r="H8">
        <f>Tabelle1!B11</f>
        <v>8.0413818359999993</v>
      </c>
      <c r="I8">
        <f>Tabelle1!I11</f>
        <v>1.663208008</v>
      </c>
      <c r="J8">
        <f>Tabelle1!P11</f>
        <v>2.868652344</v>
      </c>
      <c r="K8">
        <f>Tabelle1!W11</f>
        <v>5.676269531</v>
      </c>
      <c r="L8">
        <f>Tabelle1!AD11</f>
        <v>15.838623050000001</v>
      </c>
      <c r="M8">
        <f>Tabelle1!AK11</f>
        <v>4.4097900389999998</v>
      </c>
      <c r="N8">
        <f>Tabelle1!AR11</f>
        <v>11.97814941</v>
      </c>
      <c r="O8">
        <f>Tabelle1!AY11</f>
        <v>12.35961914</v>
      </c>
      <c r="P8">
        <f>Tabelle1!BF11</f>
        <v>9.0637207029999995</v>
      </c>
    </row>
    <row r="9" spans="1:16" x14ac:dyDescent="0.25">
      <c r="A9" s="21"/>
      <c r="B9" s="26">
        <v>0.12</v>
      </c>
      <c r="C9" s="23">
        <f t="shared" si="1"/>
        <v>7.9600016283333339</v>
      </c>
      <c r="D9" s="24">
        <f t="shared" si="2"/>
        <v>4.5344598230659541</v>
      </c>
      <c r="E9" s="25">
        <f t="shared" si="3"/>
        <v>9</v>
      </c>
      <c r="F9" s="23">
        <f t="shared" si="0"/>
        <v>1.5114866076886513</v>
      </c>
      <c r="H9">
        <f>Tabelle1!B12</f>
        <v>8.5144042970000005</v>
      </c>
      <c r="I9">
        <f>Tabelle1!I12</f>
        <v>2.9754638670000002</v>
      </c>
      <c r="J9">
        <f>Tabelle1!P12</f>
        <v>3.8604736329999998</v>
      </c>
      <c r="K9">
        <f>Tabelle1!W12</f>
        <v>4.2877197269999998</v>
      </c>
      <c r="L9">
        <f>Tabelle1!AD12</f>
        <v>17.593383790000001</v>
      </c>
      <c r="M9">
        <f>Tabelle1!AK12</f>
        <v>4.1809082030000004</v>
      </c>
      <c r="N9">
        <f>Tabelle1!AR12</f>
        <v>11.74926758</v>
      </c>
      <c r="O9">
        <f>Tabelle1!AY12</f>
        <v>10.803222659999999</v>
      </c>
      <c r="P9">
        <f>Tabelle1!BF12</f>
        <v>7.6751708980000002</v>
      </c>
    </row>
    <row r="10" spans="1:16" x14ac:dyDescent="0.25">
      <c r="A10" s="27" t="s">
        <v>1</v>
      </c>
      <c r="B10" s="26">
        <v>0.14000000000000001</v>
      </c>
      <c r="C10" s="23">
        <f t="shared" si="1"/>
        <v>8.3312988281111107</v>
      </c>
      <c r="D10" s="24">
        <f t="shared" si="2"/>
        <v>4.9666310140949861</v>
      </c>
      <c r="E10" s="25">
        <f t="shared" si="3"/>
        <v>9</v>
      </c>
      <c r="F10" s="23">
        <f t="shared" si="0"/>
        <v>1.6555436713649954</v>
      </c>
      <c r="H10">
        <f>Tabelle1!B13</f>
        <v>10.314941409999999</v>
      </c>
      <c r="I10">
        <f>Tabelle1!I13</f>
        <v>1.907348633</v>
      </c>
      <c r="J10">
        <f>Tabelle1!P13</f>
        <v>3.997802734</v>
      </c>
      <c r="K10">
        <f>Tabelle1!W13</f>
        <v>4.6691894530000004</v>
      </c>
      <c r="L10">
        <f>Tabelle1!AD13</f>
        <v>19.348144529999999</v>
      </c>
      <c r="M10">
        <f>Tabelle1!AK13</f>
        <v>4.9285888670000002</v>
      </c>
      <c r="N10">
        <f>Tabelle1!AR13</f>
        <v>11.03210449</v>
      </c>
      <c r="O10">
        <f>Tabelle1!AY13</f>
        <v>10.42175293</v>
      </c>
      <c r="P10">
        <f>Tabelle1!BF13</f>
        <v>8.3618164060000009</v>
      </c>
    </row>
    <row r="11" spans="1:16" x14ac:dyDescent="0.25">
      <c r="A11" s="27"/>
      <c r="B11" s="26">
        <v>0.16</v>
      </c>
      <c r="C11" s="23">
        <f t="shared" si="1"/>
        <v>8.170233832000001</v>
      </c>
      <c r="D11" s="24">
        <f t="shared" si="2"/>
        <v>3.9414246762730989</v>
      </c>
      <c r="E11" s="25">
        <f t="shared" si="3"/>
        <v>9</v>
      </c>
      <c r="F11" s="23">
        <f t="shared" si="0"/>
        <v>1.3138082254243664</v>
      </c>
      <c r="H11">
        <f>Tabelle1!B14</f>
        <v>10.34545898</v>
      </c>
      <c r="I11">
        <f>Tabelle1!I14</f>
        <v>2.8839111329999998</v>
      </c>
      <c r="J11">
        <f>Tabelle1!P14</f>
        <v>5.6610107420000002</v>
      </c>
      <c r="K11">
        <f>Tabelle1!W14</f>
        <v>4.5013427730000002</v>
      </c>
      <c r="L11">
        <f>Tabelle1!AD14</f>
        <v>16.35742188</v>
      </c>
      <c r="M11">
        <f>Tabelle1!AK14</f>
        <v>4.7912597659999996</v>
      </c>
      <c r="N11">
        <f>Tabelle1!AR14</f>
        <v>10.83374023</v>
      </c>
      <c r="O11">
        <f>Tabelle1!AY14</f>
        <v>9.3841552729999993</v>
      </c>
      <c r="P11">
        <f>Tabelle1!BF14</f>
        <v>8.7738037109999993</v>
      </c>
    </row>
    <row r="12" spans="1:16" x14ac:dyDescent="0.25">
      <c r="A12" s="27"/>
      <c r="B12" s="26">
        <v>0.18</v>
      </c>
      <c r="C12" s="23">
        <f t="shared" si="1"/>
        <v>7.9125298397777772</v>
      </c>
      <c r="D12" s="24">
        <f t="shared" si="2"/>
        <v>3.1764362992509199</v>
      </c>
      <c r="E12" s="25">
        <f t="shared" si="3"/>
        <v>9</v>
      </c>
      <c r="F12" s="23">
        <f>D12/SQRT(E12)</f>
        <v>1.0588120997503065</v>
      </c>
      <c r="H12">
        <f>Tabelle1!B15</f>
        <v>10.803222659999999</v>
      </c>
      <c r="I12">
        <f>Tabelle1!I15</f>
        <v>3.234863281</v>
      </c>
      <c r="J12">
        <f>Tabelle1!P15</f>
        <v>5.554199219</v>
      </c>
      <c r="K12">
        <f>Tabelle1!W15</f>
        <v>4.577636719</v>
      </c>
      <c r="L12">
        <f>Tabelle1!AD15</f>
        <v>12.74108887</v>
      </c>
      <c r="M12">
        <f>Tabelle1!AK15</f>
        <v>5.554199219</v>
      </c>
      <c r="N12">
        <f>Tabelle1!AR15</f>
        <v>11.64245605</v>
      </c>
      <c r="O12">
        <f>Tabelle1!AY15</f>
        <v>8.9263916020000007</v>
      </c>
      <c r="P12">
        <f>Tabelle1!BF15</f>
        <v>8.178710938</v>
      </c>
    </row>
    <row r="13" spans="1:16" x14ac:dyDescent="0.25">
      <c r="A13" s="27"/>
      <c r="B13" s="26">
        <v>0.2</v>
      </c>
      <c r="C13" s="23">
        <f t="shared" si="1"/>
        <v>8.7178548184444438</v>
      </c>
      <c r="D13" s="24">
        <f t="shared" si="2"/>
        <v>4.0999570869111688</v>
      </c>
      <c r="E13" s="25">
        <f t="shared" si="3"/>
        <v>9</v>
      </c>
      <c r="F13" s="23">
        <f>D13/SQRT(E13)</f>
        <v>1.366652362303723</v>
      </c>
      <c r="H13">
        <f>Tabelle1!B16</f>
        <v>11.94763184</v>
      </c>
      <c r="I13">
        <f>Tabelle1!I16</f>
        <v>3.9215087890000002</v>
      </c>
      <c r="J13">
        <f>Tabelle1!P16</f>
        <v>4.5471191409999996</v>
      </c>
      <c r="K13">
        <f>Tabelle1!W16</f>
        <v>5.004882813</v>
      </c>
      <c r="L13">
        <f>Tabelle1!AD16</f>
        <v>15.319824219999999</v>
      </c>
      <c r="M13">
        <f>Tabelle1!AK16</f>
        <v>4.943847656</v>
      </c>
      <c r="N13">
        <f>Tabelle1!AR16</f>
        <v>10.757446290000001</v>
      </c>
      <c r="O13">
        <f>Tabelle1!AY16</f>
        <v>13.671875</v>
      </c>
      <c r="P13">
        <f>Tabelle1!BF16</f>
        <v>8.3465576170000002</v>
      </c>
    </row>
    <row r="14" spans="1:16" x14ac:dyDescent="0.25">
      <c r="A14" s="27"/>
      <c r="B14" s="26">
        <v>0.22</v>
      </c>
      <c r="C14" s="23">
        <f t="shared" si="1"/>
        <v>8.6703830285555554</v>
      </c>
      <c r="D14" s="24">
        <f t="shared" si="2"/>
        <v>3.9801935518071478</v>
      </c>
      <c r="E14" s="25">
        <f t="shared" si="3"/>
        <v>9</v>
      </c>
      <c r="F14" s="23">
        <f>D14/SQRT(E14)</f>
        <v>1.3267311839357159</v>
      </c>
      <c r="H14">
        <f>Tabelle1!B17</f>
        <v>11.97814941</v>
      </c>
      <c r="I14">
        <f>Tabelle1!I17</f>
        <v>3.936767578</v>
      </c>
      <c r="J14">
        <f>Tabelle1!P17</f>
        <v>4.7912597659999996</v>
      </c>
      <c r="K14">
        <f>Tabelle1!W17</f>
        <v>4.9591064449999998</v>
      </c>
      <c r="L14">
        <f>Tabelle1!AD17</f>
        <v>15.57922363</v>
      </c>
      <c r="M14">
        <f>Tabelle1!AK17</f>
        <v>5.5389404300000002</v>
      </c>
      <c r="N14">
        <f>Tabelle1!AR17</f>
        <v>10.681152340000001</v>
      </c>
      <c r="O14">
        <f>Tabelle1!AY17</f>
        <v>12.89367676</v>
      </c>
      <c r="P14">
        <f>Tabelle1!BF17</f>
        <v>7.6751708980000002</v>
      </c>
    </row>
    <row r="15" spans="1:16" x14ac:dyDescent="0.25">
      <c r="A15" s="27"/>
      <c r="B15" s="26">
        <v>0.24</v>
      </c>
      <c r="C15" s="23">
        <f t="shared" si="1"/>
        <v>8.6466471361111115</v>
      </c>
      <c r="D15" s="24">
        <f t="shared" si="2"/>
        <v>4.0936044675090812</v>
      </c>
      <c r="E15" s="25">
        <f t="shared" si="3"/>
        <v>9</v>
      </c>
      <c r="F15" s="23">
        <f>D15/SQRT(E15)</f>
        <v>1.3645348225030272</v>
      </c>
      <c r="H15">
        <f>Tabelle1!B18</f>
        <v>12.100219729999999</v>
      </c>
      <c r="I15">
        <f>Tabelle1!I18</f>
        <v>3.0975341799999998</v>
      </c>
      <c r="J15">
        <f>Tabelle1!P18</f>
        <v>5.9051513670000002</v>
      </c>
      <c r="K15">
        <f>Tabelle1!W18</f>
        <v>4.9896240230000002</v>
      </c>
      <c r="L15">
        <f>Tabelle1!AD18</f>
        <v>16.67785645</v>
      </c>
      <c r="M15">
        <f>Tabelle1!AK18</f>
        <v>5.9051513670000002</v>
      </c>
      <c r="N15">
        <f>Tabelle1!AR18</f>
        <v>9.9334716800000002</v>
      </c>
      <c r="O15">
        <f>Tabelle1!AY18</f>
        <v>12.023925780000001</v>
      </c>
      <c r="P15">
        <f>Tabelle1!BF18</f>
        <v>7.1868896480000002</v>
      </c>
    </row>
    <row r="16" spans="1:16" x14ac:dyDescent="0.25">
      <c r="A16" s="27"/>
      <c r="B16" s="26">
        <v>0.26</v>
      </c>
      <c r="C16" s="23">
        <f t="shared" si="1"/>
        <v>9.6655951614444451</v>
      </c>
      <c r="D16" s="24">
        <f t="shared" si="2"/>
        <v>4.8330746664431627</v>
      </c>
      <c r="E16" s="25">
        <f t="shared" si="3"/>
        <v>9</v>
      </c>
      <c r="F16" s="23">
        <f>D16/SQRT(E16)</f>
        <v>1.6110248888143877</v>
      </c>
      <c r="H16">
        <f>Tabelle1!B19</f>
        <v>12.6953125</v>
      </c>
      <c r="I16">
        <f>Tabelle1!I19</f>
        <v>3.387451172</v>
      </c>
      <c r="J16">
        <f>Tabelle1!P19</f>
        <v>6.286621094</v>
      </c>
      <c r="K16">
        <f>Tabelle1!W19</f>
        <v>5.4168701170000002</v>
      </c>
      <c r="L16">
        <f>Tabelle1!AD19</f>
        <v>19.561767580000001</v>
      </c>
      <c r="M16">
        <f>Tabelle1!AK19</f>
        <v>6.3171386719999996</v>
      </c>
      <c r="N16">
        <f>Tabelle1!AR19</f>
        <v>13.74816895</v>
      </c>
      <c r="O16">
        <f>Tabelle1!AY19</f>
        <v>11.56616211</v>
      </c>
      <c r="P16">
        <f>Tabelle1!BF19</f>
        <v>8.0108642579999998</v>
      </c>
    </row>
    <row r="17" spans="1:17" x14ac:dyDescent="0.25">
      <c r="A17" s="27"/>
      <c r="B17" s="26">
        <v>0.28000000000000003</v>
      </c>
      <c r="C17" s="23">
        <f t="shared" si="1"/>
        <v>9.9673800992222219</v>
      </c>
      <c r="D17" s="24">
        <f t="shared" si="2"/>
        <v>6.2652222773529642</v>
      </c>
      <c r="E17" s="25">
        <f t="shared" si="3"/>
        <v>9</v>
      </c>
      <c r="F17" s="23">
        <f t="shared" ref="F17:F18" si="4">D17/SQRT(E17)</f>
        <v>2.0884074257843213</v>
      </c>
      <c r="H17">
        <f>Tabelle1!B20</f>
        <v>12.46643066</v>
      </c>
      <c r="I17">
        <f>Tabelle1!I20</f>
        <v>3.204345703</v>
      </c>
      <c r="J17">
        <f>Tabelle1!P20</f>
        <v>4.8522949219999996</v>
      </c>
      <c r="K17">
        <f>Tabelle1!W20</f>
        <v>5.004882813</v>
      </c>
      <c r="L17">
        <f>Tabelle1!AD20</f>
        <v>25.024414060000002</v>
      </c>
      <c r="M17">
        <f>Tabelle1!AK20</f>
        <v>5.920410156</v>
      </c>
      <c r="N17">
        <f>Tabelle1!AR20</f>
        <v>9.7808837890000007</v>
      </c>
      <c r="O17">
        <f>Tabelle1!AY20</f>
        <v>10.955810550000001</v>
      </c>
      <c r="P17">
        <f>Tabelle1!BF20</f>
        <v>12.49694824</v>
      </c>
    </row>
    <row r="18" spans="1:17" x14ac:dyDescent="0.25">
      <c r="A18" s="27"/>
      <c r="B18" s="28">
        <v>0.3</v>
      </c>
      <c r="C18" s="23">
        <f t="shared" si="1"/>
        <v>10.043674044888888</v>
      </c>
      <c r="D18" s="24">
        <f t="shared" si="2"/>
        <v>5.6433905980104244</v>
      </c>
      <c r="E18" s="25">
        <f t="shared" si="3"/>
        <v>9</v>
      </c>
      <c r="F18" s="23">
        <f t="shared" si="4"/>
        <v>1.8811301993368081</v>
      </c>
      <c r="H18">
        <f>Tabelle1!B21</f>
        <v>12.86315918</v>
      </c>
      <c r="I18">
        <f>Tabelle1!I21</f>
        <v>4.0740966800000002</v>
      </c>
      <c r="J18">
        <f>Tabelle1!P21</f>
        <v>5.0201416019999998</v>
      </c>
      <c r="K18">
        <f>Tabelle1!W21</f>
        <v>5.37109375</v>
      </c>
      <c r="L18">
        <f>Tabelle1!AD21</f>
        <v>23.26965332</v>
      </c>
      <c r="M18">
        <f>Tabelle1!AK21</f>
        <v>6.3171386719999996</v>
      </c>
      <c r="N18">
        <f>Tabelle1!AR21</f>
        <v>10.192871090000001</v>
      </c>
      <c r="O18">
        <f>Tabelle1!AY21</f>
        <v>10.635375979999999</v>
      </c>
      <c r="P18">
        <f>Tabelle1!BF21</f>
        <v>12.64953613</v>
      </c>
    </row>
    <row r="19" spans="1:17" s="14" customFormat="1" ht="2.25" customHeight="1" x14ac:dyDescent="0.25">
      <c r="A19" s="29"/>
      <c r="C19" s="30"/>
      <c r="D19" s="30"/>
      <c r="E19" s="30"/>
      <c r="F19" s="31"/>
      <c r="G19" s="32"/>
      <c r="H19" s="30"/>
      <c r="P19">
        <f>Tabelle1!BF22</f>
        <v>0</v>
      </c>
    </row>
    <row r="20" spans="1:17" x14ac:dyDescent="0.25">
      <c r="A20" s="26"/>
      <c r="C20" s="23"/>
      <c r="D20" s="23"/>
      <c r="E20" s="23"/>
      <c r="F20" s="24"/>
      <c r="G20" s="32"/>
      <c r="H20" s="23"/>
      <c r="Q20" t="s">
        <v>41</v>
      </c>
    </row>
    <row r="21" spans="1:17" x14ac:dyDescent="0.25">
      <c r="A21" s="33"/>
      <c r="B21" s="9">
        <v>-0.05</v>
      </c>
      <c r="C21" s="23">
        <f>AVERAGE(H21:AR21)</f>
        <v>5.1596505298571413</v>
      </c>
      <c r="D21" s="24">
        <f>STDEVP(H21:AR21)</f>
        <v>7.1166154107253812</v>
      </c>
      <c r="E21" s="25">
        <f>COUNT(H21:AR21)</f>
        <v>7</v>
      </c>
      <c r="F21" s="23">
        <f t="shared" ref="F21:F28" si="5">D21/SQRT(E21)</f>
        <v>2.6898277933241639</v>
      </c>
      <c r="G21" s="32"/>
      <c r="H21" s="37">
        <f>Tabelle1!E7*-1</f>
        <v>10.62011719</v>
      </c>
      <c r="I21">
        <f>Tabelle1!L7*-1</f>
        <v>19.79064941</v>
      </c>
      <c r="L21">
        <f>Tabelle1!AG7*-1</f>
        <v>4.3792724610000002</v>
      </c>
      <c r="M21">
        <f>Tabelle1!AN7*-1</f>
        <v>1.327514648</v>
      </c>
      <c r="N21">
        <f>Tabelle1!AU7*-1</f>
        <v>-3.204345703</v>
      </c>
      <c r="O21">
        <f>Tabelle1!BB7*-1</f>
        <v>1.800537109</v>
      </c>
      <c r="P21">
        <f>Tabelle1!BI7*-1</f>
        <v>1.403808594</v>
      </c>
    </row>
    <row r="22" spans="1:17" x14ac:dyDescent="0.25">
      <c r="A22" s="33"/>
      <c r="B22" s="10">
        <v>-0.04</v>
      </c>
      <c r="C22" s="23">
        <f t="shared" ref="C22:C29" si="6">AVERAGE(H22:AR22)</f>
        <v>3.5923549105714292</v>
      </c>
      <c r="D22" s="24">
        <f t="shared" ref="D22:D29" si="7">STDEVP(H22:AR22)</f>
        <v>5.9476395188596571</v>
      </c>
      <c r="E22" s="25">
        <f t="shared" ref="E22:E29" si="8">COUNT(H22:AR22)</f>
        <v>7</v>
      </c>
      <c r="F22" s="23">
        <f t="shared" si="5"/>
        <v>2.2479964363946441</v>
      </c>
      <c r="G22" s="32"/>
      <c r="H22" s="37">
        <f>Tabelle1!E8*-1</f>
        <v>7.9650878909999996</v>
      </c>
      <c r="I22">
        <f>Tabelle1!L8*-1</f>
        <v>15.121459959999999</v>
      </c>
      <c r="L22">
        <f>Tabelle1!AG8*-1</f>
        <v>4.2419433590000004</v>
      </c>
      <c r="M22">
        <f>Tabelle1!AN8*-1</f>
        <v>1.251220703</v>
      </c>
      <c r="N22">
        <f>Tabelle1!AU8*-1</f>
        <v>-4.272460938</v>
      </c>
      <c r="O22">
        <f>Tabelle1!BB8*-1</f>
        <v>2.380371094</v>
      </c>
      <c r="P22">
        <f>Tabelle1!BI8*-1</f>
        <v>-1.541137695</v>
      </c>
    </row>
    <row r="23" spans="1:17" x14ac:dyDescent="0.25">
      <c r="A23" s="33"/>
      <c r="B23" s="10">
        <v>-0.03</v>
      </c>
      <c r="C23" s="23">
        <f t="shared" si="6"/>
        <v>0.71716308598571454</v>
      </c>
      <c r="D23" s="24">
        <f t="shared" si="7"/>
        <v>5.8985434138247745</v>
      </c>
      <c r="E23" s="25">
        <f t="shared" si="8"/>
        <v>7</v>
      </c>
      <c r="F23" s="23">
        <f t="shared" si="5"/>
        <v>2.229439852928329</v>
      </c>
      <c r="G23" s="32"/>
      <c r="H23" s="37">
        <f>Tabelle1!E9*-1</f>
        <v>5.493164063</v>
      </c>
      <c r="I23">
        <f>Tabelle1!L9*-1</f>
        <v>12.6953125</v>
      </c>
      <c r="L23">
        <f>Tabelle1!AG9*-1</f>
        <v>-4.2419433590000004</v>
      </c>
      <c r="M23">
        <f>Tabelle1!AN9*-1</f>
        <v>0.9460449219</v>
      </c>
      <c r="N23">
        <f>Tabelle1!AU9*-1</f>
        <v>-5.004882813</v>
      </c>
      <c r="O23">
        <f>Tabelle1!BB9*-1</f>
        <v>-2.532958984</v>
      </c>
      <c r="P23">
        <f>Tabelle1!BI9*-1</f>
        <v>-2.3345947269999998</v>
      </c>
    </row>
    <row r="24" spans="1:17" x14ac:dyDescent="0.25">
      <c r="A24" s="33" t="s">
        <v>22</v>
      </c>
      <c r="B24" s="10">
        <v>-0.02</v>
      </c>
      <c r="C24" s="23">
        <f t="shared" si="6"/>
        <v>-0.66920689179999981</v>
      </c>
      <c r="D24" s="24">
        <f t="shared" si="7"/>
        <v>5.0766902809503724</v>
      </c>
      <c r="E24" s="25">
        <f t="shared" si="8"/>
        <v>7</v>
      </c>
      <c r="F24" s="23">
        <f t="shared" si="5"/>
        <v>1.9188085666704731</v>
      </c>
      <c r="G24" s="32"/>
      <c r="H24" s="37">
        <f>Tabelle1!E10*-1</f>
        <v>3.723144531</v>
      </c>
      <c r="I24">
        <f>Tabelle1!L10*-1</f>
        <v>9.0637207029999995</v>
      </c>
      <c r="L24">
        <f>Tabelle1!AG10*-1</f>
        <v>-4.7149658199999998</v>
      </c>
      <c r="M24">
        <f>Tabelle1!AN10*-1</f>
        <v>0.8239746094</v>
      </c>
      <c r="N24">
        <f>Tabelle1!AU10*-1</f>
        <v>-5.8288574219999996</v>
      </c>
      <c r="O24">
        <f>Tabelle1!BB10*-1</f>
        <v>-3.326416016</v>
      </c>
      <c r="P24">
        <f>Tabelle1!BI10*-1</f>
        <v>-4.4250488280000004</v>
      </c>
    </row>
    <row r="25" spans="1:17" x14ac:dyDescent="0.25">
      <c r="A25" s="33" t="s">
        <v>23</v>
      </c>
      <c r="B25" s="10">
        <v>-0.01</v>
      </c>
      <c r="C25" s="23">
        <f t="shared" si="6"/>
        <v>-2.7596609931428575</v>
      </c>
      <c r="D25" s="24">
        <f t="shared" si="7"/>
        <v>4.2873700755322339</v>
      </c>
      <c r="E25" s="25">
        <f t="shared" si="8"/>
        <v>7</v>
      </c>
      <c r="F25" s="23">
        <f t="shared" si="5"/>
        <v>1.6204735711940714</v>
      </c>
      <c r="G25" s="32"/>
      <c r="H25" s="37">
        <f>Tabelle1!E11*-1</f>
        <v>2.197265625</v>
      </c>
      <c r="I25">
        <f>Tabelle1!L11*-1</f>
        <v>4.6234130860000002</v>
      </c>
      <c r="L25">
        <f>Tabelle1!AG11*-1</f>
        <v>-6.1950683590000004</v>
      </c>
      <c r="M25">
        <f>Tabelle1!AN11*-1</f>
        <v>-1.78527832</v>
      </c>
      <c r="N25">
        <f>Tabelle1!AU11*-1</f>
        <v>-7.568359375</v>
      </c>
      <c r="O25">
        <f>Tabelle1!BB11*-1</f>
        <v>-4.638671875</v>
      </c>
      <c r="P25">
        <f>Tabelle1!BI11*-1</f>
        <v>-5.9509277340000004</v>
      </c>
    </row>
    <row r="26" spans="1:17" x14ac:dyDescent="0.25">
      <c r="A26" s="33"/>
      <c r="B26" s="10">
        <v>0</v>
      </c>
      <c r="C26" s="23">
        <f t="shared" si="6"/>
        <v>-5.8593750007142864</v>
      </c>
      <c r="D26" s="24">
        <f t="shared" si="7"/>
        <v>4.4622650861063988</v>
      </c>
      <c r="E26" s="25">
        <f t="shared" si="8"/>
        <v>7</v>
      </c>
      <c r="F26" s="23">
        <f t="shared" si="5"/>
        <v>1.6865776716976788</v>
      </c>
      <c r="G26" s="32"/>
      <c r="H26" s="37">
        <f>Tabelle1!E12*-1</f>
        <v>-5.3863525389999998</v>
      </c>
      <c r="I26">
        <f>Tabelle1!L12*-1</f>
        <v>2.7313232420000002</v>
      </c>
      <c r="L26">
        <f>Tabelle1!AG12*-1</f>
        <v>-10.81848145</v>
      </c>
      <c r="M26">
        <f>Tabelle1!AN12*-1</f>
        <v>-2.502441406</v>
      </c>
      <c r="N26">
        <f>Tabelle1!AU12*-1</f>
        <v>-9.2468261720000005</v>
      </c>
      <c r="O26">
        <f>Tabelle1!BB12*-1</f>
        <v>-5.6915283199999998</v>
      </c>
      <c r="P26">
        <f>Tabelle1!BI12*-1</f>
        <v>-10.10131836</v>
      </c>
    </row>
    <row r="27" spans="1:17" x14ac:dyDescent="0.25">
      <c r="A27" s="33"/>
      <c r="B27" s="10">
        <v>0.01</v>
      </c>
      <c r="C27" s="23">
        <f t="shared" si="6"/>
        <v>-9.179251534714286</v>
      </c>
      <c r="D27" s="24">
        <f t="shared" si="7"/>
        <v>2.7865675989745289</v>
      </c>
      <c r="E27" s="25">
        <f t="shared" si="8"/>
        <v>7</v>
      </c>
      <c r="F27" s="23">
        <f t="shared" si="5"/>
        <v>1.0532235540509953</v>
      </c>
      <c r="G27" s="32"/>
      <c r="H27" s="37">
        <f>Tabelle1!E13*-1</f>
        <v>-8.4686279300000002</v>
      </c>
      <c r="I27">
        <f>Tabelle1!L13*-1</f>
        <v>-7.9803466800000002</v>
      </c>
      <c r="L27">
        <f>Tabelle1!AG13*-1</f>
        <v>-9.9029541020000007</v>
      </c>
      <c r="M27">
        <f>Tabelle1!AN13*-1</f>
        <v>-4.5471191409999996</v>
      </c>
      <c r="N27">
        <f>Tabelle1!AU13*-1</f>
        <v>-9.9182128909999996</v>
      </c>
      <c r="O27">
        <f>Tabelle1!BB13*-1</f>
        <v>-8.8043212890000007</v>
      </c>
      <c r="P27">
        <f>Tabelle1!BI13*-1</f>
        <v>-14.633178709999999</v>
      </c>
    </row>
    <row r="28" spans="1:17" x14ac:dyDescent="0.25">
      <c r="A28" s="34"/>
      <c r="B28" s="10">
        <v>0.02</v>
      </c>
      <c r="C28" s="23">
        <f t="shared" si="6"/>
        <v>-10.365077428857145</v>
      </c>
      <c r="D28" s="24">
        <f t="shared" si="7"/>
        <v>3.2212798825657365</v>
      </c>
      <c r="E28" s="25">
        <f t="shared" si="8"/>
        <v>7</v>
      </c>
      <c r="F28" s="23">
        <f t="shared" si="5"/>
        <v>1.217529353229184</v>
      </c>
      <c r="G28" s="32"/>
      <c r="H28" s="37">
        <f>Tabelle1!E14*-1</f>
        <v>-11.932373050000001</v>
      </c>
      <c r="I28">
        <f>Tabelle1!L14*-1</f>
        <v>-8.8500976560000009</v>
      </c>
      <c r="L28">
        <f>Tabelle1!AG14*-1</f>
        <v>-9.1400146479999993</v>
      </c>
      <c r="M28">
        <f>Tabelle1!AN14*-1</f>
        <v>-5.6457519530000004</v>
      </c>
      <c r="N28">
        <f>Tabelle1!AU14*-1</f>
        <v>-9.8419189449999998</v>
      </c>
      <c r="O28">
        <f>Tabelle1!BB14*-1</f>
        <v>-10.16235352</v>
      </c>
      <c r="P28">
        <f>Tabelle1!BI14*-1</f>
        <v>-16.983032229999999</v>
      </c>
    </row>
    <row r="29" spans="1:17" x14ac:dyDescent="0.25">
      <c r="A29" s="34"/>
      <c r="B29" s="11">
        <v>0.03</v>
      </c>
      <c r="C29" s="23">
        <f t="shared" si="6"/>
        <v>-9.7176688062857153</v>
      </c>
      <c r="D29" s="24">
        <f t="shared" si="7"/>
        <v>2.8792932214591351</v>
      </c>
      <c r="E29" s="25">
        <f t="shared" si="8"/>
        <v>7</v>
      </c>
      <c r="F29" s="23">
        <f>D29/SQRT(E29)</f>
        <v>1.088270545087842</v>
      </c>
      <c r="G29" s="32"/>
      <c r="H29" s="37">
        <f>Tabelle1!E15*-1</f>
        <v>-10.91003418</v>
      </c>
      <c r="I29">
        <f>Tabelle1!L15*-1</f>
        <v>-7.9193115230000002</v>
      </c>
      <c r="L29">
        <f>Tabelle1!AG15*-1</f>
        <v>-10.269165040000001</v>
      </c>
      <c r="M29">
        <f>Tabelle1!AN15*-1</f>
        <v>-3.570556641</v>
      </c>
      <c r="N29">
        <f>Tabelle1!AU15*-1</f>
        <v>-10.955810550000001</v>
      </c>
      <c r="O29">
        <f>Tabelle1!BB15*-1</f>
        <v>-11.35253906</v>
      </c>
      <c r="P29">
        <f>Tabelle1!BI15*-1</f>
        <v>-13.046264649999999</v>
      </c>
    </row>
    <row r="30" spans="1:17" x14ac:dyDescent="0.25">
      <c r="C30" s="23"/>
      <c r="D30" s="24"/>
      <c r="E30" s="25"/>
      <c r="F30" s="23"/>
      <c r="G30" s="32"/>
      <c r="H30" s="23"/>
    </row>
    <row r="31" spans="1:17" s="14" customFormat="1" ht="6.75" customHeight="1" x14ac:dyDescent="0.25">
      <c r="A31" s="35"/>
      <c r="C31" s="30"/>
      <c r="D31" s="31"/>
      <c r="E31" s="32"/>
      <c r="F31" s="30"/>
      <c r="G31" s="32"/>
      <c r="H31" s="30"/>
    </row>
    <row r="32" spans="1:17" x14ac:dyDescent="0.25">
      <c r="C32" s="23"/>
      <c r="D32" s="24"/>
      <c r="E32" s="25"/>
      <c r="F32" s="23"/>
    </row>
    <row r="33" spans="1:16" x14ac:dyDescent="0.25">
      <c r="A33" s="34"/>
      <c r="B33" s="9">
        <v>-0.05</v>
      </c>
      <c r="C33" s="23">
        <f>AVERAGE(H33:AR33)</f>
        <v>-101.92214473857142</v>
      </c>
      <c r="D33" s="24">
        <f>STDEVP(H33:AR33)</f>
        <v>11.647037358167136</v>
      </c>
      <c r="E33" s="25">
        <f>COUNT(H33:AR33)</f>
        <v>7</v>
      </c>
      <c r="F33" s="23">
        <f t="shared" ref="F33:F40" si="9">D33/SQRT(E33)</f>
        <v>4.4021663371984232</v>
      </c>
      <c r="H33">
        <f>Tabelle1!F7</f>
        <v>-111.4404397</v>
      </c>
      <c r="I33">
        <f>Tabelle1!M7</f>
        <v>-100.6014292</v>
      </c>
      <c r="L33">
        <f>Tabelle1!AH7</f>
        <v>-93.819052490000004</v>
      </c>
      <c r="M33">
        <f>Tabelle1!AO7</f>
        <v>-93.453201590000006</v>
      </c>
      <c r="N33">
        <f>Tabelle1!AV7</f>
        <v>-87.319018790000001</v>
      </c>
      <c r="O33">
        <f>Tabelle1!BC7</f>
        <v>-124.42486100000001</v>
      </c>
      <c r="P33">
        <f>Tabelle1!BJ7</f>
        <v>-102.3970104</v>
      </c>
    </row>
    <row r="34" spans="1:16" x14ac:dyDescent="0.25">
      <c r="A34" s="34"/>
      <c r="B34" s="10">
        <v>-0.04</v>
      </c>
      <c r="C34" s="23">
        <f t="shared" ref="C34:C41" si="10">AVERAGE(H34:AR34)</f>
        <v>-96.25492973999998</v>
      </c>
      <c r="D34" s="24">
        <f t="shared" ref="D34:D41" si="11">STDEVP(H34:AR34)</f>
        <v>9.7071005984777052</v>
      </c>
      <c r="E34" s="25">
        <f t="shared" ref="E34:E41" si="12">COUNT(H34:AR34)</f>
        <v>7</v>
      </c>
      <c r="F34" s="23">
        <f t="shared" si="9"/>
        <v>3.66893916215118</v>
      </c>
      <c r="H34">
        <f>Tabelle1!F8</f>
        <v>-104.6155085</v>
      </c>
      <c r="I34">
        <f>Tabelle1!M8</f>
        <v>-95.428466799999995</v>
      </c>
      <c r="L34">
        <f>Tabelle1!AH8</f>
        <v>-90.167288049999996</v>
      </c>
      <c r="M34">
        <f>Tabelle1!AO8</f>
        <v>-87.840360750000002</v>
      </c>
      <c r="N34">
        <f>Tabelle1!AV8</f>
        <v>-84.521424539999998</v>
      </c>
      <c r="O34">
        <f>Tabelle1!BC8</f>
        <v>-114.7871751</v>
      </c>
      <c r="P34">
        <f>Tabelle1!BJ8</f>
        <v>-96.424284439999994</v>
      </c>
    </row>
    <row r="35" spans="1:16" x14ac:dyDescent="0.25">
      <c r="A35" s="34"/>
      <c r="B35" s="10">
        <v>-0.03</v>
      </c>
      <c r="C35" s="23">
        <f t="shared" si="10"/>
        <v>-90.686507062857146</v>
      </c>
      <c r="D35" s="24">
        <f t="shared" si="11"/>
        <v>7.3158235634598041</v>
      </c>
      <c r="E35" s="25">
        <f t="shared" si="12"/>
        <v>7</v>
      </c>
      <c r="F35" s="23">
        <f t="shared" si="9"/>
        <v>2.7651213977915714</v>
      </c>
      <c r="H35">
        <f>Tabelle1!F9</f>
        <v>-96.821769340000003</v>
      </c>
      <c r="I35">
        <f>Tabelle1!M9</f>
        <v>-90.291496449999997</v>
      </c>
      <c r="L35">
        <f>Tabelle1!AH9</f>
        <v>-84.885160799999994</v>
      </c>
      <c r="M35">
        <f>Tabelle1!AO9</f>
        <v>-84.539974439999995</v>
      </c>
      <c r="N35">
        <f>Tabelle1!AV9</f>
        <v>-82.425285790000004</v>
      </c>
      <c r="O35">
        <f>Tabelle1!BC9</f>
        <v>-104.7214606</v>
      </c>
      <c r="P35">
        <f>Tabelle1!BJ9</f>
        <v>-91.12040202</v>
      </c>
    </row>
    <row r="36" spans="1:16" x14ac:dyDescent="0.25">
      <c r="A36" s="34" t="s">
        <v>24</v>
      </c>
      <c r="B36" s="10">
        <v>-0.02</v>
      </c>
      <c r="C36" s="23">
        <f t="shared" si="10"/>
        <v>-85.161667645714274</v>
      </c>
      <c r="D36" s="24">
        <f t="shared" si="11"/>
        <v>4.5754166726091601</v>
      </c>
      <c r="E36" s="25">
        <f t="shared" si="12"/>
        <v>7</v>
      </c>
      <c r="F36" s="23">
        <f t="shared" si="9"/>
        <v>1.7293449514603529</v>
      </c>
      <c r="H36">
        <f>Tabelle1!F10</f>
        <v>-88.890200759999999</v>
      </c>
      <c r="I36">
        <f>Tabelle1!M10</f>
        <v>-85.396220670000005</v>
      </c>
      <c r="L36">
        <f>Tabelle1!AH10</f>
        <v>-81.042790819999993</v>
      </c>
      <c r="M36">
        <f>Tabelle1!AO10</f>
        <v>-81.758386950000002</v>
      </c>
      <c r="N36">
        <f>Tabelle1!AV10</f>
        <v>-80.30700684</v>
      </c>
      <c r="O36">
        <f>Tabelle1!BC10</f>
        <v>-94.115819689999995</v>
      </c>
      <c r="P36">
        <f>Tabelle1!BJ10</f>
        <v>-84.621247789999998</v>
      </c>
    </row>
    <row r="37" spans="1:16" x14ac:dyDescent="0.25">
      <c r="A37" s="34"/>
      <c r="B37" s="10">
        <v>-0.01</v>
      </c>
      <c r="C37" s="23">
        <f t="shared" si="10"/>
        <v>-78.595145431428563</v>
      </c>
      <c r="D37" s="24">
        <f t="shared" si="11"/>
        <v>2.2759265888081335</v>
      </c>
      <c r="E37" s="25">
        <f t="shared" si="12"/>
        <v>7</v>
      </c>
      <c r="F37" s="23">
        <f t="shared" si="9"/>
        <v>0.86021939374655432</v>
      </c>
      <c r="H37">
        <f>Tabelle1!F11</f>
        <v>-80.516377430000006</v>
      </c>
      <c r="I37">
        <f>Tabelle1!M11</f>
        <v>-77.686921330000004</v>
      </c>
      <c r="L37">
        <f>Tabelle1!AH11</f>
        <v>-77.433957890000002</v>
      </c>
      <c r="M37">
        <f>Tabelle1!AO11</f>
        <v>-76.256546319999998</v>
      </c>
      <c r="N37">
        <f>Tabelle1!AV11</f>
        <v>-76.698602410000007</v>
      </c>
      <c r="O37">
        <f>Tabelle1!BC11</f>
        <v>-83.207741760000005</v>
      </c>
      <c r="P37">
        <f>Tabelle1!BJ11</f>
        <v>-78.365870880000003</v>
      </c>
    </row>
    <row r="38" spans="1:16" x14ac:dyDescent="0.25">
      <c r="A38" s="34"/>
      <c r="B38" s="10">
        <v>0</v>
      </c>
      <c r="C38" s="23">
        <f t="shared" si="10"/>
        <v>-71.525073671428572</v>
      </c>
      <c r="D38" s="24">
        <f t="shared" si="11"/>
        <v>0.89618237616581808</v>
      </c>
      <c r="E38" s="25">
        <f t="shared" si="12"/>
        <v>7</v>
      </c>
      <c r="F38" s="23">
        <f t="shared" si="9"/>
        <v>0.33872509952767044</v>
      </c>
      <c r="H38">
        <f>Tabelle1!F12</f>
        <v>-71.089197380000002</v>
      </c>
      <c r="I38">
        <f>Tabelle1!M12</f>
        <v>-71.159421030000004</v>
      </c>
      <c r="L38">
        <f>Tabelle1!AH12</f>
        <v>-73.175721249999995</v>
      </c>
      <c r="M38">
        <f>Tabelle1!AO12</f>
        <v>-71.596931010000006</v>
      </c>
      <c r="N38">
        <f>Tabelle1!AV12</f>
        <v>-72.395474300000004</v>
      </c>
      <c r="O38">
        <f>Tabelle1!BC12</f>
        <v>-70.950630380000007</v>
      </c>
      <c r="P38">
        <f>Tabelle1!BJ12</f>
        <v>-70.308140350000002</v>
      </c>
    </row>
    <row r="39" spans="1:16" x14ac:dyDescent="0.25">
      <c r="A39" s="34"/>
      <c r="B39" s="10">
        <v>0.01</v>
      </c>
      <c r="C39" s="23">
        <f t="shared" si="10"/>
        <v>-64.511305888571428</v>
      </c>
      <c r="D39" s="24">
        <f t="shared" si="11"/>
        <v>5.1256502831154283</v>
      </c>
      <c r="E39" s="25">
        <f t="shared" si="12"/>
        <v>7</v>
      </c>
      <c r="F39" s="23">
        <f t="shared" si="9"/>
        <v>1.9373137080873191</v>
      </c>
      <c r="H39">
        <f>Tabelle1!F13</f>
        <v>-59.595326909999997</v>
      </c>
      <c r="I39">
        <f>Tabelle1!M13</f>
        <v>-62.257956</v>
      </c>
      <c r="L39">
        <f>Tabelle1!AH13</f>
        <v>-72.112519860000006</v>
      </c>
      <c r="M39">
        <f>Tabelle1!AO13</f>
        <v>-65.409043260000004</v>
      </c>
      <c r="N39">
        <f>Tabelle1!AV13</f>
        <v>-71.783776380000006</v>
      </c>
      <c r="O39">
        <f>Tabelle1!BC13</f>
        <v>-58.450943379999998</v>
      </c>
      <c r="P39">
        <f>Tabelle1!BJ13</f>
        <v>-61.969575429999999</v>
      </c>
    </row>
    <row r="40" spans="1:16" x14ac:dyDescent="0.25">
      <c r="A40" s="34"/>
      <c r="B40" s="10">
        <v>0.02</v>
      </c>
      <c r="C40" s="23">
        <f t="shared" si="10"/>
        <v>-59.840082930000008</v>
      </c>
      <c r="D40" s="24">
        <f t="shared" si="11"/>
        <v>9.2523112705754329</v>
      </c>
      <c r="E40" s="25">
        <f t="shared" si="12"/>
        <v>7</v>
      </c>
      <c r="F40" s="23">
        <f t="shared" si="9"/>
        <v>3.4970449535003767</v>
      </c>
      <c r="H40">
        <f>Tabelle1!F14</f>
        <v>-52.189060900000001</v>
      </c>
      <c r="I40">
        <f>Tabelle1!M14</f>
        <v>-60.773310770000002</v>
      </c>
      <c r="L40">
        <f>Tabelle1!AH14</f>
        <v>-73.756589730000002</v>
      </c>
      <c r="M40">
        <f>Tabelle1!AO14</f>
        <v>-61.616486190000003</v>
      </c>
      <c r="N40">
        <f>Tabelle1!AV14</f>
        <v>-70.211971509999998</v>
      </c>
      <c r="O40">
        <f>Tabelle1!BC14</f>
        <v>-45.253655850000001</v>
      </c>
      <c r="P40">
        <f>Tabelle1!BJ14</f>
        <v>-55.079505560000001</v>
      </c>
    </row>
    <row r="41" spans="1:16" x14ac:dyDescent="0.25">
      <c r="A41" s="34"/>
      <c r="B41" s="11">
        <v>0.03</v>
      </c>
      <c r="C41" s="23">
        <f t="shared" si="10"/>
        <v>-57.49292467428571</v>
      </c>
      <c r="D41" s="24">
        <f t="shared" si="11"/>
        <v>12.52858167620693</v>
      </c>
      <c r="E41" s="25">
        <f t="shared" si="12"/>
        <v>7</v>
      </c>
      <c r="F41" s="23">
        <f>D41/SQRT(E41)</f>
        <v>4.7353587708006124</v>
      </c>
      <c r="H41">
        <f>Tabelle1!F15</f>
        <v>-46.009751620000003</v>
      </c>
      <c r="I41">
        <f>Tabelle1!M15</f>
        <v>-61.693264329999998</v>
      </c>
      <c r="L41">
        <f>Tabelle1!AH15</f>
        <v>-70.888713249999995</v>
      </c>
      <c r="M41">
        <f>Tabelle1!AO15</f>
        <v>-64.421709849999999</v>
      </c>
      <c r="N41">
        <f>Tabelle1!AV15</f>
        <v>-69.820628450000001</v>
      </c>
      <c r="O41">
        <f>Tabelle1!BC15</f>
        <v>-33.672234950000004</v>
      </c>
      <c r="P41">
        <f>Tabelle1!BJ15</f>
        <v>-55.944170270000001</v>
      </c>
    </row>
    <row r="43" spans="1:16" s="14" customFormat="1" ht="4.5" customHeight="1" x14ac:dyDescent="0.25">
      <c r="A43" s="35"/>
    </row>
    <row r="44" spans="1:16" x14ac:dyDescent="0.25">
      <c r="B44" s="36"/>
    </row>
    <row r="45" spans="1:16" x14ac:dyDescent="0.25">
      <c r="B45" s="36" t="s">
        <v>25</v>
      </c>
      <c r="C45" s="23">
        <f t="shared" ref="C45" si="13">AVERAGE(H45:AR45)</f>
        <v>-87.220444444444439</v>
      </c>
      <c r="D45" s="24">
        <f t="shared" ref="D45" si="14">STDEVP(H45:AR45)</f>
        <v>11.286539535719532</v>
      </c>
      <c r="E45" s="25">
        <f t="shared" ref="E45" si="15">COUNT(H45:AR45)</f>
        <v>9</v>
      </c>
      <c r="F45" s="23">
        <f>D45/SQRT(E45)</f>
        <v>3.7621798452398441</v>
      </c>
      <c r="H45" s="36">
        <v>-81.03</v>
      </c>
      <c r="I45" s="36">
        <v>-72.206000000000003</v>
      </c>
      <c r="J45" s="38">
        <v>-84.819000000000003</v>
      </c>
      <c r="K45" s="38">
        <v>-75.138000000000005</v>
      </c>
      <c r="L45" s="36">
        <v>-86.83</v>
      </c>
      <c r="M45" s="36">
        <v>-82.445999999999998</v>
      </c>
      <c r="N45" s="36">
        <v>-94.284000000000006</v>
      </c>
      <c r="O45" s="36">
        <v>-110.72</v>
      </c>
      <c r="P45" s="36">
        <v>-97.510999999999996</v>
      </c>
    </row>
    <row r="46" spans="1:16" x14ac:dyDescent="0.25">
      <c r="B46" s="36"/>
    </row>
    <row r="48" spans="1:16" x14ac:dyDescent="0.25">
      <c r="A48" s="13" t="s">
        <v>39</v>
      </c>
      <c r="C48" s="23">
        <f t="shared" ref="C48" si="16">AVERAGE(H48:AR48)</f>
        <v>9.2852557147777777</v>
      </c>
      <c r="D48" s="24">
        <f t="shared" ref="D48" si="17">STDEVP(H48:AR48)</f>
        <v>4.6667288506618014</v>
      </c>
      <c r="E48" s="25">
        <f t="shared" ref="E48" si="18">COUNT(H48:AR48)</f>
        <v>9</v>
      </c>
      <c r="F48" s="23">
        <f>D48/SQRT(E48)</f>
        <v>1.5555762835539337</v>
      </c>
      <c r="H48">
        <f>AVERAGE(H13:H18)</f>
        <v>12.341817220000001</v>
      </c>
      <c r="I48">
        <f t="shared" ref="I48:P48" si="19">AVERAGE(I13:I18)</f>
        <v>3.6036173503333337</v>
      </c>
      <c r="J48">
        <f t="shared" si="19"/>
        <v>5.233764648666666</v>
      </c>
      <c r="K48">
        <f t="shared" si="19"/>
        <v>5.1244099934999996</v>
      </c>
      <c r="L48">
        <f t="shared" si="19"/>
        <v>19.238789876666669</v>
      </c>
      <c r="M48">
        <f t="shared" si="19"/>
        <v>5.8237711588333338</v>
      </c>
      <c r="N48">
        <f t="shared" si="19"/>
        <v>10.848999023166668</v>
      </c>
      <c r="O48">
        <f t="shared" si="19"/>
        <v>11.957804363333333</v>
      </c>
      <c r="P48">
        <f t="shared" si="19"/>
        <v>9.3943277985000009</v>
      </c>
    </row>
    <row r="50" spans="10:11" x14ac:dyDescent="0.25">
      <c r="J50">
        <f>Tabelle1!S7*-1</f>
        <v>1.266479492</v>
      </c>
      <c r="K50">
        <f>Tabelle1!Z7*-1</f>
        <v>-1.174926758</v>
      </c>
    </row>
    <row r="51" spans="10:11" x14ac:dyDescent="0.25">
      <c r="J51">
        <f>Tabelle1!S8*-1</f>
        <v>-1.266479492</v>
      </c>
      <c r="K51">
        <f>Tabelle1!Z8*-1</f>
        <v>-0.9155273438</v>
      </c>
    </row>
    <row r="52" spans="10:11" x14ac:dyDescent="0.25">
      <c r="J52">
        <f>Tabelle1!S9*-1</f>
        <v>-0.8392333984</v>
      </c>
      <c r="K52">
        <f>Tabelle1!Z9*-1</f>
        <v>-1.449584961</v>
      </c>
    </row>
    <row r="53" spans="10:11" x14ac:dyDescent="0.25">
      <c r="J53">
        <f>Tabelle1!S10*-1</f>
        <v>-1.052856445</v>
      </c>
      <c r="K53">
        <f>Tabelle1!Z10*-1</f>
        <v>-5.4779052730000002</v>
      </c>
    </row>
    <row r="54" spans="10:11" x14ac:dyDescent="0.25">
      <c r="J54">
        <f>Tabelle1!S11*-1</f>
        <v>-1.846313477</v>
      </c>
      <c r="K54">
        <f>Tabelle1!Z11*-1</f>
        <v>-2.0599365230000002</v>
      </c>
    </row>
    <row r="55" spans="10:11" x14ac:dyDescent="0.25">
      <c r="J55">
        <f>Tabelle1!S12*-1</f>
        <v>-5.6304931639999998</v>
      </c>
      <c r="K55">
        <f>Tabelle1!Z12*-1</f>
        <v>-2.4261474609999998</v>
      </c>
    </row>
    <row r="56" spans="10:11" x14ac:dyDescent="0.25">
      <c r="J56">
        <f>Tabelle1!S13*-1</f>
        <v>-2.349853516</v>
      </c>
      <c r="K56">
        <f>Tabelle1!Z13*-1</f>
        <v>-2.8228759769999998</v>
      </c>
    </row>
    <row r="57" spans="10:11" x14ac:dyDescent="0.25">
      <c r="J57">
        <f>Tabelle1!S14*-1</f>
        <v>-4.1351318360000002</v>
      </c>
      <c r="K57">
        <f>Tabelle1!Z14*-1</f>
        <v>-2.7313232420000002</v>
      </c>
    </row>
    <row r="58" spans="10:11" x14ac:dyDescent="0.25">
      <c r="J58">
        <f>Tabelle1!S15*-1</f>
        <v>-3.265380859</v>
      </c>
      <c r="K58">
        <f>Tabelle1!Z15*-1</f>
        <v>-3.8299560549999998</v>
      </c>
    </row>
    <row r="60" spans="10:11" x14ac:dyDescent="0.25">
      <c r="J60" s="14"/>
      <c r="K60" s="14"/>
    </row>
    <row r="62" spans="10:11" x14ac:dyDescent="0.25">
      <c r="J62">
        <f>Tabelle1!T7</f>
        <v>-89.440943829999995</v>
      </c>
      <c r="K62">
        <f>Tabelle1!AA7</f>
        <v>-76.228377839999993</v>
      </c>
    </row>
    <row r="63" spans="10:11" x14ac:dyDescent="0.25">
      <c r="J63">
        <f>Tabelle1!T8</f>
        <v>-86.109613969999998</v>
      </c>
      <c r="K63">
        <f>Tabelle1!AA8</f>
        <v>-75.809138840000003</v>
      </c>
    </row>
    <row r="64" spans="10:11" x14ac:dyDescent="0.25">
      <c r="J64">
        <f>Tabelle1!T9</f>
        <v>-82.804922329999997</v>
      </c>
      <c r="K64">
        <f>Tabelle1!AA9</f>
        <v>-74.547947039999997</v>
      </c>
    </row>
    <row r="65" spans="10:11" x14ac:dyDescent="0.25">
      <c r="J65">
        <f>Tabelle1!T10</f>
        <v>-80.214160980000003</v>
      </c>
      <c r="K65">
        <f>Tabelle1!AA10</f>
        <v>-73.549025130000004</v>
      </c>
    </row>
    <row r="66" spans="10:11" x14ac:dyDescent="0.25">
      <c r="J66">
        <f>Tabelle1!T11</f>
        <v>-77.729047359999996</v>
      </c>
      <c r="K66">
        <f>Tabelle1!AA11</f>
        <v>-72.856336540000001</v>
      </c>
    </row>
    <row r="67" spans="10:11" x14ac:dyDescent="0.25">
      <c r="J67">
        <f>Tabelle1!T12</f>
        <v>-69.087400270000003</v>
      </c>
      <c r="K67">
        <f>Tabelle1!AA12</f>
        <v>-71.618712770000002</v>
      </c>
    </row>
    <row r="68" spans="10:11" x14ac:dyDescent="0.25">
      <c r="J68">
        <f>Tabelle1!T13</f>
        <v>-72.753130380000002</v>
      </c>
      <c r="K68">
        <f>Tabelle1!AA13</f>
        <v>-70.414477059999996</v>
      </c>
    </row>
    <row r="69" spans="10:11" x14ac:dyDescent="0.25">
      <c r="J69">
        <f>Tabelle1!T14</f>
        <v>-70.667072880000006</v>
      </c>
      <c r="K69">
        <f>Tabelle1!AA14</f>
        <v>-69.493813090000003</v>
      </c>
    </row>
    <row r="70" spans="10:11" x14ac:dyDescent="0.25">
      <c r="J70">
        <f>Tabelle1!T15</f>
        <v>-70.415690789999999</v>
      </c>
      <c r="K70">
        <f>Tabelle1!AA15</f>
        <v>-67.495364949999995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K14" sqref="K14"/>
    </sheetView>
  </sheetViews>
  <sheetFormatPr baseColWidth="10" defaultRowHeight="15" x14ac:dyDescent="0.25"/>
  <cols>
    <col min="8" max="8" width="11.42578125" style="46"/>
  </cols>
  <sheetData>
    <row r="1" spans="1:9" x14ac:dyDescent="0.25">
      <c r="B1" t="s">
        <v>36</v>
      </c>
      <c r="C1" t="s">
        <v>35</v>
      </c>
      <c r="D1" t="s">
        <v>37</v>
      </c>
      <c r="E1" t="s">
        <v>38</v>
      </c>
      <c r="I1" t="s">
        <v>40</v>
      </c>
    </row>
    <row r="2" spans="1:9" x14ac:dyDescent="0.25">
      <c r="A2" s="22">
        <v>0.02</v>
      </c>
      <c r="B2" s="45">
        <v>-1.1119842529874999</v>
      </c>
      <c r="C2" s="45">
        <v>-1.52418348527</v>
      </c>
      <c r="D2" s="45">
        <v>-0.72152273988571403</v>
      </c>
      <c r="E2" s="45">
        <v>-1.2773786271571399</v>
      </c>
      <c r="H2" s="46">
        <v>1</v>
      </c>
      <c r="I2">
        <v>9.6893310550000002</v>
      </c>
    </row>
    <row r="3" spans="1:9" x14ac:dyDescent="0.25">
      <c r="A3" s="26">
        <v>0.04</v>
      </c>
      <c r="B3" s="45">
        <v>-2.8228759764125</v>
      </c>
      <c r="C3" s="45">
        <v>-5.4473876954444398</v>
      </c>
      <c r="D3" s="45">
        <v>-3.0059814454285698</v>
      </c>
      <c r="E3" s="45">
        <v>-7.7340262268571403</v>
      </c>
      <c r="H3" s="46">
        <v>1</v>
      </c>
      <c r="I3">
        <v>2.593994141</v>
      </c>
    </row>
    <row r="4" spans="1:9" x14ac:dyDescent="0.25">
      <c r="A4" s="26">
        <v>0.06</v>
      </c>
      <c r="B4" s="45">
        <v>-3.9882659913874998</v>
      </c>
      <c r="C4" s="45">
        <v>-6.7647298178888899</v>
      </c>
      <c r="D4" s="45">
        <v>-3.8517543248285699</v>
      </c>
      <c r="E4" s="45">
        <v>-9.9748883931428605</v>
      </c>
      <c r="H4" s="46">
        <v>1</v>
      </c>
      <c r="I4">
        <v>5.2185058590000004</v>
      </c>
    </row>
    <row r="5" spans="1:9" x14ac:dyDescent="0.25">
      <c r="A5" s="26">
        <v>0.08</v>
      </c>
      <c r="B5" s="45">
        <v>-4.8446655273749997</v>
      </c>
      <c r="C5" s="45">
        <v>-7.0224338102222204</v>
      </c>
      <c r="D5" s="45">
        <v>-4.4010707309999999</v>
      </c>
      <c r="E5" s="45">
        <v>-10.953630719857101</v>
      </c>
      <c r="H5" s="46">
        <v>1</v>
      </c>
      <c r="I5">
        <v>4.4403076170000002</v>
      </c>
    </row>
    <row r="6" spans="1:9" x14ac:dyDescent="0.25">
      <c r="A6" s="26">
        <v>0.1</v>
      </c>
      <c r="B6" s="45">
        <v>-5.3062438964999998</v>
      </c>
      <c r="C6" s="45">
        <v>-7.9888237845555601</v>
      </c>
      <c r="D6" s="45">
        <v>-4.6364920479142899</v>
      </c>
      <c r="E6" s="45">
        <v>-12.193952287857099</v>
      </c>
      <c r="H6" s="46">
        <v>1</v>
      </c>
      <c r="I6">
        <v>8.4533691409999996</v>
      </c>
    </row>
    <row r="7" spans="1:9" x14ac:dyDescent="0.25">
      <c r="A7" s="26">
        <v>0.12</v>
      </c>
      <c r="B7" s="45">
        <v>-5.1364898681250004</v>
      </c>
      <c r="C7" s="45">
        <v>-7.9600016283333304</v>
      </c>
      <c r="D7" s="45">
        <v>-4.6844482428571403</v>
      </c>
      <c r="E7" s="45">
        <v>-11.9628906257143</v>
      </c>
      <c r="H7" s="46">
        <v>1</v>
      </c>
      <c r="I7">
        <v>6.5155029300000002</v>
      </c>
    </row>
    <row r="8" spans="1:9" x14ac:dyDescent="0.25">
      <c r="A8" s="26">
        <v>0.14000000000000001</v>
      </c>
      <c r="B8" s="45">
        <v>-5.5977957590000003</v>
      </c>
      <c r="C8" s="45">
        <v>-8.3312988281111107</v>
      </c>
      <c r="D8" s="45">
        <v>-4.8588344030000004</v>
      </c>
      <c r="E8" s="45">
        <v>-11.823381697</v>
      </c>
      <c r="H8" s="46">
        <v>1</v>
      </c>
      <c r="I8">
        <v>7.7209472659999996</v>
      </c>
    </row>
    <row r="9" spans="1:9" x14ac:dyDescent="0.25">
      <c r="A9" s="26">
        <v>0.16</v>
      </c>
      <c r="B9" s="45">
        <v>-5.9945242745714298</v>
      </c>
      <c r="C9" s="45">
        <v>-8.1702338319999992</v>
      </c>
      <c r="D9" s="45">
        <v>-4.9133300782857097</v>
      </c>
      <c r="E9" s="45">
        <v>-12.651715958285701</v>
      </c>
    </row>
    <row r="10" spans="1:9" x14ac:dyDescent="0.25">
      <c r="A10" s="26">
        <v>0.18</v>
      </c>
      <c r="B10" s="45">
        <v>-6.0991559710000001</v>
      </c>
      <c r="C10" s="45">
        <v>-7.9125298397777799</v>
      </c>
      <c r="D10" s="45">
        <v>-4.9983433320000001</v>
      </c>
      <c r="E10" s="45">
        <v>-13.0855015348571</v>
      </c>
      <c r="H10" s="46">
        <v>2</v>
      </c>
      <c r="I10">
        <v>12.86315918</v>
      </c>
    </row>
    <row r="11" spans="1:9" x14ac:dyDescent="0.25">
      <c r="A11" s="26">
        <v>0.2</v>
      </c>
      <c r="B11" s="45">
        <v>-6.0882568358571403</v>
      </c>
      <c r="C11" s="45">
        <v>-8.7178548184444402</v>
      </c>
      <c r="D11" s="45">
        <v>-5.0419398720000004</v>
      </c>
      <c r="E11" s="45">
        <v>-13.0419049931429</v>
      </c>
      <c r="H11" s="46">
        <v>2</v>
      </c>
      <c r="I11">
        <v>4.0740966800000002</v>
      </c>
    </row>
    <row r="12" spans="1:9" x14ac:dyDescent="0.25">
      <c r="A12" s="26">
        <v>0.22</v>
      </c>
      <c r="B12" s="45">
        <v>-5.7787214008571404</v>
      </c>
      <c r="C12" s="45">
        <v>-8.6703830285555608</v>
      </c>
      <c r="D12" s="45">
        <v>-5.3449358255714303</v>
      </c>
      <c r="E12" s="45">
        <v>-12.887137276000001</v>
      </c>
      <c r="H12" s="46">
        <v>2</v>
      </c>
      <c r="I12">
        <v>5.0201416019999998</v>
      </c>
    </row>
    <row r="13" spans="1:9" x14ac:dyDescent="0.25">
      <c r="A13" s="26">
        <v>0.24</v>
      </c>
      <c r="B13" s="45">
        <v>-5.8659144809999999</v>
      </c>
      <c r="C13" s="45">
        <v>-8.6466471361111097</v>
      </c>
      <c r="D13" s="45">
        <v>-5.2206856868571396</v>
      </c>
      <c r="E13" s="45">
        <v>-12.7955845428571</v>
      </c>
      <c r="H13" s="46">
        <v>2</v>
      </c>
      <c r="I13">
        <v>5.37109375</v>
      </c>
    </row>
    <row r="14" spans="1:9" x14ac:dyDescent="0.25">
      <c r="A14" s="26">
        <v>0.26</v>
      </c>
      <c r="B14" s="45">
        <v>-6.2582833427142903</v>
      </c>
      <c r="C14" s="45">
        <v>-9.6655951614444504</v>
      </c>
      <c r="D14" s="45">
        <v>-5.3841727119999998</v>
      </c>
      <c r="E14" s="45">
        <v>-12.7999441954286</v>
      </c>
      <c r="H14" s="46">
        <v>2</v>
      </c>
      <c r="I14">
        <v>23.26965332</v>
      </c>
    </row>
    <row r="15" spans="1:9" x14ac:dyDescent="0.25">
      <c r="A15" s="26">
        <v>0.28000000000000003</v>
      </c>
      <c r="B15" s="45">
        <v>-6.5787179130000002</v>
      </c>
      <c r="C15" s="45">
        <v>-9.9673800992222201</v>
      </c>
      <c r="D15" s="45">
        <v>-5.6457519528571396</v>
      </c>
      <c r="E15" s="45">
        <v>-13.379778181285699</v>
      </c>
      <c r="H15" s="46">
        <v>2</v>
      </c>
      <c r="I15">
        <v>6.3171386719999996</v>
      </c>
    </row>
    <row r="16" spans="1:9" x14ac:dyDescent="0.25">
      <c r="A16" s="28">
        <v>0.3</v>
      </c>
      <c r="B16" s="45">
        <v>-6.3759940012857097</v>
      </c>
      <c r="C16" s="45">
        <v>-10.043674044888901</v>
      </c>
      <c r="D16" s="45">
        <v>-5.7242257250000002</v>
      </c>
      <c r="E16" s="45">
        <v>-13.366699218285699</v>
      </c>
      <c r="H16" s="46">
        <v>2</v>
      </c>
      <c r="I16">
        <v>10.192871090000001</v>
      </c>
    </row>
    <row r="17" spans="8:9" x14ac:dyDescent="0.25">
      <c r="H17" s="46">
        <v>2</v>
      </c>
      <c r="I17">
        <v>10.635375979999999</v>
      </c>
    </row>
    <row r="18" spans="8:9" x14ac:dyDescent="0.25">
      <c r="H18" s="46">
        <v>2</v>
      </c>
      <c r="I18">
        <v>12.64953613</v>
      </c>
    </row>
    <row r="20" spans="8:9" x14ac:dyDescent="0.25">
      <c r="H20" s="46">
        <v>3</v>
      </c>
      <c r="I20">
        <v>5.37109375</v>
      </c>
    </row>
    <row r="21" spans="8:9" x14ac:dyDescent="0.25">
      <c r="H21" s="46">
        <v>3</v>
      </c>
      <c r="I21">
        <v>4.39453125</v>
      </c>
    </row>
    <row r="22" spans="8:9" x14ac:dyDescent="0.25">
      <c r="H22" s="46">
        <v>3</v>
      </c>
      <c r="I22">
        <v>9.5520019529999995</v>
      </c>
    </row>
    <row r="23" spans="8:9" x14ac:dyDescent="0.25">
      <c r="H23" s="46">
        <v>3</v>
      </c>
      <c r="I23">
        <v>1.800537109</v>
      </c>
    </row>
    <row r="24" spans="8:9" x14ac:dyDescent="0.25">
      <c r="H24" s="46">
        <v>3</v>
      </c>
      <c r="I24">
        <v>1.571655273</v>
      </c>
    </row>
    <row r="25" spans="8:9" x14ac:dyDescent="0.25">
      <c r="H25" s="46">
        <v>3</v>
      </c>
      <c r="I25">
        <v>1.78527832</v>
      </c>
    </row>
    <row r="26" spans="8:9" x14ac:dyDescent="0.25">
      <c r="H26" s="46">
        <v>3</v>
      </c>
      <c r="I26">
        <v>15.59448242</v>
      </c>
    </row>
    <row r="28" spans="8:9" x14ac:dyDescent="0.25">
      <c r="H28" s="46">
        <v>4</v>
      </c>
      <c r="I28">
        <v>14.48059082</v>
      </c>
    </row>
    <row r="29" spans="8:9" x14ac:dyDescent="0.25">
      <c r="H29" s="46">
        <v>4</v>
      </c>
      <c r="I29">
        <v>11.32202148</v>
      </c>
    </row>
    <row r="30" spans="8:9" x14ac:dyDescent="0.25">
      <c r="H30" s="46">
        <v>4</v>
      </c>
      <c r="I30">
        <v>4.638671875</v>
      </c>
    </row>
    <row r="31" spans="8:9" x14ac:dyDescent="0.25">
      <c r="H31" s="46">
        <v>4</v>
      </c>
      <c r="I31">
        <v>14.343261719999999</v>
      </c>
    </row>
    <row r="32" spans="8:9" x14ac:dyDescent="0.25">
      <c r="H32" s="46">
        <v>4</v>
      </c>
      <c r="I32">
        <v>15.975952149999999</v>
      </c>
    </row>
    <row r="33" spans="8:9" x14ac:dyDescent="0.25">
      <c r="H33" s="46">
        <v>4</v>
      </c>
      <c r="I33">
        <v>24.551391599999999</v>
      </c>
    </row>
    <row r="34" spans="8:9" x14ac:dyDescent="0.25">
      <c r="H34" s="46">
        <v>4</v>
      </c>
      <c r="I34">
        <v>8.2550048829999998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Inputoutput</vt:lpstr>
    </vt:vector>
  </TitlesOfParts>
  <Company>Physiologie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kolp</dc:creator>
  <cp:lastModifiedBy>Heiner</cp:lastModifiedBy>
  <dcterms:created xsi:type="dcterms:W3CDTF">2016-02-16T10:22:42Z</dcterms:created>
  <dcterms:modified xsi:type="dcterms:W3CDTF">2016-12-08T09:47:45Z</dcterms:modified>
</cp:coreProperties>
</file>