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0110" windowHeight="11760" activeTab="1"/>
  </bookViews>
  <sheets>
    <sheet name="Tabelle1" sheetId="1" r:id="rId1"/>
    <sheet name="Tabelle2" sheetId="2" r:id="rId2"/>
    <sheet name="Tabelle3" sheetId="3" r:id="rId3"/>
  </sheets>
  <calcPr calcId="152511"/>
</workbook>
</file>

<file path=xl/calcChain.xml><?xml version="1.0" encoding="utf-8"?>
<calcChain xmlns="http://schemas.openxmlformats.org/spreadsheetml/2006/main">
  <c r="O57" i="2" l="1"/>
  <c r="H50" i="2"/>
  <c r="H51" i="2"/>
  <c r="H52" i="2"/>
  <c r="H53" i="2"/>
  <c r="H54" i="2"/>
  <c r="H55" i="2"/>
  <c r="H56" i="2"/>
  <c r="H57" i="2"/>
  <c r="H49" i="2"/>
  <c r="O50" i="2"/>
  <c r="O51" i="2"/>
  <c r="O52" i="2"/>
  <c r="O53" i="2"/>
  <c r="O54" i="2"/>
  <c r="O55" i="2"/>
  <c r="O56" i="2"/>
  <c r="O49" i="2"/>
  <c r="O47" i="2"/>
  <c r="I22" i="2"/>
  <c r="J22" i="2"/>
  <c r="K22" i="2"/>
  <c r="L22" i="2"/>
  <c r="M22" i="2"/>
  <c r="N22" i="2"/>
  <c r="I23" i="2"/>
  <c r="J23" i="2"/>
  <c r="K23" i="2"/>
  <c r="L23" i="2"/>
  <c r="M23" i="2"/>
  <c r="N23" i="2"/>
  <c r="I24" i="2"/>
  <c r="J24" i="2"/>
  <c r="K24" i="2"/>
  <c r="L24" i="2"/>
  <c r="M24" i="2"/>
  <c r="N24" i="2"/>
  <c r="I25" i="2"/>
  <c r="J25" i="2"/>
  <c r="K25" i="2"/>
  <c r="L25" i="2"/>
  <c r="M25" i="2"/>
  <c r="N25" i="2"/>
  <c r="I26" i="2"/>
  <c r="J26" i="2"/>
  <c r="K26" i="2"/>
  <c r="L26" i="2"/>
  <c r="M26" i="2"/>
  <c r="N26" i="2"/>
  <c r="I27" i="2"/>
  <c r="J27" i="2"/>
  <c r="K27" i="2"/>
  <c r="L27" i="2"/>
  <c r="M27" i="2"/>
  <c r="N27" i="2"/>
  <c r="I28" i="2"/>
  <c r="J28" i="2"/>
  <c r="K28" i="2"/>
  <c r="L28" i="2"/>
  <c r="M28" i="2"/>
  <c r="N28" i="2"/>
  <c r="I29" i="2"/>
  <c r="J29" i="2"/>
  <c r="K29" i="2"/>
  <c r="L29" i="2"/>
  <c r="M29" i="2"/>
  <c r="N29" i="2"/>
  <c r="N21" i="2"/>
  <c r="M21" i="2"/>
  <c r="L21" i="2"/>
  <c r="K21" i="2"/>
  <c r="J21" i="2"/>
  <c r="I21" i="2"/>
  <c r="J47" i="2" l="1"/>
  <c r="K47" i="2"/>
  <c r="L47" i="2"/>
  <c r="M47" i="2"/>
  <c r="N47" i="2"/>
  <c r="I47" i="2"/>
  <c r="E47" i="2" s="1"/>
  <c r="C47" i="2" l="1"/>
  <c r="D47" i="2"/>
  <c r="F47" i="2" s="1"/>
  <c r="L5" i="2" l="1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4" i="2"/>
  <c r="O62" i="2" l="1"/>
  <c r="O63" i="2"/>
  <c r="O64" i="2"/>
  <c r="O65" i="2"/>
  <c r="O66" i="2"/>
  <c r="O67" i="2"/>
  <c r="O68" i="2"/>
  <c r="O69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61" i="2"/>
  <c r="O4" i="2"/>
  <c r="BB8" i="1"/>
  <c r="BB9" i="1"/>
  <c r="BB7" i="1"/>
  <c r="N34" i="2"/>
  <c r="N35" i="2"/>
  <c r="N36" i="2"/>
  <c r="N37" i="2"/>
  <c r="N38" i="2"/>
  <c r="N39" i="2"/>
  <c r="N40" i="2"/>
  <c r="N41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33" i="2"/>
  <c r="N4" i="2"/>
  <c r="AU26" i="1"/>
  <c r="AU25" i="1"/>
  <c r="M34" i="2"/>
  <c r="M35" i="2"/>
  <c r="M36" i="2"/>
  <c r="M37" i="2"/>
  <c r="M38" i="2"/>
  <c r="M39" i="2"/>
  <c r="M40" i="2"/>
  <c r="M41" i="2"/>
  <c r="M33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4" i="2"/>
  <c r="H62" i="2" l="1"/>
  <c r="I34" i="2"/>
  <c r="J34" i="2"/>
  <c r="K34" i="2"/>
  <c r="E34" i="2" s="1"/>
  <c r="L34" i="2"/>
  <c r="H63" i="2"/>
  <c r="I35" i="2"/>
  <c r="J35" i="2"/>
  <c r="K35" i="2"/>
  <c r="L35" i="2"/>
  <c r="H64" i="2"/>
  <c r="I36" i="2"/>
  <c r="J36" i="2"/>
  <c r="K36" i="2"/>
  <c r="L36" i="2"/>
  <c r="C36" i="2" s="1"/>
  <c r="H65" i="2"/>
  <c r="C37" i="2" s="1"/>
  <c r="I37" i="2"/>
  <c r="J37" i="2"/>
  <c r="K37" i="2"/>
  <c r="L37" i="2"/>
  <c r="H66" i="2"/>
  <c r="I38" i="2"/>
  <c r="J38" i="2"/>
  <c r="K38" i="2"/>
  <c r="L38" i="2"/>
  <c r="H67" i="2"/>
  <c r="I39" i="2"/>
  <c r="J39" i="2"/>
  <c r="K39" i="2"/>
  <c r="L39" i="2"/>
  <c r="H68" i="2"/>
  <c r="I40" i="2"/>
  <c r="J40" i="2"/>
  <c r="K40" i="2"/>
  <c r="L40" i="2"/>
  <c r="H69" i="2"/>
  <c r="I41" i="2"/>
  <c r="J41" i="2"/>
  <c r="K41" i="2"/>
  <c r="L41" i="2"/>
  <c r="L33" i="2"/>
  <c r="K33" i="2"/>
  <c r="J33" i="2"/>
  <c r="I33" i="2"/>
  <c r="H61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K4" i="2"/>
  <c r="J4" i="2"/>
  <c r="C4" i="2" s="1"/>
  <c r="I4" i="2"/>
  <c r="E45" i="2"/>
  <c r="D45" i="2"/>
  <c r="F45" i="2" s="1"/>
  <c r="C45" i="2"/>
  <c r="E41" i="2"/>
  <c r="E33" i="2"/>
  <c r="E38" i="2" l="1"/>
  <c r="E36" i="2"/>
  <c r="C17" i="2"/>
  <c r="E15" i="2"/>
  <c r="C13" i="2"/>
  <c r="E12" i="2"/>
  <c r="E11" i="2"/>
  <c r="C10" i="2"/>
  <c r="C9" i="2"/>
  <c r="C8" i="2"/>
  <c r="E7" i="2"/>
  <c r="E6" i="2"/>
  <c r="E5" i="2"/>
  <c r="E9" i="2"/>
  <c r="C11" i="2"/>
  <c r="E17" i="2"/>
  <c r="C7" i="2"/>
  <c r="E13" i="2"/>
  <c r="C15" i="2"/>
  <c r="E4" i="2"/>
  <c r="E39" i="2"/>
  <c r="C33" i="2"/>
  <c r="E14" i="2"/>
  <c r="E8" i="2"/>
  <c r="C39" i="2"/>
  <c r="E16" i="2"/>
  <c r="E10" i="2"/>
  <c r="E35" i="2"/>
  <c r="E18" i="2"/>
  <c r="E40" i="2"/>
  <c r="E37" i="2"/>
  <c r="C12" i="2"/>
  <c r="C14" i="2"/>
  <c r="C16" i="2"/>
  <c r="C18" i="2"/>
  <c r="C40" i="2"/>
  <c r="C34" i="2"/>
  <c r="C35" i="2"/>
  <c r="C38" i="2"/>
  <c r="C41" i="2"/>
  <c r="D4" i="2"/>
  <c r="F4" i="2" s="1"/>
  <c r="D5" i="2"/>
  <c r="F5" i="2" s="1"/>
  <c r="D6" i="2"/>
  <c r="F6" i="2" s="1"/>
  <c r="D7" i="2"/>
  <c r="F7" i="2" s="1"/>
  <c r="D8" i="2"/>
  <c r="D9" i="2"/>
  <c r="F9" i="2" s="1"/>
  <c r="D10" i="2"/>
  <c r="F10" i="2" s="1"/>
  <c r="D11" i="2"/>
  <c r="F11" i="2" s="1"/>
  <c r="D12" i="2"/>
  <c r="F12" i="2" s="1"/>
  <c r="D13" i="2"/>
  <c r="F13" i="2" s="1"/>
  <c r="D14" i="2"/>
  <c r="D15" i="2"/>
  <c r="F15" i="2" s="1"/>
  <c r="D16" i="2"/>
  <c r="D17" i="2"/>
  <c r="D18" i="2"/>
  <c r="D33" i="2"/>
  <c r="F33" i="2" s="1"/>
  <c r="D34" i="2"/>
  <c r="F34" i="2" s="1"/>
  <c r="D35" i="2"/>
  <c r="D36" i="2"/>
  <c r="F36" i="2" s="1"/>
  <c r="D37" i="2"/>
  <c r="D38" i="2"/>
  <c r="F38" i="2" s="1"/>
  <c r="D39" i="2"/>
  <c r="D40" i="2"/>
  <c r="F40" i="2" s="1"/>
  <c r="D41" i="2"/>
  <c r="F41" i="2" s="1"/>
  <c r="C5" i="2"/>
  <c r="C6" i="2"/>
  <c r="AG8" i="1"/>
  <c r="AG9" i="1"/>
  <c r="AG10" i="1"/>
  <c r="AG11" i="1"/>
  <c r="AG12" i="1"/>
  <c r="AG13" i="1"/>
  <c r="AG7" i="1"/>
  <c r="F37" i="2" l="1"/>
  <c r="F39" i="2"/>
  <c r="F18" i="2"/>
  <c r="F16" i="2"/>
  <c r="F8" i="2"/>
  <c r="F14" i="2"/>
  <c r="F35" i="2"/>
  <c r="F17" i="2"/>
  <c r="Z8" i="1"/>
  <c r="Z9" i="1"/>
  <c r="Z7" i="1"/>
  <c r="E11" i="1" l="1"/>
  <c r="E12" i="1"/>
  <c r="E13" i="1"/>
  <c r="E14" i="1"/>
  <c r="E15" i="1"/>
  <c r="E10" i="1"/>
  <c r="E8" i="1"/>
  <c r="E9" i="1"/>
  <c r="E7" i="1"/>
  <c r="D21" i="2" l="1"/>
  <c r="C21" i="2"/>
  <c r="E21" i="2"/>
  <c r="E23" i="2"/>
  <c r="C23" i="2"/>
  <c r="D23" i="2"/>
  <c r="C27" i="2"/>
  <c r="D27" i="2"/>
  <c r="F27" i="2" s="1"/>
  <c r="E27" i="2"/>
  <c r="E24" i="2"/>
  <c r="C24" i="2"/>
  <c r="D24" i="2"/>
  <c r="F24" i="2" s="1"/>
  <c r="D26" i="2"/>
  <c r="C26" i="2"/>
  <c r="E26" i="2"/>
  <c r="C22" i="2"/>
  <c r="D22" i="2"/>
  <c r="F22" i="2" s="1"/>
  <c r="E22" i="2"/>
  <c r="E29" i="2"/>
  <c r="C29" i="2"/>
  <c r="D29" i="2"/>
  <c r="F29" i="2" s="1"/>
  <c r="E28" i="2"/>
  <c r="D28" i="2"/>
  <c r="C28" i="2"/>
  <c r="E25" i="2"/>
  <c r="C25" i="2"/>
  <c r="D25" i="2"/>
  <c r="F25" i="2" s="1"/>
  <c r="F28" i="2" l="1"/>
  <c r="F23" i="2"/>
  <c r="F26" i="2"/>
  <c r="F21" i="2"/>
</calcChain>
</file>

<file path=xl/sharedStrings.xml><?xml version="1.0" encoding="utf-8"?>
<sst xmlns="http://schemas.openxmlformats.org/spreadsheetml/2006/main" count="121" uniqueCount="37">
  <si>
    <t>Animal:</t>
  </si>
  <si>
    <t>Input/Output</t>
  </si>
  <si>
    <t>IPSP-Value</t>
  </si>
  <si>
    <t>Stimulatoin in mA</t>
  </si>
  <si>
    <t>Amplitude</t>
  </si>
  <si>
    <t>Stimulation in nA</t>
  </si>
  <si>
    <t>gerichtet</t>
  </si>
  <si>
    <t>Base</t>
  </si>
  <si>
    <t>Channel : 1 : 15</t>
  </si>
  <si>
    <t>Channel : 1 : 9</t>
  </si>
  <si>
    <t>151211_002</t>
  </si>
  <si>
    <t>566/6</t>
  </si>
  <si>
    <t>Anmerkung:</t>
  </si>
  <si>
    <t>Zelle ohne Strom bei -106mV</t>
  </si>
  <si>
    <t>Input/ouput?</t>
  </si>
  <si>
    <t>160209_012+013</t>
  </si>
  <si>
    <t>572/8</t>
  </si>
  <si>
    <t>160209_008+009</t>
  </si>
  <si>
    <t>160209_004+005</t>
  </si>
  <si>
    <t>572/9</t>
  </si>
  <si>
    <t>stim. in mV</t>
  </si>
  <si>
    <t>Mean</t>
  </si>
  <si>
    <t>SD</t>
  </si>
  <si>
    <t>n</t>
  </si>
  <si>
    <t>SEM</t>
  </si>
  <si>
    <t>IPSP amplitude</t>
  </si>
  <si>
    <t>(gerichtet)</t>
  </si>
  <si>
    <t>Membranpotential</t>
  </si>
  <si>
    <t>E [GABA]</t>
  </si>
  <si>
    <t>572/12</t>
  </si>
  <si>
    <t>160217_003+004</t>
  </si>
  <si>
    <t>160217_007+008</t>
  </si>
  <si>
    <t>bei MP -81, I=0mV</t>
  </si>
  <si>
    <t>160217_013+014</t>
  </si>
  <si>
    <t>160215_002+003</t>
  </si>
  <si>
    <t>mean InOut 2-3</t>
  </si>
  <si>
    <t>ab hier wurde korrigiert, dass die Werte für die IPSPs bisher falsch herum aufgetragen wurden (deshalb das *-1 in den Formeln)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</si>
</sst>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22"/>
      <name val="Arial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10" xfId="0" applyBorder="1"/>
    <xf numFmtId="0" fontId="0" fillId="5" borderId="0" xfId="0" applyFill="1"/>
    <xf numFmtId="0" fontId="3" fillId="0" borderId="0" xfId="0" applyFont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0" fillId="5" borderId="12" xfId="0" applyFill="1" applyBorder="1"/>
    <xf numFmtId="0" fontId="2" fillId="6" borderId="10" xfId="0" applyFont="1" applyFill="1" applyBorder="1"/>
    <xf numFmtId="0" fontId="0" fillId="0" borderId="14" xfId="0" applyBorder="1" applyAlignment="1">
      <alignment horizontal="center"/>
    </xf>
    <xf numFmtId="2" fontId="5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0" fillId="0" borderId="10" xfId="0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5" borderId="10" xfId="0" applyFill="1" applyBorder="1" applyAlignment="1">
      <alignment horizontal="center"/>
    </xf>
    <xf numFmtId="2" fontId="5" fillId="5" borderId="0" xfId="0" applyNumberFormat="1" applyFont="1" applyFill="1" applyAlignment="1">
      <alignment horizontal="center"/>
    </xf>
    <xf numFmtId="2" fontId="4" fillId="5" borderId="0" xfId="0" applyNumberFormat="1" applyFont="1" applyFill="1" applyAlignment="1">
      <alignment horizontal="center"/>
    </xf>
    <xf numFmtId="1" fontId="5" fillId="5" borderId="0" xfId="0" applyNumberFormat="1" applyFont="1" applyFill="1" applyAlignment="1">
      <alignment horizontal="center"/>
    </xf>
    <xf numFmtId="0" fontId="0" fillId="6" borderId="10" xfId="0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0" fontId="0" fillId="6" borderId="10" xfId="0" applyFill="1" applyBorder="1"/>
    <xf numFmtId="0" fontId="0" fillId="5" borderId="10" xfId="0" applyFill="1" applyBorder="1"/>
    <xf numFmtId="0" fontId="6" fillId="0" borderId="0" xfId="0" applyFont="1"/>
    <xf numFmtId="0" fontId="6" fillId="2" borderId="0" xfId="0" applyFont="1" applyFill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51333963254593173"/>
                  <c:y val="-0.30657370953630797"/>
                </c:manualLayout>
              </c:layout>
              <c:numFmt formatCode="General" sourceLinked="0"/>
            </c:trendlineLbl>
          </c:trendline>
          <c:xVal>
            <c:numRef>
              <c:f>Tabelle2!$N$21:$N$29</c:f>
              <c:numCache>
                <c:formatCode>General</c:formatCode>
                <c:ptCount val="9"/>
                <c:pt idx="0">
                  <c:v>-4.7454833980000002</c:v>
                </c:pt>
                <c:pt idx="1">
                  <c:v>-4.7912597659999996</c:v>
                </c:pt>
                <c:pt idx="2">
                  <c:v>-5.432128906</c:v>
                </c:pt>
                <c:pt idx="3">
                  <c:v>-7.6141357420000002</c:v>
                </c:pt>
                <c:pt idx="4">
                  <c:v>-10.71166992</c:v>
                </c:pt>
                <c:pt idx="5">
                  <c:v>-14.709472659999999</c:v>
                </c:pt>
                <c:pt idx="6">
                  <c:v>-16.93725586</c:v>
                </c:pt>
                <c:pt idx="7">
                  <c:v>-18.768310549999999</c:v>
                </c:pt>
                <c:pt idx="8">
                  <c:v>-23.559570310000002</c:v>
                </c:pt>
              </c:numCache>
            </c:numRef>
          </c:xVal>
          <c:yVal>
            <c:numRef>
              <c:f>Tabelle2!$N$33:$N$41</c:f>
              <c:numCache>
                <c:formatCode>General</c:formatCode>
                <c:ptCount val="9"/>
                <c:pt idx="0">
                  <c:v>-82.139096019999997</c:v>
                </c:pt>
                <c:pt idx="1">
                  <c:v>-83.802045399999997</c:v>
                </c:pt>
                <c:pt idx="2">
                  <c:v>-82.824965649999996</c:v>
                </c:pt>
                <c:pt idx="3">
                  <c:v>-81.729177699999994</c:v>
                </c:pt>
                <c:pt idx="4">
                  <c:v>-79.513808429999997</c:v>
                </c:pt>
                <c:pt idx="5">
                  <c:v>-76.91464182</c:v>
                </c:pt>
                <c:pt idx="6">
                  <c:v>-75.488332970000002</c:v>
                </c:pt>
                <c:pt idx="7">
                  <c:v>-76.113684699999993</c:v>
                </c:pt>
                <c:pt idx="8">
                  <c:v>-74.326337390000006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66464"/>
        <c:axId val="84368000"/>
      </c:scatterChart>
      <c:valAx>
        <c:axId val="84366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368000"/>
        <c:crosses val="autoZero"/>
        <c:crossBetween val="midCat"/>
      </c:valAx>
      <c:valAx>
        <c:axId val="84368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3664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1500207210940738"/>
          <c:y val="0.7866531787693205"/>
          <c:w val="0.33447161210111892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Tabelle2!$B$4:$B$18</c:f>
              <c:numCache>
                <c:formatCode>General</c:formatCode>
                <c:ptCount val="15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</c:numCache>
            </c:numRef>
          </c:xVal>
          <c:yVal>
            <c:numRef>
              <c:f>Tabelle2!$C$4:$C$18</c:f>
              <c:numCache>
                <c:formatCode>0.00</c:formatCode>
                <c:ptCount val="15"/>
                <c:pt idx="0">
                  <c:v>1.277378627157143</c:v>
                </c:pt>
                <c:pt idx="1">
                  <c:v>7.7340262268571438</c:v>
                </c:pt>
                <c:pt idx="2">
                  <c:v>9.9748883931428587</c:v>
                </c:pt>
                <c:pt idx="3">
                  <c:v>10.953630719857143</c:v>
                </c:pt>
                <c:pt idx="4">
                  <c:v>12.193952287857144</c:v>
                </c:pt>
                <c:pt idx="5">
                  <c:v>11.962890625714286</c:v>
                </c:pt>
                <c:pt idx="6">
                  <c:v>11.823381697</c:v>
                </c:pt>
                <c:pt idx="7">
                  <c:v>12.651715958285715</c:v>
                </c:pt>
                <c:pt idx="8">
                  <c:v>13.085501534857142</c:v>
                </c:pt>
                <c:pt idx="9">
                  <c:v>13.041904993142856</c:v>
                </c:pt>
                <c:pt idx="10">
                  <c:v>12.887137276000001</c:v>
                </c:pt>
                <c:pt idx="11">
                  <c:v>12.795584542857142</c:v>
                </c:pt>
                <c:pt idx="12">
                  <c:v>12.799944195428571</c:v>
                </c:pt>
                <c:pt idx="13">
                  <c:v>13.379778181285714</c:v>
                </c:pt>
                <c:pt idx="14">
                  <c:v>13.366699218285714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40480"/>
        <c:axId val="102342016"/>
      </c:scatterChart>
      <c:valAx>
        <c:axId val="10234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342016"/>
        <c:crosses val="autoZero"/>
        <c:crossBetween val="midCat"/>
      </c:valAx>
      <c:valAx>
        <c:axId val="10234201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23404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51333963254593173"/>
                  <c:y val="-0.30657370953630797"/>
                </c:manualLayout>
              </c:layout>
              <c:numFmt formatCode="General" sourceLinked="0"/>
            </c:trendlineLbl>
          </c:trendline>
          <c:xVal>
            <c:numRef>
              <c:f>Tabelle2!$N$33:$N$41</c:f>
              <c:numCache>
                <c:formatCode>General</c:formatCode>
                <c:ptCount val="9"/>
                <c:pt idx="0">
                  <c:v>-82.139096019999997</c:v>
                </c:pt>
                <c:pt idx="1">
                  <c:v>-83.802045399999997</c:v>
                </c:pt>
                <c:pt idx="2">
                  <c:v>-82.824965649999996</c:v>
                </c:pt>
                <c:pt idx="3">
                  <c:v>-81.729177699999994</c:v>
                </c:pt>
                <c:pt idx="4">
                  <c:v>-79.513808429999997</c:v>
                </c:pt>
                <c:pt idx="5">
                  <c:v>-76.91464182</c:v>
                </c:pt>
                <c:pt idx="6">
                  <c:v>-75.488332970000002</c:v>
                </c:pt>
                <c:pt idx="7">
                  <c:v>-76.113684699999993</c:v>
                </c:pt>
                <c:pt idx="8">
                  <c:v>-74.326337390000006</c:v>
                </c:pt>
              </c:numCache>
            </c:numRef>
          </c:xVal>
          <c:yVal>
            <c:numRef>
              <c:f>Tabelle2!$N$21:$N$29</c:f>
              <c:numCache>
                <c:formatCode>General</c:formatCode>
                <c:ptCount val="9"/>
                <c:pt idx="0">
                  <c:v>-4.7454833980000002</c:v>
                </c:pt>
                <c:pt idx="1">
                  <c:v>-4.7912597659999996</c:v>
                </c:pt>
                <c:pt idx="2">
                  <c:v>-5.432128906</c:v>
                </c:pt>
                <c:pt idx="3">
                  <c:v>-7.6141357420000002</c:v>
                </c:pt>
                <c:pt idx="4">
                  <c:v>-10.71166992</c:v>
                </c:pt>
                <c:pt idx="5">
                  <c:v>-14.709472659999999</c:v>
                </c:pt>
                <c:pt idx="6">
                  <c:v>-16.93725586</c:v>
                </c:pt>
                <c:pt idx="7">
                  <c:v>-18.768310549999999</c:v>
                </c:pt>
                <c:pt idx="8">
                  <c:v>-23.559570310000002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71328"/>
        <c:axId val="102372864"/>
      </c:scatterChart>
      <c:valAx>
        <c:axId val="10237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372864"/>
        <c:crosses val="autoZero"/>
        <c:crossBetween val="midCat"/>
      </c:valAx>
      <c:valAx>
        <c:axId val="10237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3713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1500207210940738"/>
          <c:y val="0.7866531787693205"/>
          <c:w val="0.33447161210111892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26</xdr:row>
      <xdr:rowOff>95250</xdr:rowOff>
    </xdr:from>
    <xdr:to>
      <xdr:col>14</xdr:col>
      <xdr:colOff>104775</xdr:colOff>
      <xdr:row>41</xdr:row>
      <xdr:rowOff>85725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561975</xdr:colOff>
      <xdr:row>0</xdr:row>
      <xdr:rowOff>109537</xdr:rowOff>
    </xdr:from>
    <xdr:to>
      <xdr:col>15</xdr:col>
      <xdr:colOff>561975</xdr:colOff>
      <xdr:row>14</xdr:row>
      <xdr:rowOff>166687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314325</xdr:colOff>
      <xdr:row>26</xdr:row>
      <xdr:rowOff>123825</xdr:rowOff>
    </xdr:from>
    <xdr:to>
      <xdr:col>5</xdr:col>
      <xdr:colOff>371475</xdr:colOff>
      <xdr:row>41</xdr:row>
      <xdr:rowOff>114300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4"/>
  <sheetViews>
    <sheetView topLeftCell="Z7" workbookViewId="0">
      <selection activeCell="AJ22" sqref="AJ22:AM41"/>
    </sheetView>
  </sheetViews>
  <sheetFormatPr baseColWidth="10" defaultRowHeight="15" x14ac:dyDescent="0.25"/>
  <cols>
    <col min="1" max="1" width="17" style="4" bestFit="1" customWidth="1"/>
    <col min="2" max="2" width="12" style="4" bestFit="1" customWidth="1"/>
    <col min="3" max="4" width="16.42578125" style="4" bestFit="1" customWidth="1"/>
    <col min="5" max="6" width="11.42578125" style="4"/>
    <col min="7" max="7" width="1.28515625" style="3" customWidth="1"/>
    <col min="8" max="8" width="17" style="4" bestFit="1" customWidth="1"/>
    <col min="9" max="9" width="10.42578125" style="4" bestFit="1" customWidth="1"/>
    <col min="10" max="10" width="16.42578125" style="4" bestFit="1" customWidth="1"/>
    <col min="11" max="11" width="10.42578125" style="4" bestFit="1" customWidth="1"/>
    <col min="12" max="13" width="11.42578125" style="4"/>
    <col min="14" max="14" width="1.140625" style="3" customWidth="1"/>
    <col min="15" max="15" width="17" style="4" bestFit="1" customWidth="1"/>
    <col min="16" max="16" width="10.42578125" style="4" bestFit="1" customWidth="1"/>
    <col min="17" max="20" width="11.42578125" style="4"/>
    <col min="21" max="21" width="0.5703125" style="3" customWidth="1"/>
    <col min="22" max="22" width="17" style="4" bestFit="1" customWidth="1"/>
    <col min="23" max="23" width="11.42578125" style="4"/>
    <col min="24" max="24" width="16.42578125" style="4" bestFit="1" customWidth="1"/>
    <col min="25" max="27" width="11.42578125" style="4"/>
    <col min="28" max="28" width="1.42578125" style="3" customWidth="1"/>
    <col min="29" max="29" width="17" style="4" bestFit="1" customWidth="1"/>
    <col min="30" max="30" width="11.42578125" style="4"/>
    <col min="31" max="31" width="16.42578125" style="4" bestFit="1" customWidth="1"/>
    <col min="32" max="34" width="11.42578125" style="4"/>
    <col min="35" max="35" width="1.5703125" style="3" customWidth="1"/>
    <col min="36" max="36" width="17" style="4" bestFit="1" customWidth="1"/>
    <col min="37" max="37" width="11.42578125" style="4"/>
    <col min="38" max="38" width="16.42578125" style="4" bestFit="1" customWidth="1"/>
    <col min="39" max="41" width="11.42578125" style="4"/>
    <col min="42" max="42" width="4" style="3" customWidth="1"/>
    <col min="43" max="43" width="17" style="4" bestFit="1" customWidth="1"/>
    <col min="44" max="44" width="11.42578125" style="4"/>
    <col min="45" max="45" width="16.42578125" style="4" bestFit="1" customWidth="1"/>
    <col min="46" max="48" width="11.42578125" style="4"/>
    <col min="49" max="49" width="4" style="3" customWidth="1"/>
    <col min="50" max="50" width="17" style="4" bestFit="1" customWidth="1"/>
    <col min="51" max="51" width="10.42578125" style="4" bestFit="1" customWidth="1"/>
    <col min="52" max="52" width="16.42578125" style="4" bestFit="1" customWidth="1"/>
    <col min="53" max="55" width="11.42578125" style="4"/>
    <col min="56" max="56" width="3.140625" style="3" customWidth="1"/>
    <col min="57" max="16384" width="11.42578125" style="4"/>
  </cols>
  <sheetData>
    <row r="1" spans="1:55" ht="15.75" thickBot="1" x14ac:dyDescent="0.3">
      <c r="A1" s="39" t="s">
        <v>10</v>
      </c>
      <c r="B1" s="40"/>
      <c r="C1" s="41">
        <v>1</v>
      </c>
      <c r="D1" s="41"/>
      <c r="E1" s="1" t="s">
        <v>0</v>
      </c>
      <c r="F1" s="2" t="s">
        <v>11</v>
      </c>
      <c r="H1" s="39" t="s">
        <v>15</v>
      </c>
      <c r="I1" s="40"/>
      <c r="J1" s="41">
        <v>2</v>
      </c>
      <c r="K1" s="41"/>
      <c r="L1" s="1" t="s">
        <v>0</v>
      </c>
      <c r="M1" s="2" t="s">
        <v>16</v>
      </c>
      <c r="O1" s="39" t="s">
        <v>17</v>
      </c>
      <c r="P1" s="40"/>
      <c r="Q1" s="41">
        <v>3</v>
      </c>
      <c r="R1" s="41"/>
      <c r="S1" s="1" t="s">
        <v>0</v>
      </c>
      <c r="T1" s="2" t="s">
        <v>16</v>
      </c>
      <c r="V1" s="39" t="s">
        <v>18</v>
      </c>
      <c r="W1" s="40"/>
      <c r="X1" s="41">
        <v>4</v>
      </c>
      <c r="Y1" s="41"/>
      <c r="Z1" s="1" t="s">
        <v>0</v>
      </c>
      <c r="AA1" s="2" t="s">
        <v>16</v>
      </c>
      <c r="AC1" s="39" t="s">
        <v>34</v>
      </c>
      <c r="AD1" s="40"/>
      <c r="AE1" s="41">
        <v>5</v>
      </c>
      <c r="AF1" s="41"/>
      <c r="AG1" s="1" t="s">
        <v>0</v>
      </c>
      <c r="AH1" s="2" t="s">
        <v>19</v>
      </c>
      <c r="AJ1" s="39" t="s">
        <v>30</v>
      </c>
      <c r="AK1" s="40"/>
      <c r="AL1" s="41">
        <v>6</v>
      </c>
      <c r="AM1" s="41"/>
      <c r="AN1" s="1" t="s">
        <v>0</v>
      </c>
      <c r="AO1" s="2" t="s">
        <v>29</v>
      </c>
      <c r="AQ1" s="39" t="s">
        <v>31</v>
      </c>
      <c r="AR1" s="40"/>
      <c r="AS1" s="41">
        <v>7</v>
      </c>
      <c r="AT1" s="41"/>
      <c r="AU1" s="1" t="s">
        <v>0</v>
      </c>
      <c r="AV1" s="2" t="s">
        <v>29</v>
      </c>
      <c r="AX1" s="39" t="s">
        <v>33</v>
      </c>
      <c r="AY1" s="40"/>
      <c r="AZ1" s="41">
        <v>8</v>
      </c>
      <c r="BA1" s="41"/>
      <c r="BB1" s="1" t="s">
        <v>0</v>
      </c>
      <c r="BC1" s="2" t="s">
        <v>29</v>
      </c>
    </row>
    <row r="2" spans="1:55" ht="15.75" thickBot="1" x14ac:dyDescent="0.3"/>
    <row r="3" spans="1:55" ht="15.75" thickBot="1" x14ac:dyDescent="0.3">
      <c r="A3" s="42" t="s">
        <v>1</v>
      </c>
      <c r="B3" s="43"/>
      <c r="C3" s="42" t="s">
        <v>2</v>
      </c>
      <c r="D3" s="44"/>
      <c r="E3" s="43"/>
      <c r="H3" s="42" t="s">
        <v>1</v>
      </c>
      <c r="I3" s="43"/>
      <c r="J3" s="42" t="s">
        <v>2</v>
      </c>
      <c r="K3" s="44"/>
      <c r="L3" s="43"/>
      <c r="O3" s="42" t="s">
        <v>1</v>
      </c>
      <c r="P3" s="43"/>
      <c r="Q3" s="42" t="s">
        <v>2</v>
      </c>
      <c r="R3" s="44"/>
      <c r="S3" s="43"/>
      <c r="V3" s="42" t="s">
        <v>1</v>
      </c>
      <c r="W3" s="43"/>
      <c r="X3" s="42" t="s">
        <v>2</v>
      </c>
      <c r="Y3" s="44"/>
      <c r="Z3" s="43"/>
      <c r="AC3" s="42" t="s">
        <v>1</v>
      </c>
      <c r="AD3" s="43"/>
      <c r="AE3" s="42" t="s">
        <v>2</v>
      </c>
      <c r="AF3" s="44"/>
      <c r="AG3" s="43"/>
      <c r="AJ3" s="42" t="s">
        <v>1</v>
      </c>
      <c r="AK3" s="43"/>
      <c r="AL3" s="42" t="s">
        <v>2</v>
      </c>
      <c r="AM3" s="44"/>
      <c r="AN3" s="43"/>
      <c r="AQ3" s="42" t="s">
        <v>1</v>
      </c>
      <c r="AR3" s="43"/>
      <c r="AS3" s="42" t="s">
        <v>2</v>
      </c>
      <c r="AT3" s="44"/>
      <c r="AU3" s="43"/>
      <c r="AX3" s="42" t="s">
        <v>1</v>
      </c>
      <c r="AY3" s="43"/>
      <c r="AZ3" s="42" t="s">
        <v>2</v>
      </c>
      <c r="BA3" s="44"/>
      <c r="BB3" s="43"/>
    </row>
    <row r="4" spans="1:55" ht="15.75" thickBot="1" x14ac:dyDescent="0.3">
      <c r="A4" s="5" t="s">
        <v>3</v>
      </c>
      <c r="B4" s="6" t="s">
        <v>4</v>
      </c>
      <c r="C4" s="7" t="s">
        <v>5</v>
      </c>
      <c r="D4" s="8" t="s">
        <v>4</v>
      </c>
      <c r="E4" s="8" t="s">
        <v>6</v>
      </c>
      <c r="F4" s="6" t="s">
        <v>7</v>
      </c>
      <c r="H4" s="5" t="s">
        <v>3</v>
      </c>
      <c r="I4" s="6" t="s">
        <v>4</v>
      </c>
      <c r="J4" s="7" t="s">
        <v>5</v>
      </c>
      <c r="K4" s="8" t="s">
        <v>4</v>
      </c>
      <c r="L4" s="8" t="s">
        <v>6</v>
      </c>
      <c r="M4" s="6" t="s">
        <v>7</v>
      </c>
      <c r="O4" s="5" t="s">
        <v>3</v>
      </c>
      <c r="P4" s="6" t="s">
        <v>4</v>
      </c>
      <c r="Q4" s="7" t="s">
        <v>5</v>
      </c>
      <c r="R4" s="8" t="s">
        <v>4</v>
      </c>
      <c r="S4" s="8" t="s">
        <v>6</v>
      </c>
      <c r="T4" s="6" t="s">
        <v>7</v>
      </c>
      <c r="V4" s="5" t="s">
        <v>3</v>
      </c>
      <c r="W4" s="6" t="s">
        <v>4</v>
      </c>
      <c r="X4" s="7" t="s">
        <v>5</v>
      </c>
      <c r="Y4" s="8" t="s">
        <v>4</v>
      </c>
      <c r="Z4" s="8" t="s">
        <v>6</v>
      </c>
      <c r="AA4" s="6" t="s">
        <v>7</v>
      </c>
      <c r="AC4" s="5" t="s">
        <v>3</v>
      </c>
      <c r="AD4" s="6" t="s">
        <v>4</v>
      </c>
      <c r="AE4" s="7" t="s">
        <v>5</v>
      </c>
      <c r="AF4" s="8" t="s">
        <v>4</v>
      </c>
      <c r="AG4" s="8" t="s">
        <v>6</v>
      </c>
      <c r="AH4" s="6" t="s">
        <v>7</v>
      </c>
      <c r="AJ4" s="5" t="s">
        <v>3</v>
      </c>
      <c r="AK4" s="6" t="s">
        <v>4</v>
      </c>
      <c r="AL4" s="7" t="s">
        <v>5</v>
      </c>
      <c r="AM4" s="8" t="s">
        <v>4</v>
      </c>
      <c r="AN4" s="8" t="s">
        <v>6</v>
      </c>
      <c r="AO4" s="6" t="s">
        <v>7</v>
      </c>
      <c r="AQ4" s="5" t="s">
        <v>3</v>
      </c>
      <c r="AR4" s="6" t="s">
        <v>4</v>
      </c>
      <c r="AS4" s="7" t="s">
        <v>5</v>
      </c>
      <c r="AT4" s="8" t="s">
        <v>4</v>
      </c>
      <c r="AU4" s="8" t="s">
        <v>6</v>
      </c>
      <c r="AV4" s="6" t="s">
        <v>7</v>
      </c>
      <c r="AX4" s="5" t="s">
        <v>3</v>
      </c>
      <c r="AY4" s="6" t="s">
        <v>4</v>
      </c>
      <c r="AZ4" s="7" t="s">
        <v>5</v>
      </c>
      <c r="BA4" s="8" t="s">
        <v>4</v>
      </c>
      <c r="BB4" s="8" t="s">
        <v>6</v>
      </c>
      <c r="BC4" s="6" t="s">
        <v>7</v>
      </c>
    </row>
    <row r="5" spans="1:55" s="3" customFormat="1" ht="6.75" customHeight="1" x14ac:dyDescent="0.25"/>
    <row r="6" spans="1:55" x14ac:dyDescent="0.25">
      <c r="A6" s="4" t="s">
        <v>8</v>
      </c>
      <c r="C6" s="4" t="s">
        <v>9</v>
      </c>
      <c r="H6" s="4" t="s">
        <v>8</v>
      </c>
      <c r="J6" s="4" t="s">
        <v>9</v>
      </c>
      <c r="O6" s="4" t="s">
        <v>8</v>
      </c>
      <c r="Q6" s="4" t="s">
        <v>9</v>
      </c>
      <c r="V6" s="4" t="s">
        <v>8</v>
      </c>
      <c r="X6" s="4" t="s">
        <v>9</v>
      </c>
      <c r="AC6" s="4" t="s">
        <v>8</v>
      </c>
      <c r="AE6" s="4" t="s">
        <v>9</v>
      </c>
      <c r="AJ6" s="4" t="s">
        <v>8</v>
      </c>
      <c r="AL6" s="4" t="s">
        <v>9</v>
      </c>
      <c r="AQ6" s="4" t="s">
        <v>8</v>
      </c>
      <c r="AS6" s="4" t="s">
        <v>9</v>
      </c>
      <c r="AX6" s="4" t="s">
        <v>8</v>
      </c>
      <c r="AZ6" s="4" t="s">
        <v>9</v>
      </c>
    </row>
    <row r="7" spans="1:55" x14ac:dyDescent="0.25">
      <c r="A7" s="9">
        <v>0.02</v>
      </c>
      <c r="C7" s="9">
        <v>-0.05</v>
      </c>
      <c r="D7" s="4">
        <v>6.042480469</v>
      </c>
      <c r="E7" s="4">
        <f>D7*-1</f>
        <v>-6.042480469</v>
      </c>
      <c r="F7" s="4">
        <v>-163.96899099999999</v>
      </c>
      <c r="H7" s="9">
        <v>0.02</v>
      </c>
      <c r="I7" s="4">
        <v>0.6408691406</v>
      </c>
      <c r="J7" s="9">
        <v>-0.05</v>
      </c>
      <c r="K7" s="4">
        <v>4.0130615230000002</v>
      </c>
      <c r="L7" s="4">
        <v>4.0130615230000002</v>
      </c>
      <c r="M7" s="4">
        <v>-79.598199750000006</v>
      </c>
      <c r="N7" s="3">
        <v>-101.79572880000001</v>
      </c>
      <c r="O7" s="9">
        <v>0.02</v>
      </c>
      <c r="P7" s="4">
        <v>0.9613037109</v>
      </c>
      <c r="Q7" s="9">
        <v>-0.05</v>
      </c>
      <c r="R7" s="4">
        <v>2.777099609</v>
      </c>
      <c r="S7" s="4">
        <v>2.777099609</v>
      </c>
      <c r="T7" s="4">
        <v>-120.40974009999999</v>
      </c>
      <c r="V7" s="9">
        <v>0.02</v>
      </c>
      <c r="W7" s="4">
        <v>0.7934570313</v>
      </c>
      <c r="X7" s="9">
        <v>-0.05</v>
      </c>
      <c r="Y7" s="4">
        <v>2.166748047</v>
      </c>
      <c r="Z7" s="4">
        <f>Y7*-1</f>
        <v>-2.166748047</v>
      </c>
      <c r="AA7" s="4">
        <v>-77.24281594</v>
      </c>
      <c r="AC7" s="9">
        <v>0.02</v>
      </c>
      <c r="AD7" s="4">
        <v>0.5645751953</v>
      </c>
      <c r="AE7" s="9">
        <v>-0.05</v>
      </c>
      <c r="AF7" s="4">
        <v>8.4075927729999993</v>
      </c>
      <c r="AG7" s="4">
        <f>AF7*-1</f>
        <v>-8.4075927729999993</v>
      </c>
      <c r="AH7" s="4">
        <v>-98.192573769999996</v>
      </c>
      <c r="AJ7" s="9">
        <v>0.02</v>
      </c>
      <c r="AK7" s="4">
        <v>1.678466797</v>
      </c>
      <c r="AL7" s="9">
        <v>-0.05</v>
      </c>
      <c r="AM7" s="4">
        <v>1.46484375</v>
      </c>
      <c r="AN7" s="4">
        <v>1.46484375</v>
      </c>
      <c r="AO7" s="4">
        <v>-86.1392551</v>
      </c>
      <c r="AQ7" s="9">
        <v>0.02</v>
      </c>
      <c r="AR7" s="4">
        <v>1.022338867</v>
      </c>
      <c r="AS7" s="9">
        <v>-0.05</v>
      </c>
      <c r="AT7" s="4">
        <v>4.7454833980000002</v>
      </c>
      <c r="AU7" s="4">
        <v>4.7454833980000002</v>
      </c>
      <c r="AV7" s="4">
        <v>-82.139096019999997</v>
      </c>
      <c r="AX7" s="9">
        <v>0.02</v>
      </c>
      <c r="AY7" s="4">
        <v>3.2806396480000002</v>
      </c>
      <c r="AZ7" s="9">
        <v>-0.05</v>
      </c>
      <c r="BA7" s="4">
        <v>2.44140625</v>
      </c>
      <c r="BB7" s="4">
        <f>BA7*-1</f>
        <v>-2.44140625</v>
      </c>
      <c r="BC7" s="4">
        <v>-88.595846420000001</v>
      </c>
    </row>
    <row r="8" spans="1:55" x14ac:dyDescent="0.25">
      <c r="A8" s="10">
        <v>0.04</v>
      </c>
      <c r="C8" s="10">
        <v>-0.04</v>
      </c>
      <c r="D8" s="4">
        <v>4.333496094</v>
      </c>
      <c r="E8" s="4">
        <f t="shared" ref="E8:E9" si="0">D8*-1</f>
        <v>-4.333496094</v>
      </c>
      <c r="F8" s="4">
        <v>-148.8776574</v>
      </c>
      <c r="H8" s="10">
        <v>0.04</v>
      </c>
      <c r="I8" s="4">
        <v>10.360717770000001</v>
      </c>
      <c r="J8" s="10">
        <v>-0.04</v>
      </c>
      <c r="K8" s="4">
        <v>5.249023438</v>
      </c>
      <c r="L8" s="4">
        <v>5.249023438</v>
      </c>
      <c r="M8" s="4">
        <v>-77.452644469999996</v>
      </c>
      <c r="N8" s="3">
        <v>-94.044175260000003</v>
      </c>
      <c r="O8" s="10">
        <v>0.04</v>
      </c>
      <c r="P8" s="4">
        <v>5.5389404300000002</v>
      </c>
      <c r="Q8" s="10">
        <v>-0.04</v>
      </c>
      <c r="R8" s="4">
        <v>2.990722656</v>
      </c>
      <c r="S8" s="4">
        <v>2.990722656</v>
      </c>
      <c r="T8" s="4">
        <v>-108.30799450000001</v>
      </c>
      <c r="V8" s="10">
        <v>0.04</v>
      </c>
      <c r="W8" s="4">
        <v>3.204345703</v>
      </c>
      <c r="X8" s="10">
        <v>-0.04</v>
      </c>
      <c r="Y8" s="4">
        <v>1.556396484</v>
      </c>
      <c r="Z8" s="4">
        <f t="shared" ref="Z8:Z9" si="1">Y8*-1</f>
        <v>-1.556396484</v>
      </c>
      <c r="AA8" s="4">
        <v>-75.566948780000004</v>
      </c>
      <c r="AC8" s="10">
        <v>0.04</v>
      </c>
      <c r="AD8" s="4">
        <v>10.879516600000001</v>
      </c>
      <c r="AE8" s="10">
        <v>-0.04</v>
      </c>
      <c r="AF8" s="4">
        <v>7.446289063</v>
      </c>
      <c r="AG8" s="4">
        <f t="shared" ref="AG8:AG13" si="2">AF8*-1</f>
        <v>-7.446289063</v>
      </c>
      <c r="AH8" s="4">
        <v>-97.657005389999995</v>
      </c>
      <c r="AJ8" s="10">
        <v>0.04</v>
      </c>
      <c r="AK8" s="4">
        <v>13.99230957</v>
      </c>
      <c r="AL8" s="10">
        <v>-0.04</v>
      </c>
      <c r="AM8" s="4">
        <v>2.624511719</v>
      </c>
      <c r="AN8" s="4">
        <v>2.624511719</v>
      </c>
      <c r="AO8" s="4">
        <v>-84.182497049999995</v>
      </c>
      <c r="AQ8" s="10">
        <v>0.04</v>
      </c>
      <c r="AR8" s="4">
        <v>9.1094970699999998</v>
      </c>
      <c r="AS8" s="10">
        <v>-0.04</v>
      </c>
      <c r="AT8" s="4">
        <v>4.7912597659999996</v>
      </c>
      <c r="AU8" s="4">
        <v>4.7912597659999996</v>
      </c>
      <c r="AV8" s="4">
        <v>-83.802045399999997</v>
      </c>
      <c r="AX8" s="10">
        <v>0.04</v>
      </c>
      <c r="AY8" s="4">
        <v>1.052856445</v>
      </c>
      <c r="AZ8" s="10">
        <v>-0.04</v>
      </c>
      <c r="BA8" s="4">
        <v>1.434326172</v>
      </c>
      <c r="BB8" s="4">
        <f t="shared" ref="BB8:BB9" si="3">BA8*-1</f>
        <v>-1.434326172</v>
      </c>
      <c r="BC8" s="4">
        <v>-86.551168689999997</v>
      </c>
    </row>
    <row r="9" spans="1:55" x14ac:dyDescent="0.25">
      <c r="A9" s="10">
        <v>0.06</v>
      </c>
      <c r="C9" s="10">
        <v>-0.03</v>
      </c>
      <c r="D9" s="4">
        <v>3.7689208980000002</v>
      </c>
      <c r="E9" s="4">
        <f t="shared" si="0"/>
        <v>-3.7689208980000002</v>
      </c>
      <c r="F9" s="4">
        <v>-132.57344560000001</v>
      </c>
      <c r="H9" s="10">
        <v>0.06</v>
      </c>
      <c r="I9" s="4">
        <v>12.908935550000001</v>
      </c>
      <c r="J9" s="10">
        <v>-0.03</v>
      </c>
      <c r="K9" s="4">
        <v>6.225585938</v>
      </c>
      <c r="L9" s="4">
        <v>6.225585938</v>
      </c>
      <c r="M9" s="4">
        <v>-77.534266880000004</v>
      </c>
      <c r="N9" s="3">
        <v>-88.602553970000002</v>
      </c>
      <c r="O9" s="10">
        <v>0.06</v>
      </c>
      <c r="P9" s="4">
        <v>7.0953369139999998</v>
      </c>
      <c r="Q9" s="10">
        <v>-0.03</v>
      </c>
      <c r="R9" s="4">
        <v>4.0435791019999998</v>
      </c>
      <c r="S9" s="4">
        <v>4.0435791019999998</v>
      </c>
      <c r="T9" s="4">
        <v>-97.755154700000006</v>
      </c>
      <c r="V9" s="10">
        <v>0.06</v>
      </c>
      <c r="W9" s="4">
        <v>3.6468505859999998</v>
      </c>
      <c r="X9" s="10">
        <v>-0.03</v>
      </c>
      <c r="Y9" s="4">
        <v>1.419067383</v>
      </c>
      <c r="Z9" s="4">
        <f t="shared" si="1"/>
        <v>-1.419067383</v>
      </c>
      <c r="AA9" s="4">
        <v>-74.618982389999999</v>
      </c>
      <c r="AC9" s="10">
        <v>0.06</v>
      </c>
      <c r="AD9" s="4">
        <v>12.25280762</v>
      </c>
      <c r="AE9" s="10">
        <v>-0.03</v>
      </c>
      <c r="AF9" s="4">
        <v>6.0882568360000002</v>
      </c>
      <c r="AG9" s="4">
        <f t="shared" si="2"/>
        <v>-6.0882568360000002</v>
      </c>
      <c r="AH9" s="4">
        <v>-95.233577310000001</v>
      </c>
      <c r="AJ9" s="10">
        <v>0.06</v>
      </c>
      <c r="AK9" s="4">
        <v>15.0604248</v>
      </c>
      <c r="AL9" s="10">
        <v>-0.03</v>
      </c>
      <c r="AM9" s="4">
        <v>3.9825439450000002</v>
      </c>
      <c r="AN9" s="4">
        <v>3.9825439450000002</v>
      </c>
      <c r="AO9" s="4">
        <v>-82.052927170000004</v>
      </c>
      <c r="AQ9" s="10">
        <v>0.06</v>
      </c>
      <c r="AR9" s="4">
        <v>13.687133790000001</v>
      </c>
      <c r="AS9" s="10">
        <v>-0.03</v>
      </c>
      <c r="AT9" s="4">
        <v>5.432128906</v>
      </c>
      <c r="AU9" s="4">
        <v>5.432128906</v>
      </c>
      <c r="AV9" s="4">
        <v>-82.824965649999996</v>
      </c>
      <c r="AX9" s="10">
        <v>0.06</v>
      </c>
      <c r="AY9" s="4">
        <v>5.1727294920000002</v>
      </c>
      <c r="AZ9" s="10">
        <v>-0.03</v>
      </c>
      <c r="BA9" s="4">
        <v>0.9460449219</v>
      </c>
      <c r="BB9" s="4">
        <f t="shared" si="3"/>
        <v>-0.9460449219</v>
      </c>
      <c r="BC9" s="4">
        <v>-83.538552989999999</v>
      </c>
    </row>
    <row r="10" spans="1:55" x14ac:dyDescent="0.25">
      <c r="A10" s="10">
        <v>0.08</v>
      </c>
      <c r="C10" s="10">
        <v>-0.02</v>
      </c>
      <c r="D10" s="4">
        <v>3.7994384769999998</v>
      </c>
      <c r="E10" s="4">
        <f>D10</f>
        <v>3.7994384769999998</v>
      </c>
      <c r="F10" s="4">
        <v>-115.41317669999999</v>
      </c>
      <c r="H10" s="10">
        <v>0.08</v>
      </c>
      <c r="I10" s="4">
        <v>14.175415040000001</v>
      </c>
      <c r="J10" s="10">
        <v>-0.02</v>
      </c>
      <c r="K10" s="4">
        <v>7.080078125</v>
      </c>
      <c r="L10" s="4">
        <v>7.080078125</v>
      </c>
      <c r="M10" s="4">
        <v>-75.542631600000007</v>
      </c>
      <c r="N10" s="3">
        <v>-82.90738838</v>
      </c>
      <c r="O10" s="10">
        <v>0.08</v>
      </c>
      <c r="P10" s="4">
        <v>9.3841552729999993</v>
      </c>
      <c r="Q10" s="10">
        <v>-0.02</v>
      </c>
      <c r="R10" s="4">
        <v>5.6610107420000002</v>
      </c>
      <c r="S10" s="4">
        <v>5.6610107420000002</v>
      </c>
      <c r="T10" s="4">
        <v>-89.885364879999997</v>
      </c>
      <c r="V10" s="10">
        <v>0.08</v>
      </c>
      <c r="W10" s="4">
        <v>4.760742188</v>
      </c>
      <c r="X10" s="10">
        <v>-0.02</v>
      </c>
      <c r="Y10" s="4">
        <v>1.892089844</v>
      </c>
      <c r="Z10" s="4">
        <v>1.892089844</v>
      </c>
      <c r="AA10" s="4">
        <v>-73.700290260000003</v>
      </c>
      <c r="AC10" s="10">
        <v>0.08</v>
      </c>
      <c r="AD10" s="4">
        <v>11.291503909999999</v>
      </c>
      <c r="AE10" s="10">
        <v>-0.02</v>
      </c>
      <c r="AF10" s="4">
        <v>4.8370361329999998</v>
      </c>
      <c r="AG10" s="4">
        <f t="shared" si="2"/>
        <v>-4.8370361329999998</v>
      </c>
      <c r="AH10" s="4">
        <v>-93.2970708</v>
      </c>
      <c r="AJ10" s="10">
        <v>0.08</v>
      </c>
      <c r="AK10" s="4">
        <v>14.73999023</v>
      </c>
      <c r="AL10" s="10">
        <v>-0.02</v>
      </c>
      <c r="AM10" s="4">
        <v>5.0201416019999998</v>
      </c>
      <c r="AN10" s="4">
        <v>5.0201416019999998</v>
      </c>
      <c r="AO10" s="4">
        <v>-79.40685938</v>
      </c>
      <c r="AQ10" s="10">
        <v>0.08</v>
      </c>
      <c r="AR10" s="4">
        <v>17.562866209999999</v>
      </c>
      <c r="AS10" s="10">
        <v>-0.02</v>
      </c>
      <c r="AT10" s="4">
        <v>7.6141357420000002</v>
      </c>
      <c r="AU10" s="4">
        <v>7.6141357420000002</v>
      </c>
      <c r="AV10" s="4">
        <v>-81.729177699999994</v>
      </c>
      <c r="AX10" s="10">
        <v>0.08</v>
      </c>
      <c r="AY10" s="4">
        <v>4.760742188</v>
      </c>
      <c r="AZ10" s="10">
        <v>-0.02</v>
      </c>
      <c r="BA10" s="4">
        <v>1.724243164</v>
      </c>
      <c r="BB10" s="4">
        <v>1.724243164</v>
      </c>
      <c r="BC10" s="4">
        <v>-79.282014270000005</v>
      </c>
    </row>
    <row r="11" spans="1:55" x14ac:dyDescent="0.25">
      <c r="A11" s="10">
        <v>0.1</v>
      </c>
      <c r="C11" s="10">
        <v>-0.01</v>
      </c>
      <c r="D11" s="4">
        <v>7.7056884769999998</v>
      </c>
      <c r="E11" s="4">
        <f t="shared" ref="E11:E15" si="4">D11</f>
        <v>7.7056884769999998</v>
      </c>
      <c r="F11" s="4">
        <v>-96.00321452</v>
      </c>
      <c r="H11" s="10">
        <v>0.1</v>
      </c>
      <c r="I11" s="4">
        <v>14.96887207</v>
      </c>
      <c r="J11" s="10">
        <v>-0.01</v>
      </c>
      <c r="K11" s="4">
        <v>7.6446533199999998</v>
      </c>
      <c r="L11" s="4">
        <v>7.6446533199999998</v>
      </c>
      <c r="M11" s="4">
        <v>-73.759412010000005</v>
      </c>
      <c r="N11" s="3">
        <v>-76.714049939999995</v>
      </c>
      <c r="O11" s="10">
        <v>0.1</v>
      </c>
      <c r="P11" s="4">
        <v>10.269165040000001</v>
      </c>
      <c r="Q11" s="10">
        <v>-0.01</v>
      </c>
      <c r="R11" s="4">
        <v>5.737304688</v>
      </c>
      <c r="S11" s="4">
        <v>5.737304688</v>
      </c>
      <c r="T11" s="4">
        <v>-85.736638850000006</v>
      </c>
      <c r="V11" s="10">
        <v>0.1</v>
      </c>
      <c r="W11" s="4">
        <v>4.5318603519999998</v>
      </c>
      <c r="X11" s="10">
        <v>-0.01</v>
      </c>
      <c r="Y11" s="4">
        <v>2.166748047</v>
      </c>
      <c r="Z11" s="4">
        <v>2.166748047</v>
      </c>
      <c r="AA11" s="4">
        <v>-72.548647279999997</v>
      </c>
      <c r="AC11" s="10">
        <v>0.1</v>
      </c>
      <c r="AD11" s="4">
        <v>12.481689449999999</v>
      </c>
      <c r="AE11" s="10">
        <v>-0.01</v>
      </c>
      <c r="AF11" s="4">
        <v>3.7689208980000002</v>
      </c>
      <c r="AG11" s="4">
        <f t="shared" si="2"/>
        <v>-3.7689208980000002</v>
      </c>
      <c r="AH11" s="4">
        <v>-92.160215469999997</v>
      </c>
      <c r="AJ11" s="10">
        <v>0.1</v>
      </c>
      <c r="AK11" s="4">
        <v>16.311645510000002</v>
      </c>
      <c r="AL11" s="10">
        <v>-0.01</v>
      </c>
      <c r="AM11" s="4">
        <v>7.2937011719999996</v>
      </c>
      <c r="AN11" s="4">
        <v>7.2937011719999996</v>
      </c>
      <c r="AO11" s="4">
        <v>-75.937543599999998</v>
      </c>
      <c r="AQ11" s="10">
        <v>0.1</v>
      </c>
      <c r="AR11" s="4">
        <v>19.68383789</v>
      </c>
      <c r="AS11" s="10">
        <v>-0.01</v>
      </c>
      <c r="AT11" s="4">
        <v>10.71166992</v>
      </c>
      <c r="AU11" s="4">
        <v>10.71166992</v>
      </c>
      <c r="AV11" s="4">
        <v>-79.513808429999997</v>
      </c>
      <c r="AX11" s="10">
        <v>0.1</v>
      </c>
      <c r="AY11" s="4">
        <v>7.1105957030000004</v>
      </c>
      <c r="AZ11" s="10">
        <v>-0.01</v>
      </c>
      <c r="BA11" s="4">
        <v>3.204345703</v>
      </c>
      <c r="BB11" s="4">
        <v>3.204345703</v>
      </c>
      <c r="BC11" s="4">
        <v>-75.403628139999995</v>
      </c>
    </row>
    <row r="12" spans="1:55" x14ac:dyDescent="0.25">
      <c r="A12" s="10">
        <v>0.12</v>
      </c>
      <c r="C12" s="10">
        <v>0</v>
      </c>
      <c r="D12" s="4">
        <v>11.444091800000001</v>
      </c>
      <c r="E12" s="4">
        <f t="shared" si="4"/>
        <v>11.444091800000001</v>
      </c>
      <c r="F12" s="4">
        <v>-75.931255629999995</v>
      </c>
      <c r="H12" s="10">
        <v>0.12</v>
      </c>
      <c r="I12" s="4">
        <v>15.65551758</v>
      </c>
      <c r="J12" s="10">
        <v>0</v>
      </c>
      <c r="K12" s="4">
        <v>9.2010498050000002</v>
      </c>
      <c r="L12" s="4">
        <v>9.2010498050000002</v>
      </c>
      <c r="M12" s="4">
        <v>-71.924118770000007</v>
      </c>
      <c r="N12" s="3">
        <v>-69.987629740000003</v>
      </c>
      <c r="O12" s="10">
        <v>0.12</v>
      </c>
      <c r="P12" s="4">
        <v>9.2010498050000002</v>
      </c>
      <c r="Q12" s="10">
        <v>0</v>
      </c>
      <c r="R12" s="4">
        <v>8.5601806640000007</v>
      </c>
      <c r="S12" s="4">
        <v>8.5601806640000007</v>
      </c>
      <c r="T12" s="4">
        <v>-71.554842859999994</v>
      </c>
      <c r="V12" s="10">
        <v>0.12</v>
      </c>
      <c r="W12" s="4">
        <v>4.8065185550000002</v>
      </c>
      <c r="X12" s="10">
        <v>0</v>
      </c>
      <c r="Y12" s="4">
        <v>3.2806396480000002</v>
      </c>
      <c r="Z12" s="4">
        <v>3.2806396480000002</v>
      </c>
      <c r="AA12" s="4">
        <v>-71.326361759999998</v>
      </c>
      <c r="AC12" s="10">
        <v>0.12</v>
      </c>
      <c r="AD12" s="4">
        <v>13.076782229999999</v>
      </c>
      <c r="AE12" s="10">
        <v>0</v>
      </c>
      <c r="AF12" s="4">
        <v>2.5482177730000002</v>
      </c>
      <c r="AG12" s="4">
        <f t="shared" si="2"/>
        <v>-2.5482177730000002</v>
      </c>
      <c r="AH12" s="4">
        <v>-91.285176800000002</v>
      </c>
      <c r="AJ12" s="10">
        <v>0.12</v>
      </c>
      <c r="AK12" s="4">
        <v>15.71655273</v>
      </c>
      <c r="AL12" s="10">
        <v>0</v>
      </c>
      <c r="AM12" s="4">
        <v>9.6740722659999996</v>
      </c>
      <c r="AN12" s="4">
        <v>9.6740722659999996</v>
      </c>
      <c r="AO12" s="4">
        <v>-72.825598339999999</v>
      </c>
      <c r="AQ12" s="10">
        <v>0.12</v>
      </c>
      <c r="AR12" s="4">
        <v>19.424438479999999</v>
      </c>
      <c r="AS12" s="10">
        <v>0</v>
      </c>
      <c r="AT12" s="4">
        <v>14.709472659999999</v>
      </c>
      <c r="AU12" s="4">
        <v>14.709472659999999</v>
      </c>
      <c r="AV12" s="4">
        <v>-76.91464182</v>
      </c>
      <c r="AX12" s="10">
        <v>0.12</v>
      </c>
      <c r="AY12" s="4">
        <v>5.859375</v>
      </c>
      <c r="AZ12" s="10">
        <v>0</v>
      </c>
      <c r="BA12" s="4">
        <v>5.6457519530000004</v>
      </c>
      <c r="BB12" s="4">
        <v>5.6457519530000004</v>
      </c>
      <c r="BC12" s="4">
        <v>-70.227581520000001</v>
      </c>
    </row>
    <row r="13" spans="1:55" x14ac:dyDescent="0.25">
      <c r="A13" s="10">
        <v>0.14000000000000001</v>
      </c>
      <c r="C13" s="10">
        <v>0.01</v>
      </c>
      <c r="D13" s="4">
        <v>12.191772459999999</v>
      </c>
      <c r="E13" s="4">
        <f t="shared" si="4"/>
        <v>12.191772459999999</v>
      </c>
      <c r="F13" s="4">
        <v>-59.4545022</v>
      </c>
      <c r="H13" s="10">
        <v>0.14000000000000001</v>
      </c>
      <c r="I13" s="4">
        <v>16.006469729999999</v>
      </c>
      <c r="J13" s="10">
        <v>0.01</v>
      </c>
      <c r="K13" s="4">
        <v>10.437011719999999</v>
      </c>
      <c r="L13" s="4">
        <v>10.437011719999999</v>
      </c>
      <c r="M13" s="4">
        <v>-69.361611019999998</v>
      </c>
      <c r="N13" s="3">
        <v>-61.027970420000003</v>
      </c>
      <c r="O13" s="10">
        <v>0.14000000000000001</v>
      </c>
      <c r="P13" s="4">
        <v>8.8043212890000007</v>
      </c>
      <c r="Q13" s="10">
        <v>0.01</v>
      </c>
      <c r="R13" s="4">
        <v>10.77270508</v>
      </c>
      <c r="S13" s="4">
        <v>10.77270508</v>
      </c>
      <c r="T13" s="4">
        <v>-61.77368164</v>
      </c>
      <c r="V13" s="10">
        <v>0.14000000000000001</v>
      </c>
      <c r="W13" s="4">
        <v>5.0964355469999996</v>
      </c>
      <c r="X13" s="10">
        <v>0.01</v>
      </c>
      <c r="Y13" s="4">
        <v>4.6844482420000002</v>
      </c>
      <c r="Z13" s="4">
        <v>4.6844482420000002</v>
      </c>
      <c r="AA13" s="4">
        <v>-70.149174439999996</v>
      </c>
      <c r="AC13" s="10">
        <v>0.14000000000000001</v>
      </c>
      <c r="AD13" s="4">
        <v>12.634277340000001</v>
      </c>
      <c r="AE13" s="10">
        <v>0.01</v>
      </c>
      <c r="AF13" s="4">
        <v>1.312255859</v>
      </c>
      <c r="AG13" s="4">
        <f t="shared" si="2"/>
        <v>-1.312255859</v>
      </c>
      <c r="AH13" s="4">
        <v>-89.908108850000005</v>
      </c>
      <c r="AJ13" s="10">
        <v>0.14000000000000001</v>
      </c>
      <c r="AK13" s="4">
        <v>14.373779300000001</v>
      </c>
      <c r="AL13" s="10">
        <v>0.01</v>
      </c>
      <c r="AM13" s="4">
        <v>7.5988769530000004</v>
      </c>
      <c r="AN13" s="4">
        <v>7.5988769530000004</v>
      </c>
      <c r="AO13" s="4">
        <v>-75.090801909999996</v>
      </c>
      <c r="AQ13" s="10">
        <v>0.14000000000000001</v>
      </c>
      <c r="AR13" s="4">
        <v>18.89038086</v>
      </c>
      <c r="AS13" s="10">
        <v>0.01</v>
      </c>
      <c r="AT13" s="4">
        <v>16.93725586</v>
      </c>
      <c r="AU13" s="4">
        <v>16.93725586</v>
      </c>
      <c r="AV13" s="4">
        <v>-75.488332970000002</v>
      </c>
      <c r="AX13" s="10">
        <v>0.14000000000000001</v>
      </c>
      <c r="AY13" s="4">
        <v>6.958007813</v>
      </c>
      <c r="AZ13" s="10">
        <v>0.01</v>
      </c>
      <c r="BA13" s="4">
        <v>7.2937011719999996</v>
      </c>
      <c r="BB13" s="4">
        <v>7.2937011719999996</v>
      </c>
      <c r="BC13" s="4">
        <v>-66.838140069999994</v>
      </c>
    </row>
    <row r="14" spans="1:55" x14ac:dyDescent="0.25">
      <c r="A14" s="10">
        <v>0.16</v>
      </c>
      <c r="C14" s="10">
        <v>0.02</v>
      </c>
      <c r="D14" s="4">
        <v>12.969970699999999</v>
      </c>
      <c r="E14" s="4">
        <f t="shared" si="4"/>
        <v>12.969970699999999</v>
      </c>
      <c r="F14" s="4">
        <v>-42.397132290000002</v>
      </c>
      <c r="H14" s="10">
        <v>0.16</v>
      </c>
      <c r="I14" s="4">
        <v>16.098022459999999</v>
      </c>
      <c r="J14" s="10">
        <v>0.02</v>
      </c>
      <c r="K14" s="4">
        <v>11.215209959999999</v>
      </c>
      <c r="L14" s="4">
        <v>11.215209959999999</v>
      </c>
      <c r="M14" s="4">
        <v>-67.777966699999993</v>
      </c>
      <c r="N14" s="3">
        <v>-56.938215739999997</v>
      </c>
      <c r="O14" s="10">
        <v>0.16</v>
      </c>
      <c r="P14" s="4">
        <v>10.879516600000001</v>
      </c>
      <c r="Q14" s="10">
        <v>0.02</v>
      </c>
      <c r="R14" s="4">
        <v>15.04516602</v>
      </c>
      <c r="S14" s="4">
        <v>15.04516602</v>
      </c>
      <c r="T14" s="4">
        <v>-48.153825240000003</v>
      </c>
      <c r="V14" s="10">
        <v>0.16</v>
      </c>
      <c r="W14" s="4">
        <v>5.554199219</v>
      </c>
      <c r="X14" s="10">
        <v>0.02</v>
      </c>
      <c r="Y14" s="4">
        <v>5.4626464840000004</v>
      </c>
      <c r="Z14" s="4">
        <v>5.4626464840000004</v>
      </c>
      <c r="AA14" s="4">
        <v>-68.366382740000006</v>
      </c>
      <c r="AC14" s="10">
        <v>0.16</v>
      </c>
      <c r="AD14" s="4">
        <v>13.62609863</v>
      </c>
      <c r="AE14" s="10">
        <v>0.02</v>
      </c>
      <c r="AF14" s="4">
        <v>1.251220703</v>
      </c>
      <c r="AG14" s="4">
        <v>1.251220703</v>
      </c>
      <c r="AH14" s="4">
        <v>-87.121944619999994</v>
      </c>
      <c r="AJ14" s="10">
        <v>0.16</v>
      </c>
      <c r="AK14" s="4">
        <v>16.387939450000001</v>
      </c>
      <c r="AL14" s="10">
        <v>0.02</v>
      </c>
      <c r="AM14" s="4">
        <v>9.033203125</v>
      </c>
      <c r="AN14" s="4">
        <v>9.033203125</v>
      </c>
      <c r="AO14" s="4">
        <v>-74.045817060000005</v>
      </c>
      <c r="AQ14" s="10">
        <v>0.16</v>
      </c>
      <c r="AR14" s="4">
        <v>18.188476560000002</v>
      </c>
      <c r="AS14" s="10">
        <v>0.02</v>
      </c>
      <c r="AT14" s="4">
        <v>18.768310549999999</v>
      </c>
      <c r="AU14" s="4">
        <v>18.768310549999999</v>
      </c>
      <c r="AV14" s="4">
        <v>-76.113684699999993</v>
      </c>
      <c r="AX14" s="10">
        <v>0.16</v>
      </c>
      <c r="AY14" s="4">
        <v>7.8277587889999998</v>
      </c>
      <c r="AZ14" s="10">
        <v>0.02</v>
      </c>
      <c r="BA14" s="4">
        <v>10.34545898</v>
      </c>
      <c r="BB14" s="4">
        <v>10.34545898</v>
      </c>
      <c r="BC14" s="4">
        <v>-62.443608820000001</v>
      </c>
    </row>
    <row r="15" spans="1:55" x14ac:dyDescent="0.25">
      <c r="A15" s="10">
        <v>0.18</v>
      </c>
      <c r="C15" s="11">
        <v>0.03</v>
      </c>
      <c r="D15" s="4">
        <v>11.67297363</v>
      </c>
      <c r="E15" s="4">
        <f t="shared" si="4"/>
        <v>11.67297363</v>
      </c>
      <c r="F15" s="4">
        <v>-25.4481389</v>
      </c>
      <c r="H15" s="10">
        <v>0.18</v>
      </c>
      <c r="I15" s="4">
        <v>16.006469729999999</v>
      </c>
      <c r="J15" s="11">
        <v>0.03</v>
      </c>
      <c r="K15" s="4">
        <v>12.43591309</v>
      </c>
      <c r="L15" s="4">
        <v>12.43591309</v>
      </c>
      <c r="M15" s="4">
        <v>-65.95744784</v>
      </c>
      <c r="N15" s="3">
        <v>-53.13616021</v>
      </c>
      <c r="O15" s="10">
        <v>0.18</v>
      </c>
      <c r="P15" s="4">
        <v>11.32202148</v>
      </c>
      <c r="Q15" s="11">
        <v>0.03</v>
      </c>
      <c r="R15" s="4">
        <v>15.96069336</v>
      </c>
      <c r="S15" s="4">
        <v>15.96069336</v>
      </c>
      <c r="T15" s="4">
        <v>-35.219227179999997</v>
      </c>
      <c r="V15" s="10">
        <v>0.18</v>
      </c>
      <c r="W15" s="4">
        <v>4.516601563</v>
      </c>
      <c r="X15" s="11">
        <v>0.03</v>
      </c>
      <c r="Y15" s="4">
        <v>6.1187744139999998</v>
      </c>
      <c r="Z15" s="4">
        <v>6.1187744139999998</v>
      </c>
      <c r="AA15" s="4">
        <v>-67.336470989999995</v>
      </c>
      <c r="AC15" s="10">
        <v>0.18</v>
      </c>
      <c r="AD15" s="4">
        <v>13.51928711</v>
      </c>
      <c r="AE15" s="11">
        <v>0.03</v>
      </c>
      <c r="AF15" s="4">
        <v>2.2430419920000002</v>
      </c>
      <c r="AG15" s="4">
        <v>2.2430419920000002</v>
      </c>
      <c r="AH15" s="4">
        <v>-84.942052860000004</v>
      </c>
      <c r="AJ15" s="10">
        <v>0.18</v>
      </c>
      <c r="AK15" s="4">
        <v>15.91491699</v>
      </c>
      <c r="AL15" s="11">
        <v>0.03</v>
      </c>
      <c r="AM15" s="4">
        <v>11.169433590000001</v>
      </c>
      <c r="AN15" s="4">
        <v>11.169433590000001</v>
      </c>
      <c r="AO15" s="4">
        <v>-70.335267079999994</v>
      </c>
      <c r="AQ15" s="10">
        <v>0.18</v>
      </c>
      <c r="AR15" s="4">
        <v>24.475097659999999</v>
      </c>
      <c r="AS15" s="11">
        <v>0.03</v>
      </c>
      <c r="AT15" s="4">
        <v>23.559570310000002</v>
      </c>
      <c r="AU15" s="4">
        <v>23.559570310000002</v>
      </c>
      <c r="AV15" s="4">
        <v>-74.326337390000006</v>
      </c>
      <c r="AX15" s="10">
        <v>0.18</v>
      </c>
      <c r="AY15" s="4">
        <v>5.8441162110000002</v>
      </c>
      <c r="AZ15" s="11">
        <v>0.03</v>
      </c>
      <c r="BA15" s="4">
        <v>37.719726559999998</v>
      </c>
      <c r="BB15" s="4">
        <v>37.719726559999998</v>
      </c>
      <c r="BC15" s="4">
        <v>-58.889637819999997</v>
      </c>
    </row>
    <row r="16" spans="1:55" x14ac:dyDescent="0.25">
      <c r="A16" s="10">
        <v>0.2</v>
      </c>
      <c r="H16" s="10">
        <v>0.2</v>
      </c>
      <c r="I16" s="4">
        <v>15.609741209999999</v>
      </c>
      <c r="N16" s="3">
        <v>-53.13616021</v>
      </c>
      <c r="O16" s="10">
        <v>0.2</v>
      </c>
      <c r="P16" s="4">
        <v>12.1307373</v>
      </c>
      <c r="V16" s="10">
        <v>0.2</v>
      </c>
      <c r="W16" s="4">
        <v>4.4250488280000004</v>
      </c>
      <c r="AC16" s="10">
        <v>0.2</v>
      </c>
      <c r="AD16" s="4">
        <v>13.488769530000001</v>
      </c>
      <c r="AJ16" s="10">
        <v>0.2</v>
      </c>
      <c r="AK16" s="4">
        <v>15.47241211</v>
      </c>
      <c r="AQ16" s="10">
        <v>0.2</v>
      </c>
      <c r="AR16" s="4">
        <v>24.215698239999998</v>
      </c>
      <c r="AX16" s="10">
        <v>0.2</v>
      </c>
      <c r="AY16" s="4">
        <v>5.9509277340000004</v>
      </c>
    </row>
    <row r="17" spans="1:51" x14ac:dyDescent="0.25">
      <c r="A17" s="10">
        <v>0.22</v>
      </c>
      <c r="H17" s="10">
        <v>0.22</v>
      </c>
      <c r="I17" s="4">
        <v>15.04516602</v>
      </c>
      <c r="O17" s="10">
        <v>0.22</v>
      </c>
      <c r="P17" s="4">
        <v>11.703491209999999</v>
      </c>
      <c r="V17" s="10">
        <v>0.22</v>
      </c>
      <c r="W17" s="4">
        <v>4.9591064449999998</v>
      </c>
      <c r="AC17" s="10">
        <v>0.22</v>
      </c>
      <c r="AD17" s="4">
        <v>13.122558590000001</v>
      </c>
      <c r="AJ17" s="10">
        <v>0.22</v>
      </c>
      <c r="AK17" s="4">
        <v>16.43371582</v>
      </c>
      <c r="AQ17" s="10">
        <v>0.22</v>
      </c>
      <c r="AR17" s="4">
        <v>20.9197998</v>
      </c>
      <c r="AX17" s="10">
        <v>0.22</v>
      </c>
      <c r="AY17" s="4">
        <v>8.0261230470000005</v>
      </c>
    </row>
    <row r="18" spans="1:51" x14ac:dyDescent="0.25">
      <c r="A18" s="10">
        <v>0.24</v>
      </c>
      <c r="H18" s="10">
        <v>0.24</v>
      </c>
      <c r="I18" s="4">
        <v>14.60266113</v>
      </c>
      <c r="O18" s="10">
        <v>0.24</v>
      </c>
      <c r="P18" s="4">
        <v>11.38305664</v>
      </c>
      <c r="V18" s="10">
        <v>0.24</v>
      </c>
      <c r="W18" s="4">
        <v>4.6539306639999998</v>
      </c>
      <c r="AC18" s="10">
        <v>0.24</v>
      </c>
      <c r="AD18" s="4">
        <v>14.40429688</v>
      </c>
      <c r="AJ18" s="10">
        <v>0.24</v>
      </c>
      <c r="AK18" s="4">
        <v>15.121459959999999</v>
      </c>
      <c r="AQ18" s="10">
        <v>0.24</v>
      </c>
      <c r="AR18" s="4">
        <v>22.338867189999998</v>
      </c>
      <c r="AX18" s="10">
        <v>0.24</v>
      </c>
      <c r="AY18" s="4">
        <v>7.0648193360000002</v>
      </c>
    </row>
    <row r="19" spans="1:51" x14ac:dyDescent="0.25">
      <c r="A19" s="10">
        <v>0.26</v>
      </c>
      <c r="H19" s="10">
        <v>0.26</v>
      </c>
      <c r="I19" s="4">
        <v>14.785766600000001</v>
      </c>
      <c r="O19" s="10">
        <v>0.26</v>
      </c>
      <c r="P19" s="4">
        <v>11.3067627</v>
      </c>
      <c r="V19" s="10">
        <v>0.26</v>
      </c>
      <c r="W19" s="4">
        <v>4.4097900389999998</v>
      </c>
      <c r="AC19" s="10">
        <v>0.26</v>
      </c>
      <c r="AD19" s="4">
        <v>15.36560059</v>
      </c>
      <c r="AJ19" s="10">
        <v>0.26</v>
      </c>
      <c r="AK19" s="4">
        <v>15.045166</v>
      </c>
      <c r="AQ19" s="10">
        <v>0.26</v>
      </c>
      <c r="AR19" s="4">
        <v>21.347045900000001</v>
      </c>
      <c r="AX19" s="10">
        <v>0.26</v>
      </c>
      <c r="AY19" s="4">
        <v>7.3394775389999998</v>
      </c>
    </row>
    <row r="20" spans="1:51" x14ac:dyDescent="0.25">
      <c r="A20" s="10">
        <v>0.28000000000000003</v>
      </c>
      <c r="H20" s="10">
        <v>0.28000000000000003</v>
      </c>
      <c r="I20" s="4">
        <v>15.09094238</v>
      </c>
      <c r="O20" s="10">
        <v>0.28000000000000003</v>
      </c>
      <c r="P20" s="4">
        <v>12.37487793</v>
      </c>
      <c r="V20" s="10">
        <v>0.28000000000000003</v>
      </c>
      <c r="W20" s="4">
        <v>5.065917969</v>
      </c>
      <c r="AC20" s="10">
        <v>0.28000000000000003</v>
      </c>
      <c r="AD20" s="4">
        <v>13.90075684</v>
      </c>
      <c r="AJ20" s="10">
        <v>0.28000000000000003</v>
      </c>
      <c r="AK20" s="4">
        <v>14.00756836</v>
      </c>
      <c r="AQ20" s="10">
        <v>0.28000000000000003</v>
      </c>
      <c r="AR20" s="4">
        <v>24.429321290000001</v>
      </c>
      <c r="AX20" s="10">
        <v>0.28000000000000003</v>
      </c>
      <c r="AY20" s="4">
        <v>8.7890625</v>
      </c>
    </row>
    <row r="21" spans="1:51" x14ac:dyDescent="0.25">
      <c r="A21" s="11">
        <v>0.3</v>
      </c>
      <c r="H21" s="11">
        <v>0.3</v>
      </c>
      <c r="I21" s="4">
        <v>14.48059082</v>
      </c>
      <c r="O21" s="11">
        <v>0.3</v>
      </c>
      <c r="P21" s="4">
        <v>11.32202148</v>
      </c>
      <c r="V21" s="11">
        <v>0.3</v>
      </c>
      <c r="W21" s="4">
        <v>4.638671875</v>
      </c>
      <c r="AC21" s="11">
        <v>0.3</v>
      </c>
      <c r="AD21" s="4">
        <v>14.343261719999999</v>
      </c>
      <c r="AJ21" s="11">
        <v>0.3</v>
      </c>
      <c r="AK21" s="4">
        <v>15.975952149999999</v>
      </c>
      <c r="AQ21" s="11">
        <v>0.3</v>
      </c>
      <c r="AR21" s="4">
        <v>24.551391599999999</v>
      </c>
      <c r="AX21" s="11">
        <v>0.3</v>
      </c>
      <c r="AY21" s="4">
        <v>8.2550048829999998</v>
      </c>
    </row>
    <row r="22" spans="1:51" ht="30" x14ac:dyDescent="0.25">
      <c r="C22" s="4" t="s">
        <v>12</v>
      </c>
      <c r="D22" s="12" t="s">
        <v>13</v>
      </c>
    </row>
    <row r="23" spans="1:51" x14ac:dyDescent="0.25">
      <c r="D23" s="4" t="s">
        <v>14</v>
      </c>
      <c r="AS23" s="4" t="s">
        <v>32</v>
      </c>
    </row>
    <row r="24" spans="1:51" x14ac:dyDescent="0.25">
      <c r="AS24" s="4" t="s">
        <v>9</v>
      </c>
    </row>
    <row r="25" spans="1:51" x14ac:dyDescent="0.25">
      <c r="AS25" s="9">
        <v>-0.05</v>
      </c>
      <c r="AT25" s="4">
        <v>3.936767578</v>
      </c>
      <c r="AU25" s="4">
        <f>AT25*-1</f>
        <v>-3.936767578</v>
      </c>
      <c r="AV25" s="4">
        <v>-92.600391529999996</v>
      </c>
    </row>
    <row r="26" spans="1:51" x14ac:dyDescent="0.25">
      <c r="AS26" s="10">
        <v>-0.04</v>
      </c>
      <c r="AT26" s="4">
        <v>2.8533935549999998</v>
      </c>
      <c r="AU26" s="4">
        <f>AT26*-1</f>
        <v>-2.8533935549999998</v>
      </c>
      <c r="AV26" s="4">
        <v>-91.178950560000004</v>
      </c>
    </row>
    <row r="27" spans="1:51" x14ac:dyDescent="0.25">
      <c r="AS27" s="10">
        <v>-0.03</v>
      </c>
      <c r="AT27" s="4">
        <v>2.9296875</v>
      </c>
      <c r="AU27" s="4">
        <v>2.9296875</v>
      </c>
      <c r="AV27" s="4">
        <v>-88.893070929999993</v>
      </c>
    </row>
    <row r="28" spans="1:51" x14ac:dyDescent="0.25">
      <c r="AS28" s="10">
        <v>-0.02</v>
      </c>
      <c r="AT28" s="4">
        <v>5.1422119139999998</v>
      </c>
      <c r="AU28" s="4">
        <v>5.1422119139999998</v>
      </c>
      <c r="AV28" s="4">
        <v>-87.361088510000002</v>
      </c>
    </row>
    <row r="29" spans="1:51" x14ac:dyDescent="0.25">
      <c r="AS29" s="10">
        <v>-0.01</v>
      </c>
      <c r="AT29" s="4">
        <v>5.7678222659999996</v>
      </c>
      <c r="AU29" s="4">
        <v>5.7678222659999996</v>
      </c>
      <c r="AV29" s="4">
        <v>-84.484524199999996</v>
      </c>
    </row>
    <row r="30" spans="1:51" x14ac:dyDescent="0.25">
      <c r="AS30" s="10">
        <v>0</v>
      </c>
      <c r="AT30" s="4">
        <v>7.0953369139999998</v>
      </c>
      <c r="AU30" s="4">
        <v>7.0953369139999998</v>
      </c>
      <c r="AV30" s="4">
        <v>-80.923122829999997</v>
      </c>
    </row>
    <row r="31" spans="1:51" x14ac:dyDescent="0.25">
      <c r="AS31" s="10">
        <v>0.01</v>
      </c>
      <c r="AT31" s="4">
        <v>8.9721679689999991</v>
      </c>
      <c r="AU31" s="4">
        <v>8.9721679689999991</v>
      </c>
      <c r="AV31" s="4">
        <v>-79.493430810000007</v>
      </c>
    </row>
    <row r="32" spans="1:51" x14ac:dyDescent="0.25">
      <c r="AS32" s="10">
        <v>0.02</v>
      </c>
      <c r="AT32" s="4">
        <v>12.680053709999999</v>
      </c>
      <c r="AU32" s="4">
        <v>12.680053709999999</v>
      </c>
      <c r="AV32" s="4">
        <v>-76.027538160000006</v>
      </c>
    </row>
    <row r="33" spans="14:56" s="4" customFormat="1" x14ac:dyDescent="0.25">
      <c r="N33" s="3"/>
      <c r="U33" s="3"/>
      <c r="AB33" s="3"/>
      <c r="AI33" s="3"/>
      <c r="AP33" s="3"/>
      <c r="AS33" s="11">
        <v>0.03</v>
      </c>
      <c r="AT33" s="4">
        <v>17.150878909999999</v>
      </c>
      <c r="AU33" s="4">
        <v>17.150878909999999</v>
      </c>
      <c r="AV33" s="4">
        <v>-72.161074040000003</v>
      </c>
      <c r="AW33" s="3"/>
      <c r="BD33" s="3"/>
    </row>
    <row r="34" spans="14:56" s="4" customFormat="1" x14ac:dyDescent="0.25">
      <c r="N34" s="3"/>
      <c r="U34" s="3"/>
      <c r="AB34" s="3"/>
      <c r="AI34" s="3"/>
      <c r="AP34" s="3"/>
      <c r="AW34" s="3"/>
      <c r="BD34" s="3"/>
    </row>
  </sheetData>
  <mergeCells count="32">
    <mergeCell ref="AS1:AT1"/>
    <mergeCell ref="AX1:AY1"/>
    <mergeCell ref="AZ1:BA1"/>
    <mergeCell ref="AC3:AD3"/>
    <mergeCell ref="AE3:AG3"/>
    <mergeCell ref="AJ3:AK3"/>
    <mergeCell ref="AL3:AN3"/>
    <mergeCell ref="AQ3:AR3"/>
    <mergeCell ref="AS3:AU3"/>
    <mergeCell ref="AX3:AY3"/>
    <mergeCell ref="AZ3:BB3"/>
    <mergeCell ref="AC1:AD1"/>
    <mergeCell ref="AE1:AF1"/>
    <mergeCell ref="AJ1:AK1"/>
    <mergeCell ref="AL1:AM1"/>
    <mergeCell ref="AQ1:AR1"/>
    <mergeCell ref="V1:W1"/>
    <mergeCell ref="X1:Y1"/>
    <mergeCell ref="A3:B3"/>
    <mergeCell ref="C3:E3"/>
    <mergeCell ref="H3:I3"/>
    <mergeCell ref="J3:L3"/>
    <mergeCell ref="O3:P3"/>
    <mergeCell ref="Q3:S3"/>
    <mergeCell ref="V3:W3"/>
    <mergeCell ref="X3:Z3"/>
    <mergeCell ref="A1:B1"/>
    <mergeCell ref="C1:D1"/>
    <mergeCell ref="H1:I1"/>
    <mergeCell ref="J1:K1"/>
    <mergeCell ref="O1:P1"/>
    <mergeCell ref="Q1:R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"/>
  <sheetViews>
    <sheetView tabSelected="1" topLeftCell="A26" workbookViewId="0">
      <selection activeCell="I45" sqref="I45:N45"/>
    </sheetView>
  </sheetViews>
  <sheetFormatPr baseColWidth="10" defaultRowHeight="15" x14ac:dyDescent="0.25"/>
  <cols>
    <col min="1" max="1" width="17.85546875" style="13" bestFit="1" customWidth="1"/>
    <col min="3" max="3" width="12.5703125" bestFit="1" customWidth="1"/>
    <col min="4" max="5" width="12.5703125" customWidth="1"/>
    <col min="7" max="7" width="1.140625" style="14" customWidth="1"/>
  </cols>
  <sheetData>
    <row r="1" spans="1:16" x14ac:dyDescent="0.25">
      <c r="H1" s="15">
        <v>1</v>
      </c>
      <c r="I1" s="15">
        <v>2</v>
      </c>
      <c r="J1" s="15">
        <v>3</v>
      </c>
      <c r="K1" s="15">
        <v>4</v>
      </c>
      <c r="L1" s="15">
        <v>5</v>
      </c>
      <c r="M1" s="15">
        <v>6</v>
      </c>
      <c r="N1" s="15">
        <v>7</v>
      </c>
      <c r="O1" s="15">
        <v>8</v>
      </c>
      <c r="P1" s="15">
        <v>9</v>
      </c>
    </row>
    <row r="2" spans="1:16" s="17" customFormat="1" ht="15.75" thickBot="1" x14ac:dyDescent="0.3">
      <c r="A2" s="16"/>
      <c r="B2" s="17" t="s">
        <v>20</v>
      </c>
      <c r="C2" s="18" t="s">
        <v>21</v>
      </c>
      <c r="D2" s="19" t="s">
        <v>22</v>
      </c>
      <c r="E2" s="18" t="s">
        <v>23</v>
      </c>
      <c r="F2" s="18" t="s">
        <v>24</v>
      </c>
      <c r="G2" s="20"/>
    </row>
    <row r="3" spans="1:16" ht="15.75" thickTop="1" x14ac:dyDescent="0.25">
      <c r="A3" s="21"/>
      <c r="B3" s="22"/>
    </row>
    <row r="4" spans="1:16" x14ac:dyDescent="0.25">
      <c r="A4" s="21"/>
      <c r="B4" s="22">
        <v>0.02</v>
      </c>
      <c r="C4" s="23">
        <f>AVERAGE(H4:AR4)</f>
        <v>1.277378627157143</v>
      </c>
      <c r="D4" s="24">
        <f>STDEVP(H4:AR4)</f>
        <v>0.88529964575727638</v>
      </c>
      <c r="E4" s="25">
        <f>COUNT(H4:AR4)</f>
        <v>7</v>
      </c>
      <c r="F4" s="23">
        <f t="shared" ref="F4:F11" si="0">D4/SQRT(E4)</f>
        <v>0.3346118140639045</v>
      </c>
      <c r="I4">
        <f>Tabelle1!I7</f>
        <v>0.6408691406</v>
      </c>
      <c r="J4">
        <f>Tabelle1!P7</f>
        <v>0.9613037109</v>
      </c>
      <c r="K4">
        <f>Tabelle1!W7</f>
        <v>0.7934570313</v>
      </c>
      <c r="L4">
        <f>Tabelle1!AD7</f>
        <v>0.5645751953</v>
      </c>
      <c r="M4">
        <f>Tabelle1!AK7</f>
        <v>1.678466797</v>
      </c>
      <c r="N4">
        <f>Tabelle1!AR7</f>
        <v>1.022338867</v>
      </c>
      <c r="O4">
        <f>Tabelle1!AY7</f>
        <v>3.2806396480000002</v>
      </c>
    </row>
    <row r="5" spans="1:16" x14ac:dyDescent="0.25">
      <c r="A5" s="21"/>
      <c r="B5" s="26">
        <v>0.04</v>
      </c>
      <c r="C5" s="23">
        <f t="shared" ref="C5:C18" si="1">AVERAGE(H5:AR5)</f>
        <v>7.7340262268571438</v>
      </c>
      <c r="D5" s="24">
        <f t="shared" ref="D5:D18" si="2">STDEVP(H5:AR5)</f>
        <v>4.2732738461867132</v>
      </c>
      <c r="E5" s="25">
        <f t="shared" ref="E5:E18" si="3">COUNT(H5:AR5)</f>
        <v>7</v>
      </c>
      <c r="F5" s="23">
        <f t="shared" si="0"/>
        <v>1.6151456972980744</v>
      </c>
      <c r="I5">
        <f>Tabelle1!I8</f>
        <v>10.360717770000001</v>
      </c>
      <c r="J5">
        <f>Tabelle1!P8</f>
        <v>5.5389404300000002</v>
      </c>
      <c r="K5">
        <f>Tabelle1!W8</f>
        <v>3.204345703</v>
      </c>
      <c r="L5">
        <f>Tabelle1!AD8</f>
        <v>10.879516600000001</v>
      </c>
      <c r="M5">
        <f>Tabelle1!AK8</f>
        <v>13.99230957</v>
      </c>
      <c r="N5">
        <f>Tabelle1!AR8</f>
        <v>9.1094970699999998</v>
      </c>
      <c r="O5">
        <f>Tabelle1!AY8</f>
        <v>1.052856445</v>
      </c>
    </row>
    <row r="6" spans="1:16" x14ac:dyDescent="0.25">
      <c r="A6" s="21"/>
      <c r="B6" s="26">
        <v>0.06</v>
      </c>
      <c r="C6" s="23">
        <f t="shared" si="1"/>
        <v>9.9748883931428587</v>
      </c>
      <c r="D6" s="24">
        <f t="shared" si="2"/>
        <v>4.223025396158409</v>
      </c>
      <c r="E6" s="25">
        <f t="shared" si="3"/>
        <v>7</v>
      </c>
      <c r="F6" s="23">
        <f t="shared" si="0"/>
        <v>1.5961535683635961</v>
      </c>
      <c r="I6">
        <f>Tabelle1!I9</f>
        <v>12.908935550000001</v>
      </c>
      <c r="J6">
        <f>Tabelle1!P9</f>
        <v>7.0953369139999998</v>
      </c>
      <c r="K6">
        <f>Tabelle1!W9</f>
        <v>3.6468505859999998</v>
      </c>
      <c r="L6">
        <f>Tabelle1!AD9</f>
        <v>12.25280762</v>
      </c>
      <c r="M6">
        <f>Tabelle1!AK9</f>
        <v>15.0604248</v>
      </c>
      <c r="N6">
        <f>Tabelle1!AR9</f>
        <v>13.687133790000001</v>
      </c>
      <c r="O6">
        <f>Tabelle1!AY9</f>
        <v>5.1727294920000002</v>
      </c>
    </row>
    <row r="7" spans="1:16" x14ac:dyDescent="0.25">
      <c r="A7" s="21"/>
      <c r="B7" s="26">
        <v>0.08</v>
      </c>
      <c r="C7" s="23">
        <f t="shared" si="1"/>
        <v>10.953630719857143</v>
      </c>
      <c r="D7" s="24">
        <f t="shared" si="2"/>
        <v>4.5931556926218526</v>
      </c>
      <c r="E7" s="25">
        <f t="shared" si="3"/>
        <v>7</v>
      </c>
      <c r="F7" s="23">
        <f t="shared" si="0"/>
        <v>1.7360496708111506</v>
      </c>
      <c r="I7">
        <f>Tabelle1!I10</f>
        <v>14.175415040000001</v>
      </c>
      <c r="J7">
        <f>Tabelle1!P10</f>
        <v>9.3841552729999993</v>
      </c>
      <c r="K7">
        <f>Tabelle1!W10</f>
        <v>4.760742188</v>
      </c>
      <c r="L7">
        <f>Tabelle1!AD10</f>
        <v>11.291503909999999</v>
      </c>
      <c r="M7">
        <f>Tabelle1!AK10</f>
        <v>14.73999023</v>
      </c>
      <c r="N7">
        <f>Tabelle1!AR10</f>
        <v>17.562866209999999</v>
      </c>
      <c r="O7">
        <f>Tabelle1!AY10</f>
        <v>4.760742188</v>
      </c>
    </row>
    <row r="8" spans="1:16" x14ac:dyDescent="0.25">
      <c r="A8" s="21"/>
      <c r="B8" s="26">
        <v>0.1</v>
      </c>
      <c r="C8" s="23">
        <f t="shared" si="1"/>
        <v>12.193952287857144</v>
      </c>
      <c r="D8" s="24">
        <f t="shared" si="2"/>
        <v>4.9148423783550754</v>
      </c>
      <c r="E8" s="25">
        <f t="shared" si="3"/>
        <v>7</v>
      </c>
      <c r="F8" s="23">
        <f t="shared" si="0"/>
        <v>1.8576358094583929</v>
      </c>
      <c r="I8">
        <f>Tabelle1!I11</f>
        <v>14.96887207</v>
      </c>
      <c r="J8">
        <f>Tabelle1!P11</f>
        <v>10.269165040000001</v>
      </c>
      <c r="K8">
        <f>Tabelle1!W11</f>
        <v>4.5318603519999998</v>
      </c>
      <c r="L8">
        <f>Tabelle1!AD11</f>
        <v>12.481689449999999</v>
      </c>
      <c r="M8">
        <f>Tabelle1!AK11</f>
        <v>16.311645510000002</v>
      </c>
      <c r="N8">
        <f>Tabelle1!AR11</f>
        <v>19.68383789</v>
      </c>
      <c r="O8">
        <f>Tabelle1!AY11</f>
        <v>7.1105957030000004</v>
      </c>
    </row>
    <row r="9" spans="1:16" x14ac:dyDescent="0.25">
      <c r="A9" s="21"/>
      <c r="B9" s="26">
        <v>0.12</v>
      </c>
      <c r="C9" s="23">
        <f t="shared" si="1"/>
        <v>11.962890625714286</v>
      </c>
      <c r="D9" s="24">
        <f t="shared" si="2"/>
        <v>5.0812716747928333</v>
      </c>
      <c r="E9" s="25">
        <f t="shared" si="3"/>
        <v>7</v>
      </c>
      <c r="F9" s="23">
        <f t="shared" si="0"/>
        <v>1.9205401707797867</v>
      </c>
      <c r="I9">
        <f>Tabelle1!I12</f>
        <v>15.65551758</v>
      </c>
      <c r="J9">
        <f>Tabelle1!P12</f>
        <v>9.2010498050000002</v>
      </c>
      <c r="K9">
        <f>Tabelle1!W12</f>
        <v>4.8065185550000002</v>
      </c>
      <c r="L9">
        <f>Tabelle1!AD12</f>
        <v>13.076782229999999</v>
      </c>
      <c r="M9">
        <f>Tabelle1!AK12</f>
        <v>15.71655273</v>
      </c>
      <c r="N9">
        <f>Tabelle1!AR12</f>
        <v>19.424438479999999</v>
      </c>
      <c r="O9">
        <f>Tabelle1!AY12</f>
        <v>5.859375</v>
      </c>
    </row>
    <row r="10" spans="1:16" x14ac:dyDescent="0.25">
      <c r="A10" s="27" t="s">
        <v>1</v>
      </c>
      <c r="B10" s="26">
        <v>0.14000000000000001</v>
      </c>
      <c r="C10" s="23">
        <f t="shared" si="1"/>
        <v>11.823381697</v>
      </c>
      <c r="D10" s="24">
        <f t="shared" si="2"/>
        <v>4.669676887294961</v>
      </c>
      <c r="E10" s="25">
        <f t="shared" si="3"/>
        <v>7</v>
      </c>
      <c r="F10" s="23">
        <f t="shared" si="0"/>
        <v>1.7649719638298085</v>
      </c>
      <c r="I10">
        <f>Tabelle1!I13</f>
        <v>16.006469729999999</v>
      </c>
      <c r="J10">
        <f>Tabelle1!P13</f>
        <v>8.8043212890000007</v>
      </c>
      <c r="K10">
        <f>Tabelle1!W13</f>
        <v>5.0964355469999996</v>
      </c>
      <c r="L10">
        <f>Tabelle1!AD13</f>
        <v>12.634277340000001</v>
      </c>
      <c r="M10">
        <f>Tabelle1!AK13</f>
        <v>14.373779300000001</v>
      </c>
      <c r="N10">
        <f>Tabelle1!AR13</f>
        <v>18.89038086</v>
      </c>
      <c r="O10">
        <f>Tabelle1!AY13</f>
        <v>6.958007813</v>
      </c>
    </row>
    <row r="11" spans="1:16" x14ac:dyDescent="0.25">
      <c r="A11" s="27"/>
      <c r="B11" s="26">
        <v>0.16</v>
      </c>
      <c r="C11" s="23">
        <f t="shared" si="1"/>
        <v>12.651715958285715</v>
      </c>
      <c r="D11" s="24">
        <f t="shared" si="2"/>
        <v>4.3789680982180652</v>
      </c>
      <c r="E11" s="25">
        <f t="shared" si="3"/>
        <v>7</v>
      </c>
      <c r="F11" s="23">
        <f t="shared" si="0"/>
        <v>1.6550943695672089</v>
      </c>
      <c r="I11">
        <f>Tabelle1!I14</f>
        <v>16.098022459999999</v>
      </c>
      <c r="J11">
        <f>Tabelle1!P14</f>
        <v>10.879516600000001</v>
      </c>
      <c r="K11">
        <f>Tabelle1!W14</f>
        <v>5.554199219</v>
      </c>
      <c r="L11">
        <f>Tabelle1!AD14</f>
        <v>13.62609863</v>
      </c>
      <c r="M11">
        <f>Tabelle1!AK14</f>
        <v>16.387939450000001</v>
      </c>
      <c r="N11">
        <f>Tabelle1!AR14</f>
        <v>18.188476560000002</v>
      </c>
      <c r="O11">
        <f>Tabelle1!AY14</f>
        <v>7.8277587889999998</v>
      </c>
    </row>
    <row r="12" spans="1:16" x14ac:dyDescent="0.25">
      <c r="A12" s="27"/>
      <c r="B12" s="26">
        <v>0.18</v>
      </c>
      <c r="C12" s="23">
        <f t="shared" si="1"/>
        <v>13.085501534857142</v>
      </c>
      <c r="D12" s="24">
        <f t="shared" si="2"/>
        <v>6.2726422647882449</v>
      </c>
      <c r="E12" s="25">
        <f t="shared" si="3"/>
        <v>7</v>
      </c>
      <c r="F12" s="23">
        <f>D12/SQRT(E12)</f>
        <v>2.3708359279860942</v>
      </c>
      <c r="I12">
        <f>Tabelle1!I15</f>
        <v>16.006469729999999</v>
      </c>
      <c r="J12">
        <f>Tabelle1!P15</f>
        <v>11.32202148</v>
      </c>
      <c r="K12">
        <f>Tabelle1!W15</f>
        <v>4.516601563</v>
      </c>
      <c r="L12">
        <f>Tabelle1!AD15</f>
        <v>13.51928711</v>
      </c>
      <c r="M12">
        <f>Tabelle1!AK15</f>
        <v>15.91491699</v>
      </c>
      <c r="N12">
        <f>Tabelle1!AR15</f>
        <v>24.475097659999999</v>
      </c>
      <c r="O12">
        <f>Tabelle1!AY15</f>
        <v>5.8441162110000002</v>
      </c>
    </row>
    <row r="13" spans="1:16" x14ac:dyDescent="0.25">
      <c r="A13" s="27"/>
      <c r="B13" s="26">
        <v>0.2</v>
      </c>
      <c r="C13" s="23">
        <f t="shared" si="1"/>
        <v>13.041904993142856</v>
      </c>
      <c r="D13" s="24">
        <f t="shared" si="2"/>
        <v>6.1285850889205644</v>
      </c>
      <c r="E13" s="25">
        <f t="shared" si="3"/>
        <v>7</v>
      </c>
      <c r="F13" s="23">
        <f>D13/SQRT(E13)</f>
        <v>2.316387433426069</v>
      </c>
      <c r="I13">
        <f>Tabelle1!I16</f>
        <v>15.609741209999999</v>
      </c>
      <c r="J13">
        <f>Tabelle1!P16</f>
        <v>12.1307373</v>
      </c>
      <c r="K13">
        <f>Tabelle1!W16</f>
        <v>4.4250488280000004</v>
      </c>
      <c r="L13">
        <f>Tabelle1!AD16</f>
        <v>13.488769530000001</v>
      </c>
      <c r="M13">
        <f>Tabelle1!AK16</f>
        <v>15.47241211</v>
      </c>
      <c r="N13">
        <f>Tabelle1!AR16</f>
        <v>24.215698239999998</v>
      </c>
      <c r="O13">
        <f>Tabelle1!AY16</f>
        <v>5.9509277340000004</v>
      </c>
    </row>
    <row r="14" spans="1:16" x14ac:dyDescent="0.25">
      <c r="A14" s="27"/>
      <c r="B14" s="26">
        <v>0.22</v>
      </c>
      <c r="C14" s="23">
        <f t="shared" si="1"/>
        <v>12.887137276000001</v>
      </c>
      <c r="D14" s="24">
        <f t="shared" si="2"/>
        <v>4.9236825366159058</v>
      </c>
      <c r="E14" s="25">
        <f t="shared" si="3"/>
        <v>7</v>
      </c>
      <c r="F14" s="23">
        <f>D14/SQRT(E14)</f>
        <v>1.8609770752167658</v>
      </c>
      <c r="I14">
        <f>Tabelle1!I17</f>
        <v>15.04516602</v>
      </c>
      <c r="J14">
        <f>Tabelle1!P17</f>
        <v>11.703491209999999</v>
      </c>
      <c r="K14">
        <f>Tabelle1!W17</f>
        <v>4.9591064449999998</v>
      </c>
      <c r="L14">
        <f>Tabelle1!AD17</f>
        <v>13.122558590000001</v>
      </c>
      <c r="M14">
        <f>Tabelle1!AK17</f>
        <v>16.43371582</v>
      </c>
      <c r="N14">
        <f>Tabelle1!AR17</f>
        <v>20.9197998</v>
      </c>
      <c r="O14">
        <f>Tabelle1!AY17</f>
        <v>8.0261230470000005</v>
      </c>
    </row>
    <row r="15" spans="1:16" x14ac:dyDescent="0.25">
      <c r="A15" s="27"/>
      <c r="B15" s="26">
        <v>0.24</v>
      </c>
      <c r="C15" s="23">
        <f t="shared" si="1"/>
        <v>12.795584542857142</v>
      </c>
      <c r="D15" s="24">
        <f t="shared" si="2"/>
        <v>5.3912740891500768</v>
      </c>
      <c r="E15" s="25">
        <f t="shared" si="3"/>
        <v>7</v>
      </c>
      <c r="F15" s="23">
        <f>D15/SQRT(E15)</f>
        <v>2.0377100699539104</v>
      </c>
      <c r="I15">
        <f>Tabelle1!I18</f>
        <v>14.60266113</v>
      </c>
      <c r="J15">
        <f>Tabelle1!P18</f>
        <v>11.38305664</v>
      </c>
      <c r="K15">
        <f>Tabelle1!W18</f>
        <v>4.6539306639999998</v>
      </c>
      <c r="L15">
        <f>Tabelle1!AD18</f>
        <v>14.40429688</v>
      </c>
      <c r="M15">
        <f>Tabelle1!AK18</f>
        <v>15.121459959999999</v>
      </c>
      <c r="N15">
        <f>Tabelle1!AR18</f>
        <v>22.338867189999998</v>
      </c>
      <c r="O15">
        <f>Tabelle1!AY18</f>
        <v>7.0648193360000002</v>
      </c>
    </row>
    <row r="16" spans="1:16" x14ac:dyDescent="0.25">
      <c r="A16" s="27"/>
      <c r="B16" s="26">
        <v>0.26</v>
      </c>
      <c r="C16" s="23">
        <f t="shared" si="1"/>
        <v>12.799944195428571</v>
      </c>
      <c r="D16" s="24">
        <f t="shared" si="2"/>
        <v>5.2244073581932735</v>
      </c>
      <c r="E16" s="25">
        <f t="shared" si="3"/>
        <v>7</v>
      </c>
      <c r="F16" s="23">
        <f>D16/SQRT(E16)</f>
        <v>1.9746403739250495</v>
      </c>
      <c r="I16">
        <f>Tabelle1!I19</f>
        <v>14.785766600000001</v>
      </c>
      <c r="J16">
        <f>Tabelle1!P19</f>
        <v>11.3067627</v>
      </c>
      <c r="K16">
        <f>Tabelle1!W19</f>
        <v>4.4097900389999998</v>
      </c>
      <c r="L16">
        <f>Tabelle1!AD19</f>
        <v>15.36560059</v>
      </c>
      <c r="M16">
        <f>Tabelle1!AK19</f>
        <v>15.045166</v>
      </c>
      <c r="N16">
        <f>Tabelle1!AR19</f>
        <v>21.347045900000001</v>
      </c>
      <c r="O16">
        <f>Tabelle1!AY19</f>
        <v>7.3394775389999998</v>
      </c>
    </row>
    <row r="17" spans="1:15" x14ac:dyDescent="0.25">
      <c r="A17" s="27"/>
      <c r="B17" s="26">
        <v>0.28000000000000003</v>
      </c>
      <c r="C17" s="23">
        <f t="shared" si="1"/>
        <v>13.379778181285714</v>
      </c>
      <c r="D17" s="24">
        <f t="shared" si="2"/>
        <v>5.5663631587867277</v>
      </c>
      <c r="E17" s="25">
        <f t="shared" si="3"/>
        <v>7</v>
      </c>
      <c r="F17" s="23">
        <f t="shared" ref="F17:F18" si="4">D17/SQRT(E17)</f>
        <v>2.1038875178888028</v>
      </c>
      <c r="I17">
        <f>Tabelle1!I20</f>
        <v>15.09094238</v>
      </c>
      <c r="J17">
        <f>Tabelle1!P20</f>
        <v>12.37487793</v>
      </c>
      <c r="K17">
        <f>Tabelle1!W20</f>
        <v>5.065917969</v>
      </c>
      <c r="L17">
        <f>Tabelle1!AD20</f>
        <v>13.90075684</v>
      </c>
      <c r="M17">
        <f>Tabelle1!AK20</f>
        <v>14.00756836</v>
      </c>
      <c r="N17">
        <f>Tabelle1!AR20</f>
        <v>24.429321290000001</v>
      </c>
      <c r="O17">
        <f>Tabelle1!AY20</f>
        <v>8.7890625</v>
      </c>
    </row>
    <row r="18" spans="1:15" x14ac:dyDescent="0.25">
      <c r="A18" s="27"/>
      <c r="B18" s="28">
        <v>0.3</v>
      </c>
      <c r="C18" s="23">
        <f t="shared" si="1"/>
        <v>13.366699218285714</v>
      </c>
      <c r="D18" s="24">
        <f t="shared" si="2"/>
        <v>5.862575746587571</v>
      </c>
      <c r="E18" s="25">
        <f t="shared" si="3"/>
        <v>7</v>
      </c>
      <c r="F18" s="23">
        <f t="shared" si="4"/>
        <v>2.2158453525356481</v>
      </c>
      <c r="I18">
        <f>Tabelle1!I21</f>
        <v>14.48059082</v>
      </c>
      <c r="J18">
        <f>Tabelle1!P21</f>
        <v>11.32202148</v>
      </c>
      <c r="K18">
        <f>Tabelle1!W21</f>
        <v>4.638671875</v>
      </c>
      <c r="L18">
        <f>Tabelle1!AD21</f>
        <v>14.343261719999999</v>
      </c>
      <c r="M18">
        <f>Tabelle1!AK21</f>
        <v>15.975952149999999</v>
      </c>
      <c r="N18">
        <f>Tabelle1!AR21</f>
        <v>24.551391599999999</v>
      </c>
      <c r="O18">
        <f>Tabelle1!AY21</f>
        <v>8.2550048829999998</v>
      </c>
    </row>
    <row r="19" spans="1:15" s="14" customFormat="1" ht="2.25" customHeight="1" x14ac:dyDescent="0.25">
      <c r="A19" s="29"/>
      <c r="C19" s="30"/>
      <c r="D19" s="30"/>
      <c r="E19" s="30"/>
      <c r="F19" s="31"/>
      <c r="G19" s="32"/>
      <c r="H19" s="30"/>
      <c r="L19">
        <f>Tabelle1!AD22</f>
        <v>0</v>
      </c>
    </row>
    <row r="20" spans="1:15" x14ac:dyDescent="0.25">
      <c r="A20" s="26"/>
      <c r="C20" s="23"/>
      <c r="D20" s="23"/>
      <c r="E20" s="23"/>
      <c r="F20" s="24"/>
      <c r="G20" s="32"/>
      <c r="H20" s="23"/>
      <c r="O20" t="s">
        <v>36</v>
      </c>
    </row>
    <row r="21" spans="1:15" x14ac:dyDescent="0.25">
      <c r="A21" s="33"/>
      <c r="B21" s="9">
        <v>-0.05</v>
      </c>
      <c r="C21" s="23">
        <f>AVERAGE(H21:AR21)</f>
        <v>-0.40435791000000004</v>
      </c>
      <c r="D21" s="24">
        <f>STDEVP(H21:AR21)</f>
        <v>4.52555164846971</v>
      </c>
      <c r="E21" s="25">
        <f>COUNT(H21:AR21)</f>
        <v>6</v>
      </c>
      <c r="F21" s="23">
        <f t="shared" ref="F21:F28" si="5">D21/SQRT(E21)</f>
        <v>1.8475487238936765</v>
      </c>
      <c r="G21" s="32"/>
      <c r="I21">
        <f>Tabelle1!L7*-1</f>
        <v>-4.0130615230000002</v>
      </c>
      <c r="J21">
        <f>Tabelle1!S7*-1</f>
        <v>-2.777099609</v>
      </c>
      <c r="K21">
        <f>Tabelle1!Z7*-1</f>
        <v>2.166748047</v>
      </c>
      <c r="L21">
        <f>Tabelle1!AG7*-1</f>
        <v>8.4075927729999993</v>
      </c>
      <c r="M21">
        <f>Tabelle1!AN7*-1</f>
        <v>-1.46484375</v>
      </c>
      <c r="N21">
        <f>Tabelle1!AU7*-1</f>
        <v>-4.7454833980000002</v>
      </c>
    </row>
    <row r="22" spans="1:15" x14ac:dyDescent="0.25">
      <c r="A22" s="33"/>
      <c r="B22" s="10">
        <v>-0.04</v>
      </c>
      <c r="C22" s="23">
        <f t="shared" ref="C22:C29" si="6">AVERAGE(H22:AR22)</f>
        <v>-1.1088053386666668</v>
      </c>
      <c r="D22" s="24">
        <f t="shared" ref="D22:D29" si="7">STDEVP(H22:AR22)</f>
        <v>4.4127428378328473</v>
      </c>
      <c r="E22" s="25">
        <f t="shared" ref="E22:E29" si="8">COUNT(H22:AR22)</f>
        <v>6</v>
      </c>
      <c r="F22" s="23">
        <f t="shared" si="5"/>
        <v>1.8014947198019156</v>
      </c>
      <c r="G22" s="32"/>
      <c r="I22">
        <f>Tabelle1!L8*-1</f>
        <v>-5.249023438</v>
      </c>
      <c r="J22">
        <f>Tabelle1!S8*-1</f>
        <v>-2.990722656</v>
      </c>
      <c r="K22">
        <f>Tabelle1!Z8*-1</f>
        <v>1.556396484</v>
      </c>
      <c r="L22">
        <f>Tabelle1!AG8*-1</f>
        <v>7.446289063</v>
      </c>
      <c r="M22">
        <f>Tabelle1!AN8*-1</f>
        <v>-2.624511719</v>
      </c>
      <c r="N22">
        <f>Tabelle1!AU8*-1</f>
        <v>-4.7912597659999996</v>
      </c>
    </row>
    <row r="23" spans="1:15" x14ac:dyDescent="0.25">
      <c r="A23" s="33"/>
      <c r="B23" s="10">
        <v>-0.03</v>
      </c>
      <c r="C23" s="23">
        <f t="shared" si="6"/>
        <v>-2.0294189453333336</v>
      </c>
      <c r="D23" s="24">
        <f t="shared" si="7"/>
        <v>4.3750525512146599</v>
      </c>
      <c r="E23" s="25">
        <f t="shared" si="8"/>
        <v>6</v>
      </c>
      <c r="F23" s="23">
        <f t="shared" si="5"/>
        <v>1.7861077247229475</v>
      </c>
      <c r="G23" s="32"/>
      <c r="I23">
        <f>Tabelle1!L9*-1</f>
        <v>-6.225585938</v>
      </c>
      <c r="J23">
        <f>Tabelle1!S9*-1</f>
        <v>-4.0435791019999998</v>
      </c>
      <c r="K23">
        <f>Tabelle1!Z9*-1</f>
        <v>1.419067383</v>
      </c>
      <c r="L23">
        <f>Tabelle1!AG9*-1</f>
        <v>6.0882568360000002</v>
      </c>
      <c r="M23">
        <f>Tabelle1!AN9*-1</f>
        <v>-3.9825439450000002</v>
      </c>
      <c r="N23">
        <f>Tabelle1!AU9*-1</f>
        <v>-5.432128906</v>
      </c>
    </row>
    <row r="24" spans="1:15" x14ac:dyDescent="0.25">
      <c r="A24" s="33" t="s">
        <v>25</v>
      </c>
      <c r="B24" s="10">
        <v>-0.02</v>
      </c>
      <c r="C24" s="23">
        <f t="shared" si="6"/>
        <v>-3.7384033203333331</v>
      </c>
      <c r="D24" s="24">
        <f t="shared" si="7"/>
        <v>4.2519485708655926</v>
      </c>
      <c r="E24" s="25">
        <f t="shared" si="8"/>
        <v>6</v>
      </c>
      <c r="F24" s="23">
        <f t="shared" si="5"/>
        <v>1.7358507351961439</v>
      </c>
      <c r="G24" s="32"/>
      <c r="I24">
        <f>Tabelle1!L10*-1</f>
        <v>-7.080078125</v>
      </c>
      <c r="J24">
        <f>Tabelle1!S10*-1</f>
        <v>-5.6610107420000002</v>
      </c>
      <c r="K24">
        <f>Tabelle1!Z10*-1</f>
        <v>-1.892089844</v>
      </c>
      <c r="L24">
        <f>Tabelle1!AG10*-1</f>
        <v>4.8370361329999998</v>
      </c>
      <c r="M24">
        <f>Tabelle1!AN10*-1</f>
        <v>-5.0201416019999998</v>
      </c>
      <c r="N24">
        <f>Tabelle1!AU10*-1</f>
        <v>-7.6141357420000002</v>
      </c>
    </row>
    <row r="25" spans="1:15" x14ac:dyDescent="0.25">
      <c r="A25" s="33" t="s">
        <v>26</v>
      </c>
      <c r="B25" s="10">
        <v>-0.01</v>
      </c>
      <c r="C25" s="23">
        <f t="shared" si="6"/>
        <v>-4.9641927081666664</v>
      </c>
      <c r="D25" s="24">
        <f t="shared" si="7"/>
        <v>4.6607518188068768</v>
      </c>
      <c r="E25" s="25">
        <f t="shared" si="8"/>
        <v>6</v>
      </c>
      <c r="F25" s="23">
        <f t="shared" si="5"/>
        <v>1.9027439623042479</v>
      </c>
      <c r="G25" s="32"/>
      <c r="I25">
        <f>Tabelle1!L11*-1</f>
        <v>-7.6446533199999998</v>
      </c>
      <c r="J25">
        <f>Tabelle1!S11*-1</f>
        <v>-5.737304688</v>
      </c>
      <c r="K25">
        <f>Tabelle1!Z11*-1</f>
        <v>-2.166748047</v>
      </c>
      <c r="L25">
        <f>Tabelle1!AG11*-1</f>
        <v>3.7689208980000002</v>
      </c>
      <c r="M25">
        <f>Tabelle1!AN11*-1</f>
        <v>-7.2937011719999996</v>
      </c>
      <c r="N25">
        <f>Tabelle1!AU11*-1</f>
        <v>-10.71166992</v>
      </c>
    </row>
    <row r="26" spans="1:15" x14ac:dyDescent="0.25">
      <c r="A26" s="33"/>
      <c r="B26" s="10">
        <v>0</v>
      </c>
      <c r="C26" s="23">
        <f t="shared" si="6"/>
        <v>-7.1461995449999991</v>
      </c>
      <c r="D26" s="24">
        <f t="shared" si="7"/>
        <v>5.4580105251272855</v>
      </c>
      <c r="E26" s="25">
        <f t="shared" si="8"/>
        <v>6</v>
      </c>
      <c r="F26" s="23">
        <f t="shared" si="5"/>
        <v>2.2282234662169857</v>
      </c>
      <c r="G26" s="32"/>
      <c r="I26">
        <f>Tabelle1!L12*-1</f>
        <v>-9.2010498050000002</v>
      </c>
      <c r="J26">
        <f>Tabelle1!S12*-1</f>
        <v>-8.5601806640000007</v>
      </c>
      <c r="K26">
        <f>Tabelle1!Z12*-1</f>
        <v>-3.2806396480000002</v>
      </c>
      <c r="L26">
        <f>Tabelle1!AG12*-1</f>
        <v>2.5482177730000002</v>
      </c>
      <c r="M26">
        <f>Tabelle1!AN12*-1</f>
        <v>-9.6740722659999996</v>
      </c>
      <c r="N26">
        <f>Tabelle1!AU12*-1</f>
        <v>-14.709472659999999</v>
      </c>
    </row>
    <row r="27" spans="1:15" x14ac:dyDescent="0.25">
      <c r="A27" s="33"/>
      <c r="B27" s="10">
        <v>0.01</v>
      </c>
      <c r="C27" s="23">
        <f t="shared" si="6"/>
        <v>-8.1863403326666653</v>
      </c>
      <c r="D27" s="24">
        <f t="shared" si="7"/>
        <v>5.6445403993003271</v>
      </c>
      <c r="E27" s="25">
        <f t="shared" si="8"/>
        <v>6</v>
      </c>
      <c r="F27" s="23">
        <f t="shared" si="5"/>
        <v>2.3043739684685693</v>
      </c>
      <c r="G27" s="32"/>
      <c r="I27">
        <f>Tabelle1!L13*-1</f>
        <v>-10.437011719999999</v>
      </c>
      <c r="J27">
        <f>Tabelle1!S13*-1</f>
        <v>-10.77270508</v>
      </c>
      <c r="K27">
        <f>Tabelle1!Z13*-1</f>
        <v>-4.6844482420000002</v>
      </c>
      <c r="L27">
        <f>Tabelle1!AG13*-1</f>
        <v>1.312255859</v>
      </c>
      <c r="M27">
        <f>Tabelle1!AN13*-1</f>
        <v>-7.5988769530000004</v>
      </c>
      <c r="N27">
        <f>Tabelle1!AU13*-1</f>
        <v>-16.93725586</v>
      </c>
    </row>
    <row r="28" spans="1:15" x14ac:dyDescent="0.25">
      <c r="A28" s="35"/>
      <c r="B28" s="10">
        <v>0.02</v>
      </c>
      <c r="C28" s="23">
        <f t="shared" si="6"/>
        <v>-10.129292806999999</v>
      </c>
      <c r="D28" s="24">
        <f t="shared" si="7"/>
        <v>5.7990921394662962</v>
      </c>
      <c r="E28" s="25">
        <f t="shared" si="8"/>
        <v>6</v>
      </c>
      <c r="F28" s="23">
        <f t="shared" si="5"/>
        <v>2.3674694521795416</v>
      </c>
      <c r="G28" s="32"/>
      <c r="I28">
        <f>Tabelle1!L14*-1</f>
        <v>-11.215209959999999</v>
      </c>
      <c r="J28">
        <f>Tabelle1!S14*-1</f>
        <v>-15.04516602</v>
      </c>
      <c r="K28">
        <f>Tabelle1!Z14*-1</f>
        <v>-5.4626464840000004</v>
      </c>
      <c r="L28">
        <f>Tabelle1!AG14*-1</f>
        <v>-1.251220703</v>
      </c>
      <c r="M28">
        <f>Tabelle1!AN14*-1</f>
        <v>-9.033203125</v>
      </c>
      <c r="N28">
        <f>Tabelle1!AU14*-1</f>
        <v>-18.768310549999999</v>
      </c>
    </row>
    <row r="29" spans="1:15" x14ac:dyDescent="0.25">
      <c r="A29" s="35"/>
      <c r="B29" s="11">
        <v>0.03</v>
      </c>
      <c r="C29" s="23">
        <f t="shared" si="6"/>
        <v>-11.914571126</v>
      </c>
      <c r="D29" s="24">
        <f t="shared" si="7"/>
        <v>6.8304938063980698</v>
      </c>
      <c r="E29" s="25">
        <f t="shared" si="8"/>
        <v>6</v>
      </c>
      <c r="F29" s="23">
        <f>D29/SQRT(E29)</f>
        <v>2.7885374194860169</v>
      </c>
      <c r="G29" s="32"/>
      <c r="I29">
        <f>Tabelle1!L15*-1</f>
        <v>-12.43591309</v>
      </c>
      <c r="J29">
        <f>Tabelle1!S15*-1</f>
        <v>-15.96069336</v>
      </c>
      <c r="K29">
        <f>Tabelle1!Z15*-1</f>
        <v>-6.1187744139999998</v>
      </c>
      <c r="L29">
        <f>Tabelle1!AG15*-1</f>
        <v>-2.2430419920000002</v>
      </c>
      <c r="M29">
        <f>Tabelle1!AN15*-1</f>
        <v>-11.169433590000001</v>
      </c>
      <c r="N29">
        <f>Tabelle1!AU15*-1</f>
        <v>-23.559570310000002</v>
      </c>
    </row>
    <row r="30" spans="1:15" x14ac:dyDescent="0.25">
      <c r="C30" s="23"/>
      <c r="D30" s="24"/>
      <c r="E30" s="25"/>
      <c r="F30" s="23"/>
      <c r="G30" s="32"/>
    </row>
    <row r="31" spans="1:15" s="14" customFormat="1" ht="6.75" customHeight="1" x14ac:dyDescent="0.25">
      <c r="A31" s="36"/>
      <c r="C31" s="30"/>
      <c r="D31" s="31"/>
      <c r="E31" s="32"/>
      <c r="F31" s="30"/>
      <c r="G31" s="32"/>
    </row>
    <row r="32" spans="1:15" x14ac:dyDescent="0.25">
      <c r="C32" s="23"/>
      <c r="D32" s="24"/>
      <c r="E32" s="25"/>
      <c r="F32" s="23"/>
    </row>
    <row r="33" spans="1:15" x14ac:dyDescent="0.25">
      <c r="A33" s="35"/>
      <c r="B33" s="9">
        <v>-0.05</v>
      </c>
      <c r="C33" s="23">
        <f>AVERAGE(H33:AR33)</f>
        <v>-90.620280113333351</v>
      </c>
      <c r="D33" s="24">
        <f>STDEVP(H33:AR33)</f>
        <v>14.928744251497511</v>
      </c>
      <c r="E33" s="25">
        <f>COUNT(H33:AR33)</f>
        <v>6</v>
      </c>
      <c r="F33" s="23">
        <f t="shared" ref="F33:F40" si="9">D33/SQRT(E33)</f>
        <v>6.0946343194460812</v>
      </c>
      <c r="I33">
        <f>Tabelle1!M7</f>
        <v>-79.598199750000006</v>
      </c>
      <c r="J33">
        <f>Tabelle1!T7</f>
        <v>-120.40974009999999</v>
      </c>
      <c r="K33">
        <f>Tabelle1!AA7</f>
        <v>-77.24281594</v>
      </c>
      <c r="L33">
        <f>Tabelle1!AH7</f>
        <v>-98.192573769999996</v>
      </c>
      <c r="M33">
        <f>Tabelle1!AO7</f>
        <v>-86.1392551</v>
      </c>
      <c r="N33">
        <f>Tabelle1!AV7</f>
        <v>-82.139096019999997</v>
      </c>
    </row>
    <row r="34" spans="1:15" x14ac:dyDescent="0.25">
      <c r="A34" s="35"/>
      <c r="B34" s="10">
        <v>-0.04</v>
      </c>
      <c r="C34" s="23">
        <f t="shared" ref="C34:C41" si="10">AVERAGE(H34:AR34)</f>
        <v>-87.828189264999992</v>
      </c>
      <c r="D34" s="24">
        <f t="shared" ref="D34:D41" si="11">STDEVP(H34:AR34)</f>
        <v>11.572373014028139</v>
      </c>
      <c r="E34" s="25">
        <f t="shared" ref="E34:E41" si="12">COUNT(H34:AR34)</f>
        <v>6</v>
      </c>
      <c r="F34" s="23">
        <f t="shared" si="9"/>
        <v>4.7244014995871302</v>
      </c>
      <c r="I34">
        <f>Tabelle1!M8</f>
        <v>-77.452644469999996</v>
      </c>
      <c r="J34">
        <f>Tabelle1!T8</f>
        <v>-108.30799450000001</v>
      </c>
      <c r="K34">
        <f>Tabelle1!AA8</f>
        <v>-75.566948780000004</v>
      </c>
      <c r="L34">
        <f>Tabelle1!AH8</f>
        <v>-97.657005389999995</v>
      </c>
      <c r="M34">
        <f>Tabelle1!AO8</f>
        <v>-84.182497049999995</v>
      </c>
      <c r="N34">
        <f>Tabelle1!AV8</f>
        <v>-83.802045399999997</v>
      </c>
    </row>
    <row r="35" spans="1:15" x14ac:dyDescent="0.25">
      <c r="A35" s="35"/>
      <c r="B35" s="10">
        <v>-0.03</v>
      </c>
      <c r="C35" s="23">
        <f t="shared" si="10"/>
        <v>-85.003312349999987</v>
      </c>
      <c r="D35" s="24">
        <f t="shared" si="11"/>
        <v>8.6056059294501779</v>
      </c>
      <c r="E35" s="25">
        <f t="shared" si="12"/>
        <v>6</v>
      </c>
      <c r="F35" s="23">
        <f t="shared" si="9"/>
        <v>3.5132239091037185</v>
      </c>
      <c r="I35">
        <f>Tabelle1!M9</f>
        <v>-77.534266880000004</v>
      </c>
      <c r="J35">
        <f>Tabelle1!T9</f>
        <v>-97.755154700000006</v>
      </c>
      <c r="K35">
        <f>Tabelle1!AA9</f>
        <v>-74.618982389999999</v>
      </c>
      <c r="L35">
        <f>Tabelle1!AH9</f>
        <v>-95.233577310000001</v>
      </c>
      <c r="M35">
        <f>Tabelle1!AO9</f>
        <v>-82.052927170000004</v>
      </c>
      <c r="N35">
        <f>Tabelle1!AV9</f>
        <v>-82.824965649999996</v>
      </c>
    </row>
    <row r="36" spans="1:15" x14ac:dyDescent="0.25">
      <c r="A36" s="35" t="s">
        <v>27</v>
      </c>
      <c r="B36" s="10">
        <v>-0.02</v>
      </c>
      <c r="C36" s="23">
        <f t="shared" si="10"/>
        <v>-82.260232436666669</v>
      </c>
      <c r="D36" s="24">
        <f t="shared" si="11"/>
        <v>7.150489188850762</v>
      </c>
      <c r="E36" s="25">
        <f t="shared" si="12"/>
        <v>6</v>
      </c>
      <c r="F36" s="23">
        <f t="shared" si="9"/>
        <v>2.9191749873286583</v>
      </c>
      <c r="I36">
        <f>Tabelle1!M10</f>
        <v>-75.542631600000007</v>
      </c>
      <c r="J36">
        <f>Tabelle1!T10</f>
        <v>-89.885364879999997</v>
      </c>
      <c r="K36">
        <f>Tabelle1!AA10</f>
        <v>-73.700290260000003</v>
      </c>
      <c r="L36">
        <f>Tabelle1!AH10</f>
        <v>-93.2970708</v>
      </c>
      <c r="M36">
        <f>Tabelle1!AO10</f>
        <v>-79.40685938</v>
      </c>
      <c r="N36">
        <f>Tabelle1!AV10</f>
        <v>-81.729177699999994</v>
      </c>
    </row>
    <row r="37" spans="1:15" x14ac:dyDescent="0.25">
      <c r="A37" s="35"/>
      <c r="B37" s="10">
        <v>-0.01</v>
      </c>
      <c r="C37" s="23">
        <f t="shared" si="10"/>
        <v>-79.942710940000012</v>
      </c>
      <c r="D37" s="24">
        <f t="shared" si="11"/>
        <v>6.9757640372125334</v>
      </c>
      <c r="E37" s="25">
        <f t="shared" si="12"/>
        <v>6</v>
      </c>
      <c r="F37" s="23">
        <f t="shared" si="9"/>
        <v>2.8478437428713121</v>
      </c>
      <c r="I37">
        <f>Tabelle1!M11</f>
        <v>-73.759412010000005</v>
      </c>
      <c r="J37">
        <f>Tabelle1!T11</f>
        <v>-85.736638850000006</v>
      </c>
      <c r="K37">
        <f>Tabelle1!AA11</f>
        <v>-72.548647279999997</v>
      </c>
      <c r="L37">
        <f>Tabelle1!AH11</f>
        <v>-92.160215469999997</v>
      </c>
      <c r="M37">
        <f>Tabelle1!AO11</f>
        <v>-75.937543599999998</v>
      </c>
      <c r="N37">
        <f>Tabelle1!AV11</f>
        <v>-79.513808429999997</v>
      </c>
    </row>
    <row r="38" spans="1:15" x14ac:dyDescent="0.25">
      <c r="A38" s="35"/>
      <c r="B38" s="10">
        <v>0</v>
      </c>
      <c r="C38" s="23">
        <f t="shared" si="10"/>
        <v>-75.971790058333326</v>
      </c>
      <c r="D38" s="24">
        <f t="shared" si="11"/>
        <v>7.1035246504705745</v>
      </c>
      <c r="E38" s="25">
        <f t="shared" si="12"/>
        <v>6</v>
      </c>
      <c r="F38" s="23">
        <f t="shared" si="9"/>
        <v>2.9000017948225225</v>
      </c>
      <c r="I38">
        <f>Tabelle1!M12</f>
        <v>-71.924118770000007</v>
      </c>
      <c r="J38">
        <f>Tabelle1!T12</f>
        <v>-71.554842859999994</v>
      </c>
      <c r="K38">
        <f>Tabelle1!AA12</f>
        <v>-71.326361759999998</v>
      </c>
      <c r="L38">
        <f>Tabelle1!AH12</f>
        <v>-91.285176800000002</v>
      </c>
      <c r="M38">
        <f>Tabelle1!AO12</f>
        <v>-72.825598339999999</v>
      </c>
      <c r="N38">
        <f>Tabelle1!AV12</f>
        <v>-76.91464182</v>
      </c>
    </row>
    <row r="39" spans="1:15" x14ac:dyDescent="0.25">
      <c r="A39" s="35"/>
      <c r="B39" s="10">
        <v>0.01</v>
      </c>
      <c r="C39" s="23">
        <f t="shared" si="10"/>
        <v>-73.628618471666655</v>
      </c>
      <c r="D39" s="24">
        <f t="shared" si="11"/>
        <v>8.5777982416409078</v>
      </c>
      <c r="E39" s="25">
        <f t="shared" si="12"/>
        <v>6</v>
      </c>
      <c r="F39" s="23">
        <f t="shared" si="9"/>
        <v>3.5018714680938312</v>
      </c>
      <c r="I39">
        <f>Tabelle1!M13</f>
        <v>-69.361611019999998</v>
      </c>
      <c r="J39">
        <f>Tabelle1!T13</f>
        <v>-61.77368164</v>
      </c>
      <c r="K39">
        <f>Tabelle1!AA13</f>
        <v>-70.149174439999996</v>
      </c>
      <c r="L39">
        <f>Tabelle1!AH13</f>
        <v>-89.908108850000005</v>
      </c>
      <c r="M39">
        <f>Tabelle1!AO13</f>
        <v>-75.090801909999996</v>
      </c>
      <c r="N39">
        <f>Tabelle1!AV13</f>
        <v>-75.488332970000002</v>
      </c>
    </row>
    <row r="40" spans="1:15" x14ac:dyDescent="0.25">
      <c r="A40" s="35"/>
      <c r="B40" s="10">
        <v>0.02</v>
      </c>
      <c r="C40" s="23">
        <f t="shared" si="10"/>
        <v>-70.263270176666666</v>
      </c>
      <c r="D40" s="24">
        <f t="shared" si="11"/>
        <v>11.771097270657968</v>
      </c>
      <c r="E40" s="25">
        <f t="shared" si="12"/>
        <v>6</v>
      </c>
      <c r="F40" s="23">
        <f t="shared" si="9"/>
        <v>4.8055303376299596</v>
      </c>
      <c r="I40">
        <f>Tabelle1!M14</f>
        <v>-67.777966699999993</v>
      </c>
      <c r="J40">
        <f>Tabelle1!T14</f>
        <v>-48.153825240000003</v>
      </c>
      <c r="K40">
        <f>Tabelle1!AA14</f>
        <v>-68.366382740000006</v>
      </c>
      <c r="L40">
        <f>Tabelle1!AH14</f>
        <v>-87.121944619999994</v>
      </c>
      <c r="M40">
        <f>Tabelle1!AO14</f>
        <v>-74.045817060000005</v>
      </c>
      <c r="N40">
        <f>Tabelle1!AV14</f>
        <v>-76.113684699999993</v>
      </c>
    </row>
    <row r="41" spans="1:15" x14ac:dyDescent="0.25">
      <c r="A41" s="35"/>
      <c r="B41" s="11">
        <v>0.03</v>
      </c>
      <c r="C41" s="23">
        <f t="shared" si="10"/>
        <v>-66.352800556666665</v>
      </c>
      <c r="D41" s="24">
        <f t="shared" si="11"/>
        <v>15.250250997558767</v>
      </c>
      <c r="E41" s="25">
        <f t="shared" si="12"/>
        <v>6</v>
      </c>
      <c r="F41" s="23">
        <f>D41/SQRT(E41)</f>
        <v>6.2258888988981891</v>
      </c>
      <c r="I41">
        <f>Tabelle1!M15</f>
        <v>-65.95744784</v>
      </c>
      <c r="J41">
        <f>Tabelle1!T15</f>
        <v>-35.219227179999997</v>
      </c>
      <c r="K41">
        <f>Tabelle1!AA15</f>
        <v>-67.336470989999995</v>
      </c>
      <c r="L41">
        <f>Tabelle1!AH15</f>
        <v>-84.942052860000004</v>
      </c>
      <c r="M41">
        <f>Tabelle1!AO15</f>
        <v>-70.335267079999994</v>
      </c>
      <c r="N41">
        <f>Tabelle1!AV15</f>
        <v>-74.326337390000006</v>
      </c>
    </row>
    <row r="43" spans="1:15" s="14" customFormat="1" ht="4.5" customHeight="1" x14ac:dyDescent="0.25">
      <c r="A43" s="36"/>
    </row>
    <row r="44" spans="1:15" x14ac:dyDescent="0.25">
      <c r="B44" s="37"/>
    </row>
    <row r="45" spans="1:15" x14ac:dyDescent="0.25">
      <c r="B45" s="37" t="s">
        <v>28</v>
      </c>
      <c r="C45" s="23">
        <f t="shared" ref="C45" si="13">AVERAGE(H45:AR45)</f>
        <v>-93.819874999999996</v>
      </c>
      <c r="D45" s="24">
        <f t="shared" ref="D45" si="14">STDEVP(H45:AR45)</f>
        <v>18.114363171510497</v>
      </c>
      <c r="E45" s="25">
        <f t="shared" ref="E45" si="15">COUNT(H45:AR45)</f>
        <v>8</v>
      </c>
      <c r="F45" s="23">
        <f>D45/SQRT(E45)</f>
        <v>6.4043945177254633</v>
      </c>
      <c r="H45" s="38">
        <v>-124.99</v>
      </c>
      <c r="I45" s="37">
        <v>-86.802000000000007</v>
      </c>
      <c r="J45" s="37">
        <v>-123.49</v>
      </c>
      <c r="K45" s="37">
        <v>-74.415999999999997</v>
      </c>
      <c r="L45" s="37">
        <v>-88.058000000000007</v>
      </c>
      <c r="M45" s="37">
        <v>-88.213999999999999</v>
      </c>
      <c r="N45" s="37">
        <v>-85.218000000000004</v>
      </c>
      <c r="O45" s="38">
        <v>-79.370999999999995</v>
      </c>
    </row>
    <row r="46" spans="1:15" x14ac:dyDescent="0.25">
      <c r="B46" s="37"/>
    </row>
    <row r="47" spans="1:15" x14ac:dyDescent="0.25">
      <c r="A47" s="13" t="s">
        <v>35</v>
      </c>
      <c r="C47" s="23">
        <f t="shared" ref="C47" si="16">AVERAGE(H47:AR47)</f>
        <v>13.0451747345</v>
      </c>
      <c r="D47" s="24">
        <f t="shared" ref="D47" si="17">STDEVP(H47:AR47)</f>
        <v>5.4767008482976962</v>
      </c>
      <c r="E47" s="25">
        <f t="shared" ref="E47" si="18">COUNT(H47:AR47)</f>
        <v>7</v>
      </c>
      <c r="F47" s="23">
        <f>D47/SQRT(E47)</f>
        <v>2.0699983499560264</v>
      </c>
      <c r="I47">
        <f>AVERAGE(I13:I18)</f>
        <v>14.935811360000001</v>
      </c>
      <c r="J47">
        <f t="shared" ref="J47:N47" si="19">AVERAGE(J13:J18)</f>
        <v>11.703491210000001</v>
      </c>
      <c r="K47">
        <f t="shared" si="19"/>
        <v>4.6920776366666672</v>
      </c>
      <c r="L47">
        <f t="shared" si="19"/>
        <v>14.104207358333333</v>
      </c>
      <c r="M47">
        <f t="shared" si="19"/>
        <v>15.342712399999998</v>
      </c>
      <c r="N47">
        <f t="shared" si="19"/>
        <v>22.96702067</v>
      </c>
      <c r="O47">
        <f>AVERAGE(O13:O18)</f>
        <v>7.5709025065000004</v>
      </c>
    </row>
    <row r="49" spans="8:15" x14ac:dyDescent="0.25">
      <c r="H49" s="34">
        <f>Tabelle1!E7*-1</f>
        <v>6.042480469</v>
      </c>
      <c r="O49">
        <f>Tabelle1!BB7*-1</f>
        <v>2.44140625</v>
      </c>
    </row>
    <row r="50" spans="8:15" x14ac:dyDescent="0.25">
      <c r="H50" s="34">
        <f>Tabelle1!E8*-1</f>
        <v>4.333496094</v>
      </c>
      <c r="O50">
        <f>Tabelle1!BB8*-1</f>
        <v>1.434326172</v>
      </c>
    </row>
    <row r="51" spans="8:15" x14ac:dyDescent="0.25">
      <c r="H51" s="34">
        <f>Tabelle1!E9*-1</f>
        <v>3.7689208980000002</v>
      </c>
      <c r="O51">
        <f>Tabelle1!BB9*-1</f>
        <v>0.9460449219</v>
      </c>
    </row>
    <row r="52" spans="8:15" x14ac:dyDescent="0.25">
      <c r="H52" s="34">
        <f>Tabelle1!E10*-1</f>
        <v>-3.7994384769999998</v>
      </c>
      <c r="O52">
        <f>Tabelle1!BB10*-1</f>
        <v>-1.724243164</v>
      </c>
    </row>
    <row r="53" spans="8:15" x14ac:dyDescent="0.25">
      <c r="H53" s="34">
        <f>Tabelle1!E11*-1</f>
        <v>-7.7056884769999998</v>
      </c>
      <c r="O53">
        <f>Tabelle1!BB11*-1</f>
        <v>-3.204345703</v>
      </c>
    </row>
    <row r="54" spans="8:15" x14ac:dyDescent="0.25">
      <c r="H54" s="34">
        <f>Tabelle1!E12*-1</f>
        <v>-11.444091800000001</v>
      </c>
      <c r="O54">
        <f>Tabelle1!BB12*-1</f>
        <v>-5.6457519530000004</v>
      </c>
    </row>
    <row r="55" spans="8:15" x14ac:dyDescent="0.25">
      <c r="H55" s="34">
        <f>Tabelle1!E13*-1</f>
        <v>-12.191772459999999</v>
      </c>
      <c r="O55">
        <f>Tabelle1!BB13*-1</f>
        <v>-7.2937011719999996</v>
      </c>
    </row>
    <row r="56" spans="8:15" x14ac:dyDescent="0.25">
      <c r="H56" s="34">
        <f>Tabelle1!E14*-1</f>
        <v>-12.969970699999999</v>
      </c>
      <c r="O56">
        <f>Tabelle1!BB14*-1</f>
        <v>-10.34545898</v>
      </c>
    </row>
    <row r="57" spans="8:15" x14ac:dyDescent="0.25">
      <c r="H57" s="34">
        <f>Tabelle1!E15*-1</f>
        <v>-11.67297363</v>
      </c>
      <c r="O57">
        <f>Tabelle1!BB15*-1</f>
        <v>-37.719726559999998</v>
      </c>
    </row>
    <row r="58" spans="8:15" x14ac:dyDescent="0.25">
      <c r="H58" s="23"/>
    </row>
    <row r="59" spans="8:15" x14ac:dyDescent="0.25">
      <c r="H59" s="30"/>
      <c r="O59" s="14"/>
    </row>
    <row r="61" spans="8:15" x14ac:dyDescent="0.25">
      <c r="H61">
        <f>Tabelle1!F7</f>
        <v>-163.96899099999999</v>
      </c>
      <c r="O61">
        <f>Tabelle1!BC7</f>
        <v>-88.595846420000001</v>
      </c>
    </row>
    <row r="62" spans="8:15" x14ac:dyDescent="0.25">
      <c r="H62">
        <f>Tabelle1!F8</f>
        <v>-148.8776574</v>
      </c>
      <c r="O62">
        <f>Tabelle1!BC8</f>
        <v>-86.551168689999997</v>
      </c>
    </row>
    <row r="63" spans="8:15" x14ac:dyDescent="0.25">
      <c r="H63">
        <f>Tabelle1!F9</f>
        <v>-132.57344560000001</v>
      </c>
      <c r="O63">
        <f>Tabelle1!BC9</f>
        <v>-83.538552989999999</v>
      </c>
    </row>
    <row r="64" spans="8:15" x14ac:dyDescent="0.25">
      <c r="H64">
        <f>Tabelle1!F10</f>
        <v>-115.41317669999999</v>
      </c>
      <c r="O64">
        <f>Tabelle1!BC10</f>
        <v>-79.282014270000005</v>
      </c>
    </row>
    <row r="65" spans="8:15" x14ac:dyDescent="0.25">
      <c r="H65">
        <f>Tabelle1!F11</f>
        <v>-96.00321452</v>
      </c>
      <c r="O65">
        <f>Tabelle1!BC11</f>
        <v>-75.403628139999995</v>
      </c>
    </row>
    <row r="66" spans="8:15" x14ac:dyDescent="0.25">
      <c r="H66">
        <f>Tabelle1!F12</f>
        <v>-75.931255629999995</v>
      </c>
      <c r="O66">
        <f>Tabelle1!BC12</f>
        <v>-70.227581520000001</v>
      </c>
    </row>
    <row r="67" spans="8:15" x14ac:dyDescent="0.25">
      <c r="H67">
        <f>Tabelle1!F13</f>
        <v>-59.4545022</v>
      </c>
      <c r="O67">
        <f>Tabelle1!BC13</f>
        <v>-66.838140069999994</v>
      </c>
    </row>
    <row r="68" spans="8:15" x14ac:dyDescent="0.25">
      <c r="H68">
        <f>Tabelle1!F14</f>
        <v>-42.397132290000002</v>
      </c>
      <c r="O68">
        <f>Tabelle1!BC14</f>
        <v>-62.443608820000001</v>
      </c>
    </row>
    <row r="69" spans="8:15" x14ac:dyDescent="0.25">
      <c r="H69">
        <f>Tabelle1!F15</f>
        <v>-25.4481389</v>
      </c>
      <c r="O69">
        <f>Tabelle1!BC15</f>
        <v>-58.889637819999997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Physiologie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kolp</dc:creator>
  <cp:lastModifiedBy>Heiner</cp:lastModifiedBy>
  <dcterms:created xsi:type="dcterms:W3CDTF">2016-02-16T10:47:25Z</dcterms:created>
  <dcterms:modified xsi:type="dcterms:W3CDTF">2016-10-31T15:53:36Z</dcterms:modified>
</cp:coreProperties>
</file>